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/>
  <mc:AlternateContent xmlns:mc="http://schemas.openxmlformats.org/markup-compatibility/2006">
    <mc:Choice Requires="x15">
      <x15ac:absPath xmlns:x15ac="http://schemas.microsoft.com/office/spreadsheetml/2010/11/ac" url="/Users/haileyedelstein/Desktop/NatE MESA/NatE MESA June 2025/Editable Source/Source Data/Source Data 1/"/>
    </mc:Choice>
  </mc:AlternateContent>
  <xr:revisionPtr revIDLastSave="0" documentId="13_ncr:1_{54806489-5B28-484F-ADD6-35F38051232C}" xr6:coauthVersionLast="47" xr6:coauthVersionMax="47" xr10:uidLastSave="{00000000-0000-0000-0000-000000000000}"/>
  <bookViews>
    <workbookView xWindow="0" yWindow="500" windowWidth="19420" windowHeight="10420" activeTab="2" xr2:uid="{17EAAFA8-955E-3441-A582-9361282298E3}"/>
  </bookViews>
  <sheets>
    <sheet name="4b,S6b" sheetId="1" r:id="rId1"/>
    <sheet name="4d,S6e" sheetId="26" r:id="rId2"/>
    <sheet name="4f,S6g" sheetId="2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16" i="27" l="1"/>
  <c r="BR13" i="27"/>
  <c r="BR16" i="27" s="1"/>
  <c r="BR17" i="27" s="1"/>
  <c r="BS13" i="27"/>
  <c r="BS16" i="27" s="1"/>
  <c r="BT13" i="27"/>
  <c r="BT16" i="27" s="1"/>
  <c r="BT17" i="27" s="1"/>
  <c r="BU13" i="27"/>
  <c r="BU16" i="27" s="1"/>
  <c r="BU17" i="27" s="1"/>
  <c r="BR14" i="27"/>
  <c r="BS14" i="27"/>
  <c r="BT14" i="27"/>
  <c r="BU14" i="27"/>
  <c r="AH13" i="27"/>
  <c r="AI13" i="27"/>
  <c r="AJ13" i="27"/>
  <c r="AJ16" i="27" s="1"/>
  <c r="AK13" i="27"/>
  <c r="AK16" i="27" s="1"/>
  <c r="AK17" i="27" s="1"/>
  <c r="AH14" i="27"/>
  <c r="AI14" i="27"/>
  <c r="AJ14" i="27"/>
  <c r="AK14" i="27"/>
  <c r="AH17" i="27"/>
  <c r="AI16" i="27"/>
  <c r="AI17" i="27" s="1"/>
  <c r="BS17" i="27" l="1"/>
  <c r="AJ17" i="27"/>
  <c r="BQ14" i="27" l="1"/>
  <c r="BP14" i="27"/>
  <c r="BO14" i="27"/>
  <c r="BN14" i="27"/>
  <c r="BM14" i="27"/>
  <c r="BL14" i="27"/>
  <c r="BK14" i="27"/>
  <c r="BJ14" i="27"/>
  <c r="BI14" i="27"/>
  <c r="BH14" i="27"/>
  <c r="BG14" i="27"/>
  <c r="BF14" i="27"/>
  <c r="BE14" i="27"/>
  <c r="BD14" i="27"/>
  <c r="BC14" i="27"/>
  <c r="BB14" i="27"/>
  <c r="BA14" i="27"/>
  <c r="AZ14" i="27"/>
  <c r="AY14" i="27"/>
  <c r="AX14" i="27"/>
  <c r="AW14" i="27"/>
  <c r="AV14" i="27"/>
  <c r="AU14" i="27"/>
  <c r="AT14" i="27"/>
  <c r="AS14" i="27"/>
  <c r="AR14" i="27"/>
  <c r="AQ14" i="27"/>
  <c r="AP14" i="27"/>
  <c r="AO14" i="27"/>
  <c r="AN14" i="27"/>
  <c r="AM14" i="27"/>
  <c r="AL14" i="27"/>
  <c r="AG14" i="27"/>
  <c r="AF14" i="27"/>
  <c r="AE14" i="27"/>
  <c r="AD14" i="27"/>
  <c r="AC14" i="27"/>
  <c r="AB14" i="27"/>
  <c r="AA14" i="27"/>
  <c r="Z14" i="27"/>
  <c r="Y14" i="27"/>
  <c r="X14" i="27"/>
  <c r="W14" i="27"/>
  <c r="V14" i="27"/>
  <c r="U14" i="27"/>
  <c r="T14" i="27"/>
  <c r="S14" i="27"/>
  <c r="R14" i="27"/>
  <c r="Q14" i="27"/>
  <c r="P14" i="27"/>
  <c r="O14" i="27"/>
  <c r="N14" i="27"/>
  <c r="M14" i="27"/>
  <c r="L14" i="27"/>
  <c r="K14" i="27"/>
  <c r="J14" i="27"/>
  <c r="I14" i="27"/>
  <c r="H14" i="27"/>
  <c r="G14" i="27"/>
  <c r="F14" i="27"/>
  <c r="E14" i="27"/>
  <c r="D14" i="27"/>
  <c r="C14" i="27"/>
  <c r="B14" i="27"/>
  <c r="BQ13" i="27"/>
  <c r="BQ16" i="27" s="1"/>
  <c r="BP13" i="27"/>
  <c r="BP16" i="27" s="1"/>
  <c r="BP17" i="27" s="1"/>
  <c r="BO13" i="27"/>
  <c r="BO16" i="27" s="1"/>
  <c r="BO17" i="27" s="1"/>
  <c r="BN13" i="27"/>
  <c r="BN16" i="27" s="1"/>
  <c r="BN17" i="27" s="1"/>
  <c r="BM13" i="27"/>
  <c r="BM16" i="27" s="1"/>
  <c r="BL13" i="27"/>
  <c r="BL16" i="27" s="1"/>
  <c r="BK13" i="27"/>
  <c r="BK16" i="27" s="1"/>
  <c r="BK17" i="27" s="1"/>
  <c r="BJ13" i="27"/>
  <c r="BJ16" i="27" s="1"/>
  <c r="BJ17" i="27" s="1"/>
  <c r="BI13" i="27"/>
  <c r="BI16" i="27" s="1"/>
  <c r="BH13" i="27"/>
  <c r="BH16" i="27" s="1"/>
  <c r="BH17" i="27" s="1"/>
  <c r="BG13" i="27"/>
  <c r="BG16" i="27" s="1"/>
  <c r="BF13" i="27"/>
  <c r="BF16" i="27" s="1"/>
  <c r="BE13" i="27"/>
  <c r="BE16" i="27" s="1"/>
  <c r="BD13" i="27"/>
  <c r="BD16" i="27" s="1"/>
  <c r="BD17" i="27" s="1"/>
  <c r="BC13" i="27"/>
  <c r="BC16" i="27" s="1"/>
  <c r="BC17" i="27" s="1"/>
  <c r="BB13" i="27"/>
  <c r="BB16" i="27" s="1"/>
  <c r="BB17" i="27" s="1"/>
  <c r="BA13" i="27"/>
  <c r="BA16" i="27" s="1"/>
  <c r="AZ13" i="27"/>
  <c r="AZ16" i="27" s="1"/>
  <c r="AZ17" i="27" s="1"/>
  <c r="AY13" i="27"/>
  <c r="AY16" i="27" s="1"/>
  <c r="AX13" i="27"/>
  <c r="AX16" i="27" s="1"/>
  <c r="AW13" i="27"/>
  <c r="AW16" i="27" s="1"/>
  <c r="AV13" i="27"/>
  <c r="AV16" i="27" s="1"/>
  <c r="AV17" i="27" s="1"/>
  <c r="AU13" i="27"/>
  <c r="AU16" i="27" s="1"/>
  <c r="AU17" i="27" s="1"/>
  <c r="AT13" i="27"/>
  <c r="AT16" i="27" s="1"/>
  <c r="AT17" i="27" s="1"/>
  <c r="AS13" i="27"/>
  <c r="AS16" i="27" s="1"/>
  <c r="AR13" i="27"/>
  <c r="AR16" i="27" s="1"/>
  <c r="AR17" i="27" s="1"/>
  <c r="AQ13" i="27"/>
  <c r="AQ16" i="27" s="1"/>
  <c r="AQ17" i="27" s="1"/>
  <c r="AP13" i="27"/>
  <c r="AP16" i="27" s="1"/>
  <c r="AP17" i="27" s="1"/>
  <c r="AO13" i="27"/>
  <c r="AO16" i="27" s="1"/>
  <c r="AN13" i="27"/>
  <c r="AN16" i="27" s="1"/>
  <c r="AM13" i="27"/>
  <c r="AM16" i="27" s="1"/>
  <c r="AM17" i="27" s="1"/>
  <c r="AL13" i="27"/>
  <c r="AL16" i="27" s="1"/>
  <c r="AL17" i="27" s="1"/>
  <c r="AG13" i="27"/>
  <c r="AG16" i="27" s="1"/>
  <c r="AF13" i="27"/>
  <c r="AF16" i="27" s="1"/>
  <c r="AF17" i="27" s="1"/>
  <c r="AE13" i="27"/>
  <c r="AE16" i="27" s="1"/>
  <c r="AE17" i="27" s="1"/>
  <c r="AD13" i="27"/>
  <c r="AD16" i="27" s="1"/>
  <c r="AD17" i="27" s="1"/>
  <c r="AC13" i="27"/>
  <c r="AC16" i="27" s="1"/>
  <c r="AB13" i="27"/>
  <c r="AB16" i="27" s="1"/>
  <c r="AB17" i="27" s="1"/>
  <c r="AA13" i="27"/>
  <c r="AA16" i="27" s="1"/>
  <c r="AA17" i="27" s="1"/>
  <c r="Z13" i="27"/>
  <c r="Z16" i="27" s="1"/>
  <c r="Z17" i="27" s="1"/>
  <c r="Y13" i="27"/>
  <c r="Y16" i="27" s="1"/>
  <c r="X13" i="27"/>
  <c r="X16" i="27" s="1"/>
  <c r="X17" i="27" s="1"/>
  <c r="W13" i="27"/>
  <c r="W16" i="27" s="1"/>
  <c r="W17" i="27" s="1"/>
  <c r="V13" i="27"/>
  <c r="V16" i="27" s="1"/>
  <c r="V17" i="27" s="1"/>
  <c r="U13" i="27"/>
  <c r="U16" i="27" s="1"/>
  <c r="T13" i="27"/>
  <c r="T16" i="27" s="1"/>
  <c r="T17" i="27" s="1"/>
  <c r="S13" i="27"/>
  <c r="S16" i="27" s="1"/>
  <c r="S17" i="27" s="1"/>
  <c r="R13" i="27"/>
  <c r="R16" i="27" s="1"/>
  <c r="R17" i="27" s="1"/>
  <c r="Q13" i="27"/>
  <c r="Q16" i="27" s="1"/>
  <c r="P13" i="27"/>
  <c r="P16" i="27" s="1"/>
  <c r="P17" i="27" s="1"/>
  <c r="O13" i="27"/>
  <c r="O16" i="27" s="1"/>
  <c r="O17" i="27" s="1"/>
  <c r="N13" i="27"/>
  <c r="N16" i="27" s="1"/>
  <c r="N17" i="27" s="1"/>
  <c r="M13" i="27"/>
  <c r="M16" i="27" s="1"/>
  <c r="L13" i="27"/>
  <c r="L16" i="27" s="1"/>
  <c r="L17" i="27" s="1"/>
  <c r="K13" i="27"/>
  <c r="K16" i="27" s="1"/>
  <c r="J13" i="27"/>
  <c r="J16" i="27" s="1"/>
  <c r="J17" i="27" s="1"/>
  <c r="I13" i="27"/>
  <c r="I16" i="27" s="1"/>
  <c r="H13" i="27"/>
  <c r="H16" i="27" s="1"/>
  <c r="H17" i="27" s="1"/>
  <c r="G13" i="27"/>
  <c r="G16" i="27" s="1"/>
  <c r="G17" i="27" s="1"/>
  <c r="F13" i="27"/>
  <c r="F16" i="27" s="1"/>
  <c r="E13" i="27"/>
  <c r="E16" i="27" s="1"/>
  <c r="D13" i="27"/>
  <c r="D16" i="27" s="1"/>
  <c r="D17" i="27" s="1"/>
  <c r="C13" i="27"/>
  <c r="C16" i="27" s="1"/>
  <c r="C17" i="27" s="1"/>
  <c r="B13" i="27"/>
  <c r="B16" i="27" s="1"/>
  <c r="B17" i="27" s="1"/>
  <c r="F19" i="26"/>
  <c r="B19" i="26"/>
  <c r="B14" i="26"/>
  <c r="BM14" i="26"/>
  <c r="BL14" i="26"/>
  <c r="BK14" i="26"/>
  <c r="BJ14" i="26"/>
  <c r="BI14" i="26"/>
  <c r="BH14" i="26"/>
  <c r="BG14" i="26"/>
  <c r="BF14" i="26"/>
  <c r="BE14" i="26"/>
  <c r="BD14" i="26"/>
  <c r="BC14" i="26"/>
  <c r="BB14" i="26"/>
  <c r="BA14" i="26"/>
  <c r="AZ14" i="26"/>
  <c r="AY14" i="26"/>
  <c r="AX14" i="26"/>
  <c r="AW14" i="26"/>
  <c r="AV14" i="26"/>
  <c r="AU14" i="26"/>
  <c r="AT14" i="26"/>
  <c r="AS14" i="26"/>
  <c r="AR14" i="26"/>
  <c r="AQ14" i="26"/>
  <c r="AP14" i="26"/>
  <c r="AO14" i="26"/>
  <c r="AN14" i="26"/>
  <c r="AM14" i="26"/>
  <c r="AL14" i="26"/>
  <c r="AK14" i="26"/>
  <c r="AJ14" i="26"/>
  <c r="AI14" i="26"/>
  <c r="AH14" i="26"/>
  <c r="BM13" i="26"/>
  <c r="BM16" i="26" s="1"/>
  <c r="BM17" i="26" s="1"/>
  <c r="BL13" i="26"/>
  <c r="BL16" i="26" s="1"/>
  <c r="BL17" i="26" s="1"/>
  <c r="BK13" i="26"/>
  <c r="BK16" i="26" s="1"/>
  <c r="BK17" i="26" s="1"/>
  <c r="BJ13" i="26"/>
  <c r="BJ16" i="26" s="1"/>
  <c r="BJ17" i="26" s="1"/>
  <c r="BI13" i="26"/>
  <c r="BI16" i="26" s="1"/>
  <c r="BI17" i="26" s="1"/>
  <c r="BH13" i="26"/>
  <c r="BH16" i="26" s="1"/>
  <c r="BH17" i="26" s="1"/>
  <c r="BG13" i="26"/>
  <c r="BG16" i="26" s="1"/>
  <c r="BG17" i="26" s="1"/>
  <c r="BF13" i="26"/>
  <c r="BF16" i="26" s="1"/>
  <c r="BE13" i="26"/>
  <c r="BE16" i="26" s="1"/>
  <c r="BE17" i="26" s="1"/>
  <c r="BD13" i="26"/>
  <c r="BD16" i="26" s="1"/>
  <c r="BD17" i="26" s="1"/>
  <c r="BC13" i="26"/>
  <c r="BC16" i="26" s="1"/>
  <c r="BC17" i="26" s="1"/>
  <c r="BB13" i="26"/>
  <c r="BB16" i="26" s="1"/>
  <c r="BA13" i="26"/>
  <c r="BA16" i="26" s="1"/>
  <c r="BA17" i="26" s="1"/>
  <c r="AZ13" i="26"/>
  <c r="AZ16" i="26" s="1"/>
  <c r="AZ17" i="26" s="1"/>
  <c r="AY13" i="26"/>
  <c r="AY16" i="26" s="1"/>
  <c r="AY17" i="26" s="1"/>
  <c r="AX13" i="26"/>
  <c r="AX16" i="26" s="1"/>
  <c r="AX17" i="26" s="1"/>
  <c r="AW13" i="26"/>
  <c r="AW16" i="26" s="1"/>
  <c r="AW17" i="26" s="1"/>
  <c r="AV13" i="26"/>
  <c r="AV16" i="26" s="1"/>
  <c r="AV17" i="26" s="1"/>
  <c r="AU13" i="26"/>
  <c r="AU16" i="26" s="1"/>
  <c r="AU17" i="26" s="1"/>
  <c r="AT13" i="26"/>
  <c r="AT16" i="26" s="1"/>
  <c r="AT17" i="26" s="1"/>
  <c r="AS13" i="26"/>
  <c r="AS16" i="26" s="1"/>
  <c r="AS17" i="26" s="1"/>
  <c r="AR13" i="26"/>
  <c r="AR16" i="26" s="1"/>
  <c r="AR17" i="26" s="1"/>
  <c r="AQ13" i="26"/>
  <c r="AQ16" i="26" s="1"/>
  <c r="AQ17" i="26" s="1"/>
  <c r="AP13" i="26"/>
  <c r="AP16" i="26" s="1"/>
  <c r="AO13" i="26"/>
  <c r="AO16" i="26" s="1"/>
  <c r="AN13" i="26"/>
  <c r="AN16" i="26" s="1"/>
  <c r="AN17" i="26" s="1"/>
  <c r="AM13" i="26"/>
  <c r="AM16" i="26" s="1"/>
  <c r="AM17" i="26" s="1"/>
  <c r="AL13" i="26"/>
  <c r="AL16" i="26" s="1"/>
  <c r="AK13" i="26"/>
  <c r="AK16" i="26" s="1"/>
  <c r="AK17" i="26" s="1"/>
  <c r="AJ13" i="26"/>
  <c r="AJ16" i="26" s="1"/>
  <c r="AJ17" i="26" s="1"/>
  <c r="AI13" i="26"/>
  <c r="AI16" i="26" s="1"/>
  <c r="AI17" i="26" s="1"/>
  <c r="AH13" i="26"/>
  <c r="AH16" i="26" s="1"/>
  <c r="AH17" i="26" s="1"/>
  <c r="AG14" i="26"/>
  <c r="AF14" i="26"/>
  <c r="AE14" i="26"/>
  <c r="AD14" i="26"/>
  <c r="AC14" i="26"/>
  <c r="AB14" i="26"/>
  <c r="AA14" i="26"/>
  <c r="Z14" i="26"/>
  <c r="Y14" i="26"/>
  <c r="X14" i="26"/>
  <c r="W14" i="26"/>
  <c r="V14" i="26"/>
  <c r="U14" i="26"/>
  <c r="T14" i="26"/>
  <c r="S14" i="26"/>
  <c r="R14" i="26"/>
  <c r="AG13" i="26"/>
  <c r="AG16" i="26" s="1"/>
  <c r="AG17" i="26" s="1"/>
  <c r="AF13" i="26"/>
  <c r="AF16" i="26" s="1"/>
  <c r="AF17" i="26" s="1"/>
  <c r="AE13" i="26"/>
  <c r="AE16" i="26" s="1"/>
  <c r="AD13" i="26"/>
  <c r="AD16" i="26" s="1"/>
  <c r="AC13" i="26"/>
  <c r="AC16" i="26" s="1"/>
  <c r="AC17" i="26" s="1"/>
  <c r="AB13" i="26"/>
  <c r="AB16" i="26" s="1"/>
  <c r="AB17" i="26" s="1"/>
  <c r="AA13" i="26"/>
  <c r="AA16" i="26" s="1"/>
  <c r="AA17" i="26" s="1"/>
  <c r="Z13" i="26"/>
  <c r="Z16" i="26" s="1"/>
  <c r="Z17" i="26" s="1"/>
  <c r="Y13" i="26"/>
  <c r="Y16" i="26" s="1"/>
  <c r="X13" i="26"/>
  <c r="X16" i="26" s="1"/>
  <c r="X17" i="26" s="1"/>
  <c r="W13" i="26"/>
  <c r="W16" i="26" s="1"/>
  <c r="W17" i="26" s="1"/>
  <c r="V13" i="26"/>
  <c r="V16" i="26" s="1"/>
  <c r="V17" i="26" s="1"/>
  <c r="U13" i="26"/>
  <c r="U16" i="26" s="1"/>
  <c r="T13" i="26"/>
  <c r="T16" i="26" s="1"/>
  <c r="T17" i="26" s="1"/>
  <c r="S13" i="26"/>
  <c r="S16" i="26" s="1"/>
  <c r="S17" i="26" s="1"/>
  <c r="R13" i="26"/>
  <c r="R16" i="26" s="1"/>
  <c r="R17" i="26" s="1"/>
  <c r="Q14" i="26"/>
  <c r="P14" i="26"/>
  <c r="O14" i="26"/>
  <c r="N14" i="26"/>
  <c r="M14" i="26"/>
  <c r="L14" i="26"/>
  <c r="K14" i="26"/>
  <c r="J14" i="26"/>
  <c r="Q13" i="26"/>
  <c r="Q16" i="26" s="1"/>
  <c r="Q17" i="26" s="1"/>
  <c r="P13" i="26"/>
  <c r="P16" i="26" s="1"/>
  <c r="O13" i="26"/>
  <c r="O16" i="26" s="1"/>
  <c r="N13" i="26"/>
  <c r="N16" i="26" s="1"/>
  <c r="M13" i="26"/>
  <c r="M16" i="26" s="1"/>
  <c r="L13" i="26"/>
  <c r="L16" i="26" s="1"/>
  <c r="K13" i="26"/>
  <c r="K16" i="26" s="1"/>
  <c r="J13" i="26"/>
  <c r="J16" i="26" s="1"/>
  <c r="BL17" i="27" l="1"/>
  <c r="BG17" i="27"/>
  <c r="BF17" i="27"/>
  <c r="AY17" i="27"/>
  <c r="AX17" i="27"/>
  <c r="AN17" i="27"/>
  <c r="K17" i="27"/>
  <c r="F17" i="27"/>
  <c r="F19" i="27"/>
  <c r="E17" i="27"/>
  <c r="B19" i="27"/>
  <c r="I17" i="27"/>
  <c r="M17" i="27"/>
  <c r="J19" i="27"/>
  <c r="N19" i="27"/>
  <c r="Q17" i="27"/>
  <c r="U17" i="27"/>
  <c r="R19" i="27"/>
  <c r="Y17" i="27"/>
  <c r="V19" i="27"/>
  <c r="AC17" i="27"/>
  <c r="Z19" i="27"/>
  <c r="AD19" i="27"/>
  <c r="AG17" i="27"/>
  <c r="AO17" i="27"/>
  <c r="AL19" i="27"/>
  <c r="AS17" i="27"/>
  <c r="AP19" i="27"/>
  <c r="AW17" i="27"/>
  <c r="AT19" i="27"/>
  <c r="AX19" i="27"/>
  <c r="BA17" i="27"/>
  <c r="BE17" i="27"/>
  <c r="BB19" i="27"/>
  <c r="BI17" i="27"/>
  <c r="BF19" i="27"/>
  <c r="BM17" i="27"/>
  <c r="BJ19" i="27"/>
  <c r="BN19" i="27"/>
  <c r="BQ17" i="27"/>
  <c r="BJ19" i="26"/>
  <c r="BF17" i="26"/>
  <c r="BF19" i="26"/>
  <c r="BB19" i="26"/>
  <c r="BB17" i="26"/>
  <c r="AX19" i="26"/>
  <c r="AT19" i="26"/>
  <c r="AP17" i="26"/>
  <c r="AP19" i="26"/>
  <c r="AO17" i="26"/>
  <c r="AL19" i="26"/>
  <c r="AL17" i="26"/>
  <c r="AH19" i="26"/>
  <c r="AE17" i="26"/>
  <c r="AD17" i="26"/>
  <c r="AD19" i="26"/>
  <c r="Z19" i="26"/>
  <c r="Y17" i="26"/>
  <c r="U17" i="26"/>
  <c r="V19" i="26"/>
  <c r="R19" i="26"/>
  <c r="M17" i="26"/>
  <c r="K17" i="26"/>
  <c r="P17" i="26"/>
  <c r="N17" i="26"/>
  <c r="N19" i="26"/>
  <c r="L17" i="26"/>
  <c r="J19" i="26"/>
  <c r="J17" i="26"/>
  <c r="O17" i="26"/>
  <c r="I14" i="26" l="1"/>
  <c r="H14" i="26"/>
  <c r="G14" i="26"/>
  <c r="F14" i="26"/>
  <c r="E14" i="26"/>
  <c r="D14" i="26"/>
  <c r="C14" i="26"/>
  <c r="I13" i="26"/>
  <c r="I16" i="26" s="1"/>
  <c r="I17" i="26" s="1"/>
  <c r="H13" i="26"/>
  <c r="H16" i="26" s="1"/>
  <c r="G13" i="26"/>
  <c r="G16" i="26" s="1"/>
  <c r="F13" i="26"/>
  <c r="F16" i="26" s="1"/>
  <c r="E13" i="26"/>
  <c r="E16" i="26" s="1"/>
  <c r="D13" i="26"/>
  <c r="D16" i="26" s="1"/>
  <c r="C13" i="26"/>
  <c r="C16" i="26" s="1"/>
  <c r="C17" i="26" s="1"/>
  <c r="B13" i="26"/>
  <c r="B16" i="26" s="1"/>
  <c r="B17" i="26" s="1"/>
  <c r="Q11" i="1"/>
  <c r="P11" i="1"/>
  <c r="O11" i="1"/>
  <c r="N11" i="1"/>
  <c r="M11" i="1"/>
  <c r="L11" i="1"/>
  <c r="K11" i="1"/>
  <c r="J11" i="1"/>
  <c r="Q10" i="1"/>
  <c r="Q13" i="1" s="1"/>
  <c r="Q14" i="1" s="1"/>
  <c r="P10" i="1"/>
  <c r="P13" i="1" s="1"/>
  <c r="P14" i="1" s="1"/>
  <c r="O10" i="1"/>
  <c r="O13" i="1" s="1"/>
  <c r="N10" i="1"/>
  <c r="N13" i="1" s="1"/>
  <c r="N14" i="1" s="1"/>
  <c r="M10" i="1"/>
  <c r="M13" i="1" s="1"/>
  <c r="M14" i="1" s="1"/>
  <c r="L10" i="1"/>
  <c r="L13" i="1" s="1"/>
  <c r="K10" i="1"/>
  <c r="K13" i="1" s="1"/>
  <c r="K14" i="1" s="1"/>
  <c r="J10" i="1"/>
  <c r="J13" i="1" s="1"/>
  <c r="J14" i="1" s="1"/>
  <c r="I11" i="1"/>
  <c r="H11" i="1"/>
  <c r="G11" i="1"/>
  <c r="F11" i="1"/>
  <c r="I10" i="1"/>
  <c r="I13" i="1" s="1"/>
  <c r="I14" i="1" s="1"/>
  <c r="H10" i="1"/>
  <c r="H13" i="1" s="1"/>
  <c r="G10" i="1"/>
  <c r="G13" i="1" s="1"/>
  <c r="G14" i="1" s="1"/>
  <c r="F10" i="1"/>
  <c r="F13" i="1" s="1"/>
  <c r="G17" i="26" l="1"/>
  <c r="E17" i="26"/>
  <c r="H17" i="26"/>
  <c r="D17" i="26"/>
  <c r="F17" i="26"/>
  <c r="O14" i="1"/>
  <c r="L14" i="1"/>
  <c r="H14" i="1"/>
  <c r="F14" i="1"/>
  <c r="C11" i="1" l="1"/>
  <c r="D11" i="1"/>
  <c r="E11" i="1"/>
  <c r="C10" i="1"/>
  <c r="C13" i="1" s="1"/>
  <c r="C14" i="1" s="1"/>
  <c r="D10" i="1"/>
  <c r="D13" i="1" s="1"/>
  <c r="E10" i="1"/>
  <c r="E13" i="1" s="1"/>
  <c r="D14" i="1" l="1"/>
  <c r="E14" i="1"/>
  <c r="R10" i="1" l="1"/>
  <c r="R13" i="1" s="1"/>
  <c r="S10" i="1"/>
  <c r="S13" i="1" s="1"/>
  <c r="T10" i="1"/>
  <c r="T13" i="1" s="1"/>
  <c r="U10" i="1"/>
  <c r="U13" i="1" s="1"/>
  <c r="R11" i="1"/>
  <c r="S11" i="1"/>
  <c r="T11" i="1"/>
  <c r="U11" i="1"/>
  <c r="U14" i="1" l="1"/>
  <c r="T14" i="1"/>
  <c r="S14" i="1"/>
  <c r="R14" i="1"/>
  <c r="B11" i="1" l="1"/>
  <c r="B10" i="1"/>
  <c r="B13" i="1" s="1"/>
  <c r="B14" i="1" s="1"/>
</calcChain>
</file>

<file path=xl/sharedStrings.xml><?xml version="1.0" encoding="utf-8"?>
<sst xmlns="http://schemas.openxmlformats.org/spreadsheetml/2006/main" count="349" uniqueCount="35">
  <si>
    <t>n/a</t>
  </si>
  <si>
    <t>Treatment</t>
  </si>
  <si>
    <t>No ligand</t>
  </si>
  <si>
    <t>Raw Mean Fluorescence Intensity (MFI), PE-TexasRed</t>
  </si>
  <si>
    <t>Average</t>
  </si>
  <si>
    <t>Standard Error</t>
  </si>
  <si>
    <t>Converted into Molecules of Equivalent PE-TexasRed (MEPTRs, average)</t>
  </si>
  <si>
    <t>Converted into Molecules of Equivalent PE-TexasRed (MEPTRs, standard error)</t>
  </si>
  <si>
    <t>Coefficient for conversion of MFI into MEPTRs</t>
  </si>
  <si>
    <t>Error in coefficient for conversion of MFI into MEPTRs</t>
  </si>
  <si>
    <t>VEGFR1</t>
  </si>
  <si>
    <t>Co-expressed VEGFA165</t>
  </si>
  <si>
    <t>VEGFR NTEVp</t>
  </si>
  <si>
    <t>VEGFR CTEVp</t>
  </si>
  <si>
    <t>IL-10R NTEVp</t>
  </si>
  <si>
    <t>IL-10R CTEVp</t>
  </si>
  <si>
    <t>Co-expressed IL-10</t>
  </si>
  <si>
    <t>Co-expressed VEGFA165 + IL-10</t>
  </si>
  <si>
    <t>Synergy</t>
  </si>
  <si>
    <t>VEGFR2 75S NTEVp mutant</t>
  </si>
  <si>
    <t>IL-10Rb hIgGVH SS</t>
  </si>
  <si>
    <t>IL-10Ra</t>
  </si>
  <si>
    <t>IL-10Rb hCD8a SS</t>
  </si>
  <si>
    <t>VEGFR2 WT NTEVp</t>
  </si>
  <si>
    <t>Vector only</t>
  </si>
  <si>
    <t>VEGFR ZF</t>
  </si>
  <si>
    <t>IL-10R ZF</t>
  </si>
  <si>
    <t>ZF6</t>
  </si>
  <si>
    <t>ZF1</t>
  </si>
  <si>
    <t>Reporter architecture</t>
  </si>
  <si>
    <t>x12 compact (P2)</t>
  </si>
  <si>
    <t>x6 compact (P4)</t>
  </si>
  <si>
    <t>Reporter setup</t>
  </si>
  <si>
    <t>Setup A: ZF1 driving expression of IntN, ZF6 driving expression of IntC</t>
  </si>
  <si>
    <t>Setup B: ZF6 driving expression of IntN, ZF1 driving expression of IntC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</si>
</sst>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E+00"/>
  </numFmts>
  <fonts count="4" x14ac:knownFonts="1"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164" fontId="1" fillId="4" borderId="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F5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DB136-5D3A-B643-ACE8-0BD52B674D99}">
  <dimension ref="A1:U30"/>
  <sheetViews>
    <sheetView zoomScale="80" zoomScaleNormal="80" workbookViewId="0">
      <selection activeCell="C18" sqref="C18"/>
    </sheetView>
  </sheetViews>
  <sheetFormatPr baseColWidth="10" defaultColWidth="9" defaultRowHeight="13" x14ac:dyDescent="0.2"/>
  <cols>
    <col min="1" max="1" width="33.5" style="3" customWidth="1"/>
    <col min="2" max="21" width="11.33203125" style="3" customWidth="1"/>
    <col min="22" max="16384" width="9" style="3"/>
  </cols>
  <sheetData>
    <row r="1" spans="1:21" ht="14" x14ac:dyDescent="0.2">
      <c r="A1" s="1" t="s">
        <v>12</v>
      </c>
      <c r="B1" s="18" t="s">
        <v>19</v>
      </c>
      <c r="C1" s="19"/>
      <c r="D1" s="19"/>
      <c r="E1" s="19"/>
      <c r="F1" s="19"/>
      <c r="G1" s="19"/>
      <c r="H1" s="19"/>
      <c r="I1" s="20"/>
      <c r="J1" s="18" t="s">
        <v>23</v>
      </c>
      <c r="K1" s="19"/>
      <c r="L1" s="19"/>
      <c r="M1" s="19"/>
      <c r="N1" s="19"/>
      <c r="O1" s="19"/>
      <c r="P1" s="19"/>
      <c r="Q1" s="20"/>
      <c r="R1" s="17" t="s">
        <v>24</v>
      </c>
      <c r="S1" s="17"/>
      <c r="T1" s="17"/>
      <c r="U1" s="17"/>
    </row>
    <row r="2" spans="1:21" ht="14" x14ac:dyDescent="0.2">
      <c r="A2" s="1" t="s">
        <v>13</v>
      </c>
      <c r="B2" s="18" t="s">
        <v>10</v>
      </c>
      <c r="C2" s="19"/>
      <c r="D2" s="19"/>
      <c r="E2" s="19"/>
      <c r="F2" s="19"/>
      <c r="G2" s="19"/>
      <c r="H2" s="19"/>
      <c r="I2" s="20"/>
      <c r="J2" s="18" t="s">
        <v>10</v>
      </c>
      <c r="K2" s="19"/>
      <c r="L2" s="19"/>
      <c r="M2" s="19"/>
      <c r="N2" s="19"/>
      <c r="O2" s="19"/>
      <c r="P2" s="19"/>
      <c r="Q2" s="20"/>
      <c r="R2" s="17"/>
      <c r="S2" s="17"/>
      <c r="T2" s="17"/>
      <c r="U2" s="17"/>
    </row>
    <row r="3" spans="1:21" ht="14" x14ac:dyDescent="0.2">
      <c r="A3" s="1" t="s">
        <v>14</v>
      </c>
      <c r="B3" s="17" t="s">
        <v>20</v>
      </c>
      <c r="C3" s="17"/>
      <c r="D3" s="17"/>
      <c r="E3" s="17"/>
      <c r="F3" s="17" t="s">
        <v>22</v>
      </c>
      <c r="G3" s="17"/>
      <c r="H3" s="17"/>
      <c r="I3" s="17"/>
      <c r="J3" s="17" t="s">
        <v>20</v>
      </c>
      <c r="K3" s="17"/>
      <c r="L3" s="17"/>
      <c r="M3" s="17"/>
      <c r="N3" s="17" t="s">
        <v>22</v>
      </c>
      <c r="O3" s="17"/>
      <c r="P3" s="17"/>
      <c r="Q3" s="17"/>
      <c r="R3" s="17"/>
      <c r="S3" s="17"/>
      <c r="T3" s="17"/>
      <c r="U3" s="17"/>
    </row>
    <row r="4" spans="1:21" ht="14" x14ac:dyDescent="0.2">
      <c r="A4" s="1" t="s">
        <v>15</v>
      </c>
      <c r="B4" s="17" t="s">
        <v>21</v>
      </c>
      <c r="C4" s="17"/>
      <c r="D4" s="17"/>
      <c r="E4" s="17"/>
      <c r="F4" s="17" t="s">
        <v>21</v>
      </c>
      <c r="G4" s="17"/>
      <c r="H4" s="17"/>
      <c r="I4" s="17"/>
      <c r="J4" s="17" t="s">
        <v>21</v>
      </c>
      <c r="K4" s="17"/>
      <c r="L4" s="17"/>
      <c r="M4" s="17"/>
      <c r="N4" s="17" t="s">
        <v>21</v>
      </c>
      <c r="O4" s="17"/>
      <c r="P4" s="17"/>
      <c r="Q4" s="17"/>
      <c r="R4" s="17"/>
      <c r="S4" s="17"/>
      <c r="T4" s="17"/>
      <c r="U4" s="17"/>
    </row>
    <row r="5" spans="1:21" ht="48" customHeight="1" x14ac:dyDescent="0.2">
      <c r="A5" s="1" t="s">
        <v>1</v>
      </c>
      <c r="B5" s="4" t="s">
        <v>2</v>
      </c>
      <c r="C5" s="10" t="s">
        <v>11</v>
      </c>
      <c r="D5" s="13" t="s">
        <v>16</v>
      </c>
      <c r="E5" s="10" t="s">
        <v>17</v>
      </c>
      <c r="F5" s="4" t="s">
        <v>2</v>
      </c>
      <c r="G5" s="10" t="s">
        <v>11</v>
      </c>
      <c r="H5" s="13" t="s">
        <v>16</v>
      </c>
      <c r="I5" s="10" t="s">
        <v>17</v>
      </c>
      <c r="J5" s="4" t="s">
        <v>2</v>
      </c>
      <c r="K5" s="10" t="s">
        <v>11</v>
      </c>
      <c r="L5" s="13" t="s">
        <v>16</v>
      </c>
      <c r="M5" s="10" t="s">
        <v>17</v>
      </c>
      <c r="N5" s="4" t="s">
        <v>2</v>
      </c>
      <c r="O5" s="10" t="s">
        <v>11</v>
      </c>
      <c r="P5" s="13" t="s">
        <v>16</v>
      </c>
      <c r="Q5" s="10" t="s">
        <v>17</v>
      </c>
      <c r="R5" s="4" t="s">
        <v>2</v>
      </c>
      <c r="S5" s="10" t="s">
        <v>11</v>
      </c>
      <c r="T5" s="13" t="s">
        <v>16</v>
      </c>
      <c r="U5" s="10" t="s">
        <v>17</v>
      </c>
    </row>
    <row r="6" spans="1:21" x14ac:dyDescent="0.2">
      <c r="A6" s="23" t="s">
        <v>3</v>
      </c>
      <c r="B6" s="2">
        <v>163</v>
      </c>
      <c r="C6" s="2">
        <v>476</v>
      </c>
      <c r="D6" s="2">
        <v>1394</v>
      </c>
      <c r="E6" s="2">
        <v>1521</v>
      </c>
      <c r="F6" s="2">
        <v>114</v>
      </c>
      <c r="G6" s="2">
        <v>412</v>
      </c>
      <c r="H6" s="2">
        <v>1610</v>
      </c>
      <c r="I6" s="2">
        <v>1634</v>
      </c>
      <c r="J6" s="2">
        <v>278</v>
      </c>
      <c r="K6" s="2">
        <v>741</v>
      </c>
      <c r="L6" s="2">
        <v>1363</v>
      </c>
      <c r="M6" s="2">
        <v>1344</v>
      </c>
      <c r="N6" s="2">
        <v>321</v>
      </c>
      <c r="O6" s="2">
        <v>720</v>
      </c>
      <c r="P6" s="2">
        <v>1524</v>
      </c>
      <c r="Q6" s="2">
        <v>1342</v>
      </c>
      <c r="R6" s="2">
        <v>-3.96</v>
      </c>
      <c r="S6" s="2">
        <v>-5.47</v>
      </c>
      <c r="T6" s="2">
        <v>-5.34</v>
      </c>
      <c r="U6" s="2">
        <v>-4.6399999999999997</v>
      </c>
    </row>
    <row r="7" spans="1:21" x14ac:dyDescent="0.2">
      <c r="A7" s="23"/>
      <c r="B7" s="2">
        <v>137</v>
      </c>
      <c r="C7" s="2">
        <v>416</v>
      </c>
      <c r="D7" s="2">
        <v>1479</v>
      </c>
      <c r="E7" s="2">
        <v>1422</v>
      </c>
      <c r="F7" s="2">
        <v>155</v>
      </c>
      <c r="G7" s="2">
        <v>327</v>
      </c>
      <c r="H7" s="2">
        <v>1724</v>
      </c>
      <c r="I7" s="2">
        <v>1476</v>
      </c>
      <c r="J7" s="2">
        <v>290</v>
      </c>
      <c r="K7" s="2">
        <v>826</v>
      </c>
      <c r="L7" s="2">
        <v>1428</v>
      </c>
      <c r="M7" s="2">
        <v>1235</v>
      </c>
      <c r="N7" s="2">
        <v>294</v>
      </c>
      <c r="O7" s="2">
        <v>772</v>
      </c>
      <c r="P7" s="2">
        <v>1430</v>
      </c>
      <c r="Q7" s="2">
        <v>1311</v>
      </c>
      <c r="R7" s="2">
        <v>-5.32</v>
      </c>
      <c r="S7" s="2">
        <v>-4.8499999999999996</v>
      </c>
      <c r="T7" s="2">
        <v>-4.68</v>
      </c>
      <c r="U7" s="2">
        <v>-5.68</v>
      </c>
    </row>
    <row r="8" spans="1:21" x14ac:dyDescent="0.2">
      <c r="A8" s="23"/>
      <c r="B8" s="2">
        <v>144</v>
      </c>
      <c r="C8" s="2">
        <v>325</v>
      </c>
      <c r="D8" s="2">
        <v>1604</v>
      </c>
      <c r="E8" s="2">
        <v>1318</v>
      </c>
      <c r="F8" s="2">
        <v>120</v>
      </c>
      <c r="G8" s="2">
        <v>279</v>
      </c>
      <c r="H8" s="2">
        <v>1568</v>
      </c>
      <c r="I8" s="2">
        <v>1114</v>
      </c>
      <c r="J8" s="2">
        <v>313</v>
      </c>
      <c r="K8" s="2">
        <v>707</v>
      </c>
      <c r="L8" s="2">
        <v>1369</v>
      </c>
      <c r="M8" s="2">
        <v>1396</v>
      </c>
      <c r="N8" s="2">
        <v>426</v>
      </c>
      <c r="O8" s="2">
        <v>566</v>
      </c>
      <c r="P8" s="2">
        <v>1532</v>
      </c>
      <c r="Q8" s="2">
        <v>1247</v>
      </c>
      <c r="R8" s="2">
        <v>-4.92</v>
      </c>
      <c r="S8" s="2">
        <v>-4.3099999999999996</v>
      </c>
      <c r="T8" s="2">
        <v>-5.28</v>
      </c>
      <c r="U8" s="2">
        <v>-3.84</v>
      </c>
    </row>
    <row r="9" spans="1:21" x14ac:dyDescent="0.2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ht="16" customHeight="1" x14ac:dyDescent="0.2">
      <c r="A10" s="11" t="s">
        <v>4</v>
      </c>
      <c r="B10" s="14">
        <f t="shared" ref="B10:E10" si="0">AVERAGE(B6:B8)</f>
        <v>148</v>
      </c>
      <c r="C10" s="14">
        <f t="shared" si="0"/>
        <v>405.66666666666669</v>
      </c>
      <c r="D10" s="14">
        <f t="shared" si="0"/>
        <v>1492.3333333333333</v>
      </c>
      <c r="E10" s="14">
        <f t="shared" si="0"/>
        <v>1420.3333333333333</v>
      </c>
      <c r="F10" s="14">
        <f t="shared" ref="F10:M10" si="1">AVERAGE(F6:F8)</f>
        <v>129.66666666666666</v>
      </c>
      <c r="G10" s="14">
        <f t="shared" si="1"/>
        <v>339.33333333333331</v>
      </c>
      <c r="H10" s="14">
        <f t="shared" si="1"/>
        <v>1634</v>
      </c>
      <c r="I10" s="14">
        <f t="shared" si="1"/>
        <v>1408</v>
      </c>
      <c r="J10" s="14">
        <f t="shared" si="1"/>
        <v>293.66666666666669</v>
      </c>
      <c r="K10" s="14">
        <f t="shared" si="1"/>
        <v>758</v>
      </c>
      <c r="L10" s="14">
        <f t="shared" si="1"/>
        <v>1386.6666666666667</v>
      </c>
      <c r="M10" s="14">
        <f t="shared" si="1"/>
        <v>1325</v>
      </c>
      <c r="N10" s="14">
        <f t="shared" ref="N10:Q10" si="2">AVERAGE(N6:N8)</f>
        <v>347</v>
      </c>
      <c r="O10" s="14">
        <f t="shared" si="2"/>
        <v>686</v>
      </c>
      <c r="P10" s="14">
        <f t="shared" si="2"/>
        <v>1495.3333333333333</v>
      </c>
      <c r="Q10" s="14">
        <f t="shared" si="2"/>
        <v>1300</v>
      </c>
      <c r="R10" s="14">
        <f t="shared" ref="R10:U10" si="3">AVERAGE(R6:R8)</f>
        <v>-4.7333333333333334</v>
      </c>
      <c r="S10" s="14">
        <f t="shared" si="3"/>
        <v>-4.876666666666666</v>
      </c>
      <c r="T10" s="14">
        <f t="shared" si="3"/>
        <v>-5.1000000000000005</v>
      </c>
      <c r="U10" s="14">
        <f t="shared" si="3"/>
        <v>-4.72</v>
      </c>
    </row>
    <row r="11" spans="1:21" ht="16" customHeight="1" x14ac:dyDescent="0.2">
      <c r="A11" s="11" t="s">
        <v>5</v>
      </c>
      <c r="B11" s="14">
        <f>STDEV(B6:B8)/SQRT(COUNT(B6:B8))</f>
        <v>7.7674534651540297</v>
      </c>
      <c r="C11" s="14">
        <f t="shared" ref="C11:E11" si="4">STDEV(C6:C8)/SQRT(COUNT(C6:C8))</f>
        <v>43.895076919602062</v>
      </c>
      <c r="D11" s="14">
        <f t="shared" si="4"/>
        <v>60.987248211773291</v>
      </c>
      <c r="E11" s="14">
        <f t="shared" si="4"/>
        <v>58.606977210719357</v>
      </c>
      <c r="F11" s="14">
        <f>STDEV(F6:F8)/SQRT(COUNT(F6:F8))</f>
        <v>12.784539273843389</v>
      </c>
      <c r="G11" s="14">
        <f t="shared" ref="G11:I11" si="5">STDEV(G6:G8)/SQRT(COUNT(G6:G8))</f>
        <v>38.885872898921974</v>
      </c>
      <c r="H11" s="14">
        <f t="shared" si="5"/>
        <v>46.604720790924176</v>
      </c>
      <c r="I11" s="14">
        <f t="shared" si="5"/>
        <v>153.91339556170325</v>
      </c>
      <c r="J11" s="14">
        <f>STDEV(J6:J8)/SQRT(COUNT(J6:J8))</f>
        <v>10.26861453383291</v>
      </c>
      <c r="K11" s="14">
        <f t="shared" ref="K11:M11" si="6">STDEV(K6:K8)/SQRT(COUNT(K6:K8))</f>
        <v>35.388321990924261</v>
      </c>
      <c r="L11" s="14">
        <f t="shared" si="6"/>
        <v>20.739120307069708</v>
      </c>
      <c r="M11" s="14">
        <f t="shared" si="6"/>
        <v>47.437678414245077</v>
      </c>
      <c r="N11" s="14">
        <f>STDEV(N6:N8)/SQRT(COUNT(N6:N8))</f>
        <v>40.26164427839479</v>
      </c>
      <c r="O11" s="14">
        <f t="shared" ref="O11:Q11" si="7">STDEV(O6:O8)/SQRT(COUNT(O6:O8))</f>
        <v>61.849279165834531</v>
      </c>
      <c r="P11" s="14">
        <f t="shared" si="7"/>
        <v>32.748197575507028</v>
      </c>
      <c r="Q11" s="14">
        <f t="shared" si="7"/>
        <v>27.970222261064237</v>
      </c>
      <c r="R11" s="14">
        <f t="shared" ref="R11:U11" si="8">STDEV(R6:R8)/SQRT(COUNT(R6:R8))</f>
        <v>0.40353989201123686</v>
      </c>
      <c r="S11" s="14">
        <f t="shared" si="8"/>
        <v>0.33512849940151485</v>
      </c>
      <c r="T11" s="14">
        <f t="shared" si="8"/>
        <v>0.21071307505705489</v>
      </c>
      <c r="U11" s="14">
        <f t="shared" si="8"/>
        <v>0.53266624947835106</v>
      </c>
    </row>
    <row r="12" spans="1:21" x14ac:dyDescent="0.2">
      <c r="A12" s="5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ht="32.25" customHeight="1" x14ac:dyDescent="0.2">
      <c r="A13" s="12" t="s">
        <v>6</v>
      </c>
      <c r="B13" s="8">
        <f>B10*$B$17</f>
        <v>33088.4557275279</v>
      </c>
      <c r="C13" s="8">
        <f t="shared" ref="C13:E13" si="9">C10*$B$17</f>
        <v>90695.159054958232</v>
      </c>
      <c r="D13" s="8">
        <f t="shared" si="9"/>
        <v>333641.92858590628</v>
      </c>
      <c r="E13" s="8">
        <f t="shared" si="9"/>
        <v>317544.84201575757</v>
      </c>
      <c r="F13" s="8">
        <f>F10*$B$17</f>
        <v>28989.660536054846</v>
      </c>
      <c r="G13" s="8">
        <f t="shared" ref="G13:I13" si="10">G10*$B$17</f>
        <v>75864.972816719368</v>
      </c>
      <c r="H13" s="8">
        <f t="shared" si="10"/>
        <v>365314.43688365258</v>
      </c>
      <c r="I13" s="8">
        <f t="shared" si="10"/>
        <v>314787.47070513025</v>
      </c>
      <c r="J13" s="8">
        <f>J10*$B$17</f>
        <v>65655.246612504678</v>
      </c>
      <c r="K13" s="8">
        <f t="shared" ref="K13:M13" si="11">K10*$B$17</f>
        <v>169466.55028017666</v>
      </c>
      <c r="L13" s="8">
        <f t="shared" si="11"/>
        <v>310017.96357323439</v>
      </c>
      <c r="M13" s="8">
        <f t="shared" si="11"/>
        <v>296231.10702009773</v>
      </c>
      <c r="N13" s="8">
        <f>N10*$B$17</f>
        <v>77579.014442244457</v>
      </c>
      <c r="O13" s="8">
        <f t="shared" ref="O13:Q13" si="12">O10*$B$17</f>
        <v>153369.46371002795</v>
      </c>
      <c r="P13" s="8">
        <f t="shared" si="12"/>
        <v>334312.64052632917</v>
      </c>
      <c r="Q13" s="8">
        <f t="shared" si="12"/>
        <v>290641.8408499072</v>
      </c>
      <c r="R13" s="8">
        <f t="shared" ref="R13:U13" si="13">R10*$B$17</f>
        <v>-1058.2343948894058</v>
      </c>
      <c r="S13" s="8">
        <f t="shared" si="13"/>
        <v>-1090.2795209318313</v>
      </c>
      <c r="T13" s="8">
        <f t="shared" si="13"/>
        <v>-1140.2102987188669</v>
      </c>
      <c r="U13" s="8">
        <f t="shared" si="13"/>
        <v>-1055.2534529319707</v>
      </c>
    </row>
    <row r="14" spans="1:21" ht="32.25" customHeight="1" x14ac:dyDescent="0.2">
      <c r="A14" s="12" t="s">
        <v>7</v>
      </c>
      <c r="B14" s="8">
        <f>B13*SQRT((B11/B10)^2+($B$19/$B$17)^2)</f>
        <v>1895.1861981597494</v>
      </c>
      <c r="C14" s="8">
        <f t="shared" ref="C14:E14" si="14">C13*SQRT((C11/C10)^2+($B$19/$B$17)^2)</f>
        <v>10031.726822808256</v>
      </c>
      <c r="D14" s="8">
        <f t="shared" si="14"/>
        <v>15635.859430513217</v>
      </c>
      <c r="E14" s="8">
        <f t="shared" si="14"/>
        <v>14991.206950501346</v>
      </c>
      <c r="F14" s="8">
        <f>F13*SQRT((F11/F10)^2+($B$19/$B$17)^2)</f>
        <v>2934.5776710639939</v>
      </c>
      <c r="G14" s="8">
        <f t="shared" ref="G14" si="15">G13*SQRT((G11/G10)^2+($B$19/$B$17)^2)</f>
        <v>8866.1881194360722</v>
      </c>
      <c r="H14" s="8">
        <f t="shared" ref="H14" si="16">H13*SQRT((H11/H10)^2+($B$19/$B$17)^2)</f>
        <v>13370.877563075874</v>
      </c>
      <c r="I14" s="8">
        <f t="shared" ref="I14" si="17">I13*SQRT((I11/I10)^2+($B$19/$B$17)^2)</f>
        <v>35159.90999319702</v>
      </c>
      <c r="J14" s="8">
        <f>J13*SQRT((J11/J10)^2+($B$19/$B$17)^2)</f>
        <v>2745.6313651974206</v>
      </c>
      <c r="K14" s="8">
        <f t="shared" ref="K14" si="18">K13*SQRT((K11/K10)^2+($B$19/$B$17)^2)</f>
        <v>8815.1299332523595</v>
      </c>
      <c r="L14" s="8">
        <f t="shared" ref="L14" si="19">L13*SQRT((L11/L10)^2+($B$19/$B$17)^2)</f>
        <v>8489.1853957344629</v>
      </c>
      <c r="M14" s="8">
        <f t="shared" ref="M14" si="20">M13*SQRT((M11/M10)^2+($B$19/$B$17)^2)</f>
        <v>12595.648304013064</v>
      </c>
      <c r="N14" s="8">
        <f>N13*SQRT((N11/N10)^2+($B$19/$B$17)^2)</f>
        <v>9175.5302302496602</v>
      </c>
      <c r="O14" s="8">
        <f t="shared" ref="O14" si="21">O13*SQRT((O11/O10)^2+($B$19/$B$17)^2)</f>
        <v>14268.172007558893</v>
      </c>
      <c r="P14" s="8">
        <f t="shared" ref="P14" si="22">P13*SQRT((P11/P10)^2+($B$19/$B$17)^2)</f>
        <v>10602.292369211256</v>
      </c>
      <c r="Q14" s="8">
        <f t="shared" ref="Q14" si="23">Q13*SQRT((Q11/Q10)^2+($B$19/$B$17)^2)</f>
        <v>9140.4735913639579</v>
      </c>
      <c r="R14" s="8">
        <f t="shared" ref="R14" si="24">R13*SQRT((R11/R10)^2+($B$19/$B$17)^2)</f>
        <v>-93.427993499224911</v>
      </c>
      <c r="S14" s="8">
        <f t="shared" ref="S14" si="25">S13*SQRT((S11/S10)^2+($B$19/$B$17)^2)</f>
        <v>-78.988381830281668</v>
      </c>
      <c r="T14" s="8">
        <f t="shared" ref="T14" si="26">T13*SQRT((T11/T10)^2+($B$19/$B$17)^2)</f>
        <v>-53.882304375063633</v>
      </c>
      <c r="U14" s="8">
        <f t="shared" ref="U14" si="27">U13*SQRT((U11/U10)^2+($B$19/$B$17)^2)</f>
        <v>-121.52351778503923</v>
      </c>
    </row>
    <row r="15" spans="1:21" x14ac:dyDescent="0.2">
      <c r="A15" s="5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1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x14ac:dyDescent="0.2">
      <c r="A17" s="21" t="s">
        <v>8</v>
      </c>
      <c r="B17" s="22">
        <v>223.57064680762093</v>
      </c>
    </row>
    <row r="18" spans="1:14" x14ac:dyDescent="0.2">
      <c r="A18" s="21"/>
      <c r="B18" s="22"/>
    </row>
    <row r="19" spans="1:14" x14ac:dyDescent="0.2">
      <c r="A19" s="21" t="s">
        <v>9</v>
      </c>
      <c r="B19" s="22">
        <v>5.1281932132764059</v>
      </c>
    </row>
    <row r="20" spans="1:14" x14ac:dyDescent="0.2">
      <c r="A20" s="21"/>
      <c r="B20" s="22"/>
    </row>
    <row r="27" spans="1:14" x14ac:dyDescent="0.2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spans="1:14" x14ac:dyDescent="0.2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1:14" x14ac:dyDescent="0.2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</sheetData>
  <mergeCells count="18">
    <mergeCell ref="J4:M4"/>
    <mergeCell ref="N4:Q4"/>
    <mergeCell ref="R1:U4"/>
    <mergeCell ref="B1:I1"/>
    <mergeCell ref="A17:A18"/>
    <mergeCell ref="B17:B18"/>
    <mergeCell ref="A19:A20"/>
    <mergeCell ref="B19:B20"/>
    <mergeCell ref="A6:A8"/>
    <mergeCell ref="B3:E3"/>
    <mergeCell ref="B4:E4"/>
    <mergeCell ref="F3:I3"/>
    <mergeCell ref="F4:I4"/>
    <mergeCell ref="B2:I2"/>
    <mergeCell ref="J1:Q1"/>
    <mergeCell ref="J2:Q2"/>
    <mergeCell ref="J3:M3"/>
    <mergeCell ref="N3:Q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317AD-5E2A-4834-80E8-F18A32178D9B}">
  <dimension ref="A1:BM34"/>
  <sheetViews>
    <sheetView topLeftCell="A4" zoomScale="80" zoomScaleNormal="80" workbookViewId="0">
      <selection activeCell="A19" sqref="A19:Q19"/>
    </sheetView>
  </sheetViews>
  <sheetFormatPr baseColWidth="10" defaultColWidth="9" defaultRowHeight="13" x14ac:dyDescent="0.2"/>
  <cols>
    <col min="1" max="1" width="33.5" style="3" customWidth="1"/>
    <col min="2" max="65" width="11.33203125" style="3" customWidth="1"/>
    <col min="66" max="16384" width="9" style="3"/>
  </cols>
  <sheetData>
    <row r="1" spans="1:65" ht="14" x14ac:dyDescent="0.2">
      <c r="A1" s="1" t="s">
        <v>12</v>
      </c>
      <c r="B1" s="18" t="s">
        <v>19</v>
      </c>
      <c r="C1" s="19"/>
      <c r="D1" s="19"/>
      <c r="E1" s="19"/>
      <c r="F1" s="19"/>
      <c r="G1" s="19"/>
      <c r="H1" s="19"/>
      <c r="I1" s="20"/>
      <c r="J1" s="18" t="s">
        <v>23</v>
      </c>
      <c r="K1" s="19"/>
      <c r="L1" s="19"/>
      <c r="M1" s="19"/>
      <c r="N1" s="19"/>
      <c r="O1" s="19"/>
      <c r="P1" s="19"/>
      <c r="Q1" s="20"/>
      <c r="R1" s="18" t="s">
        <v>19</v>
      </c>
      <c r="S1" s="19"/>
      <c r="T1" s="19"/>
      <c r="U1" s="19"/>
      <c r="V1" s="19"/>
      <c r="W1" s="19"/>
      <c r="X1" s="19"/>
      <c r="Y1" s="20"/>
      <c r="Z1" s="18" t="s">
        <v>23</v>
      </c>
      <c r="AA1" s="19"/>
      <c r="AB1" s="19"/>
      <c r="AC1" s="19"/>
      <c r="AD1" s="19"/>
      <c r="AE1" s="19"/>
      <c r="AF1" s="19"/>
      <c r="AG1" s="20"/>
      <c r="AH1" s="18" t="s">
        <v>19</v>
      </c>
      <c r="AI1" s="19"/>
      <c r="AJ1" s="19"/>
      <c r="AK1" s="19"/>
      <c r="AL1" s="19"/>
      <c r="AM1" s="19"/>
      <c r="AN1" s="19"/>
      <c r="AO1" s="20"/>
      <c r="AP1" s="18" t="s">
        <v>23</v>
      </c>
      <c r="AQ1" s="19"/>
      <c r="AR1" s="19"/>
      <c r="AS1" s="19"/>
      <c r="AT1" s="19"/>
      <c r="AU1" s="19"/>
      <c r="AV1" s="19"/>
      <c r="AW1" s="20"/>
      <c r="AX1" s="18" t="s">
        <v>19</v>
      </c>
      <c r="AY1" s="19"/>
      <c r="AZ1" s="19"/>
      <c r="BA1" s="19"/>
      <c r="BB1" s="19"/>
      <c r="BC1" s="19"/>
      <c r="BD1" s="19"/>
      <c r="BE1" s="20"/>
      <c r="BF1" s="18" t="s">
        <v>23</v>
      </c>
      <c r="BG1" s="19"/>
      <c r="BH1" s="19"/>
      <c r="BI1" s="19"/>
      <c r="BJ1" s="19"/>
      <c r="BK1" s="19"/>
      <c r="BL1" s="19"/>
      <c r="BM1" s="20"/>
    </row>
    <row r="2" spans="1:65" ht="14" x14ac:dyDescent="0.2">
      <c r="A2" s="1" t="s">
        <v>13</v>
      </c>
      <c r="B2" s="18" t="s">
        <v>10</v>
      </c>
      <c r="C2" s="19"/>
      <c r="D2" s="19"/>
      <c r="E2" s="19"/>
      <c r="F2" s="19"/>
      <c r="G2" s="19"/>
      <c r="H2" s="19"/>
      <c r="I2" s="20"/>
      <c r="J2" s="18" t="s">
        <v>10</v>
      </c>
      <c r="K2" s="19"/>
      <c r="L2" s="19"/>
      <c r="M2" s="19"/>
      <c r="N2" s="19"/>
      <c r="O2" s="19"/>
      <c r="P2" s="19"/>
      <c r="Q2" s="20"/>
      <c r="R2" s="18" t="s">
        <v>10</v>
      </c>
      <c r="S2" s="19"/>
      <c r="T2" s="19"/>
      <c r="U2" s="19"/>
      <c r="V2" s="19"/>
      <c r="W2" s="19"/>
      <c r="X2" s="19"/>
      <c r="Y2" s="20"/>
      <c r="Z2" s="18" t="s">
        <v>10</v>
      </c>
      <c r="AA2" s="19"/>
      <c r="AB2" s="19"/>
      <c r="AC2" s="19"/>
      <c r="AD2" s="19"/>
      <c r="AE2" s="19"/>
      <c r="AF2" s="19"/>
      <c r="AG2" s="20"/>
      <c r="AH2" s="18" t="s">
        <v>10</v>
      </c>
      <c r="AI2" s="19"/>
      <c r="AJ2" s="19"/>
      <c r="AK2" s="19"/>
      <c r="AL2" s="19"/>
      <c r="AM2" s="19"/>
      <c r="AN2" s="19"/>
      <c r="AO2" s="20"/>
      <c r="AP2" s="18" t="s">
        <v>10</v>
      </c>
      <c r="AQ2" s="19"/>
      <c r="AR2" s="19"/>
      <c r="AS2" s="19"/>
      <c r="AT2" s="19"/>
      <c r="AU2" s="19"/>
      <c r="AV2" s="19"/>
      <c r="AW2" s="20"/>
      <c r="AX2" s="18" t="s">
        <v>10</v>
      </c>
      <c r="AY2" s="19"/>
      <c r="AZ2" s="19"/>
      <c r="BA2" s="19"/>
      <c r="BB2" s="19"/>
      <c r="BC2" s="19"/>
      <c r="BD2" s="19"/>
      <c r="BE2" s="20"/>
      <c r="BF2" s="18" t="s">
        <v>10</v>
      </c>
      <c r="BG2" s="19"/>
      <c r="BH2" s="19"/>
      <c r="BI2" s="19"/>
      <c r="BJ2" s="19"/>
      <c r="BK2" s="19"/>
      <c r="BL2" s="19"/>
      <c r="BM2" s="20"/>
    </row>
    <row r="3" spans="1:65" ht="14" x14ac:dyDescent="0.2">
      <c r="A3" s="1" t="s">
        <v>25</v>
      </c>
      <c r="B3" s="18" t="s">
        <v>27</v>
      </c>
      <c r="C3" s="19"/>
      <c r="D3" s="19"/>
      <c r="E3" s="19"/>
      <c r="F3" s="19"/>
      <c r="G3" s="19"/>
      <c r="H3" s="19"/>
      <c r="I3" s="20"/>
      <c r="J3" s="18" t="s">
        <v>27</v>
      </c>
      <c r="K3" s="19"/>
      <c r="L3" s="19"/>
      <c r="M3" s="19"/>
      <c r="N3" s="19"/>
      <c r="O3" s="19"/>
      <c r="P3" s="19"/>
      <c r="Q3" s="20"/>
      <c r="R3" s="18" t="s">
        <v>28</v>
      </c>
      <c r="S3" s="19"/>
      <c r="T3" s="19"/>
      <c r="U3" s="19"/>
      <c r="V3" s="19"/>
      <c r="W3" s="19"/>
      <c r="X3" s="19"/>
      <c r="Y3" s="20"/>
      <c r="Z3" s="18" t="s">
        <v>28</v>
      </c>
      <c r="AA3" s="19"/>
      <c r="AB3" s="19"/>
      <c r="AC3" s="19"/>
      <c r="AD3" s="19"/>
      <c r="AE3" s="19"/>
      <c r="AF3" s="19"/>
      <c r="AG3" s="20"/>
      <c r="AH3" s="18" t="s">
        <v>27</v>
      </c>
      <c r="AI3" s="19"/>
      <c r="AJ3" s="19"/>
      <c r="AK3" s="19"/>
      <c r="AL3" s="19"/>
      <c r="AM3" s="19"/>
      <c r="AN3" s="19"/>
      <c r="AO3" s="20"/>
      <c r="AP3" s="18" t="s">
        <v>27</v>
      </c>
      <c r="AQ3" s="19"/>
      <c r="AR3" s="19"/>
      <c r="AS3" s="19"/>
      <c r="AT3" s="19"/>
      <c r="AU3" s="19"/>
      <c r="AV3" s="19"/>
      <c r="AW3" s="20"/>
      <c r="AX3" s="18" t="s">
        <v>28</v>
      </c>
      <c r="AY3" s="19"/>
      <c r="AZ3" s="19"/>
      <c r="BA3" s="19"/>
      <c r="BB3" s="19"/>
      <c r="BC3" s="19"/>
      <c r="BD3" s="19"/>
      <c r="BE3" s="20"/>
      <c r="BF3" s="18" t="s">
        <v>28</v>
      </c>
      <c r="BG3" s="19"/>
      <c r="BH3" s="19"/>
      <c r="BI3" s="19"/>
      <c r="BJ3" s="19"/>
      <c r="BK3" s="19"/>
      <c r="BL3" s="19"/>
      <c r="BM3" s="20"/>
    </row>
    <row r="4" spans="1:65" ht="14" x14ac:dyDescent="0.2">
      <c r="A4" s="1" t="s">
        <v>14</v>
      </c>
      <c r="B4" s="17" t="s">
        <v>20</v>
      </c>
      <c r="C4" s="17"/>
      <c r="D4" s="17"/>
      <c r="E4" s="17"/>
      <c r="F4" s="17" t="s">
        <v>22</v>
      </c>
      <c r="G4" s="17"/>
      <c r="H4" s="17"/>
      <c r="I4" s="17"/>
      <c r="J4" s="17" t="s">
        <v>20</v>
      </c>
      <c r="K4" s="17"/>
      <c r="L4" s="17"/>
      <c r="M4" s="17"/>
      <c r="N4" s="17" t="s">
        <v>22</v>
      </c>
      <c r="O4" s="17"/>
      <c r="P4" s="17"/>
      <c r="Q4" s="17"/>
      <c r="R4" s="17" t="s">
        <v>20</v>
      </c>
      <c r="S4" s="17"/>
      <c r="T4" s="17"/>
      <c r="U4" s="17"/>
      <c r="V4" s="17" t="s">
        <v>22</v>
      </c>
      <c r="W4" s="17"/>
      <c r="X4" s="17"/>
      <c r="Y4" s="17"/>
      <c r="Z4" s="17" t="s">
        <v>20</v>
      </c>
      <c r="AA4" s="17"/>
      <c r="AB4" s="17"/>
      <c r="AC4" s="17"/>
      <c r="AD4" s="17" t="s">
        <v>22</v>
      </c>
      <c r="AE4" s="17"/>
      <c r="AF4" s="17"/>
      <c r="AG4" s="17"/>
      <c r="AH4" s="17" t="s">
        <v>20</v>
      </c>
      <c r="AI4" s="17"/>
      <c r="AJ4" s="17"/>
      <c r="AK4" s="17"/>
      <c r="AL4" s="17" t="s">
        <v>22</v>
      </c>
      <c r="AM4" s="17"/>
      <c r="AN4" s="17"/>
      <c r="AO4" s="17"/>
      <c r="AP4" s="17" t="s">
        <v>20</v>
      </c>
      <c r="AQ4" s="17"/>
      <c r="AR4" s="17"/>
      <c r="AS4" s="17"/>
      <c r="AT4" s="17" t="s">
        <v>22</v>
      </c>
      <c r="AU4" s="17"/>
      <c r="AV4" s="17"/>
      <c r="AW4" s="17"/>
      <c r="AX4" s="17" t="s">
        <v>20</v>
      </c>
      <c r="AY4" s="17"/>
      <c r="AZ4" s="17"/>
      <c r="BA4" s="17"/>
      <c r="BB4" s="17" t="s">
        <v>22</v>
      </c>
      <c r="BC4" s="17"/>
      <c r="BD4" s="17"/>
      <c r="BE4" s="17"/>
      <c r="BF4" s="17" t="s">
        <v>20</v>
      </c>
      <c r="BG4" s="17"/>
      <c r="BH4" s="17"/>
      <c r="BI4" s="17"/>
      <c r="BJ4" s="17" t="s">
        <v>22</v>
      </c>
      <c r="BK4" s="17"/>
      <c r="BL4" s="17"/>
      <c r="BM4" s="17"/>
    </row>
    <row r="5" spans="1:65" ht="14" x14ac:dyDescent="0.2">
      <c r="A5" s="1" t="s">
        <v>15</v>
      </c>
      <c r="B5" s="17" t="s">
        <v>21</v>
      </c>
      <c r="C5" s="17"/>
      <c r="D5" s="17"/>
      <c r="E5" s="17"/>
      <c r="F5" s="17" t="s">
        <v>21</v>
      </c>
      <c r="G5" s="17"/>
      <c r="H5" s="17"/>
      <c r="I5" s="17"/>
      <c r="J5" s="17" t="s">
        <v>21</v>
      </c>
      <c r="K5" s="17"/>
      <c r="L5" s="17"/>
      <c r="M5" s="17"/>
      <c r="N5" s="17" t="s">
        <v>21</v>
      </c>
      <c r="O5" s="17"/>
      <c r="P5" s="17"/>
      <c r="Q5" s="17"/>
      <c r="R5" s="17" t="s">
        <v>21</v>
      </c>
      <c r="S5" s="17"/>
      <c r="T5" s="17"/>
      <c r="U5" s="17"/>
      <c r="V5" s="17" t="s">
        <v>21</v>
      </c>
      <c r="W5" s="17"/>
      <c r="X5" s="17"/>
      <c r="Y5" s="17"/>
      <c r="Z5" s="17" t="s">
        <v>21</v>
      </c>
      <c r="AA5" s="17"/>
      <c r="AB5" s="17"/>
      <c r="AC5" s="17"/>
      <c r="AD5" s="17" t="s">
        <v>21</v>
      </c>
      <c r="AE5" s="17"/>
      <c r="AF5" s="17"/>
      <c r="AG5" s="17"/>
      <c r="AH5" s="17" t="s">
        <v>21</v>
      </c>
      <c r="AI5" s="17"/>
      <c r="AJ5" s="17"/>
      <c r="AK5" s="17"/>
      <c r="AL5" s="17" t="s">
        <v>21</v>
      </c>
      <c r="AM5" s="17"/>
      <c r="AN5" s="17"/>
      <c r="AO5" s="17"/>
      <c r="AP5" s="17" t="s">
        <v>21</v>
      </c>
      <c r="AQ5" s="17"/>
      <c r="AR5" s="17"/>
      <c r="AS5" s="17"/>
      <c r="AT5" s="17" t="s">
        <v>21</v>
      </c>
      <c r="AU5" s="17"/>
      <c r="AV5" s="17"/>
      <c r="AW5" s="17"/>
      <c r="AX5" s="17" t="s">
        <v>21</v>
      </c>
      <c r="AY5" s="17"/>
      <c r="AZ5" s="17"/>
      <c r="BA5" s="17"/>
      <c r="BB5" s="17" t="s">
        <v>21</v>
      </c>
      <c r="BC5" s="17"/>
      <c r="BD5" s="17"/>
      <c r="BE5" s="17"/>
      <c r="BF5" s="17" t="s">
        <v>21</v>
      </c>
      <c r="BG5" s="17"/>
      <c r="BH5" s="17"/>
      <c r="BI5" s="17"/>
      <c r="BJ5" s="17" t="s">
        <v>21</v>
      </c>
      <c r="BK5" s="17"/>
      <c r="BL5" s="17"/>
      <c r="BM5" s="17"/>
    </row>
    <row r="6" spans="1:65" ht="14" x14ac:dyDescent="0.2">
      <c r="A6" s="1" t="s">
        <v>26</v>
      </c>
      <c r="B6" s="18" t="s">
        <v>28</v>
      </c>
      <c r="C6" s="19"/>
      <c r="D6" s="19"/>
      <c r="E6" s="19"/>
      <c r="F6" s="19"/>
      <c r="G6" s="19"/>
      <c r="H6" s="19"/>
      <c r="I6" s="20"/>
      <c r="J6" s="18" t="s">
        <v>28</v>
      </c>
      <c r="K6" s="19"/>
      <c r="L6" s="19"/>
      <c r="M6" s="19"/>
      <c r="N6" s="19"/>
      <c r="O6" s="19"/>
      <c r="P6" s="19"/>
      <c r="Q6" s="20"/>
      <c r="R6" s="18" t="s">
        <v>27</v>
      </c>
      <c r="S6" s="19"/>
      <c r="T6" s="19"/>
      <c r="U6" s="19"/>
      <c r="V6" s="19"/>
      <c r="W6" s="19"/>
      <c r="X6" s="19"/>
      <c r="Y6" s="20"/>
      <c r="Z6" s="18" t="s">
        <v>27</v>
      </c>
      <c r="AA6" s="19"/>
      <c r="AB6" s="19"/>
      <c r="AC6" s="19"/>
      <c r="AD6" s="19"/>
      <c r="AE6" s="19"/>
      <c r="AF6" s="19"/>
      <c r="AG6" s="20"/>
      <c r="AH6" s="18" t="s">
        <v>28</v>
      </c>
      <c r="AI6" s="19"/>
      <c r="AJ6" s="19"/>
      <c r="AK6" s="19"/>
      <c r="AL6" s="19"/>
      <c r="AM6" s="19"/>
      <c r="AN6" s="19"/>
      <c r="AO6" s="20"/>
      <c r="AP6" s="18" t="s">
        <v>28</v>
      </c>
      <c r="AQ6" s="19"/>
      <c r="AR6" s="19"/>
      <c r="AS6" s="19"/>
      <c r="AT6" s="19"/>
      <c r="AU6" s="19"/>
      <c r="AV6" s="19"/>
      <c r="AW6" s="20"/>
      <c r="AX6" s="18" t="s">
        <v>27</v>
      </c>
      <c r="AY6" s="19"/>
      <c r="AZ6" s="19"/>
      <c r="BA6" s="19"/>
      <c r="BB6" s="19"/>
      <c r="BC6" s="19"/>
      <c r="BD6" s="19"/>
      <c r="BE6" s="20"/>
      <c r="BF6" s="18" t="s">
        <v>27</v>
      </c>
      <c r="BG6" s="19"/>
      <c r="BH6" s="19"/>
      <c r="BI6" s="19"/>
      <c r="BJ6" s="19"/>
      <c r="BK6" s="19"/>
      <c r="BL6" s="19"/>
      <c r="BM6" s="20"/>
    </row>
    <row r="7" spans="1:65" ht="14" x14ac:dyDescent="0.2">
      <c r="A7" s="1" t="s">
        <v>29</v>
      </c>
      <c r="B7" s="18" t="s">
        <v>30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20"/>
      <c r="AH7" s="18" t="s">
        <v>31</v>
      </c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20"/>
    </row>
    <row r="8" spans="1:65" ht="48" customHeight="1" x14ac:dyDescent="0.2">
      <c r="A8" s="1" t="s">
        <v>1</v>
      </c>
      <c r="B8" s="4" t="s">
        <v>2</v>
      </c>
      <c r="C8" s="10" t="s">
        <v>11</v>
      </c>
      <c r="D8" s="13" t="s">
        <v>16</v>
      </c>
      <c r="E8" s="10" t="s">
        <v>17</v>
      </c>
      <c r="F8" s="4" t="s">
        <v>2</v>
      </c>
      <c r="G8" s="10" t="s">
        <v>11</v>
      </c>
      <c r="H8" s="13" t="s">
        <v>16</v>
      </c>
      <c r="I8" s="10" t="s">
        <v>17</v>
      </c>
      <c r="J8" s="4" t="s">
        <v>2</v>
      </c>
      <c r="K8" s="10" t="s">
        <v>11</v>
      </c>
      <c r="L8" s="13" t="s">
        <v>16</v>
      </c>
      <c r="M8" s="10" t="s">
        <v>17</v>
      </c>
      <c r="N8" s="4" t="s">
        <v>2</v>
      </c>
      <c r="O8" s="10" t="s">
        <v>11</v>
      </c>
      <c r="P8" s="13" t="s">
        <v>16</v>
      </c>
      <c r="Q8" s="10" t="s">
        <v>17</v>
      </c>
      <c r="R8" s="4" t="s">
        <v>2</v>
      </c>
      <c r="S8" s="10" t="s">
        <v>11</v>
      </c>
      <c r="T8" s="13" t="s">
        <v>16</v>
      </c>
      <c r="U8" s="10" t="s">
        <v>17</v>
      </c>
      <c r="V8" s="4" t="s">
        <v>2</v>
      </c>
      <c r="W8" s="10" t="s">
        <v>11</v>
      </c>
      <c r="X8" s="13" t="s">
        <v>16</v>
      </c>
      <c r="Y8" s="10" t="s">
        <v>17</v>
      </c>
      <c r="Z8" s="4" t="s">
        <v>2</v>
      </c>
      <c r="AA8" s="10" t="s">
        <v>11</v>
      </c>
      <c r="AB8" s="13" t="s">
        <v>16</v>
      </c>
      <c r="AC8" s="10" t="s">
        <v>17</v>
      </c>
      <c r="AD8" s="4" t="s">
        <v>2</v>
      </c>
      <c r="AE8" s="10" t="s">
        <v>11</v>
      </c>
      <c r="AF8" s="13" t="s">
        <v>16</v>
      </c>
      <c r="AG8" s="10" t="s">
        <v>17</v>
      </c>
      <c r="AH8" s="4" t="s">
        <v>2</v>
      </c>
      <c r="AI8" s="10" t="s">
        <v>11</v>
      </c>
      <c r="AJ8" s="13" t="s">
        <v>16</v>
      </c>
      <c r="AK8" s="10" t="s">
        <v>17</v>
      </c>
      <c r="AL8" s="4" t="s">
        <v>2</v>
      </c>
      <c r="AM8" s="10" t="s">
        <v>11</v>
      </c>
      <c r="AN8" s="13" t="s">
        <v>16</v>
      </c>
      <c r="AO8" s="10" t="s">
        <v>17</v>
      </c>
      <c r="AP8" s="4" t="s">
        <v>2</v>
      </c>
      <c r="AQ8" s="10" t="s">
        <v>11</v>
      </c>
      <c r="AR8" s="13" t="s">
        <v>16</v>
      </c>
      <c r="AS8" s="10" t="s">
        <v>17</v>
      </c>
      <c r="AT8" s="4" t="s">
        <v>2</v>
      </c>
      <c r="AU8" s="10" t="s">
        <v>11</v>
      </c>
      <c r="AV8" s="13" t="s">
        <v>16</v>
      </c>
      <c r="AW8" s="10" t="s">
        <v>17</v>
      </c>
      <c r="AX8" s="4" t="s">
        <v>2</v>
      </c>
      <c r="AY8" s="10" t="s">
        <v>11</v>
      </c>
      <c r="AZ8" s="13" t="s">
        <v>16</v>
      </c>
      <c r="BA8" s="10" t="s">
        <v>17</v>
      </c>
      <c r="BB8" s="4" t="s">
        <v>2</v>
      </c>
      <c r="BC8" s="10" t="s">
        <v>11</v>
      </c>
      <c r="BD8" s="13" t="s">
        <v>16</v>
      </c>
      <c r="BE8" s="10" t="s">
        <v>17</v>
      </c>
      <c r="BF8" s="4" t="s">
        <v>2</v>
      </c>
      <c r="BG8" s="10" t="s">
        <v>11</v>
      </c>
      <c r="BH8" s="13" t="s">
        <v>16</v>
      </c>
      <c r="BI8" s="10" t="s">
        <v>17</v>
      </c>
      <c r="BJ8" s="4" t="s">
        <v>2</v>
      </c>
      <c r="BK8" s="10" t="s">
        <v>11</v>
      </c>
      <c r="BL8" s="13" t="s">
        <v>16</v>
      </c>
      <c r="BM8" s="10" t="s">
        <v>17</v>
      </c>
    </row>
    <row r="9" spans="1:65" x14ac:dyDescent="0.2">
      <c r="A9" s="23" t="s">
        <v>3</v>
      </c>
      <c r="B9" s="2">
        <v>110</v>
      </c>
      <c r="C9" s="2">
        <v>213</v>
      </c>
      <c r="D9" s="2">
        <v>174</v>
      </c>
      <c r="E9" s="2">
        <v>563</v>
      </c>
      <c r="F9" s="2">
        <v>101</v>
      </c>
      <c r="G9" s="2">
        <v>738</v>
      </c>
      <c r="H9" s="2">
        <v>174</v>
      </c>
      <c r="I9" s="2">
        <v>970</v>
      </c>
      <c r="J9" s="2">
        <v>163</v>
      </c>
      <c r="K9" s="2">
        <v>709</v>
      </c>
      <c r="L9" s="2">
        <v>264</v>
      </c>
      <c r="M9" s="2">
        <v>1268</v>
      </c>
      <c r="N9" s="2">
        <v>239</v>
      </c>
      <c r="O9" s="2">
        <v>580</v>
      </c>
      <c r="P9" s="2">
        <v>291</v>
      </c>
      <c r="Q9" s="2">
        <v>1279</v>
      </c>
      <c r="R9" s="2">
        <v>217</v>
      </c>
      <c r="S9" s="2">
        <v>416</v>
      </c>
      <c r="T9" s="2">
        <v>929</v>
      </c>
      <c r="U9" s="2">
        <v>1498</v>
      </c>
      <c r="V9" s="2">
        <v>344</v>
      </c>
      <c r="W9" s="2">
        <v>540</v>
      </c>
      <c r="X9" s="2">
        <v>1115</v>
      </c>
      <c r="Y9" s="2">
        <v>1338</v>
      </c>
      <c r="Z9" s="2">
        <v>413</v>
      </c>
      <c r="AA9" s="2">
        <v>652</v>
      </c>
      <c r="AB9" s="2">
        <v>1130</v>
      </c>
      <c r="AC9" s="2">
        <v>1785</v>
      </c>
      <c r="AD9" s="2">
        <v>310</v>
      </c>
      <c r="AE9" s="2">
        <v>773</v>
      </c>
      <c r="AF9" s="2">
        <v>1094</v>
      </c>
      <c r="AG9" s="2">
        <v>1941</v>
      </c>
      <c r="AH9" s="2">
        <v>5.59</v>
      </c>
      <c r="AI9" s="2">
        <v>9.7799999999999994</v>
      </c>
      <c r="AJ9" s="2">
        <v>6.18</v>
      </c>
      <c r="AK9" s="2">
        <v>37.6</v>
      </c>
      <c r="AL9" s="2">
        <v>3.81</v>
      </c>
      <c r="AM9" s="2">
        <v>50.7</v>
      </c>
      <c r="AN9" s="2">
        <v>9.59</v>
      </c>
      <c r="AO9" s="2">
        <v>83.3</v>
      </c>
      <c r="AP9" s="2">
        <v>9.27</v>
      </c>
      <c r="AQ9" s="2">
        <v>54.3</v>
      </c>
      <c r="AR9" s="2">
        <v>15.2</v>
      </c>
      <c r="AS9" s="2">
        <v>134</v>
      </c>
      <c r="AT9" s="2">
        <v>10.9</v>
      </c>
      <c r="AU9" s="2">
        <v>47.4</v>
      </c>
      <c r="AV9" s="2">
        <v>14.1</v>
      </c>
      <c r="AW9" s="2">
        <v>116</v>
      </c>
      <c r="AX9" s="2">
        <v>9.7200000000000006</v>
      </c>
      <c r="AY9" s="2">
        <v>24.4</v>
      </c>
      <c r="AZ9" s="2">
        <v>58.2</v>
      </c>
      <c r="BA9" s="2">
        <v>113</v>
      </c>
      <c r="BB9" s="2">
        <v>19</v>
      </c>
      <c r="BC9" s="2">
        <v>33</v>
      </c>
      <c r="BD9" s="2">
        <v>54.5</v>
      </c>
      <c r="BE9" s="2">
        <v>135</v>
      </c>
      <c r="BF9" s="2">
        <v>24.1</v>
      </c>
      <c r="BG9" s="2">
        <v>41.5</v>
      </c>
      <c r="BH9" s="2">
        <v>76.599999999999994</v>
      </c>
      <c r="BI9" s="2">
        <v>128</v>
      </c>
      <c r="BJ9" s="2">
        <v>30.3</v>
      </c>
      <c r="BK9" s="2">
        <v>27.6</v>
      </c>
      <c r="BL9" s="2">
        <v>71.7</v>
      </c>
      <c r="BM9" s="2">
        <v>188</v>
      </c>
    </row>
    <row r="10" spans="1:65" x14ac:dyDescent="0.2">
      <c r="A10" s="23"/>
      <c r="B10" s="2">
        <v>103</v>
      </c>
      <c r="C10" s="2">
        <v>217</v>
      </c>
      <c r="D10" s="2">
        <v>175</v>
      </c>
      <c r="E10" s="2">
        <v>527</v>
      </c>
      <c r="F10" s="2">
        <v>139</v>
      </c>
      <c r="G10" s="2">
        <v>709</v>
      </c>
      <c r="H10" s="2">
        <v>173</v>
      </c>
      <c r="I10" s="2">
        <v>1064</v>
      </c>
      <c r="J10" s="2">
        <v>177</v>
      </c>
      <c r="K10" s="2">
        <v>714</v>
      </c>
      <c r="L10" s="2">
        <v>261</v>
      </c>
      <c r="M10" s="2">
        <v>1497</v>
      </c>
      <c r="N10" s="2">
        <v>223</v>
      </c>
      <c r="O10" s="2">
        <v>572</v>
      </c>
      <c r="P10" s="2">
        <v>295</v>
      </c>
      <c r="Q10" s="2">
        <v>1255</v>
      </c>
      <c r="R10" s="2">
        <v>227</v>
      </c>
      <c r="S10" s="2">
        <v>503</v>
      </c>
      <c r="T10" s="2">
        <v>1041</v>
      </c>
      <c r="U10" s="2">
        <v>1725</v>
      </c>
      <c r="V10" s="2">
        <v>343</v>
      </c>
      <c r="W10" s="2">
        <v>585</v>
      </c>
      <c r="X10" s="2">
        <v>1067</v>
      </c>
      <c r="Y10" s="2">
        <v>1330</v>
      </c>
      <c r="Z10" s="2">
        <v>379</v>
      </c>
      <c r="AA10" s="2">
        <v>827</v>
      </c>
      <c r="AB10" s="2">
        <v>1215</v>
      </c>
      <c r="AC10" s="2">
        <v>1818</v>
      </c>
      <c r="AD10" s="2">
        <v>328</v>
      </c>
      <c r="AE10" s="2">
        <v>605</v>
      </c>
      <c r="AF10" s="2">
        <v>998</v>
      </c>
      <c r="AG10" s="2">
        <v>1802</v>
      </c>
      <c r="AH10" s="2">
        <v>3.28</v>
      </c>
      <c r="AI10" s="2">
        <v>9.81</v>
      </c>
      <c r="AJ10" s="2">
        <v>8.5299999999999994</v>
      </c>
      <c r="AK10" s="2">
        <v>44.5</v>
      </c>
      <c r="AL10" s="2">
        <v>3.17</v>
      </c>
      <c r="AM10" s="2">
        <v>48.2</v>
      </c>
      <c r="AN10" s="2">
        <v>7.5</v>
      </c>
      <c r="AO10" s="2">
        <v>74.8</v>
      </c>
      <c r="AP10" s="2">
        <v>8.5399999999999991</v>
      </c>
      <c r="AQ10" s="2">
        <v>47.3</v>
      </c>
      <c r="AR10" s="2">
        <v>14.1</v>
      </c>
      <c r="AS10" s="2">
        <v>122</v>
      </c>
      <c r="AT10" s="2">
        <v>17.8</v>
      </c>
      <c r="AU10" s="2">
        <v>39.700000000000003</v>
      </c>
      <c r="AV10" s="2">
        <v>13.2</v>
      </c>
      <c r="AW10" s="2">
        <v>132</v>
      </c>
      <c r="AX10" s="2">
        <v>10.3</v>
      </c>
      <c r="AY10" s="2">
        <v>21.5</v>
      </c>
      <c r="AZ10" s="2">
        <v>48.7</v>
      </c>
      <c r="BA10" s="2">
        <v>147</v>
      </c>
      <c r="BB10" s="2">
        <v>16.8</v>
      </c>
      <c r="BC10" s="2">
        <v>36.200000000000003</v>
      </c>
      <c r="BD10" s="2">
        <v>40.200000000000003</v>
      </c>
      <c r="BE10" s="2">
        <v>117</v>
      </c>
      <c r="BF10" s="2">
        <v>24.3</v>
      </c>
      <c r="BG10" s="2">
        <v>44.1</v>
      </c>
      <c r="BH10" s="2">
        <v>71.7</v>
      </c>
      <c r="BI10" s="2">
        <v>159</v>
      </c>
      <c r="BJ10" s="2">
        <v>22.1</v>
      </c>
      <c r="BK10" s="2">
        <v>51.6</v>
      </c>
      <c r="BL10" s="2">
        <v>70.2</v>
      </c>
      <c r="BM10" s="2">
        <v>157</v>
      </c>
    </row>
    <row r="11" spans="1:65" x14ac:dyDescent="0.2">
      <c r="A11" s="23"/>
      <c r="B11" s="2">
        <v>116</v>
      </c>
      <c r="C11" s="2">
        <v>213</v>
      </c>
      <c r="D11" s="2">
        <v>166</v>
      </c>
      <c r="E11" s="2">
        <v>536</v>
      </c>
      <c r="F11" s="2">
        <v>97.1</v>
      </c>
      <c r="G11" s="2">
        <v>589</v>
      </c>
      <c r="H11" s="2">
        <v>192</v>
      </c>
      <c r="I11" s="2">
        <v>1013</v>
      </c>
      <c r="J11" s="2">
        <v>194</v>
      </c>
      <c r="K11" s="2">
        <v>623</v>
      </c>
      <c r="L11" s="2">
        <v>294</v>
      </c>
      <c r="M11" s="2">
        <v>1329</v>
      </c>
      <c r="N11" s="2">
        <v>175</v>
      </c>
      <c r="O11" s="2">
        <v>546</v>
      </c>
      <c r="P11" s="2">
        <v>282</v>
      </c>
      <c r="Q11" s="2">
        <v>1252</v>
      </c>
      <c r="R11" s="2">
        <v>241</v>
      </c>
      <c r="S11" s="2">
        <v>540</v>
      </c>
      <c r="T11" s="2">
        <v>1023</v>
      </c>
      <c r="U11" s="2">
        <v>1712</v>
      </c>
      <c r="V11" s="2">
        <v>319</v>
      </c>
      <c r="W11" s="2">
        <v>427</v>
      </c>
      <c r="X11" s="2">
        <v>1003</v>
      </c>
      <c r="Y11" s="2">
        <v>1431</v>
      </c>
      <c r="Z11" s="2">
        <v>404</v>
      </c>
      <c r="AA11" s="2">
        <v>712</v>
      </c>
      <c r="AB11" s="2">
        <v>1279</v>
      </c>
      <c r="AC11" s="2">
        <v>1746</v>
      </c>
      <c r="AD11" s="2">
        <v>296</v>
      </c>
      <c r="AE11" s="2">
        <v>611</v>
      </c>
      <c r="AF11" s="2">
        <v>842</v>
      </c>
      <c r="AG11" s="2">
        <v>1714</v>
      </c>
      <c r="AH11" s="2">
        <v>3.5</v>
      </c>
      <c r="AI11" s="2">
        <v>9.0399999999999991</v>
      </c>
      <c r="AJ11" s="2">
        <v>9.84</v>
      </c>
      <c r="AK11" s="2">
        <v>76.3</v>
      </c>
      <c r="AL11" s="2">
        <v>4.42</v>
      </c>
      <c r="AM11" s="2">
        <v>42.2</v>
      </c>
      <c r="AN11" s="2">
        <v>7.22</v>
      </c>
      <c r="AO11" s="2">
        <v>98</v>
      </c>
      <c r="AP11" s="2">
        <v>12.2</v>
      </c>
      <c r="AQ11" s="2">
        <v>45</v>
      </c>
      <c r="AR11" s="2">
        <v>16.7</v>
      </c>
      <c r="AS11" s="2">
        <v>128</v>
      </c>
      <c r="AT11" s="2">
        <v>8.5500000000000007</v>
      </c>
      <c r="AU11" s="2">
        <v>36</v>
      </c>
      <c r="AV11" s="2">
        <v>18.7</v>
      </c>
      <c r="AW11" s="2">
        <v>128</v>
      </c>
      <c r="AX11" s="2">
        <v>9.9700000000000006</v>
      </c>
      <c r="AY11" s="2">
        <v>28.1</v>
      </c>
      <c r="AZ11" s="2">
        <v>46.5</v>
      </c>
      <c r="BA11" s="2">
        <v>128</v>
      </c>
      <c r="BB11" s="2">
        <v>16.600000000000001</v>
      </c>
      <c r="BC11" s="2">
        <v>31.2</v>
      </c>
      <c r="BD11" s="2">
        <v>58.9</v>
      </c>
      <c r="BE11" s="2">
        <v>115</v>
      </c>
      <c r="BF11" s="2">
        <v>22.7</v>
      </c>
      <c r="BG11" s="2">
        <v>54</v>
      </c>
      <c r="BH11" s="2">
        <v>75.3</v>
      </c>
      <c r="BI11" s="2">
        <v>148</v>
      </c>
      <c r="BJ11" s="2">
        <v>25.6</v>
      </c>
      <c r="BK11" s="2">
        <v>47.5</v>
      </c>
      <c r="BL11" s="2">
        <v>63.5</v>
      </c>
      <c r="BM11" s="2">
        <v>186</v>
      </c>
    </row>
    <row r="12" spans="1:65" x14ac:dyDescent="0.2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ht="16" customHeight="1" x14ac:dyDescent="0.2">
      <c r="A13" s="11" t="s">
        <v>4</v>
      </c>
      <c r="B13" s="14">
        <f t="shared" ref="B13:I13" si="0">AVERAGE(B9:B11)</f>
        <v>109.66666666666667</v>
      </c>
      <c r="C13" s="14">
        <f t="shared" si="0"/>
        <v>214.33333333333334</v>
      </c>
      <c r="D13" s="14">
        <f t="shared" si="0"/>
        <v>171.66666666666666</v>
      </c>
      <c r="E13" s="14">
        <f t="shared" si="0"/>
        <v>542</v>
      </c>
      <c r="F13" s="14">
        <f t="shared" si="0"/>
        <v>112.36666666666667</v>
      </c>
      <c r="G13" s="14">
        <f t="shared" si="0"/>
        <v>678.66666666666663</v>
      </c>
      <c r="H13" s="14">
        <f t="shared" si="0"/>
        <v>179.66666666666666</v>
      </c>
      <c r="I13" s="14">
        <f t="shared" si="0"/>
        <v>1015.6666666666666</v>
      </c>
      <c r="J13" s="14">
        <f t="shared" ref="J13:Y13" si="1">AVERAGE(J9:J11)</f>
        <v>178</v>
      </c>
      <c r="K13" s="14">
        <f t="shared" si="1"/>
        <v>682</v>
      </c>
      <c r="L13" s="14">
        <f t="shared" si="1"/>
        <v>273</v>
      </c>
      <c r="M13" s="14">
        <f t="shared" si="1"/>
        <v>1364.6666666666667</v>
      </c>
      <c r="N13" s="14">
        <f t="shared" si="1"/>
        <v>212.33333333333334</v>
      </c>
      <c r="O13" s="14">
        <f t="shared" si="1"/>
        <v>566</v>
      </c>
      <c r="P13" s="14">
        <f t="shared" si="1"/>
        <v>289.33333333333331</v>
      </c>
      <c r="Q13" s="14">
        <f t="shared" si="1"/>
        <v>1262</v>
      </c>
      <c r="R13" s="14">
        <f t="shared" si="1"/>
        <v>228.33333333333334</v>
      </c>
      <c r="S13" s="14">
        <f t="shared" si="1"/>
        <v>486.33333333333331</v>
      </c>
      <c r="T13" s="14">
        <f t="shared" si="1"/>
        <v>997.66666666666663</v>
      </c>
      <c r="U13" s="14">
        <f t="shared" si="1"/>
        <v>1645</v>
      </c>
      <c r="V13" s="14">
        <f t="shared" si="1"/>
        <v>335.33333333333331</v>
      </c>
      <c r="W13" s="14">
        <f t="shared" si="1"/>
        <v>517.33333333333337</v>
      </c>
      <c r="X13" s="14">
        <f t="shared" si="1"/>
        <v>1061.6666666666667</v>
      </c>
      <c r="Y13" s="14">
        <f t="shared" si="1"/>
        <v>1366.3333333333333</v>
      </c>
      <c r="Z13" s="14">
        <f t="shared" ref="Z13:BE13" si="2">AVERAGE(Z9:Z11)</f>
        <v>398.66666666666669</v>
      </c>
      <c r="AA13" s="14">
        <f t="shared" si="2"/>
        <v>730.33333333333337</v>
      </c>
      <c r="AB13" s="14">
        <f t="shared" si="2"/>
        <v>1208</v>
      </c>
      <c r="AC13" s="14">
        <f t="shared" si="2"/>
        <v>1783</v>
      </c>
      <c r="AD13" s="14">
        <f t="shared" si="2"/>
        <v>311.33333333333331</v>
      </c>
      <c r="AE13" s="14">
        <f t="shared" si="2"/>
        <v>663</v>
      </c>
      <c r="AF13" s="14">
        <f t="shared" si="2"/>
        <v>978</v>
      </c>
      <c r="AG13" s="14">
        <f t="shared" si="2"/>
        <v>1819</v>
      </c>
      <c r="AH13" s="14">
        <f t="shared" si="2"/>
        <v>4.1233333333333331</v>
      </c>
      <c r="AI13" s="14">
        <f t="shared" si="2"/>
        <v>9.543333333333333</v>
      </c>
      <c r="AJ13" s="14">
        <f t="shared" si="2"/>
        <v>8.1833333333333318</v>
      </c>
      <c r="AK13" s="14">
        <f t="shared" si="2"/>
        <v>52.79999999999999</v>
      </c>
      <c r="AL13" s="14">
        <f t="shared" si="2"/>
        <v>3.8000000000000003</v>
      </c>
      <c r="AM13" s="14">
        <f t="shared" si="2"/>
        <v>47.033333333333339</v>
      </c>
      <c r="AN13" s="14">
        <f t="shared" si="2"/>
        <v>8.1033333333333335</v>
      </c>
      <c r="AO13" s="14">
        <f t="shared" si="2"/>
        <v>85.366666666666674</v>
      </c>
      <c r="AP13" s="14">
        <f t="shared" si="2"/>
        <v>10.003333333333332</v>
      </c>
      <c r="AQ13" s="14">
        <f t="shared" si="2"/>
        <v>48.866666666666667</v>
      </c>
      <c r="AR13" s="14">
        <f t="shared" si="2"/>
        <v>15.333333333333334</v>
      </c>
      <c r="AS13" s="14">
        <f t="shared" si="2"/>
        <v>128</v>
      </c>
      <c r="AT13" s="14">
        <f t="shared" si="2"/>
        <v>12.416666666666666</v>
      </c>
      <c r="AU13" s="14">
        <f t="shared" si="2"/>
        <v>41.033333333333331</v>
      </c>
      <c r="AV13" s="14">
        <f t="shared" si="2"/>
        <v>15.333333333333334</v>
      </c>
      <c r="AW13" s="14">
        <f t="shared" si="2"/>
        <v>125.33333333333333</v>
      </c>
      <c r="AX13" s="14">
        <f t="shared" si="2"/>
        <v>9.9966666666666679</v>
      </c>
      <c r="AY13" s="14">
        <f t="shared" si="2"/>
        <v>24.666666666666668</v>
      </c>
      <c r="AZ13" s="14">
        <f t="shared" si="2"/>
        <v>51.133333333333333</v>
      </c>
      <c r="BA13" s="14">
        <f t="shared" si="2"/>
        <v>129.33333333333334</v>
      </c>
      <c r="BB13" s="14">
        <f t="shared" si="2"/>
        <v>17.466666666666665</v>
      </c>
      <c r="BC13" s="14">
        <f t="shared" si="2"/>
        <v>33.466666666666669</v>
      </c>
      <c r="BD13" s="14">
        <f t="shared" si="2"/>
        <v>51.199999999999996</v>
      </c>
      <c r="BE13" s="14">
        <f t="shared" si="2"/>
        <v>122.33333333333333</v>
      </c>
      <c r="BF13" s="14">
        <f t="shared" ref="BF13:BM13" si="3">AVERAGE(BF9:BF11)</f>
        <v>23.700000000000003</v>
      </c>
      <c r="BG13" s="14">
        <f t="shared" si="3"/>
        <v>46.533333333333331</v>
      </c>
      <c r="BH13" s="14">
        <f t="shared" si="3"/>
        <v>74.533333333333346</v>
      </c>
      <c r="BI13" s="14">
        <f t="shared" si="3"/>
        <v>145</v>
      </c>
      <c r="BJ13" s="14">
        <f t="shared" si="3"/>
        <v>26</v>
      </c>
      <c r="BK13" s="14">
        <f t="shared" si="3"/>
        <v>42.233333333333334</v>
      </c>
      <c r="BL13" s="14">
        <f t="shared" si="3"/>
        <v>68.466666666666669</v>
      </c>
      <c r="BM13" s="14">
        <f t="shared" si="3"/>
        <v>177</v>
      </c>
    </row>
    <row r="14" spans="1:65" ht="16" customHeight="1" x14ac:dyDescent="0.2">
      <c r="A14" s="11" t="s">
        <v>5</v>
      </c>
      <c r="B14" s="14">
        <f>STDEV(B9:B11)/SQRT(COUNT(B9:B11))</f>
        <v>3.7564758898615485</v>
      </c>
      <c r="C14" s="14">
        <f t="shared" ref="C14:E14" si="4">STDEV(C9:C11)/SQRT(COUNT(C9:C11))</f>
        <v>1.3333333333333335</v>
      </c>
      <c r="D14" s="14">
        <f t="shared" si="4"/>
        <v>2.8480012484391772</v>
      </c>
      <c r="E14" s="14">
        <f t="shared" si="4"/>
        <v>10.816653826391967</v>
      </c>
      <c r="F14" s="14">
        <f>STDEV(F9:F11)/SQRT(COUNT(F9:F11))</f>
        <v>13.364172668411236</v>
      </c>
      <c r="G14" s="14">
        <f t="shared" ref="G14:I14" si="5">STDEV(G9:G11)/SQRT(COUNT(G9:G11))</f>
        <v>45.608235123836039</v>
      </c>
      <c r="H14" s="14">
        <f t="shared" si="5"/>
        <v>6.1734197258173777</v>
      </c>
      <c r="I14" s="14">
        <f t="shared" si="5"/>
        <v>27.168200365705331</v>
      </c>
      <c r="J14" s="14">
        <f>STDEV(J9:J11)/SQRT(COUNT(J9:J11))</f>
        <v>8.9628864398325021</v>
      </c>
      <c r="K14" s="14">
        <f t="shared" ref="K14:M14" si="6">STDEV(K9:K11)/SQRT(COUNT(K9:K11))</f>
        <v>29.535289626704753</v>
      </c>
      <c r="L14" s="14">
        <f t="shared" si="6"/>
        <v>10.53565375285274</v>
      </c>
      <c r="M14" s="14">
        <f t="shared" si="6"/>
        <v>68.469782467239597</v>
      </c>
      <c r="N14" s="14">
        <f>STDEV(N9:N11)/SQRT(COUNT(N9:N11))</f>
        <v>19.229606802474567</v>
      </c>
      <c r="O14" s="14">
        <f t="shared" ref="O14:Q14" si="7">STDEV(O9:O11)/SQRT(COUNT(O9:O11))</f>
        <v>10.263202878893768</v>
      </c>
      <c r="P14" s="14">
        <f t="shared" si="7"/>
        <v>3.8441875315569325</v>
      </c>
      <c r="Q14" s="14">
        <f t="shared" si="7"/>
        <v>8.5440037453175322</v>
      </c>
      <c r="R14" s="14">
        <f>STDEV(R9:R11)/SQRT(COUNT(R9:R11))</f>
        <v>6.9602043392736999</v>
      </c>
      <c r="S14" s="14">
        <f t="shared" ref="S14:U14" si="8">STDEV(S9:S11)/SQRT(COUNT(S9:S11))</f>
        <v>36.752928832649125</v>
      </c>
      <c r="T14" s="14">
        <f t="shared" si="8"/>
        <v>34.724311048281116</v>
      </c>
      <c r="U14" s="14">
        <f t="shared" si="8"/>
        <v>73.595742630490065</v>
      </c>
      <c r="V14" s="14">
        <f>STDEV(V9:V11)/SQRT(COUNT(V9:V11))</f>
        <v>8.1717671147541751</v>
      </c>
      <c r="W14" s="14">
        <f t="shared" ref="W14:Y14" si="9">STDEV(W9:W11)/SQRT(COUNT(W9:W11))</f>
        <v>46.997635874347672</v>
      </c>
      <c r="X14" s="14">
        <f t="shared" si="9"/>
        <v>32.441400161590508</v>
      </c>
      <c r="Y14" s="14">
        <f t="shared" si="9"/>
        <v>32.415702642049546</v>
      </c>
      <c r="Z14" s="14">
        <f>STDEV(Z9:Z11)/SQRT(COUNT(Z9:Z11))</f>
        <v>10.170764201594904</v>
      </c>
      <c r="AA14" s="14">
        <f t="shared" ref="AA14:AC14" si="10">STDEV(AA9:AA11)/SQRT(COUNT(AA9:AA11))</f>
        <v>51.343072669164549</v>
      </c>
      <c r="AB14" s="14">
        <f t="shared" si="10"/>
        <v>43.154760262725752</v>
      </c>
      <c r="AC14" s="14">
        <f t="shared" si="10"/>
        <v>20.808652046684813</v>
      </c>
      <c r="AD14" s="14">
        <f>STDEV(AD9:AD11)/SQRT(COUNT(AD9:AD11))</f>
        <v>9.2616293262998699</v>
      </c>
      <c r="AE14" s="14">
        <f t="shared" ref="AE14:AG14" si="11">STDEV(AE9:AE11)/SQRT(COUNT(AE9:AE11))</f>
        <v>55.027265968790424</v>
      </c>
      <c r="AF14" s="14">
        <f t="shared" si="11"/>
        <v>73.430239002743292</v>
      </c>
      <c r="AG14" s="14">
        <f t="shared" si="11"/>
        <v>66.078236457500395</v>
      </c>
      <c r="AH14" s="14">
        <f>STDEV(AH9:AH11)/SQRT(COUNT(AH9:AH11))</f>
        <v>0.73607819632910687</v>
      </c>
      <c r="AI14" s="14">
        <f t="shared" ref="AI14:AK14" si="12">STDEV(AI9:AI11)/SQRT(COUNT(AI9:AI11))</f>
        <v>0.25181562920341394</v>
      </c>
      <c r="AJ14" s="14">
        <f t="shared" si="12"/>
        <v>1.0706747612811498</v>
      </c>
      <c r="AK14" s="14">
        <f t="shared" si="12"/>
        <v>11.917633993373029</v>
      </c>
      <c r="AL14" s="14">
        <f>STDEV(AL9:AL11)/SQRT(COUNT(AL9:AL11))</f>
        <v>0.36087855759705784</v>
      </c>
      <c r="AM14" s="14">
        <f t="shared" ref="AM14:AO14" si="13">STDEV(AM9:AM11)/SQRT(COUNT(AM9:AM11))</f>
        <v>2.5221243250702599</v>
      </c>
      <c r="AN14" s="14">
        <f t="shared" si="13"/>
        <v>0.74771503781706705</v>
      </c>
      <c r="AO14" s="14">
        <f t="shared" si="13"/>
        <v>6.7765117214619215</v>
      </c>
      <c r="AP14" s="14">
        <f>STDEV(AP9:AP11)/SQRT(COUNT(AP9:AP11))</f>
        <v>1.1183668648723641</v>
      </c>
      <c r="AQ14" s="14">
        <f t="shared" ref="AQ14:AS14" si="14">STDEV(AQ9:AQ11)/SQRT(COUNT(AQ9:AQ11))</f>
        <v>2.796624950026569</v>
      </c>
      <c r="AR14" s="14">
        <f t="shared" si="14"/>
        <v>0.75351030369715433</v>
      </c>
      <c r="AS14" s="14">
        <f t="shared" si="14"/>
        <v>3.4641016151377548</v>
      </c>
      <c r="AT14" s="14">
        <f>STDEV(AT9:AT11)/SQRT(COUNT(AT9:AT11))</f>
        <v>2.7758382117439391</v>
      </c>
      <c r="AU14" s="14">
        <f t="shared" ref="AU14:AW14" si="15">STDEV(AU9:AU11)/SQRT(COUNT(AU9:AU11))</f>
        <v>3.3577439515907961</v>
      </c>
      <c r="AV14" s="14">
        <f t="shared" si="15"/>
        <v>1.7032648388054943</v>
      </c>
      <c r="AW14" s="14">
        <f t="shared" si="15"/>
        <v>4.8074017006186534</v>
      </c>
      <c r="AX14" s="14">
        <f>STDEV(AX9:AX11)/SQRT(COUNT(AX9:AX11))</f>
        <v>0.16796163583125498</v>
      </c>
      <c r="AY14" s="14">
        <f t="shared" ref="AY14:BA14" si="16">STDEV(AY9:AY11)/SQRT(COUNT(AY9:AY11))</f>
        <v>1.9099156467702429</v>
      </c>
      <c r="AZ14" s="14">
        <f t="shared" si="16"/>
        <v>3.5899551219726669</v>
      </c>
      <c r="BA14" s="14">
        <f t="shared" si="16"/>
        <v>9.837569708915785</v>
      </c>
      <c r="BB14" s="14">
        <f>STDEV(BB9:BB11)/SQRT(COUNT(BB9:BB11))</f>
        <v>0.76883750631138603</v>
      </c>
      <c r="BC14" s="14">
        <f t="shared" ref="BC14:BE14" si="17">STDEV(BC9:BC11)/SQRT(COUNT(BC9:BC11))</f>
        <v>1.462114146630755</v>
      </c>
      <c r="BD14" s="14">
        <f t="shared" si="17"/>
        <v>5.6447615833915776</v>
      </c>
      <c r="BE14" s="14">
        <f t="shared" si="17"/>
        <v>6.3595946761129714</v>
      </c>
      <c r="BF14" s="14">
        <f>STDEV(BF9:BF11)/SQRT(COUNT(BF9:BF11))</f>
        <v>0.5033222956847172</v>
      </c>
      <c r="BG14" s="14">
        <f t="shared" ref="BG14:BI14" si="18">STDEV(BG9:BG11)/SQRT(COUNT(BG9:BG11))</f>
        <v>3.8080324461736388</v>
      </c>
      <c r="BH14" s="14">
        <f t="shared" si="18"/>
        <v>1.4655298624653714</v>
      </c>
      <c r="BI14" s="14">
        <f t="shared" si="18"/>
        <v>9.0737717258774673</v>
      </c>
      <c r="BJ14" s="14">
        <f>STDEV(BJ9:BJ11)/SQRT(COUNT(BJ9:BJ11))</f>
        <v>2.3755701070129152</v>
      </c>
      <c r="BK14" s="14">
        <f t="shared" ref="BK14:BM14" si="19">STDEV(BK9:BK11)/SQRT(COUNT(BK9:BK11))</f>
        <v>7.4117774146586655</v>
      </c>
      <c r="BL14" s="14">
        <f t="shared" si="19"/>
        <v>2.5208023414072849</v>
      </c>
      <c r="BM14" s="14">
        <f t="shared" si="19"/>
        <v>10.016652800877813</v>
      </c>
    </row>
    <row r="15" spans="1:65" x14ac:dyDescent="0.2">
      <c r="A15" s="5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</row>
    <row r="16" spans="1:65" ht="32.25" customHeight="1" x14ac:dyDescent="0.2">
      <c r="A16" s="12" t="s">
        <v>6</v>
      </c>
      <c r="B16" s="8">
        <f>B13*$B$21</f>
        <v>28136.110370087277</v>
      </c>
      <c r="C16" s="8">
        <f t="shared" ref="C16:E16" si="20">C13*$B$21</f>
        <v>54989.41935552012</v>
      </c>
      <c r="D16" s="8">
        <f t="shared" si="20"/>
        <v>44042.847539802271</v>
      </c>
      <c r="E16" s="8">
        <f t="shared" si="20"/>
        <v>139055.67009654077</v>
      </c>
      <c r="F16" s="8">
        <f>F13*$B$21</f>
        <v>28828.823117800675</v>
      </c>
      <c r="G16" s="8">
        <f t="shared" ref="G16:I16" si="21">G13*$B$21</f>
        <v>174118.90794376199</v>
      </c>
      <c r="H16" s="8">
        <f t="shared" si="21"/>
        <v>46095.329755249368</v>
      </c>
      <c r="I16" s="8">
        <f t="shared" si="21"/>
        <v>260579.7212694709</v>
      </c>
      <c r="J16" s="8">
        <f>J13*$B$21</f>
        <v>45667.729293697892</v>
      </c>
      <c r="K16" s="8">
        <f t="shared" ref="K16:M16" si="22">K13*$B$21</f>
        <v>174974.10886686496</v>
      </c>
      <c r="L16" s="8">
        <f t="shared" si="22"/>
        <v>70040.955602132162</v>
      </c>
      <c r="M16" s="8">
        <f t="shared" si="22"/>
        <v>350119.25791835051</v>
      </c>
      <c r="N16" s="8">
        <f>N13*$B$21</f>
        <v>54476.298801658348</v>
      </c>
      <c r="O16" s="8">
        <f t="shared" ref="O16:Q16" si="23">O13*$B$21</f>
        <v>145213.11674288206</v>
      </c>
      <c r="P16" s="8">
        <f t="shared" si="23"/>
        <v>74231.440125336638</v>
      </c>
      <c r="Q16" s="8">
        <f t="shared" si="23"/>
        <v>323779.06948677945</v>
      </c>
      <c r="R16" s="8">
        <f>R13*$B$21</f>
        <v>58581.263232552541</v>
      </c>
      <c r="S16" s="8">
        <f t="shared" ref="S16:U16" si="24">S13*$B$21</f>
        <v>124773.81468072139</v>
      </c>
      <c r="T16" s="8">
        <f t="shared" si="24"/>
        <v>255961.63628471494</v>
      </c>
      <c r="U16" s="8">
        <f t="shared" si="24"/>
        <v>422041.65555130917</v>
      </c>
      <c r="V16" s="8">
        <f>V13*$B$21</f>
        <v>86033.212864157438</v>
      </c>
      <c r="W16" s="8">
        <f t="shared" ref="W16:Y16" si="25">W13*$B$21</f>
        <v>132727.1832655789</v>
      </c>
      <c r="X16" s="8">
        <f t="shared" si="25"/>
        <v>272381.49400829175</v>
      </c>
      <c r="Y16" s="8">
        <f t="shared" si="25"/>
        <v>350546.85837990197</v>
      </c>
      <c r="Z16" s="8">
        <f>Z13*$B$21</f>
        <v>102282.03040311363</v>
      </c>
      <c r="AA16" s="8">
        <f t="shared" ref="AA16:AC16" si="26">AA13*$B$21</f>
        <v>187374.52225185782</v>
      </c>
      <c r="AB16" s="8">
        <f t="shared" si="26"/>
        <v>309924.81453251152</v>
      </c>
      <c r="AC16" s="8">
        <f t="shared" si="26"/>
        <v>457446.97376777156</v>
      </c>
      <c r="AD16" s="8">
        <f>AD13*$B$21</f>
        <v>79875.766217816155</v>
      </c>
      <c r="AE16" s="8">
        <f t="shared" ref="AE16:AG16" si="27">AE13*$B$21</f>
        <v>170099.46360517811</v>
      </c>
      <c r="AF16" s="8">
        <f t="shared" si="27"/>
        <v>250915.9508384075</v>
      </c>
      <c r="AG16" s="8">
        <f t="shared" si="27"/>
        <v>466683.14373728348</v>
      </c>
      <c r="AH16" s="8">
        <f>AH13*$B$21</f>
        <v>1057.8835418783574</v>
      </c>
      <c r="AI16" s="8">
        <f t="shared" ref="AI16:AK16" si="28">AI13*$B$21</f>
        <v>2448.4402428437652</v>
      </c>
      <c r="AJ16" s="8">
        <f t="shared" si="28"/>
        <v>2099.5182662177585</v>
      </c>
      <c r="AK16" s="8">
        <f t="shared" si="28"/>
        <v>13546.382621950832</v>
      </c>
      <c r="AL16" s="8">
        <f>AL13*$B$21</f>
        <v>974.92905233737076</v>
      </c>
      <c r="AM16" s="8">
        <f t="shared" ref="AM16:AO16" si="29">AM13*$B$21</f>
        <v>12066.885024982721</v>
      </c>
      <c r="AN16" s="8">
        <f t="shared" si="29"/>
        <v>2078.9934440632878</v>
      </c>
      <c r="AO16" s="8">
        <f t="shared" si="29"/>
        <v>21901.695640666723</v>
      </c>
      <c r="AP16" s="8">
        <f>AP13*$B$21</f>
        <v>2566.4579702319729</v>
      </c>
      <c r="AQ16" s="8">
        <f t="shared" ref="AQ16:AS16" si="30">AQ13*$B$21</f>
        <v>12537.245532689347</v>
      </c>
      <c r="AR16" s="8">
        <f t="shared" si="30"/>
        <v>3933.9242462736011</v>
      </c>
      <c r="AS16" s="8">
        <f t="shared" si="30"/>
        <v>32839.71544715354</v>
      </c>
      <c r="AT16" s="8">
        <f>AT13*$B$21</f>
        <v>3185.623438558514</v>
      </c>
      <c r="AU16" s="8">
        <f t="shared" ref="AU16:AW16" si="31">AU13*$B$21</f>
        <v>10527.523363397397</v>
      </c>
      <c r="AV16" s="8">
        <f t="shared" si="31"/>
        <v>3933.9242462736011</v>
      </c>
      <c r="AW16" s="8">
        <f t="shared" si="31"/>
        <v>32155.554708671174</v>
      </c>
      <c r="AX16" s="8">
        <f>AX13*$B$21</f>
        <v>2564.7475683857679</v>
      </c>
      <c r="AY16" s="8">
        <f t="shared" ref="AY16:BA16" si="32">AY13*$B$21</f>
        <v>6328.4868309618805</v>
      </c>
      <c r="AZ16" s="8">
        <f t="shared" si="32"/>
        <v>13118.782160399356</v>
      </c>
      <c r="BA16" s="8">
        <f t="shared" si="32"/>
        <v>33181.795816394726</v>
      </c>
      <c r="BB16" s="8">
        <f>BB13*$B$21</f>
        <v>4481.2528370594928</v>
      </c>
      <c r="BC16" s="8">
        <f t="shared" ref="BC16:BE16" si="33">BC13*$B$21</f>
        <v>8586.217267953687</v>
      </c>
      <c r="BD16" s="8">
        <f t="shared" si="33"/>
        <v>13135.886178861414</v>
      </c>
      <c r="BE16" s="8">
        <f t="shared" si="33"/>
        <v>31385.873877878512</v>
      </c>
      <c r="BF16" s="8">
        <f>BF13*$B$21</f>
        <v>6080.4785632620233</v>
      </c>
      <c r="BG16" s="8">
        <f t="shared" ref="BG16:BI16" si="34">BG13*$B$21</f>
        <v>11938.604886517276</v>
      </c>
      <c r="BH16" s="8">
        <f t="shared" si="34"/>
        <v>19122.292640582116</v>
      </c>
      <c r="BI16" s="8">
        <f t="shared" si="34"/>
        <v>37201.240154978615</v>
      </c>
      <c r="BJ16" s="8">
        <f>BJ13*$B$21</f>
        <v>6670.5672002030624</v>
      </c>
      <c r="BK16" s="8">
        <f t="shared" ref="BK16:BM16" si="35">BK13*$B$21</f>
        <v>10835.395695714462</v>
      </c>
      <c r="BL16" s="8">
        <f t="shared" si="35"/>
        <v>17565.826960534734</v>
      </c>
      <c r="BM16" s="8">
        <f t="shared" si="35"/>
        <v>45411.169016767002</v>
      </c>
    </row>
    <row r="17" spans="1:65" ht="32.25" customHeight="1" x14ac:dyDescent="0.2">
      <c r="A17" s="12" t="s">
        <v>7</v>
      </c>
      <c r="B17" s="8">
        <f>B16*SQRT((B14/B13)^2+($B$23/$B$21)^2)</f>
        <v>1030.5118828762024</v>
      </c>
      <c r="C17" s="8">
        <f t="shared" ref="C17:E17" si="36">C16*SQRT((C14/C13)^2+($B$23/$B$21)^2)</f>
        <v>790.87640264469292</v>
      </c>
      <c r="D17" s="8">
        <f t="shared" si="36"/>
        <v>927.4034931734576</v>
      </c>
      <c r="E17" s="8">
        <f t="shared" si="36"/>
        <v>3309.5006488915278</v>
      </c>
      <c r="F17" s="8">
        <f>F16*SQRT((F14/F13)^2+($B$23/$B$21)^2)</f>
        <v>3449.0352675844715</v>
      </c>
      <c r="G17" s="8">
        <f t="shared" ref="G17:I17" si="37">G16*SQRT((G14/G13)^2+($B$23/$B$21)^2)</f>
        <v>11917.108440892811</v>
      </c>
      <c r="H17" s="8">
        <f t="shared" si="37"/>
        <v>1692.8915956462827</v>
      </c>
      <c r="I17" s="8">
        <f t="shared" si="37"/>
        <v>7746.1405283833019</v>
      </c>
      <c r="J17" s="8">
        <f>J16*SQRT((J14/J13)^2+($B$23/$B$21)^2)</f>
        <v>2374.5493760876884</v>
      </c>
      <c r="K17" s="8">
        <f t="shared" ref="K17" si="38">K16*SQRT((K14/K13)^2+($B$23/$B$21)^2)</f>
        <v>7909.9877269104181</v>
      </c>
      <c r="L17" s="8">
        <f t="shared" ref="L17" si="39">L16*SQRT((L14/L13)^2+($B$23/$B$21)^2)</f>
        <v>2851.5409194407803</v>
      </c>
      <c r="M17" s="8">
        <f t="shared" ref="M17" si="40">M16*SQRT((M14/M13)^2+($B$23/$B$21)^2)</f>
        <v>18143.845188103413</v>
      </c>
      <c r="N17" s="8">
        <f>N16*SQRT((N14/N13)^2+($B$23/$B$21)^2)</f>
        <v>4983.870900093867</v>
      </c>
      <c r="O17" s="8">
        <f t="shared" ref="O17" si="41">O16*SQRT((O14/O13)^2+($B$23/$B$21)^2)</f>
        <v>3237.1572526221116</v>
      </c>
      <c r="P17" s="8">
        <f t="shared" ref="P17" si="42">P16*SQRT((P14/P13)^2+($B$23/$B$21)^2)</f>
        <v>1378.1486558919662</v>
      </c>
      <c r="Q17" s="8">
        <f t="shared" ref="Q17" si="43">Q16*SQRT((Q14/Q13)^2+($B$23/$B$21)^2)</f>
        <v>4736.3524182539868</v>
      </c>
      <c r="R17" s="8">
        <f>R16*SQRT((R14/R13)^2+($B$23/$B$21)^2)</f>
        <v>1940.5741270451153</v>
      </c>
      <c r="S17" s="8">
        <f t="shared" ref="S17" si="44">S16*SQRT((S14/S13)^2+($B$23/$B$21)^2)</f>
        <v>9567.1505969537193</v>
      </c>
      <c r="T17" s="8">
        <f t="shared" ref="T17" si="45">T16*SQRT((T14/T13)^2+($B$23/$B$21)^2)</f>
        <v>9507.0963612956766</v>
      </c>
      <c r="U17" s="8">
        <f t="shared" ref="U17" si="46">U16*SQRT((U14/U13)^2+($B$23/$B$21)^2)</f>
        <v>19658.878260679943</v>
      </c>
      <c r="V17" s="8">
        <f>V16*SQRT((V14/V13)^2+($B$23/$B$21)^2)</f>
        <v>2374.8987816923682</v>
      </c>
      <c r="W17" s="8">
        <f t="shared" ref="W17" si="47">W16*SQRT((W14/W13)^2+($B$23/$B$21)^2)</f>
        <v>12179.94385332039</v>
      </c>
      <c r="X17" s="8">
        <f t="shared" ref="X17" si="48">X16*SQRT((X14/X13)^2+($B$23/$B$21)^2)</f>
        <v>9041.6134287557707</v>
      </c>
      <c r="Y17" s="8">
        <f t="shared" ref="Y17" si="49">Y16*SQRT((Y14/Y13)^2+($B$23/$B$21)^2)</f>
        <v>9477.7986145363957</v>
      </c>
      <c r="Z17" s="8">
        <f>Z16*SQRT((Z14/Z13)^2+($B$23/$B$21)^2)</f>
        <v>2927.1473138888505</v>
      </c>
      <c r="AA17" s="8">
        <f t="shared" ref="AA17" si="50">AA16*SQRT((AA14/AA13)^2+($B$23/$B$21)^2)</f>
        <v>13394.809321806128</v>
      </c>
      <c r="AB17" s="8">
        <f t="shared" ref="AB17" si="51">AB16*SQRT((AB14/AB13)^2+($B$23/$B$21)^2)</f>
        <v>11778.639140042893</v>
      </c>
      <c r="AC17" s="8">
        <f t="shared" ref="AC17" si="52">AC16*SQRT((AC14/AC13)^2+($B$23/$B$21)^2)</f>
        <v>7980.5204829699924</v>
      </c>
      <c r="AD17" s="8">
        <f>AD16*SQRT((AD14/AD13)^2+($B$23/$B$21)^2)</f>
        <v>2592.1041178934261</v>
      </c>
      <c r="AE17" s="8">
        <f t="shared" ref="AE17" si="53">AE16*SQRT((AE14/AE13)^2+($B$23/$B$21)^2)</f>
        <v>14289.082541743097</v>
      </c>
      <c r="AF17" s="8">
        <f t="shared" ref="AF17" si="54">AF16*SQRT((AF14/AF13)^2+($B$23/$B$21)^2)</f>
        <v>19118.191958503216</v>
      </c>
      <c r="AG17" s="8">
        <f t="shared" ref="AG17" si="55">AG16*SQRT((AG14/AG13)^2+($B$23/$B$21)^2)</f>
        <v>18000.790355955571</v>
      </c>
      <c r="AH17" s="8">
        <f>AH16*SQRT((AH14/AH13)^2+($B$23/$B$21)^2)</f>
        <v>189.34600790305922</v>
      </c>
      <c r="AI17" s="8">
        <f t="shared" ref="AI17" si="56">AI16*SQRT((AI14/AI13)^2+($B$23/$B$21)^2)</f>
        <v>71.985922850768901</v>
      </c>
      <c r="AJ17" s="8">
        <f t="shared" ref="AJ17" si="57">AJ16*SQRT((AJ14/AJ13)^2+($B$23/$B$21)^2)</f>
        <v>276.03848537387307</v>
      </c>
      <c r="AK17" s="8">
        <f t="shared" ref="AK17" si="58">AK16*SQRT((AK14/AK13)^2+($B$23/$B$21)^2)</f>
        <v>3062.6332518682443</v>
      </c>
      <c r="AL17" s="8">
        <f>AL16*SQRT((AL14/AL13)^2+($B$23/$B$21)^2)</f>
        <v>93.446233560292839</v>
      </c>
      <c r="AM17" s="8">
        <f t="shared" ref="AM17" si="59">AM16*SQRT((AM14/AM13)^2+($B$23/$B$21)^2)</f>
        <v>665.72758259873308</v>
      </c>
      <c r="AN17" s="8">
        <f t="shared" ref="AN17" si="60">AN16*SQRT((AN14/AN13)^2+($B$23/$B$21)^2)</f>
        <v>193.71904166160616</v>
      </c>
      <c r="AO17" s="8">
        <f t="shared" ref="AO17" si="61">AO16*SQRT((AO14/AO13)^2+($B$23/$B$21)^2)</f>
        <v>1761.628114659954</v>
      </c>
      <c r="AP17" s="8">
        <f>AP16*SQRT((AP14/AP13)^2+($B$23/$B$21)^2)</f>
        <v>288.85211511872365</v>
      </c>
      <c r="AQ17" s="8">
        <f t="shared" ref="AQ17" si="62">AQ16*SQRT((AQ14/AQ13)^2+($B$23/$B$21)^2)</f>
        <v>735.69086665973919</v>
      </c>
      <c r="AR17" s="8">
        <f t="shared" ref="AR17" si="63">AR16*SQRT((AR14/AR13)^2+($B$23/$B$21)^2)</f>
        <v>199.93806207520967</v>
      </c>
      <c r="AS17" s="8">
        <f t="shared" ref="AS17" si="64">AS16*SQRT((AS14/AS13)^2+($B$23/$B$21)^2)</f>
        <v>985.5059446761112</v>
      </c>
      <c r="AT17" s="8">
        <f>AT16*SQRT((AT14/AT13)^2+($B$23/$B$21)^2)</f>
        <v>713.36687656390109</v>
      </c>
      <c r="AU17" s="8">
        <f t="shared" ref="AU17" si="65">AU16*SQRT((AU14/AU13)^2+($B$23/$B$21)^2)</f>
        <v>872.21321989875184</v>
      </c>
      <c r="AV17" s="8">
        <f t="shared" ref="AV17" si="66">AV16*SQRT((AV14/AV13)^2+($B$23/$B$21)^2)</f>
        <v>439.9575418496442</v>
      </c>
      <c r="AW17" s="8">
        <f t="shared" ref="AW17" si="67">AW16*SQRT((AW14/AW13)^2+($B$23/$B$21)^2)</f>
        <v>1301.9651685169988</v>
      </c>
      <c r="AX17" s="8">
        <f>AX16*SQRT((AX14/AX13)^2+($B$23/$B$21)^2)</f>
        <v>54.433833511487258</v>
      </c>
      <c r="AY17" s="8">
        <f t="shared" ref="AY17" si="68">AY16*SQRT((AY14/AY13)^2+($B$23/$B$21)^2)</f>
        <v>496.83276270490171</v>
      </c>
      <c r="AZ17" s="8">
        <f t="shared" ref="AZ17" si="69">AZ16*SQRT((AZ14/AZ13)^2+($B$23/$B$21)^2)</f>
        <v>936.61836820710744</v>
      </c>
      <c r="BA17" s="8">
        <f t="shared" ref="BA17" si="70">BA16*SQRT((BA14/BA13)^2+($B$23/$B$21)^2)</f>
        <v>2560.344157167006</v>
      </c>
      <c r="BB17" s="8">
        <f>BB16*SQRT((BB14/BB13)^2+($B$23/$B$21)^2)</f>
        <v>205.63460837650564</v>
      </c>
      <c r="BC17" s="8">
        <f t="shared" ref="BC17" si="71">BC16*SQRT((BC14/BC13)^2+($B$23/$B$21)^2)</f>
        <v>391.29537676393034</v>
      </c>
      <c r="BD17" s="8">
        <f t="shared" ref="BD17" si="72">BD16*SQRT((BD14/BD13)^2+($B$23/$B$21)^2)</f>
        <v>1458.2046515246243</v>
      </c>
      <c r="BE17" s="8">
        <f t="shared" ref="BE17" si="73">BE16*SQRT((BE14/BE13)^2+($B$23/$B$21)^2)</f>
        <v>1681.6136776545236</v>
      </c>
      <c r="BF17" s="8">
        <f>BF16*SQRT((BF14/BF13)^2+($B$23/$B$21)^2)</f>
        <v>151.30164057379784</v>
      </c>
      <c r="BG17" s="8">
        <f t="shared" ref="BG17" si="74">BG16*SQRT((BG14/BG13)^2+($B$23/$B$21)^2)</f>
        <v>989.17948324814745</v>
      </c>
      <c r="BH17" s="8">
        <f t="shared" ref="BH17" si="75">BH16*SQRT((BH14/BH13)^2+($B$23/$B$21)^2)</f>
        <v>450.40054713325844</v>
      </c>
      <c r="BI17" s="8">
        <f t="shared" ref="BI17" si="76">BI16*SQRT((BI14/BI13)^2+($B$23/$B$21)^2)</f>
        <v>2377.4258222467047</v>
      </c>
      <c r="BJ17" s="8">
        <f>BJ16*SQRT((BJ14/BJ13)^2+($B$23/$B$21)^2)</f>
        <v>615.58454060413374</v>
      </c>
      <c r="BK17" s="8">
        <f t="shared" ref="BK17" si="77">BK16*SQRT((BK14/BK13)^2+($B$23/$B$21)^2)</f>
        <v>1906.7516098287444</v>
      </c>
      <c r="BL17" s="8">
        <f t="shared" ref="BL17" si="78">BL16*SQRT((BL14/BL13)^2+($B$23/$B$21)^2)</f>
        <v>685.6782399552701</v>
      </c>
      <c r="BM17" s="8">
        <f t="shared" ref="BM17" si="79">BM16*SQRT((BM14/BM13)^2+($B$23/$B$21)^2)</f>
        <v>2636.4785204778423</v>
      </c>
    </row>
    <row r="18" spans="1:65" x14ac:dyDescent="0.2">
      <c r="A18" s="5"/>
      <c r="B18" s="7"/>
      <c r="C18" s="7"/>
      <c r="D18" s="7"/>
      <c r="E18" s="7"/>
      <c r="F18" s="16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</row>
    <row r="19" spans="1:65" ht="16" customHeight="1" x14ac:dyDescent="0.2">
      <c r="A19" s="15" t="s">
        <v>18</v>
      </c>
      <c r="B19" s="24">
        <f>(E16-B16)/((C16-B16)+(D16-B16))</f>
        <v>2.5939999999999999</v>
      </c>
      <c r="C19" s="24"/>
      <c r="D19" s="24"/>
      <c r="E19" s="24"/>
      <c r="F19" s="24">
        <f t="shared" ref="F19" si="80">(I16-F16)/((G16-F16)+(H16-F16))</f>
        <v>1.4256628787878789</v>
      </c>
      <c r="G19" s="24"/>
      <c r="H19" s="24"/>
      <c r="I19" s="24"/>
      <c r="J19" s="24">
        <f t="shared" ref="J19" si="81">(M16-J16)/((K16-J16)+(L16-J16))</f>
        <v>1.9810795770728995</v>
      </c>
      <c r="K19" s="24"/>
      <c r="L19" s="24"/>
      <c r="M19" s="24"/>
      <c r="N19" s="24">
        <f t="shared" ref="N19" si="82">(Q16-N16)/((O16-N16)+(P16-N16))</f>
        <v>2.4373065015479884</v>
      </c>
      <c r="O19" s="24"/>
      <c r="P19" s="24"/>
      <c r="Q19" s="24"/>
      <c r="R19" s="24">
        <f t="shared" ref="R19" si="83">(U16-R16)/((S16-R16)+(T16-R16))</f>
        <v>1.3789746917585983</v>
      </c>
      <c r="S19" s="24"/>
      <c r="T19" s="24"/>
      <c r="U19" s="24"/>
      <c r="V19" s="24">
        <f t="shared" ref="V19" si="84">(Y16-V16)/((W16-V16)+(X16-V16))</f>
        <v>1.1350458715596328</v>
      </c>
      <c r="W19" s="24"/>
      <c r="X19" s="24"/>
      <c r="Y19" s="24"/>
      <c r="Z19" s="24">
        <f t="shared" ref="Z19" si="85">(AC16-Z16)/((AA16-Z16)+(AB16-Z16))</f>
        <v>1.2132632193981889</v>
      </c>
      <c r="AA19" s="24"/>
      <c r="AB19" s="24"/>
      <c r="AC19" s="24"/>
      <c r="AD19" s="24">
        <f t="shared" ref="AD19" si="86">(AG16-AD16)/((AE16-AD16)+(AF16-AD16))</f>
        <v>1.4805237315875612</v>
      </c>
      <c r="AE19" s="24"/>
      <c r="AF19" s="24"/>
      <c r="AG19" s="24"/>
      <c r="AH19" s="24">
        <f t="shared" ref="AH19" si="87">(AK16-AH16)/((AI16-AH16)+(AJ16-AH16))</f>
        <v>5.1346694796061874</v>
      </c>
      <c r="AI19" s="24"/>
      <c r="AJ19" s="24"/>
      <c r="AK19" s="24"/>
      <c r="AL19" s="24">
        <f t="shared" ref="AL19" si="88">(AO16-AL16)/((AM16-AL16)+(AN16-AL16))</f>
        <v>1.7158684524226913</v>
      </c>
      <c r="AM19" s="24"/>
      <c r="AN19" s="24"/>
      <c r="AO19" s="24"/>
      <c r="AP19" s="24">
        <f t="shared" ref="AP19" si="89">(AS16-AP16)/((AQ16-AP16)+(AR16-AP16))</f>
        <v>2.6700105596620904</v>
      </c>
      <c r="AQ19" s="24"/>
      <c r="AR19" s="24"/>
      <c r="AS19" s="24"/>
      <c r="AT19" s="24">
        <f t="shared" ref="AT19" si="90">(AW16-AT16)/((AU16-AT16)+(AV16-AT16))</f>
        <v>3.5808668076109944</v>
      </c>
      <c r="AU19" s="24"/>
      <c r="AV19" s="24"/>
      <c r="AW19" s="24"/>
      <c r="AX19" s="24">
        <f t="shared" ref="AX19" si="91">(BA16-AX16)/((AY16-AX16)+(AZ16-AX16))</f>
        <v>2.1383944570541158</v>
      </c>
      <c r="AY19" s="24"/>
      <c r="AZ19" s="24"/>
      <c r="BA19" s="24"/>
      <c r="BB19" s="24">
        <f t="shared" ref="BB19" si="92">(BE16-BB16)/((BC16-BB16)+(BD16-BB16))</f>
        <v>2.10857908847185</v>
      </c>
      <c r="BC19" s="24"/>
      <c r="BD19" s="24"/>
      <c r="BE19" s="24"/>
      <c r="BF19" s="24">
        <f t="shared" ref="BF19" si="93">(BI16-BF16)/((BG16-BF16)+(BH16-BF16))</f>
        <v>1.6466063348416287</v>
      </c>
      <c r="BG19" s="24"/>
      <c r="BH19" s="24"/>
      <c r="BI19" s="24"/>
      <c r="BJ19" s="24">
        <f t="shared" ref="BJ19" si="94">(BM16-BJ16)/((BK16-BJ16)+(BL16-BJ16))</f>
        <v>2.5724020442930149</v>
      </c>
      <c r="BK19" s="24"/>
      <c r="BL19" s="24"/>
      <c r="BM19" s="24"/>
    </row>
    <row r="20" spans="1:65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65" x14ac:dyDescent="0.2">
      <c r="A21" s="21" t="s">
        <v>8</v>
      </c>
      <c r="B21" s="22">
        <v>256.56027693088703</v>
      </c>
    </row>
    <row r="22" spans="1:65" x14ac:dyDescent="0.2">
      <c r="A22" s="21"/>
      <c r="B22" s="22"/>
    </row>
    <row r="23" spans="1:65" x14ac:dyDescent="0.2">
      <c r="A23" s="21" t="s">
        <v>9</v>
      </c>
      <c r="B23" s="22">
        <v>3.32691309549522</v>
      </c>
    </row>
    <row r="24" spans="1:65" x14ac:dyDescent="0.2">
      <c r="A24" s="21"/>
      <c r="B24" s="22"/>
    </row>
    <row r="31" spans="1:65" x14ac:dyDescent="0.2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65" x14ac:dyDescent="0.2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2:14" x14ac:dyDescent="0.2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2:14" x14ac:dyDescent="0.2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</sheetData>
  <mergeCells count="87">
    <mergeCell ref="AH19:AK19"/>
    <mergeCell ref="B7:AG7"/>
    <mergeCell ref="BJ19:BM19"/>
    <mergeCell ref="AL19:AO19"/>
    <mergeCell ref="AP19:AS19"/>
    <mergeCell ref="AT19:AW19"/>
    <mergeCell ref="AX19:BA19"/>
    <mergeCell ref="BB19:BE19"/>
    <mergeCell ref="BF19:BI19"/>
    <mergeCell ref="N19:Q19"/>
    <mergeCell ref="R19:U19"/>
    <mergeCell ref="V19:Y19"/>
    <mergeCell ref="Z19:AC19"/>
    <mergeCell ref="AD19:AG19"/>
    <mergeCell ref="AH6:AO6"/>
    <mergeCell ref="AP6:AW6"/>
    <mergeCell ref="AX6:BE6"/>
    <mergeCell ref="BF6:BM6"/>
    <mergeCell ref="AH7:BM7"/>
    <mergeCell ref="AX4:BA4"/>
    <mergeCell ref="BB4:BE4"/>
    <mergeCell ref="BF4:BI4"/>
    <mergeCell ref="BJ4:BM4"/>
    <mergeCell ref="AH5:AK5"/>
    <mergeCell ref="AL5:AO5"/>
    <mergeCell ref="AP5:AS5"/>
    <mergeCell ref="AT5:AW5"/>
    <mergeCell ref="AX5:BA5"/>
    <mergeCell ref="BB5:BE5"/>
    <mergeCell ref="BF5:BI5"/>
    <mergeCell ref="BJ5:BM5"/>
    <mergeCell ref="BF1:BM1"/>
    <mergeCell ref="AH2:AO2"/>
    <mergeCell ref="AP2:AW2"/>
    <mergeCell ref="AX2:BE2"/>
    <mergeCell ref="BF2:BM2"/>
    <mergeCell ref="AH1:AO1"/>
    <mergeCell ref="AP1:AW1"/>
    <mergeCell ref="AX1:BE1"/>
    <mergeCell ref="AH3:AO3"/>
    <mergeCell ref="AP3:AW3"/>
    <mergeCell ref="AX3:BE3"/>
    <mergeCell ref="BF3:BM3"/>
    <mergeCell ref="R6:Y6"/>
    <mergeCell ref="Z6:AG6"/>
    <mergeCell ref="AH4:AK4"/>
    <mergeCell ref="AL4:AO4"/>
    <mergeCell ref="AP4:AS4"/>
    <mergeCell ref="AT4:AW4"/>
    <mergeCell ref="R4:U4"/>
    <mergeCell ref="V4:Y4"/>
    <mergeCell ref="Z4:AC4"/>
    <mergeCell ref="AD4:AG4"/>
    <mergeCell ref="R5:U5"/>
    <mergeCell ref="V5:Y5"/>
    <mergeCell ref="Z5:AC5"/>
    <mergeCell ref="AD5:AG5"/>
    <mergeCell ref="R1:Y1"/>
    <mergeCell ref="Z1:AG1"/>
    <mergeCell ref="R2:Y2"/>
    <mergeCell ref="Z2:AG2"/>
    <mergeCell ref="R3:Y3"/>
    <mergeCell ref="Z3:AG3"/>
    <mergeCell ref="A23:A24"/>
    <mergeCell ref="B23:B24"/>
    <mergeCell ref="B3:I3"/>
    <mergeCell ref="B6:I6"/>
    <mergeCell ref="J3:Q3"/>
    <mergeCell ref="J6:Q6"/>
    <mergeCell ref="F5:I5"/>
    <mergeCell ref="J5:M5"/>
    <mergeCell ref="N5:Q5"/>
    <mergeCell ref="A9:A11"/>
    <mergeCell ref="A21:A22"/>
    <mergeCell ref="B21:B22"/>
    <mergeCell ref="B5:E5"/>
    <mergeCell ref="B19:E19"/>
    <mergeCell ref="F19:I19"/>
    <mergeCell ref="J19:M19"/>
    <mergeCell ref="B1:I1"/>
    <mergeCell ref="J1:Q1"/>
    <mergeCell ref="B2:I2"/>
    <mergeCell ref="J2:Q2"/>
    <mergeCell ref="B4:E4"/>
    <mergeCell ref="F4:I4"/>
    <mergeCell ref="J4:M4"/>
    <mergeCell ref="N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3FC17-D644-47AC-949B-C803F3C519D4}">
  <dimension ref="A1:BU34"/>
  <sheetViews>
    <sheetView tabSelected="1" zoomScale="80" zoomScaleNormal="80" workbookViewId="0">
      <selection activeCell="F25" sqref="F25"/>
    </sheetView>
  </sheetViews>
  <sheetFormatPr baseColWidth="10" defaultColWidth="9" defaultRowHeight="13" x14ac:dyDescent="0.2"/>
  <cols>
    <col min="1" max="1" width="33.5" style="3" customWidth="1"/>
    <col min="2" max="73" width="11.33203125" style="3" customWidth="1"/>
    <col min="74" max="16384" width="9" style="3"/>
  </cols>
  <sheetData>
    <row r="1" spans="1:73" ht="14" x14ac:dyDescent="0.2">
      <c r="A1" s="1" t="s">
        <v>12</v>
      </c>
      <c r="B1" s="18" t="s">
        <v>19</v>
      </c>
      <c r="C1" s="19"/>
      <c r="D1" s="19"/>
      <c r="E1" s="19"/>
      <c r="F1" s="19"/>
      <c r="G1" s="19"/>
      <c r="H1" s="19"/>
      <c r="I1" s="20"/>
      <c r="J1" s="18" t="s">
        <v>23</v>
      </c>
      <c r="K1" s="19"/>
      <c r="L1" s="19"/>
      <c r="M1" s="19"/>
      <c r="N1" s="19"/>
      <c r="O1" s="19"/>
      <c r="P1" s="19"/>
      <c r="Q1" s="20"/>
      <c r="R1" s="18" t="s">
        <v>19</v>
      </c>
      <c r="S1" s="19"/>
      <c r="T1" s="19"/>
      <c r="U1" s="19"/>
      <c r="V1" s="19"/>
      <c r="W1" s="19"/>
      <c r="X1" s="19"/>
      <c r="Y1" s="20"/>
      <c r="Z1" s="18" t="s">
        <v>23</v>
      </c>
      <c r="AA1" s="19"/>
      <c r="AB1" s="19"/>
      <c r="AC1" s="19"/>
      <c r="AD1" s="19"/>
      <c r="AE1" s="19"/>
      <c r="AF1" s="19"/>
      <c r="AG1" s="20"/>
      <c r="AH1" s="25" t="s">
        <v>24</v>
      </c>
      <c r="AI1" s="26"/>
      <c r="AJ1" s="26"/>
      <c r="AK1" s="27"/>
      <c r="AL1" s="18" t="s">
        <v>19</v>
      </c>
      <c r="AM1" s="19"/>
      <c r="AN1" s="19"/>
      <c r="AO1" s="19"/>
      <c r="AP1" s="19"/>
      <c r="AQ1" s="19"/>
      <c r="AR1" s="19"/>
      <c r="AS1" s="20"/>
      <c r="AT1" s="18" t="s">
        <v>23</v>
      </c>
      <c r="AU1" s="19"/>
      <c r="AV1" s="19"/>
      <c r="AW1" s="19"/>
      <c r="AX1" s="19"/>
      <c r="AY1" s="19"/>
      <c r="AZ1" s="19"/>
      <c r="BA1" s="20"/>
      <c r="BB1" s="18" t="s">
        <v>19</v>
      </c>
      <c r="BC1" s="19"/>
      <c r="BD1" s="19"/>
      <c r="BE1" s="19"/>
      <c r="BF1" s="19"/>
      <c r="BG1" s="19"/>
      <c r="BH1" s="19"/>
      <c r="BI1" s="20"/>
      <c r="BJ1" s="18" t="s">
        <v>23</v>
      </c>
      <c r="BK1" s="19"/>
      <c r="BL1" s="19"/>
      <c r="BM1" s="19"/>
      <c r="BN1" s="19"/>
      <c r="BO1" s="19"/>
      <c r="BP1" s="19"/>
      <c r="BQ1" s="20"/>
      <c r="BR1" s="25" t="s">
        <v>24</v>
      </c>
      <c r="BS1" s="26"/>
      <c r="BT1" s="26"/>
      <c r="BU1" s="27"/>
    </row>
    <row r="2" spans="1:73" ht="14" x14ac:dyDescent="0.2">
      <c r="A2" s="1" t="s">
        <v>13</v>
      </c>
      <c r="B2" s="18" t="s">
        <v>10</v>
      </c>
      <c r="C2" s="19"/>
      <c r="D2" s="19"/>
      <c r="E2" s="19"/>
      <c r="F2" s="19"/>
      <c r="G2" s="19"/>
      <c r="H2" s="19"/>
      <c r="I2" s="20"/>
      <c r="J2" s="18" t="s">
        <v>10</v>
      </c>
      <c r="K2" s="19"/>
      <c r="L2" s="19"/>
      <c r="M2" s="19"/>
      <c r="N2" s="19"/>
      <c r="O2" s="19"/>
      <c r="P2" s="19"/>
      <c r="Q2" s="20"/>
      <c r="R2" s="18" t="s">
        <v>10</v>
      </c>
      <c r="S2" s="19"/>
      <c r="T2" s="19"/>
      <c r="U2" s="19"/>
      <c r="V2" s="19"/>
      <c r="W2" s="19"/>
      <c r="X2" s="19"/>
      <c r="Y2" s="20"/>
      <c r="Z2" s="18" t="s">
        <v>10</v>
      </c>
      <c r="AA2" s="19"/>
      <c r="AB2" s="19"/>
      <c r="AC2" s="19"/>
      <c r="AD2" s="19"/>
      <c r="AE2" s="19"/>
      <c r="AF2" s="19"/>
      <c r="AG2" s="20"/>
      <c r="AH2" s="28"/>
      <c r="AI2" s="29"/>
      <c r="AJ2" s="29"/>
      <c r="AK2" s="30"/>
      <c r="AL2" s="18" t="s">
        <v>10</v>
      </c>
      <c r="AM2" s="19"/>
      <c r="AN2" s="19"/>
      <c r="AO2" s="19"/>
      <c r="AP2" s="19"/>
      <c r="AQ2" s="19"/>
      <c r="AR2" s="19"/>
      <c r="AS2" s="20"/>
      <c r="AT2" s="18" t="s">
        <v>10</v>
      </c>
      <c r="AU2" s="19"/>
      <c r="AV2" s="19"/>
      <c r="AW2" s="19"/>
      <c r="AX2" s="19"/>
      <c r="AY2" s="19"/>
      <c r="AZ2" s="19"/>
      <c r="BA2" s="20"/>
      <c r="BB2" s="18" t="s">
        <v>10</v>
      </c>
      <c r="BC2" s="19"/>
      <c r="BD2" s="19"/>
      <c r="BE2" s="19"/>
      <c r="BF2" s="19"/>
      <c r="BG2" s="19"/>
      <c r="BH2" s="19"/>
      <c r="BI2" s="20"/>
      <c r="BJ2" s="18" t="s">
        <v>10</v>
      </c>
      <c r="BK2" s="19"/>
      <c r="BL2" s="19"/>
      <c r="BM2" s="19"/>
      <c r="BN2" s="19"/>
      <c r="BO2" s="19"/>
      <c r="BP2" s="19"/>
      <c r="BQ2" s="20"/>
      <c r="BR2" s="28"/>
      <c r="BS2" s="29"/>
      <c r="BT2" s="29"/>
      <c r="BU2" s="30"/>
    </row>
    <row r="3" spans="1:73" ht="14" x14ac:dyDescent="0.2">
      <c r="A3" s="1" t="s">
        <v>25</v>
      </c>
      <c r="B3" s="18" t="s">
        <v>27</v>
      </c>
      <c r="C3" s="19"/>
      <c r="D3" s="19"/>
      <c r="E3" s="19"/>
      <c r="F3" s="19"/>
      <c r="G3" s="19"/>
      <c r="H3" s="19"/>
      <c r="I3" s="20"/>
      <c r="J3" s="18" t="s">
        <v>27</v>
      </c>
      <c r="K3" s="19"/>
      <c r="L3" s="19"/>
      <c r="M3" s="19"/>
      <c r="N3" s="19"/>
      <c r="O3" s="19"/>
      <c r="P3" s="19"/>
      <c r="Q3" s="20"/>
      <c r="R3" s="18" t="s">
        <v>28</v>
      </c>
      <c r="S3" s="19"/>
      <c r="T3" s="19"/>
      <c r="U3" s="19"/>
      <c r="V3" s="19"/>
      <c r="W3" s="19"/>
      <c r="X3" s="19"/>
      <c r="Y3" s="20"/>
      <c r="Z3" s="18" t="s">
        <v>28</v>
      </c>
      <c r="AA3" s="19"/>
      <c r="AB3" s="19"/>
      <c r="AC3" s="19"/>
      <c r="AD3" s="19"/>
      <c r="AE3" s="19"/>
      <c r="AF3" s="19"/>
      <c r="AG3" s="20"/>
      <c r="AH3" s="28"/>
      <c r="AI3" s="29"/>
      <c r="AJ3" s="29"/>
      <c r="AK3" s="30"/>
      <c r="AL3" s="18" t="s">
        <v>27</v>
      </c>
      <c r="AM3" s="19"/>
      <c r="AN3" s="19"/>
      <c r="AO3" s="19"/>
      <c r="AP3" s="19"/>
      <c r="AQ3" s="19"/>
      <c r="AR3" s="19"/>
      <c r="AS3" s="20"/>
      <c r="AT3" s="18" t="s">
        <v>27</v>
      </c>
      <c r="AU3" s="19"/>
      <c r="AV3" s="19"/>
      <c r="AW3" s="19"/>
      <c r="AX3" s="19"/>
      <c r="AY3" s="19"/>
      <c r="AZ3" s="19"/>
      <c r="BA3" s="20"/>
      <c r="BB3" s="18" t="s">
        <v>28</v>
      </c>
      <c r="BC3" s="19"/>
      <c r="BD3" s="19"/>
      <c r="BE3" s="19"/>
      <c r="BF3" s="19"/>
      <c r="BG3" s="19"/>
      <c r="BH3" s="19"/>
      <c r="BI3" s="20"/>
      <c r="BJ3" s="18" t="s">
        <v>28</v>
      </c>
      <c r="BK3" s="19"/>
      <c r="BL3" s="19"/>
      <c r="BM3" s="19"/>
      <c r="BN3" s="19"/>
      <c r="BO3" s="19"/>
      <c r="BP3" s="19"/>
      <c r="BQ3" s="20"/>
      <c r="BR3" s="28"/>
      <c r="BS3" s="29"/>
      <c r="BT3" s="29"/>
      <c r="BU3" s="30"/>
    </row>
    <row r="4" spans="1:73" ht="14" x14ac:dyDescent="0.2">
      <c r="A4" s="1" t="s">
        <v>14</v>
      </c>
      <c r="B4" s="17" t="s">
        <v>20</v>
      </c>
      <c r="C4" s="17"/>
      <c r="D4" s="17"/>
      <c r="E4" s="17"/>
      <c r="F4" s="17" t="s">
        <v>22</v>
      </c>
      <c r="G4" s="17"/>
      <c r="H4" s="17"/>
      <c r="I4" s="17"/>
      <c r="J4" s="17" t="s">
        <v>20</v>
      </c>
      <c r="K4" s="17"/>
      <c r="L4" s="17"/>
      <c r="M4" s="17"/>
      <c r="N4" s="17" t="s">
        <v>22</v>
      </c>
      <c r="O4" s="17"/>
      <c r="P4" s="17"/>
      <c r="Q4" s="17"/>
      <c r="R4" s="17" t="s">
        <v>20</v>
      </c>
      <c r="S4" s="17"/>
      <c r="T4" s="17"/>
      <c r="U4" s="17"/>
      <c r="V4" s="17" t="s">
        <v>22</v>
      </c>
      <c r="W4" s="17"/>
      <c r="X4" s="17"/>
      <c r="Y4" s="17"/>
      <c r="Z4" s="17" t="s">
        <v>20</v>
      </c>
      <c r="AA4" s="17"/>
      <c r="AB4" s="17"/>
      <c r="AC4" s="17"/>
      <c r="AD4" s="17" t="s">
        <v>22</v>
      </c>
      <c r="AE4" s="17"/>
      <c r="AF4" s="17"/>
      <c r="AG4" s="17"/>
      <c r="AH4" s="28"/>
      <c r="AI4" s="29"/>
      <c r="AJ4" s="29"/>
      <c r="AK4" s="30"/>
      <c r="AL4" s="17" t="s">
        <v>20</v>
      </c>
      <c r="AM4" s="17"/>
      <c r="AN4" s="17"/>
      <c r="AO4" s="17"/>
      <c r="AP4" s="17" t="s">
        <v>22</v>
      </c>
      <c r="AQ4" s="17"/>
      <c r="AR4" s="17"/>
      <c r="AS4" s="17"/>
      <c r="AT4" s="17" t="s">
        <v>20</v>
      </c>
      <c r="AU4" s="17"/>
      <c r="AV4" s="17"/>
      <c r="AW4" s="17"/>
      <c r="AX4" s="17" t="s">
        <v>22</v>
      </c>
      <c r="AY4" s="17"/>
      <c r="AZ4" s="17"/>
      <c r="BA4" s="17"/>
      <c r="BB4" s="17" t="s">
        <v>20</v>
      </c>
      <c r="BC4" s="17"/>
      <c r="BD4" s="17"/>
      <c r="BE4" s="17"/>
      <c r="BF4" s="17" t="s">
        <v>22</v>
      </c>
      <c r="BG4" s="17"/>
      <c r="BH4" s="17"/>
      <c r="BI4" s="17"/>
      <c r="BJ4" s="17" t="s">
        <v>20</v>
      </c>
      <c r="BK4" s="17"/>
      <c r="BL4" s="17"/>
      <c r="BM4" s="17"/>
      <c r="BN4" s="17" t="s">
        <v>22</v>
      </c>
      <c r="BO4" s="17"/>
      <c r="BP4" s="17"/>
      <c r="BQ4" s="17"/>
      <c r="BR4" s="28"/>
      <c r="BS4" s="29"/>
      <c r="BT4" s="29"/>
      <c r="BU4" s="30"/>
    </row>
    <row r="5" spans="1:73" ht="14" x14ac:dyDescent="0.2">
      <c r="A5" s="1" t="s">
        <v>15</v>
      </c>
      <c r="B5" s="17" t="s">
        <v>21</v>
      </c>
      <c r="C5" s="17"/>
      <c r="D5" s="17"/>
      <c r="E5" s="17"/>
      <c r="F5" s="17" t="s">
        <v>21</v>
      </c>
      <c r="G5" s="17"/>
      <c r="H5" s="17"/>
      <c r="I5" s="17"/>
      <c r="J5" s="17" t="s">
        <v>21</v>
      </c>
      <c r="K5" s="17"/>
      <c r="L5" s="17"/>
      <c r="M5" s="17"/>
      <c r="N5" s="17" t="s">
        <v>21</v>
      </c>
      <c r="O5" s="17"/>
      <c r="P5" s="17"/>
      <c r="Q5" s="17"/>
      <c r="R5" s="17" t="s">
        <v>21</v>
      </c>
      <c r="S5" s="17"/>
      <c r="T5" s="17"/>
      <c r="U5" s="17"/>
      <c r="V5" s="17" t="s">
        <v>21</v>
      </c>
      <c r="W5" s="17"/>
      <c r="X5" s="17"/>
      <c r="Y5" s="17"/>
      <c r="Z5" s="17" t="s">
        <v>21</v>
      </c>
      <c r="AA5" s="17"/>
      <c r="AB5" s="17"/>
      <c r="AC5" s="17"/>
      <c r="AD5" s="17" t="s">
        <v>21</v>
      </c>
      <c r="AE5" s="17"/>
      <c r="AF5" s="17"/>
      <c r="AG5" s="17"/>
      <c r="AH5" s="28"/>
      <c r="AI5" s="29"/>
      <c r="AJ5" s="29"/>
      <c r="AK5" s="30"/>
      <c r="AL5" s="17" t="s">
        <v>21</v>
      </c>
      <c r="AM5" s="17"/>
      <c r="AN5" s="17"/>
      <c r="AO5" s="17"/>
      <c r="AP5" s="17" t="s">
        <v>21</v>
      </c>
      <c r="AQ5" s="17"/>
      <c r="AR5" s="17"/>
      <c r="AS5" s="17"/>
      <c r="AT5" s="17" t="s">
        <v>21</v>
      </c>
      <c r="AU5" s="17"/>
      <c r="AV5" s="17"/>
      <c r="AW5" s="17"/>
      <c r="AX5" s="17" t="s">
        <v>21</v>
      </c>
      <c r="AY5" s="17"/>
      <c r="AZ5" s="17"/>
      <c r="BA5" s="17"/>
      <c r="BB5" s="17" t="s">
        <v>21</v>
      </c>
      <c r="BC5" s="17"/>
      <c r="BD5" s="17"/>
      <c r="BE5" s="17"/>
      <c r="BF5" s="17" t="s">
        <v>21</v>
      </c>
      <c r="BG5" s="17"/>
      <c r="BH5" s="17"/>
      <c r="BI5" s="17"/>
      <c r="BJ5" s="17" t="s">
        <v>21</v>
      </c>
      <c r="BK5" s="17"/>
      <c r="BL5" s="17"/>
      <c r="BM5" s="17"/>
      <c r="BN5" s="17" t="s">
        <v>21</v>
      </c>
      <c r="BO5" s="17"/>
      <c r="BP5" s="17"/>
      <c r="BQ5" s="17"/>
      <c r="BR5" s="28"/>
      <c r="BS5" s="29"/>
      <c r="BT5" s="29"/>
      <c r="BU5" s="30"/>
    </row>
    <row r="6" spans="1:73" ht="14" x14ac:dyDescent="0.2">
      <c r="A6" s="1" t="s">
        <v>26</v>
      </c>
      <c r="B6" s="18" t="s">
        <v>28</v>
      </c>
      <c r="C6" s="19"/>
      <c r="D6" s="19"/>
      <c r="E6" s="19"/>
      <c r="F6" s="19"/>
      <c r="G6" s="19"/>
      <c r="H6" s="19"/>
      <c r="I6" s="20"/>
      <c r="J6" s="18" t="s">
        <v>28</v>
      </c>
      <c r="K6" s="19"/>
      <c r="L6" s="19"/>
      <c r="M6" s="19"/>
      <c r="N6" s="19"/>
      <c r="O6" s="19"/>
      <c r="P6" s="19"/>
      <c r="Q6" s="20"/>
      <c r="R6" s="18" t="s">
        <v>27</v>
      </c>
      <c r="S6" s="19"/>
      <c r="T6" s="19"/>
      <c r="U6" s="19"/>
      <c r="V6" s="19"/>
      <c r="W6" s="19"/>
      <c r="X6" s="19"/>
      <c r="Y6" s="20"/>
      <c r="Z6" s="18" t="s">
        <v>27</v>
      </c>
      <c r="AA6" s="19"/>
      <c r="AB6" s="19"/>
      <c r="AC6" s="19"/>
      <c r="AD6" s="19"/>
      <c r="AE6" s="19"/>
      <c r="AF6" s="19"/>
      <c r="AG6" s="20"/>
      <c r="AH6" s="31"/>
      <c r="AI6" s="32"/>
      <c r="AJ6" s="32"/>
      <c r="AK6" s="33"/>
      <c r="AL6" s="18" t="s">
        <v>28</v>
      </c>
      <c r="AM6" s="19"/>
      <c r="AN6" s="19"/>
      <c r="AO6" s="19"/>
      <c r="AP6" s="19"/>
      <c r="AQ6" s="19"/>
      <c r="AR6" s="19"/>
      <c r="AS6" s="20"/>
      <c r="AT6" s="18" t="s">
        <v>28</v>
      </c>
      <c r="AU6" s="19"/>
      <c r="AV6" s="19"/>
      <c r="AW6" s="19"/>
      <c r="AX6" s="19"/>
      <c r="AY6" s="19"/>
      <c r="AZ6" s="19"/>
      <c r="BA6" s="20"/>
      <c r="BB6" s="18" t="s">
        <v>27</v>
      </c>
      <c r="BC6" s="19"/>
      <c r="BD6" s="19"/>
      <c r="BE6" s="19"/>
      <c r="BF6" s="19"/>
      <c r="BG6" s="19"/>
      <c r="BH6" s="19"/>
      <c r="BI6" s="20"/>
      <c r="BJ6" s="18" t="s">
        <v>27</v>
      </c>
      <c r="BK6" s="19"/>
      <c r="BL6" s="19"/>
      <c r="BM6" s="19"/>
      <c r="BN6" s="19"/>
      <c r="BO6" s="19"/>
      <c r="BP6" s="19"/>
      <c r="BQ6" s="20"/>
      <c r="BR6" s="31"/>
      <c r="BS6" s="32"/>
      <c r="BT6" s="32"/>
      <c r="BU6" s="33"/>
    </row>
    <row r="7" spans="1:73" ht="14" x14ac:dyDescent="0.2">
      <c r="A7" s="1" t="s">
        <v>32</v>
      </c>
      <c r="B7" s="18" t="s">
        <v>33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0"/>
      <c r="AL7" s="18" t="s">
        <v>34</v>
      </c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</row>
    <row r="8" spans="1:73" ht="48" customHeight="1" x14ac:dyDescent="0.2">
      <c r="A8" s="1" t="s">
        <v>1</v>
      </c>
      <c r="B8" s="4" t="s">
        <v>2</v>
      </c>
      <c r="C8" s="10" t="s">
        <v>11</v>
      </c>
      <c r="D8" s="13" t="s">
        <v>16</v>
      </c>
      <c r="E8" s="10" t="s">
        <v>17</v>
      </c>
      <c r="F8" s="4" t="s">
        <v>2</v>
      </c>
      <c r="G8" s="10" t="s">
        <v>11</v>
      </c>
      <c r="H8" s="13" t="s">
        <v>16</v>
      </c>
      <c r="I8" s="10" t="s">
        <v>17</v>
      </c>
      <c r="J8" s="4" t="s">
        <v>2</v>
      </c>
      <c r="K8" s="10" t="s">
        <v>11</v>
      </c>
      <c r="L8" s="13" t="s">
        <v>16</v>
      </c>
      <c r="M8" s="10" t="s">
        <v>17</v>
      </c>
      <c r="N8" s="4" t="s">
        <v>2</v>
      </c>
      <c r="O8" s="10" t="s">
        <v>11</v>
      </c>
      <c r="P8" s="13" t="s">
        <v>16</v>
      </c>
      <c r="Q8" s="10" t="s">
        <v>17</v>
      </c>
      <c r="R8" s="4" t="s">
        <v>2</v>
      </c>
      <c r="S8" s="10" t="s">
        <v>11</v>
      </c>
      <c r="T8" s="13" t="s">
        <v>16</v>
      </c>
      <c r="U8" s="10" t="s">
        <v>17</v>
      </c>
      <c r="V8" s="4" t="s">
        <v>2</v>
      </c>
      <c r="W8" s="10" t="s">
        <v>11</v>
      </c>
      <c r="X8" s="13" t="s">
        <v>16</v>
      </c>
      <c r="Y8" s="10" t="s">
        <v>17</v>
      </c>
      <c r="Z8" s="4" t="s">
        <v>2</v>
      </c>
      <c r="AA8" s="10" t="s">
        <v>11</v>
      </c>
      <c r="AB8" s="13" t="s">
        <v>16</v>
      </c>
      <c r="AC8" s="10" t="s">
        <v>17</v>
      </c>
      <c r="AD8" s="4" t="s">
        <v>2</v>
      </c>
      <c r="AE8" s="10" t="s">
        <v>11</v>
      </c>
      <c r="AF8" s="13" t="s">
        <v>16</v>
      </c>
      <c r="AG8" s="10" t="s">
        <v>17</v>
      </c>
      <c r="AH8" s="4" t="s">
        <v>2</v>
      </c>
      <c r="AI8" s="10" t="s">
        <v>11</v>
      </c>
      <c r="AJ8" s="13" t="s">
        <v>16</v>
      </c>
      <c r="AK8" s="10" t="s">
        <v>17</v>
      </c>
      <c r="AL8" s="4" t="s">
        <v>2</v>
      </c>
      <c r="AM8" s="10" t="s">
        <v>11</v>
      </c>
      <c r="AN8" s="13" t="s">
        <v>16</v>
      </c>
      <c r="AO8" s="10" t="s">
        <v>17</v>
      </c>
      <c r="AP8" s="4" t="s">
        <v>2</v>
      </c>
      <c r="AQ8" s="10" t="s">
        <v>11</v>
      </c>
      <c r="AR8" s="13" t="s">
        <v>16</v>
      </c>
      <c r="AS8" s="10" t="s">
        <v>17</v>
      </c>
      <c r="AT8" s="4" t="s">
        <v>2</v>
      </c>
      <c r="AU8" s="10" t="s">
        <v>11</v>
      </c>
      <c r="AV8" s="13" t="s">
        <v>16</v>
      </c>
      <c r="AW8" s="10" t="s">
        <v>17</v>
      </c>
      <c r="AX8" s="4" t="s">
        <v>2</v>
      </c>
      <c r="AY8" s="10" t="s">
        <v>11</v>
      </c>
      <c r="AZ8" s="13" t="s">
        <v>16</v>
      </c>
      <c r="BA8" s="10" t="s">
        <v>17</v>
      </c>
      <c r="BB8" s="4" t="s">
        <v>2</v>
      </c>
      <c r="BC8" s="10" t="s">
        <v>11</v>
      </c>
      <c r="BD8" s="13" t="s">
        <v>16</v>
      </c>
      <c r="BE8" s="10" t="s">
        <v>17</v>
      </c>
      <c r="BF8" s="4" t="s">
        <v>2</v>
      </c>
      <c r="BG8" s="10" t="s">
        <v>11</v>
      </c>
      <c r="BH8" s="13" t="s">
        <v>16</v>
      </c>
      <c r="BI8" s="10" t="s">
        <v>17</v>
      </c>
      <c r="BJ8" s="4" t="s">
        <v>2</v>
      </c>
      <c r="BK8" s="10" t="s">
        <v>11</v>
      </c>
      <c r="BL8" s="13" t="s">
        <v>16</v>
      </c>
      <c r="BM8" s="10" t="s">
        <v>17</v>
      </c>
      <c r="BN8" s="4" t="s">
        <v>2</v>
      </c>
      <c r="BO8" s="10" t="s">
        <v>11</v>
      </c>
      <c r="BP8" s="13" t="s">
        <v>16</v>
      </c>
      <c r="BQ8" s="10" t="s">
        <v>17</v>
      </c>
      <c r="BR8" s="4" t="s">
        <v>2</v>
      </c>
      <c r="BS8" s="10" t="s">
        <v>11</v>
      </c>
      <c r="BT8" s="13" t="s">
        <v>16</v>
      </c>
      <c r="BU8" s="10" t="s">
        <v>17</v>
      </c>
    </row>
    <row r="9" spans="1:73" x14ac:dyDescent="0.2">
      <c r="A9" s="23" t="s">
        <v>3</v>
      </c>
      <c r="B9" s="2">
        <v>10.3</v>
      </c>
      <c r="C9" s="2">
        <v>21.3</v>
      </c>
      <c r="D9" s="2">
        <v>14.3</v>
      </c>
      <c r="E9" s="2">
        <v>36.299999999999997</v>
      </c>
      <c r="F9" s="2"/>
      <c r="G9" s="2">
        <v>34.299999999999997</v>
      </c>
      <c r="H9" s="2">
        <v>10.7</v>
      </c>
      <c r="I9" s="2">
        <v>36.799999999999997</v>
      </c>
      <c r="J9" s="2">
        <v>9.89</v>
      </c>
      <c r="K9" s="2">
        <v>40.5</v>
      </c>
      <c r="L9" s="2">
        <v>14.8</v>
      </c>
      <c r="M9" s="2">
        <v>37.5</v>
      </c>
      <c r="N9" s="2">
        <v>11.4</v>
      </c>
      <c r="O9" s="2">
        <v>36.4</v>
      </c>
      <c r="P9" s="2">
        <v>12.2</v>
      </c>
      <c r="Q9" s="2">
        <v>51.8</v>
      </c>
      <c r="R9" s="2">
        <v>34.799999999999997</v>
      </c>
      <c r="S9" s="2">
        <v>45.5</v>
      </c>
      <c r="T9" s="2">
        <v>22.7</v>
      </c>
      <c r="U9" s="2">
        <v>53.7</v>
      </c>
      <c r="V9" s="2">
        <v>26.5</v>
      </c>
      <c r="W9" s="2">
        <v>37.299999999999997</v>
      </c>
      <c r="X9" s="2">
        <v>30.6</v>
      </c>
      <c r="Y9" s="2">
        <v>49.2</v>
      </c>
      <c r="Z9" s="2">
        <v>21.9</v>
      </c>
      <c r="AA9" s="2">
        <v>52.9</v>
      </c>
      <c r="AB9" s="2">
        <v>35.700000000000003</v>
      </c>
      <c r="AC9" s="2">
        <v>61.7</v>
      </c>
      <c r="AD9" s="2">
        <v>23.7</v>
      </c>
      <c r="AE9" s="2">
        <v>40.200000000000003</v>
      </c>
      <c r="AF9" s="2">
        <v>39.700000000000003</v>
      </c>
      <c r="AG9" s="2">
        <v>95.1</v>
      </c>
      <c r="AH9" s="2">
        <v>3.59</v>
      </c>
      <c r="AI9" s="2">
        <v>4.07</v>
      </c>
      <c r="AJ9" s="2">
        <v>5.62</v>
      </c>
      <c r="AK9" s="2">
        <v>3.96</v>
      </c>
      <c r="AL9" s="2">
        <v>15.4</v>
      </c>
      <c r="AM9" s="2">
        <v>33</v>
      </c>
      <c r="AN9" s="2">
        <v>24.2</v>
      </c>
      <c r="AO9" s="2">
        <v>49.7</v>
      </c>
      <c r="AP9" s="2"/>
      <c r="AQ9" s="2">
        <v>67.3</v>
      </c>
      <c r="AR9" s="2">
        <v>21.8</v>
      </c>
      <c r="AS9" s="2">
        <v>40.1</v>
      </c>
      <c r="AT9" s="2">
        <v>22.2</v>
      </c>
      <c r="AU9" s="2">
        <v>59.5</v>
      </c>
      <c r="AV9" s="2">
        <v>26</v>
      </c>
      <c r="AW9" s="2">
        <v>51.2</v>
      </c>
      <c r="AX9" s="2">
        <v>15</v>
      </c>
      <c r="AY9" s="2">
        <v>52.5</v>
      </c>
      <c r="AZ9" s="2">
        <v>16.8</v>
      </c>
      <c r="BA9" s="2">
        <v>117</v>
      </c>
      <c r="BB9" s="2">
        <v>23.6</v>
      </c>
      <c r="BC9" s="2">
        <v>37</v>
      </c>
      <c r="BD9" s="2">
        <v>32.9</v>
      </c>
      <c r="BE9" s="2">
        <v>59.1</v>
      </c>
      <c r="BF9" s="2">
        <v>18.399999999999999</v>
      </c>
      <c r="BG9" s="2">
        <v>35.1</v>
      </c>
      <c r="BH9" s="2">
        <v>44.7</v>
      </c>
      <c r="BI9" s="2">
        <v>86.7</v>
      </c>
      <c r="BJ9" s="2">
        <v>50.4</v>
      </c>
      <c r="BK9" s="2">
        <v>91.9</v>
      </c>
      <c r="BL9" s="2">
        <v>42</v>
      </c>
      <c r="BM9" s="2">
        <v>74.099999999999994</v>
      </c>
      <c r="BN9" s="2">
        <v>24.5</v>
      </c>
      <c r="BO9" s="2">
        <v>54.2</v>
      </c>
      <c r="BP9" s="2">
        <v>34.4</v>
      </c>
      <c r="BQ9" s="2">
        <v>99.9</v>
      </c>
      <c r="BR9" s="2">
        <v>15</v>
      </c>
      <c r="BS9" s="2">
        <v>11.7</v>
      </c>
      <c r="BT9" s="2">
        <v>7.87</v>
      </c>
      <c r="BU9" s="2">
        <v>11.2</v>
      </c>
    </row>
    <row r="10" spans="1:73" x14ac:dyDescent="0.2">
      <c r="A10" s="23"/>
      <c r="B10" s="2">
        <v>8.92</v>
      </c>
      <c r="C10" s="2">
        <v>24.5</v>
      </c>
      <c r="D10" s="2">
        <v>16.3</v>
      </c>
      <c r="E10" s="2">
        <v>39.6</v>
      </c>
      <c r="F10" s="2">
        <v>10</v>
      </c>
      <c r="G10" s="2">
        <v>32.9</v>
      </c>
      <c r="H10" s="2">
        <v>12.7</v>
      </c>
      <c r="I10" s="2">
        <v>42.3</v>
      </c>
      <c r="J10" s="2">
        <v>14.1</v>
      </c>
      <c r="K10" s="2">
        <v>73.599999999999994</v>
      </c>
      <c r="L10" s="2">
        <v>21.3</v>
      </c>
      <c r="M10" s="2">
        <v>52.8</v>
      </c>
      <c r="N10" s="2">
        <v>10.6</v>
      </c>
      <c r="O10" s="2">
        <v>36.299999999999997</v>
      </c>
      <c r="P10" s="2">
        <v>15.2</v>
      </c>
      <c r="Q10" s="2">
        <v>57.3</v>
      </c>
      <c r="R10" s="2">
        <v>16.100000000000001</v>
      </c>
      <c r="S10" s="2">
        <v>27.7</v>
      </c>
      <c r="T10" s="2">
        <v>16.399999999999999</v>
      </c>
      <c r="U10" s="2">
        <v>53.9</v>
      </c>
      <c r="V10" s="2">
        <v>12.4</v>
      </c>
      <c r="W10" s="2">
        <v>23.6</v>
      </c>
      <c r="X10" s="2">
        <v>20.7</v>
      </c>
      <c r="Y10" s="2">
        <v>58.9</v>
      </c>
      <c r="Z10" s="2">
        <v>24.6</v>
      </c>
      <c r="AA10" s="2">
        <v>48.4</v>
      </c>
      <c r="AB10" s="2">
        <v>35.299999999999997</v>
      </c>
      <c r="AC10" s="2">
        <v>53.8</v>
      </c>
      <c r="AD10" s="2">
        <v>23.4</v>
      </c>
      <c r="AE10" s="2">
        <v>51.4</v>
      </c>
      <c r="AF10" s="2">
        <v>25.5</v>
      </c>
      <c r="AG10" s="2">
        <v>71</v>
      </c>
      <c r="AH10" s="2">
        <v>3.71</v>
      </c>
      <c r="AI10" s="2">
        <v>5.22</v>
      </c>
      <c r="AJ10" s="2">
        <v>4.96</v>
      </c>
      <c r="AK10" s="2">
        <v>3.39</v>
      </c>
      <c r="AL10" s="2">
        <v>21.8</v>
      </c>
      <c r="AM10" s="2">
        <v>31.6</v>
      </c>
      <c r="AN10" s="2">
        <v>24.7</v>
      </c>
      <c r="AO10" s="2">
        <v>60.4</v>
      </c>
      <c r="AP10" s="2">
        <v>19.3</v>
      </c>
      <c r="AQ10" s="2">
        <v>72.400000000000006</v>
      </c>
      <c r="AR10" s="2">
        <v>13.7</v>
      </c>
      <c r="AS10" s="2">
        <v>60.1</v>
      </c>
      <c r="AT10" s="2">
        <v>22.8</v>
      </c>
      <c r="AU10" s="2">
        <v>45.8</v>
      </c>
      <c r="AV10" s="2">
        <v>21.5</v>
      </c>
      <c r="AW10" s="2">
        <v>63.1</v>
      </c>
      <c r="AX10" s="2">
        <v>26.1</v>
      </c>
      <c r="AY10" s="2">
        <v>50.8</v>
      </c>
      <c r="AZ10" s="2">
        <v>22.5</v>
      </c>
      <c r="BA10" s="2">
        <v>82.8</v>
      </c>
      <c r="BB10" s="2">
        <v>21</v>
      </c>
      <c r="BC10" s="2">
        <v>47.9</v>
      </c>
      <c r="BD10" s="2">
        <v>21.3</v>
      </c>
      <c r="BE10" s="2">
        <v>56.7</v>
      </c>
      <c r="BF10" s="2">
        <v>19.899999999999999</v>
      </c>
      <c r="BG10" s="2">
        <v>33.700000000000003</v>
      </c>
      <c r="BH10" s="2">
        <v>31.6</v>
      </c>
      <c r="BI10" s="2">
        <v>84.6</v>
      </c>
      <c r="BJ10" s="2"/>
      <c r="BK10" s="2">
        <v>48.4</v>
      </c>
      <c r="BL10" s="2">
        <v>48.1</v>
      </c>
      <c r="BM10" s="2">
        <v>84.5</v>
      </c>
      <c r="BN10" s="2">
        <v>23.7</v>
      </c>
      <c r="BO10" s="2">
        <v>67</v>
      </c>
      <c r="BP10" s="2">
        <v>39.1</v>
      </c>
      <c r="BQ10" s="2">
        <v>84.8</v>
      </c>
      <c r="BR10" s="2">
        <v>9.4499999999999993</v>
      </c>
      <c r="BS10" s="2">
        <v>8.07</v>
      </c>
      <c r="BT10" s="2">
        <v>17.899999999999999</v>
      </c>
      <c r="BU10" s="2">
        <v>7.58</v>
      </c>
    </row>
    <row r="11" spans="1:73" x14ac:dyDescent="0.2">
      <c r="A11" s="23"/>
      <c r="B11" s="2">
        <v>11.3</v>
      </c>
      <c r="C11" s="2">
        <v>32.6</v>
      </c>
      <c r="D11" s="2">
        <v>11.5</v>
      </c>
      <c r="E11" s="2">
        <v>40.9</v>
      </c>
      <c r="F11" s="2">
        <v>9.9</v>
      </c>
      <c r="G11" s="2">
        <v>23.9</v>
      </c>
      <c r="H11" s="2">
        <v>10.3</v>
      </c>
      <c r="I11" s="2">
        <v>62.4</v>
      </c>
      <c r="J11" s="2">
        <v>11.3</v>
      </c>
      <c r="K11" s="2">
        <v>40.6</v>
      </c>
      <c r="L11" s="2">
        <v>13.4</v>
      </c>
      <c r="M11" s="2">
        <v>43.4</v>
      </c>
      <c r="N11" s="2">
        <v>11.2</v>
      </c>
      <c r="O11" s="2">
        <v>43.7</v>
      </c>
      <c r="P11" s="2">
        <v>25.4</v>
      </c>
      <c r="Q11" s="2">
        <v>58</v>
      </c>
      <c r="R11" s="2">
        <v>24.2</v>
      </c>
      <c r="S11" s="2">
        <v>33.799999999999997</v>
      </c>
      <c r="T11" s="2">
        <v>32.799999999999997</v>
      </c>
      <c r="U11" s="2">
        <v>63.6</v>
      </c>
      <c r="V11" s="2">
        <v>12.4</v>
      </c>
      <c r="W11" s="2">
        <v>23</v>
      </c>
      <c r="X11" s="2">
        <v>22.9</v>
      </c>
      <c r="Y11" s="2">
        <v>59.2</v>
      </c>
      <c r="Z11" s="2">
        <v>26.1</v>
      </c>
      <c r="AA11" s="2">
        <v>45.1</v>
      </c>
      <c r="AB11" s="2">
        <v>31.1</v>
      </c>
      <c r="AC11" s="2">
        <v>61</v>
      </c>
      <c r="AD11" s="2">
        <v>14.8</v>
      </c>
      <c r="AE11" s="2">
        <v>44.6</v>
      </c>
      <c r="AF11" s="2">
        <v>26.1</v>
      </c>
      <c r="AG11" s="2">
        <v>66.900000000000006</v>
      </c>
      <c r="AH11" s="2">
        <v>4.5199999999999996</v>
      </c>
      <c r="AI11" s="2">
        <v>2.75</v>
      </c>
      <c r="AJ11" s="2">
        <v>7.42</v>
      </c>
      <c r="AK11" s="2">
        <v>3.43</v>
      </c>
      <c r="AL11" s="2">
        <v>25.1</v>
      </c>
      <c r="AM11" s="2">
        <v>45.2</v>
      </c>
      <c r="AN11" s="2">
        <v>35.6</v>
      </c>
      <c r="AO11" s="2">
        <v>50.3</v>
      </c>
      <c r="AP11" s="2">
        <v>22.9</v>
      </c>
      <c r="AQ11" s="2">
        <v>30.3</v>
      </c>
      <c r="AR11" s="2">
        <v>28.4</v>
      </c>
      <c r="AS11" s="2">
        <v>62.2</v>
      </c>
      <c r="AT11" s="2">
        <v>29.1</v>
      </c>
      <c r="AU11" s="2">
        <v>45</v>
      </c>
      <c r="AV11" s="2">
        <v>19.5</v>
      </c>
      <c r="AW11" s="2">
        <v>55.4</v>
      </c>
      <c r="AX11" s="2">
        <v>20.399999999999999</v>
      </c>
      <c r="AY11" s="2">
        <v>40</v>
      </c>
      <c r="AZ11" s="2">
        <v>23.1</v>
      </c>
      <c r="BA11" s="2">
        <v>66.8</v>
      </c>
      <c r="BB11" s="2">
        <v>23.5</v>
      </c>
      <c r="BC11" s="2">
        <v>28.6</v>
      </c>
      <c r="BD11" s="2">
        <v>18.3</v>
      </c>
      <c r="BE11" s="2">
        <v>49.7</v>
      </c>
      <c r="BF11" s="2">
        <v>23.6</v>
      </c>
      <c r="BG11" s="2">
        <v>30</v>
      </c>
      <c r="BH11" s="2">
        <v>28.3</v>
      </c>
      <c r="BI11" s="2">
        <v>66.2</v>
      </c>
      <c r="BJ11" s="2">
        <v>32.4</v>
      </c>
      <c r="BK11" s="2">
        <v>58</v>
      </c>
      <c r="BL11" s="2">
        <v>32.299999999999997</v>
      </c>
      <c r="BM11" s="2">
        <v>74.3</v>
      </c>
      <c r="BN11" s="2"/>
      <c r="BO11" s="2">
        <v>66.900000000000006</v>
      </c>
      <c r="BP11" s="2">
        <v>30</v>
      </c>
      <c r="BQ11" s="2">
        <v>90</v>
      </c>
      <c r="BR11" s="2">
        <v>12.1</v>
      </c>
      <c r="BS11" s="2"/>
      <c r="BT11" s="2"/>
      <c r="BU11" s="2">
        <v>14.5</v>
      </c>
    </row>
    <row r="12" spans="1:73" x14ac:dyDescent="0.2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</row>
    <row r="13" spans="1:73" ht="16" customHeight="1" x14ac:dyDescent="0.2">
      <c r="A13" s="11" t="s">
        <v>4</v>
      </c>
      <c r="B13" s="14">
        <f t="shared" ref="B13:BQ13" si="0">AVERAGE(B9:B11)</f>
        <v>10.173333333333334</v>
      </c>
      <c r="C13" s="14">
        <f t="shared" si="0"/>
        <v>26.133333333333336</v>
      </c>
      <c r="D13" s="14">
        <f t="shared" si="0"/>
        <v>14.033333333333333</v>
      </c>
      <c r="E13" s="14">
        <f t="shared" si="0"/>
        <v>38.933333333333337</v>
      </c>
      <c r="F13" s="14">
        <f t="shared" si="0"/>
        <v>9.9499999999999993</v>
      </c>
      <c r="G13" s="14">
        <f t="shared" si="0"/>
        <v>30.366666666666664</v>
      </c>
      <c r="H13" s="14">
        <f t="shared" si="0"/>
        <v>11.233333333333334</v>
      </c>
      <c r="I13" s="14">
        <f t="shared" si="0"/>
        <v>47.166666666666664</v>
      </c>
      <c r="J13" s="14">
        <f t="shared" si="0"/>
        <v>11.763333333333335</v>
      </c>
      <c r="K13" s="14">
        <f t="shared" si="0"/>
        <v>51.566666666666663</v>
      </c>
      <c r="L13" s="14">
        <f t="shared" si="0"/>
        <v>16.5</v>
      </c>
      <c r="M13" s="14">
        <f t="shared" si="0"/>
        <v>44.566666666666663</v>
      </c>
      <c r="N13" s="14">
        <f t="shared" si="0"/>
        <v>11.066666666666668</v>
      </c>
      <c r="O13" s="14">
        <f t="shared" si="0"/>
        <v>38.799999999999997</v>
      </c>
      <c r="P13" s="14">
        <f t="shared" si="0"/>
        <v>17.599999999999998</v>
      </c>
      <c r="Q13" s="14">
        <f t="shared" si="0"/>
        <v>55.699999999999996</v>
      </c>
      <c r="R13" s="14">
        <f t="shared" si="0"/>
        <v>25.033333333333331</v>
      </c>
      <c r="S13" s="14">
        <f t="shared" si="0"/>
        <v>35.666666666666664</v>
      </c>
      <c r="T13" s="14">
        <f t="shared" si="0"/>
        <v>23.966666666666665</v>
      </c>
      <c r="U13" s="14">
        <f t="shared" si="0"/>
        <v>57.066666666666663</v>
      </c>
      <c r="V13" s="14">
        <f t="shared" si="0"/>
        <v>17.099999999999998</v>
      </c>
      <c r="W13" s="14">
        <f t="shared" si="0"/>
        <v>27.966666666666669</v>
      </c>
      <c r="X13" s="14">
        <f t="shared" si="0"/>
        <v>24.733333333333331</v>
      </c>
      <c r="Y13" s="14">
        <f t="shared" si="0"/>
        <v>55.766666666666673</v>
      </c>
      <c r="Z13" s="14">
        <f t="shared" si="0"/>
        <v>24.2</v>
      </c>
      <c r="AA13" s="14">
        <f t="shared" si="0"/>
        <v>48.800000000000004</v>
      </c>
      <c r="AB13" s="14">
        <f t="shared" si="0"/>
        <v>34.033333333333331</v>
      </c>
      <c r="AC13" s="14">
        <f t="shared" si="0"/>
        <v>58.833333333333336</v>
      </c>
      <c r="AD13" s="14">
        <f t="shared" si="0"/>
        <v>20.633333333333329</v>
      </c>
      <c r="AE13" s="14">
        <f t="shared" si="0"/>
        <v>45.4</v>
      </c>
      <c r="AF13" s="14">
        <f t="shared" si="0"/>
        <v>30.433333333333337</v>
      </c>
      <c r="AG13" s="14">
        <f t="shared" si="0"/>
        <v>77.666666666666671</v>
      </c>
      <c r="AH13" s="14">
        <f t="shared" ref="AH13:AK13" si="1">AVERAGE(AH9:AH11)</f>
        <v>3.94</v>
      </c>
      <c r="AI13" s="14">
        <f t="shared" si="1"/>
        <v>4.0133333333333328</v>
      </c>
      <c r="AJ13" s="14">
        <f t="shared" si="1"/>
        <v>6</v>
      </c>
      <c r="AK13" s="14">
        <f t="shared" si="1"/>
        <v>3.5933333333333333</v>
      </c>
      <c r="AL13" s="14">
        <f t="shared" si="0"/>
        <v>20.766666666666669</v>
      </c>
      <c r="AM13" s="14">
        <f t="shared" si="0"/>
        <v>36.6</v>
      </c>
      <c r="AN13" s="14">
        <f t="shared" si="0"/>
        <v>28.166666666666668</v>
      </c>
      <c r="AO13" s="14">
        <f t="shared" si="0"/>
        <v>53.466666666666661</v>
      </c>
      <c r="AP13" s="14">
        <f t="shared" si="0"/>
        <v>21.1</v>
      </c>
      <c r="AQ13" s="14">
        <f t="shared" si="0"/>
        <v>56.666666666666664</v>
      </c>
      <c r="AR13" s="14">
        <f t="shared" si="0"/>
        <v>21.3</v>
      </c>
      <c r="AS13" s="14">
        <f t="shared" si="0"/>
        <v>54.133333333333333</v>
      </c>
      <c r="AT13" s="14">
        <f t="shared" si="0"/>
        <v>24.7</v>
      </c>
      <c r="AU13" s="14">
        <f t="shared" si="0"/>
        <v>50.1</v>
      </c>
      <c r="AV13" s="14">
        <f t="shared" si="0"/>
        <v>22.333333333333332</v>
      </c>
      <c r="AW13" s="14">
        <f t="shared" si="0"/>
        <v>56.56666666666667</v>
      </c>
      <c r="AX13" s="14">
        <f t="shared" si="0"/>
        <v>20.5</v>
      </c>
      <c r="AY13" s="14">
        <f t="shared" si="0"/>
        <v>47.766666666666673</v>
      </c>
      <c r="AZ13" s="14">
        <f t="shared" si="0"/>
        <v>20.8</v>
      </c>
      <c r="BA13" s="14">
        <f t="shared" si="0"/>
        <v>88.866666666666674</v>
      </c>
      <c r="BB13" s="14">
        <f t="shared" si="0"/>
        <v>22.7</v>
      </c>
      <c r="BC13" s="14">
        <f t="shared" si="0"/>
        <v>37.833333333333336</v>
      </c>
      <c r="BD13" s="14">
        <f t="shared" si="0"/>
        <v>24.166666666666668</v>
      </c>
      <c r="BE13" s="14">
        <f t="shared" si="0"/>
        <v>55.166666666666664</v>
      </c>
      <c r="BF13" s="14">
        <f t="shared" si="0"/>
        <v>20.633333333333333</v>
      </c>
      <c r="BG13" s="14">
        <f t="shared" si="0"/>
        <v>32.933333333333337</v>
      </c>
      <c r="BH13" s="14">
        <f t="shared" si="0"/>
        <v>34.866666666666667</v>
      </c>
      <c r="BI13" s="14">
        <f t="shared" si="0"/>
        <v>79.166666666666671</v>
      </c>
      <c r="BJ13" s="14">
        <f t="shared" si="0"/>
        <v>41.4</v>
      </c>
      <c r="BK13" s="14">
        <f t="shared" si="0"/>
        <v>66.100000000000009</v>
      </c>
      <c r="BL13" s="14">
        <f t="shared" si="0"/>
        <v>40.799999999999997</v>
      </c>
      <c r="BM13" s="14">
        <f t="shared" si="0"/>
        <v>77.633333333333326</v>
      </c>
      <c r="BN13" s="14">
        <f t="shared" si="0"/>
        <v>24.1</v>
      </c>
      <c r="BO13" s="14">
        <f t="shared" si="0"/>
        <v>62.70000000000001</v>
      </c>
      <c r="BP13" s="14">
        <f t="shared" si="0"/>
        <v>34.5</v>
      </c>
      <c r="BQ13" s="14">
        <f t="shared" si="0"/>
        <v>91.566666666666663</v>
      </c>
      <c r="BR13" s="14">
        <f t="shared" ref="BR13:BU13" si="2">AVERAGE(BR9:BR11)</f>
        <v>12.183333333333332</v>
      </c>
      <c r="BS13" s="14">
        <f t="shared" si="2"/>
        <v>9.8849999999999998</v>
      </c>
      <c r="BT13" s="14">
        <f t="shared" si="2"/>
        <v>12.885</v>
      </c>
      <c r="BU13" s="14">
        <f t="shared" si="2"/>
        <v>11.093333333333334</v>
      </c>
    </row>
    <row r="14" spans="1:73" ht="16" customHeight="1" x14ac:dyDescent="0.2">
      <c r="A14" s="11" t="s">
        <v>5</v>
      </c>
      <c r="B14" s="14">
        <f>STDEV(B9:B11)/SQRT(COUNT(B9:B11))</f>
        <v>0.68995974117657399</v>
      </c>
      <c r="C14" s="14">
        <f t="shared" ref="C14:E14" si="3">STDEV(C9:C11)/SQRT(COUNT(C9:C11))</f>
        <v>3.3627039384664315</v>
      </c>
      <c r="D14" s="14">
        <f t="shared" si="3"/>
        <v>1.39204086785474</v>
      </c>
      <c r="E14" s="14">
        <f t="shared" si="3"/>
        <v>1.369103518527524</v>
      </c>
      <c r="F14" s="14">
        <f>STDEV(F9:F11)/SQRT(COUNT(F9:F11))</f>
        <v>4.9999999999999822E-2</v>
      </c>
      <c r="G14" s="14">
        <f t="shared" ref="G14:I14" si="4">STDEV(G9:G11)/SQRT(COUNT(G9:G11))</f>
        <v>3.2584931759599787</v>
      </c>
      <c r="H14" s="14">
        <f t="shared" si="4"/>
        <v>0.74236858171066933</v>
      </c>
      <c r="I14" s="14">
        <f t="shared" si="4"/>
        <v>7.7803884507423113</v>
      </c>
      <c r="J14" s="14">
        <f>STDEV(J9:J11)/SQRT(COUNT(J9:J11))</f>
        <v>1.2372056327780616</v>
      </c>
      <c r="K14" s="14">
        <f t="shared" ref="K14:M14" si="5">STDEV(K9:K11)/SQRT(COUNT(K9:K11))</f>
        <v>11.016704488084356</v>
      </c>
      <c r="L14" s="14">
        <f t="shared" si="5"/>
        <v>2.4337899115029069</v>
      </c>
      <c r="M14" s="14">
        <f t="shared" si="5"/>
        <v>4.4550844860426437</v>
      </c>
      <c r="N14" s="14">
        <f>STDEV(N9:N11)/SQRT(COUNT(N9:N11))</f>
        <v>0.2403700850309328</v>
      </c>
      <c r="O14" s="14">
        <f t="shared" ref="O14:Q14" si="6">STDEV(O9:O11)/SQRT(COUNT(O9:O11))</f>
        <v>2.4501700621249425</v>
      </c>
      <c r="P14" s="14">
        <f t="shared" si="6"/>
        <v>3.9949968710876385</v>
      </c>
      <c r="Q14" s="14">
        <f t="shared" si="6"/>
        <v>1.9604421270043488</v>
      </c>
      <c r="R14" s="14">
        <f>STDEV(R9:R11)/SQRT(COUNT(R9:R11))</f>
        <v>5.4142815261532595</v>
      </c>
      <c r="S14" s="14">
        <f t="shared" ref="S14:U14" si="7">STDEV(S9:S11)/SQRT(COUNT(S9:S11))</f>
        <v>5.2224940827581943</v>
      </c>
      <c r="T14" s="14">
        <f t="shared" si="7"/>
        <v>4.7764468430460418</v>
      </c>
      <c r="U14" s="14">
        <f t="shared" si="7"/>
        <v>3.2671768309114286</v>
      </c>
      <c r="V14" s="14">
        <f>STDEV(V9:V11)/SQRT(COUNT(V9:V11))</f>
        <v>4.7000000000000011</v>
      </c>
      <c r="W14" s="14">
        <f t="shared" ref="W14:Y14" si="8">STDEV(W9:W11)/SQRT(COUNT(W9:W11))</f>
        <v>4.6698798461820967</v>
      </c>
      <c r="X14" s="14">
        <f t="shared" si="8"/>
        <v>3.0012960163532494</v>
      </c>
      <c r="Y14" s="14">
        <f t="shared" si="8"/>
        <v>3.2844752667325374</v>
      </c>
      <c r="Z14" s="14">
        <f>STDEV(Z9:Z11)/SQRT(COUNT(Z9:Z11))</f>
        <v>1.2288205727444517</v>
      </c>
      <c r="AA14" s="14">
        <f t="shared" ref="AA14:AC14" si="9">STDEV(AA9:AA11)/SQRT(COUNT(AA9:AA11))</f>
        <v>2.2605309110914624</v>
      </c>
      <c r="AB14" s="14">
        <f t="shared" si="9"/>
        <v>1.4712050993809271</v>
      </c>
      <c r="AC14" s="14">
        <f t="shared" si="9"/>
        <v>2.5247662157998811</v>
      </c>
      <c r="AD14" s="14">
        <f>STDEV(AD9:AD11)/SQRT(COUNT(AD9:AD11))</f>
        <v>2.9179520976953186</v>
      </c>
      <c r="AE14" s="14">
        <f t="shared" ref="AE14:AG14" si="10">STDEV(AE9:AE11)/SQRT(COUNT(AE9:AE11))</f>
        <v>3.2578111260988387</v>
      </c>
      <c r="AF14" s="14">
        <f t="shared" si="10"/>
        <v>4.6365696131706793</v>
      </c>
      <c r="AG14" s="14">
        <f t="shared" si="10"/>
        <v>8.7966534040572011</v>
      </c>
      <c r="AH14" s="14">
        <f t="shared" ref="AH14:AK14" si="11">STDEV(AH9:AH11)/SQRT(COUNT(AH9:AH11))</f>
        <v>0.29206163733020496</v>
      </c>
      <c r="AI14" s="14">
        <f t="shared" si="11"/>
        <v>0.71359029639640736</v>
      </c>
      <c r="AJ14" s="14">
        <f t="shared" si="11"/>
        <v>0.73511903797956468</v>
      </c>
      <c r="AK14" s="14">
        <f t="shared" si="11"/>
        <v>0.183696609779398</v>
      </c>
      <c r="AL14" s="14">
        <f>STDEV(AL9:AL11)/SQRT(COUNT(AL9:AL11))</f>
        <v>2.8474159825669649</v>
      </c>
      <c r="AM14" s="14">
        <f t="shared" ref="AM14:AO14" si="12">STDEV(AM9:AM11)/SQRT(COUNT(AM9:AM11))</f>
        <v>4.3189504897988149</v>
      </c>
      <c r="AN14" s="14">
        <f t="shared" si="12"/>
        <v>3.7194683013092669</v>
      </c>
      <c r="AO14" s="14">
        <f t="shared" si="12"/>
        <v>3.4709908927823152</v>
      </c>
      <c r="AP14" s="14">
        <f>STDEV(AP9:AP11)/SQRT(COUNT(AP9:AP11))</f>
        <v>1.7999999999999989</v>
      </c>
      <c r="AQ14" s="14">
        <f t="shared" ref="AQ14:AS14" si="13">STDEV(AQ9:AQ11)/SQRT(COUNT(AQ9:AQ11))</f>
        <v>13.265284685138797</v>
      </c>
      <c r="AR14" s="14">
        <f t="shared" si="13"/>
        <v>4.2508822613664536</v>
      </c>
      <c r="AS14" s="14">
        <f t="shared" si="13"/>
        <v>7.0428056278099218</v>
      </c>
      <c r="AT14" s="14">
        <f>STDEV(AT9:AT11)/SQRT(COUNT(AT9:AT11))</f>
        <v>2.2068076490714095</v>
      </c>
      <c r="AU14" s="14">
        <f t="shared" ref="AU14:AW14" si="14">STDEV(AU9:AU11)/SQRT(COUNT(AU9:AU11))</f>
        <v>4.7056703383612604</v>
      </c>
      <c r="AV14" s="14">
        <f t="shared" si="14"/>
        <v>1.9220937657784694</v>
      </c>
      <c r="AW14" s="14">
        <f t="shared" si="14"/>
        <v>3.4844097220492185</v>
      </c>
      <c r="AX14" s="14">
        <f>STDEV(AX9:AX11)/SQRT(COUNT(AX9:AX11))</f>
        <v>3.2046840717924101</v>
      </c>
      <c r="AY14" s="14">
        <f t="shared" ref="AY14:BA14" si="15">STDEV(AY9:AY11)/SQRT(COUNT(AY9:AY11))</f>
        <v>3.9142190933966505</v>
      </c>
      <c r="AZ14" s="14">
        <f t="shared" si="15"/>
        <v>2.007485989988476</v>
      </c>
      <c r="BA14" s="14">
        <f t="shared" si="15"/>
        <v>14.805554513237398</v>
      </c>
      <c r="BB14" s="14">
        <f>STDEV(BB9:BB11)/SQRT(COUNT(BB9:BB11))</f>
        <v>0.85049005481153861</v>
      </c>
      <c r="BC14" s="14">
        <f t="shared" ref="BC14:BE14" si="16">STDEV(BC9:BC11)/SQRT(COUNT(BC9:BC11))</f>
        <v>5.5869888530803848</v>
      </c>
      <c r="BD14" s="14">
        <f t="shared" si="16"/>
        <v>4.4517162732790814</v>
      </c>
      <c r="BE14" s="14">
        <f t="shared" si="16"/>
        <v>2.8197714643408798</v>
      </c>
      <c r="BF14" s="14">
        <f>STDEV(BF9:BF11)/SQRT(COUNT(BF9:BF11))</f>
        <v>1.5452435981999098</v>
      </c>
      <c r="BG14" s="14">
        <f t="shared" ref="BG14:BI14" si="17">STDEV(BG9:BG11)/SQRT(COUNT(BG9:BG11))</f>
        <v>1.5213298276325375</v>
      </c>
      <c r="BH14" s="14">
        <f t="shared" si="17"/>
        <v>5.008104542749785</v>
      </c>
      <c r="BI14" s="14">
        <f t="shared" si="17"/>
        <v>6.5116135566471529</v>
      </c>
      <c r="BJ14" s="14">
        <f>STDEV(BJ9:BJ11)/SQRT(COUNT(BJ9:BJ11))</f>
        <v>9.0000000000000124</v>
      </c>
      <c r="BK14" s="14">
        <f t="shared" ref="BK14:BM14" si="18">STDEV(BK9:BK11)/SQRT(COUNT(BK9:BK11))</f>
        <v>13.19431695844842</v>
      </c>
      <c r="BL14" s="14">
        <f t="shared" si="18"/>
        <v>4.6003623045726965</v>
      </c>
      <c r="BM14" s="14">
        <f t="shared" si="18"/>
        <v>3.4338187359135781</v>
      </c>
      <c r="BN14" s="14">
        <f>STDEV(BN9:BN11)/SQRT(COUNT(BN9:BN11))</f>
        <v>0.40000000000000036</v>
      </c>
      <c r="BO14" s="14">
        <f t="shared" ref="BO14:BQ14" si="19">STDEV(BO9:BO11)/SQRT(COUNT(BO9:BO11))</f>
        <v>4.2500980380849258</v>
      </c>
      <c r="BP14" s="14">
        <f t="shared" si="19"/>
        <v>2.6274195198584764</v>
      </c>
      <c r="BQ14" s="14">
        <f t="shared" si="19"/>
        <v>4.4288197575024961</v>
      </c>
      <c r="BR14" s="14">
        <f t="shared" ref="BR14:BU14" si="20">STDEV(BR9:BR11)/SQRT(COUNT(BR9:BR11))</f>
        <v>1.6026887131040528</v>
      </c>
      <c r="BS14" s="14">
        <f t="shared" si="20"/>
        <v>1.8150000000000031</v>
      </c>
      <c r="BT14" s="14">
        <f t="shared" si="20"/>
        <v>5.0149999999999979</v>
      </c>
      <c r="BU14" s="14">
        <f t="shared" si="20"/>
        <v>1.9983437586605981</v>
      </c>
    </row>
    <row r="15" spans="1:73" x14ac:dyDescent="0.2">
      <c r="A15" s="5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</row>
    <row r="16" spans="1:73" ht="32.25" customHeight="1" x14ac:dyDescent="0.2">
      <c r="A16" s="12" t="s">
        <v>6</v>
      </c>
      <c r="B16" s="8">
        <f>B13*$B$21</f>
        <v>2374.6145931575966</v>
      </c>
      <c r="C16" s="8">
        <f t="shared" ref="C16:E16" si="21">C13*$B$21</f>
        <v>6099.9273952672211</v>
      </c>
      <c r="D16" s="8">
        <f t="shared" si="21"/>
        <v>3275.5987671014027</v>
      </c>
      <c r="E16" s="8">
        <f t="shared" si="21"/>
        <v>9087.6469358062677</v>
      </c>
      <c r="F16" s="8">
        <f>F13*$B$21</f>
        <v>2322.4851115908996</v>
      </c>
      <c r="G16" s="8">
        <f t="shared" ref="G16:I16" si="22">G13*$B$21</f>
        <v>7088.0533891434143</v>
      </c>
      <c r="H16" s="8">
        <f t="shared" si="22"/>
        <v>2622.0351176084864</v>
      </c>
      <c r="I16" s="8">
        <f t="shared" si="22"/>
        <v>11009.435286100914</v>
      </c>
      <c r="J16" s="8">
        <f>J13*$B$21</f>
        <v>2745.7453798339316</v>
      </c>
      <c r="K16" s="8">
        <f t="shared" ref="K16:M16" si="23">K13*$B$21</f>
        <v>12036.46387816121</v>
      </c>
      <c r="L16" s="8">
        <f t="shared" si="23"/>
        <v>3851.3572202261148</v>
      </c>
      <c r="M16" s="8">
        <f t="shared" si="23"/>
        <v>10402.55475442892</v>
      </c>
      <c r="N16" s="8">
        <f>N13*$B$21</f>
        <v>2583.1325194243846</v>
      </c>
      <c r="O16" s="8">
        <f t="shared" ref="O16:Q16" si="24">O13*$B$21</f>
        <v>9056.5248572589844</v>
      </c>
      <c r="P16" s="8">
        <f t="shared" si="24"/>
        <v>4108.1143682411885</v>
      </c>
      <c r="Q16" s="8">
        <f t="shared" si="24"/>
        <v>13001.248313126944</v>
      </c>
      <c r="R16" s="8">
        <f>R13*$B$21</f>
        <v>5843.1702472521456</v>
      </c>
      <c r="S16" s="8">
        <f t="shared" ref="S16:U16" si="25">S13*$B$21</f>
        <v>8325.156011397863</v>
      </c>
      <c r="T16" s="8">
        <f t="shared" si="25"/>
        <v>5594.1936188738919</v>
      </c>
      <c r="U16" s="8">
        <f t="shared" si="25"/>
        <v>13320.249618236581</v>
      </c>
      <c r="V16" s="8">
        <f>V13*$B$21</f>
        <v>3991.406573688882</v>
      </c>
      <c r="W16" s="8">
        <f t="shared" ref="W16:Y16" si="26">W13*$B$21</f>
        <v>6527.8559752923447</v>
      </c>
      <c r="X16" s="8">
        <f t="shared" si="26"/>
        <v>5773.1455705207618</v>
      </c>
      <c r="Y16" s="8">
        <f t="shared" si="26"/>
        <v>13016.809352400587</v>
      </c>
      <c r="Z16" s="8">
        <f>Z13*$B$21</f>
        <v>5648.6572563316349</v>
      </c>
      <c r="AA16" s="8">
        <f t="shared" ref="AA16:AC16" si="27">AA13*$B$21</f>
        <v>11390.680748305116</v>
      </c>
      <c r="AB16" s="8">
        <f t="shared" si="27"/>
        <v>7943.9105491936625</v>
      </c>
      <c r="AC16" s="8">
        <f t="shared" si="27"/>
        <v>13732.617158988067</v>
      </c>
      <c r="AD16" s="8">
        <f>AD13*$B$21</f>
        <v>4816.1416551918473</v>
      </c>
      <c r="AE16" s="8">
        <f t="shared" ref="AE16:AG16" si="28">AE13*$B$21</f>
        <v>10597.06774534943</v>
      </c>
      <c r="AF16" s="8">
        <f t="shared" si="28"/>
        <v>7103.6144284170568</v>
      </c>
      <c r="AG16" s="8">
        <f t="shared" si="28"/>
        <v>18128.61075379161</v>
      </c>
      <c r="AH16" s="8">
        <f>AH13*$B$21</f>
        <v>919.65742107217534</v>
      </c>
      <c r="AI16" s="8">
        <f t="shared" ref="AI16:AK16" si="29">AI13*$B$21</f>
        <v>936.77456427318009</v>
      </c>
      <c r="AJ16" s="8">
        <f t="shared" si="29"/>
        <v>1400.4935346276782</v>
      </c>
      <c r="AK16" s="8">
        <f t="shared" si="29"/>
        <v>838.74001684924281</v>
      </c>
      <c r="AL16" s="8">
        <f>AL13*$B$21</f>
        <v>4847.2637337391307</v>
      </c>
      <c r="AM16" s="8">
        <f t="shared" ref="AM16:AO16" si="30">AM13*$B$21</f>
        <v>8543.0105612288371</v>
      </c>
      <c r="AN16" s="8">
        <f t="shared" si="30"/>
        <v>6574.539093113267</v>
      </c>
      <c r="AO16" s="8">
        <f t="shared" si="30"/>
        <v>12479.953497459976</v>
      </c>
      <c r="AP16" s="8">
        <f>AP13*$B$21</f>
        <v>4925.0689301073353</v>
      </c>
      <c r="AQ16" s="8">
        <f t="shared" ref="AQ16:AS16" si="31">AQ13*$B$21</f>
        <v>13226.883382594737</v>
      </c>
      <c r="AR16" s="8">
        <f t="shared" si="31"/>
        <v>4971.7520479282575</v>
      </c>
      <c r="AS16" s="8">
        <f t="shared" si="31"/>
        <v>12635.563890196385</v>
      </c>
      <c r="AT16" s="8">
        <f>AT13*$B$21</f>
        <v>5765.365050883941</v>
      </c>
      <c r="AU16" s="8">
        <f t="shared" ref="AU16:AW16" si="32">AU13*$B$21</f>
        <v>11694.121014141112</v>
      </c>
      <c r="AV16" s="8">
        <f t="shared" si="32"/>
        <v>5212.9481566696904</v>
      </c>
      <c r="AW16" s="8">
        <f t="shared" si="32"/>
        <v>13203.541823684278</v>
      </c>
      <c r="AX16" s="8">
        <f>AX13*$B$21</f>
        <v>4785.0195766445668</v>
      </c>
      <c r="AY16" s="8">
        <f t="shared" ref="AY16:BA16" si="33">AY13*$B$21</f>
        <v>11149.484639563683</v>
      </c>
      <c r="AZ16" s="8">
        <f t="shared" si="33"/>
        <v>4855.0442533759506</v>
      </c>
      <c r="BA16" s="8">
        <f t="shared" si="33"/>
        <v>20742.865351763277</v>
      </c>
      <c r="BB16" s="8">
        <f>BB13*$B$21</f>
        <v>5298.533872674715</v>
      </c>
      <c r="BC16" s="8">
        <f t="shared" ref="BC16:BE16" si="34">BC13*$B$21</f>
        <v>8830.8897877911932</v>
      </c>
      <c r="BD16" s="8">
        <f t="shared" si="34"/>
        <v>5640.876736694815</v>
      </c>
      <c r="BE16" s="8">
        <f t="shared" si="34"/>
        <v>12876.759998937818</v>
      </c>
      <c r="BF16" s="8">
        <f>BF13*$B$21</f>
        <v>4816.1416551918483</v>
      </c>
      <c r="BG16" s="8">
        <f t="shared" ref="BG16:BI16" si="35">BG13*$B$21</f>
        <v>7687.1534011785898</v>
      </c>
      <c r="BH16" s="8">
        <f t="shared" si="35"/>
        <v>8138.4235401141741</v>
      </c>
      <c r="BI16" s="8">
        <f t="shared" si="35"/>
        <v>18478.734137448533</v>
      </c>
      <c r="BJ16" s="8">
        <f>BJ13*$B$21</f>
        <v>9663.405388930978</v>
      </c>
      <c r="BK16" s="8">
        <f t="shared" ref="BK16:BM16" si="36">BK13*$B$21</f>
        <v>15428.770439814922</v>
      </c>
      <c r="BL16" s="8">
        <f t="shared" si="36"/>
        <v>9523.3560354682104</v>
      </c>
      <c r="BM16" s="8">
        <f t="shared" si="36"/>
        <v>18120.83023415479</v>
      </c>
      <c r="BN16" s="8">
        <f>BN13*$B$21</f>
        <v>5625.3156974211743</v>
      </c>
      <c r="BO16" s="8">
        <f t="shared" ref="BO16:BQ16" si="37">BO13*$B$21</f>
        <v>14635.157436859239</v>
      </c>
      <c r="BP16" s="8">
        <f t="shared" si="37"/>
        <v>8052.8378241091496</v>
      </c>
      <c r="BQ16" s="8">
        <f t="shared" si="37"/>
        <v>21373.087442345732</v>
      </c>
      <c r="BR16" s="8">
        <f t="shared" ref="BR16:BU16" si="38">BR13*$B$21</f>
        <v>2843.7799272578682</v>
      </c>
      <c r="BS16" s="8">
        <f t="shared" si="38"/>
        <v>2307.3130982990997</v>
      </c>
      <c r="BT16" s="8">
        <f t="shared" si="38"/>
        <v>3007.5598656129387</v>
      </c>
      <c r="BU16" s="8">
        <f t="shared" si="38"/>
        <v>2589.3569351338406</v>
      </c>
    </row>
    <row r="17" spans="1:73" ht="32.25" customHeight="1" x14ac:dyDescent="0.2">
      <c r="A17" s="12" t="s">
        <v>7</v>
      </c>
      <c r="B17" s="8">
        <f>B16*SQRT((B14/B13)^2+($B$23/$B$21)^2)</f>
        <v>161.20071749237221</v>
      </c>
      <c r="C17" s="8">
        <f t="shared" ref="C17:E17" si="39">C16*SQRT((C14/C13)^2+($B$23/$B$21)^2)</f>
        <v>785.11522916481817</v>
      </c>
      <c r="D17" s="8">
        <f t="shared" si="39"/>
        <v>325.06871090792356</v>
      </c>
      <c r="E17" s="8">
        <f t="shared" si="39"/>
        <v>320.70055061374194</v>
      </c>
      <c r="F17" s="8">
        <f>F16*SQRT((F14/F13)^2+($B$23/$B$21)^2)</f>
        <v>13.545495856563489</v>
      </c>
      <c r="G17" s="8">
        <f t="shared" ref="G17:I17" si="40">G16*SQRT((G14/G13)^2+($B$23/$B$21)^2)</f>
        <v>760.87250878197005</v>
      </c>
      <c r="H17" s="8">
        <f t="shared" si="40"/>
        <v>173.45417611273402</v>
      </c>
      <c r="I17" s="8">
        <f t="shared" si="40"/>
        <v>1816.3563989784311</v>
      </c>
      <c r="J17" s="8">
        <f>J16*SQRT((J14/J13)^2+($B$23/$B$21)^2)</f>
        <v>288.89745986201132</v>
      </c>
      <c r="K17" s="8">
        <f t="shared" ref="K17:M17" si="41">K16*SQRT((K14/K13)^2+($B$23/$B$21)^2)</f>
        <v>2571.7174424861869</v>
      </c>
      <c r="L17" s="8">
        <f t="shared" si="41"/>
        <v>568.19891268069102</v>
      </c>
      <c r="M17" s="8">
        <f t="shared" si="41"/>
        <v>1040.3420803997749</v>
      </c>
      <c r="N17" s="8">
        <f>N16*SQRT((N14/N13)^2+($B$23/$B$21)^2)</f>
        <v>56.624878024999674</v>
      </c>
      <c r="O17" s="8">
        <f t="shared" ref="O17:Q17" si="42">O16*SQRT((O14/O13)^2+($B$23/$B$21)^2)</f>
        <v>572.53600365337184</v>
      </c>
      <c r="P17" s="8">
        <f t="shared" si="42"/>
        <v>932.57385320117669</v>
      </c>
      <c r="Q17" s="8">
        <f t="shared" si="42"/>
        <v>459.21360293184352</v>
      </c>
      <c r="R17" s="8">
        <f>R16*SQRT((R14/R13)^2+($B$23/$B$21)^2)</f>
        <v>1263.896094282949</v>
      </c>
      <c r="S17" s="8">
        <f t="shared" ref="S17:U17" si="43">S16*SQRT((S14/S13)^2+($B$23/$B$21)^2)</f>
        <v>1219.2606555728298</v>
      </c>
      <c r="T17" s="8">
        <f t="shared" si="43"/>
        <v>1115.0201513619024</v>
      </c>
      <c r="U17" s="8">
        <f t="shared" si="43"/>
        <v>763.62886081385227</v>
      </c>
      <c r="V17" s="8">
        <f>V16*SQRT((V14/V13)^2+($B$23/$B$21)^2)</f>
        <v>1097.1169032378714</v>
      </c>
      <c r="W17" s="8">
        <f t="shared" ref="W17:Y17" si="44">W16*SQRT((W14/W13)^2+($B$23/$B$21)^2)</f>
        <v>1090.1940532619938</v>
      </c>
      <c r="X17" s="8">
        <f t="shared" si="44"/>
        <v>700.75772795680768</v>
      </c>
      <c r="Y17" s="8">
        <f t="shared" si="44"/>
        <v>767.61560550639194</v>
      </c>
      <c r="Z17" s="8">
        <f>Z16*SQRT((Z14/Z13)^2+($B$23/$B$21)^2)</f>
        <v>287.31293981078244</v>
      </c>
      <c r="AA17" s="8">
        <f t="shared" ref="AA17:AC17" si="45">AA16*SQRT((AA14/AA13)^2+($B$23/$B$21)^2)</f>
        <v>528.71961186554688</v>
      </c>
      <c r="AB17" s="8">
        <f t="shared" si="45"/>
        <v>344.20654176227941</v>
      </c>
      <c r="AC17" s="8">
        <f t="shared" si="45"/>
        <v>590.72041405114351</v>
      </c>
      <c r="AD17" s="8">
        <f>AD16*SQRT((AD14/AD13)^2+($B$23/$B$21)^2)</f>
        <v>681.24472666856354</v>
      </c>
      <c r="AE17" s="8">
        <f t="shared" ref="AE17:AG17" si="46">AE16*SQRT((AE14/AE13)^2+($B$23/$B$21)^2)</f>
        <v>761.07076516992618</v>
      </c>
      <c r="AF17" s="8">
        <f t="shared" si="46"/>
        <v>1082.4519292848584</v>
      </c>
      <c r="AG17" s="8">
        <f t="shared" si="46"/>
        <v>2053.9773111961526</v>
      </c>
      <c r="AH17" s="8">
        <f t="shared" ref="AH17" si="47">AH16*SQRT((AH14/AH13)^2+($B$23/$B$21)^2)</f>
        <v>68.226083602667345</v>
      </c>
      <c r="AI17" s="8">
        <f t="shared" ref="AI17" si="48">AI16*SQRT((AI14/AI13)^2+($B$23/$B$21)^2)</f>
        <v>166.58618505352823</v>
      </c>
      <c r="AJ17" s="8">
        <f t="shared" ref="AJ17" si="49">AJ16*SQRT((AJ14/AJ13)^2+($B$23/$B$21)^2)</f>
        <v>171.63832649885549</v>
      </c>
      <c r="AK17" s="8">
        <f t="shared" ref="AK17" si="50">AK16*SQRT((AK14/AK13)^2+($B$23/$B$21)^2)</f>
        <v>42.94948815359259</v>
      </c>
      <c r="AL17" s="8">
        <f>AL16*SQRT((AL14/AL13)^2+($B$23/$B$21)^2)</f>
        <v>664.78617583825644</v>
      </c>
      <c r="AM17" s="8">
        <f t="shared" ref="AM17:AO17" si="51">AM16*SQRT((AM14/AM13)^2+($B$23/$B$21)^2)</f>
        <v>1008.4275677405321</v>
      </c>
      <c r="AN17" s="8">
        <f t="shared" si="51"/>
        <v>868.40003007086978</v>
      </c>
      <c r="AO17" s="8">
        <f t="shared" si="51"/>
        <v>811.02535599190469</v>
      </c>
      <c r="AP17" s="8">
        <f>AP16*SQRT((AP14/AP13)^2+($B$23/$B$21)^2)</f>
        <v>420.4009740048931</v>
      </c>
      <c r="AQ17" s="8">
        <f t="shared" ref="AQ17:AS17" si="52">AQ16*SQRT((AQ14/AQ13)^2+($B$23/$B$21)^2)</f>
        <v>3096.5718287361506</v>
      </c>
      <c r="AR17" s="8">
        <f t="shared" si="52"/>
        <v>992.33134805950726</v>
      </c>
      <c r="AS17" s="8">
        <f t="shared" si="52"/>
        <v>1644.3261623531425</v>
      </c>
      <c r="AT17" s="8">
        <f>AT16*SQRT((AT14/AT13)^2+($B$23/$B$21)^2)</f>
        <v>515.38600416872634</v>
      </c>
      <c r="AU17" s="8">
        <f t="shared" ref="AU17:AW17" si="53">AU16*SQRT((AU14/AU13)^2+($B$23/$B$21)^2)</f>
        <v>1098.9222662789491</v>
      </c>
      <c r="AV17" s="8">
        <f t="shared" si="53"/>
        <v>448.91199591921588</v>
      </c>
      <c r="AW17" s="8">
        <f t="shared" si="53"/>
        <v>814.25430215581923</v>
      </c>
      <c r="AX17" s="8">
        <f>AX16*SQRT((AX14/AX13)^2+($B$23/$B$21)^2)</f>
        <v>748.15734067350718</v>
      </c>
      <c r="AY17" s="8">
        <f t="shared" ref="AY17:BA17" si="54">AY16*SQRT((AY14/AY13)^2+($B$23/$B$21)^2)</f>
        <v>914.23579309500042</v>
      </c>
      <c r="AZ17" s="8">
        <f t="shared" si="54"/>
        <v>468.79891022514965</v>
      </c>
      <c r="BA17" s="8">
        <f t="shared" si="54"/>
        <v>3456.3927721537002</v>
      </c>
      <c r="BB17" s="8">
        <f>BB16*SQRT((BB14/BB13)^2+($B$23/$B$21)^2)</f>
        <v>199.13638927019409</v>
      </c>
      <c r="BC17" s="8">
        <f t="shared" ref="BC17:BE17" si="55">BC16*SQRT((BC14/BC13)^2+($B$23/$B$21)^2)</f>
        <v>1304.3523167794531</v>
      </c>
      <c r="BD17" s="8">
        <f t="shared" si="55"/>
        <v>1039.2341566705609</v>
      </c>
      <c r="BE17" s="8">
        <f t="shared" si="55"/>
        <v>659.28164493048985</v>
      </c>
      <c r="BF17" s="8">
        <f>BF16*SQRT((BF14/BF13)^2+($B$23/$B$21)^2)</f>
        <v>360.96564214346279</v>
      </c>
      <c r="BG17" s="8">
        <f t="shared" ref="BG17:BI17" si="56">BG16*SQRT((BG14/BG13)^2+($B$23/$B$21)^2)</f>
        <v>355.83057060982861</v>
      </c>
      <c r="BH17" s="8">
        <f t="shared" si="56"/>
        <v>1169.2179350640215</v>
      </c>
      <c r="BI17" s="8">
        <f t="shared" si="56"/>
        <v>1520.8962750464084</v>
      </c>
      <c r="BJ17" s="8">
        <f>BJ16*SQRT((BJ14/BJ13)^2+($B$23/$B$21)^2)</f>
        <v>2100.9350838158548</v>
      </c>
      <c r="BK17" s="8">
        <f t="shared" ref="BK17:BM17" si="57">BK16*SQRT((BK14/BK13)^2+($B$23/$B$21)^2)</f>
        <v>3080.0979558872878</v>
      </c>
      <c r="BL17" s="8">
        <f t="shared" si="57"/>
        <v>1074.1663304462288</v>
      </c>
      <c r="BM17" s="8">
        <f t="shared" si="57"/>
        <v>803.30008632459169</v>
      </c>
      <c r="BN17" s="8">
        <f>BN16*SQRT((BN14/BN13)^2+($B$23/$B$21)^2)</f>
        <v>94.839806008526921</v>
      </c>
      <c r="BO17" s="8">
        <f t="shared" ref="BO17:BQ17" si="58">BO16*SQRT((BO14/BO13)^2+($B$23/$B$21)^2)</f>
        <v>992.98480747473661</v>
      </c>
      <c r="BP17" s="8">
        <f t="shared" si="58"/>
        <v>613.74386091809004</v>
      </c>
      <c r="BQ17" s="8">
        <f t="shared" si="58"/>
        <v>1035.6901724500794</v>
      </c>
      <c r="BR17" s="8">
        <f t="shared" ref="BR17" si="59">BR16*SQRT((BR14/BR13)^2+($B$23/$B$21)^2)</f>
        <v>374.18724944635608</v>
      </c>
      <c r="BS17" s="8">
        <f t="shared" ref="BS17" si="60">BS16*SQRT((BS14/BS13)^2+($B$23/$B$21)^2)</f>
        <v>423.70435711426285</v>
      </c>
      <c r="BT17" s="8">
        <f t="shared" ref="BT17" si="61">BT16*SQRT((BT14/BT13)^2+($B$23/$B$21)^2)</f>
        <v>1170.6130405427557</v>
      </c>
      <c r="BU17" s="8">
        <f t="shared" ref="BU17" si="62">BU16*SQRT((BU14/BU13)^2+($B$23/$B$21)^2)</f>
        <v>466.50757036751003</v>
      </c>
    </row>
    <row r="18" spans="1:73" x14ac:dyDescent="0.2">
      <c r="A18" s="5"/>
      <c r="B18" s="7"/>
      <c r="C18" s="7"/>
      <c r="D18" s="7"/>
      <c r="E18" s="7"/>
      <c r="F18" s="16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</row>
    <row r="19" spans="1:73" ht="16" customHeight="1" x14ac:dyDescent="0.2">
      <c r="A19" s="15" t="s">
        <v>18</v>
      </c>
      <c r="B19" s="24">
        <f>(E16-B16)/((C16-B16)+(D16-B16))</f>
        <v>1.4510595358224017</v>
      </c>
      <c r="C19" s="24"/>
      <c r="D19" s="24"/>
      <c r="E19" s="24"/>
      <c r="F19" s="24">
        <f>(I16-F16)/((G16-F16)+(H16-F16))</f>
        <v>1.7150537634408602</v>
      </c>
      <c r="G19" s="24"/>
      <c r="H19" s="24"/>
      <c r="I19" s="24"/>
      <c r="J19" s="24">
        <f t="shared" ref="J19" si="63">(M16-J16)/((K16-J16)+(L16-J16))</f>
        <v>0.73649154318215848</v>
      </c>
      <c r="K19" s="24"/>
      <c r="L19" s="24"/>
      <c r="M19" s="24"/>
      <c r="N19" s="24">
        <f t="shared" ref="N19" si="64">(Q16-N16)/((O16-N16)+(P16-N16))</f>
        <v>1.3025291828793777</v>
      </c>
      <c r="O19" s="24"/>
      <c r="P19" s="24"/>
      <c r="Q19" s="24"/>
      <c r="R19" s="24">
        <f t="shared" ref="R19" si="65">(U16-R16)/((S16-R16)+(T16-R16))</f>
        <v>3.3484320557491296</v>
      </c>
      <c r="S19" s="24"/>
      <c r="T19" s="24"/>
      <c r="U19" s="24"/>
      <c r="V19" s="24">
        <f t="shared" ref="V19" si="66">(Y16-V16)/((W16-V16)+(X16-V16))</f>
        <v>2.0900900900900896</v>
      </c>
      <c r="W19" s="24"/>
      <c r="X19" s="24"/>
      <c r="Y19" s="24"/>
      <c r="Z19" s="24">
        <f t="shared" ref="Z19" si="67">(AC16-Z16)/((AA16-Z16)+(AB16-Z16))</f>
        <v>1.0058083252662149</v>
      </c>
      <c r="AA19" s="24"/>
      <c r="AB19" s="24"/>
      <c r="AC19" s="24"/>
      <c r="AD19" s="24">
        <f t="shared" ref="AD19" si="68">(AG16-AD16)/((AE16-AD16)+(AF16-AD16))</f>
        <v>1.649951783992285</v>
      </c>
      <c r="AE19" s="24"/>
      <c r="AF19" s="24"/>
      <c r="AG19" s="24"/>
      <c r="AH19" s="24" t="s">
        <v>0</v>
      </c>
      <c r="AI19" s="24"/>
      <c r="AJ19" s="24"/>
      <c r="AK19" s="24"/>
      <c r="AL19" s="24">
        <f t="shared" ref="AL19" si="69">(AO16-AL16)/((AM16-AL16)+(AN16-AL16))</f>
        <v>1.407460545193687</v>
      </c>
      <c r="AM19" s="24"/>
      <c r="AN19" s="24"/>
      <c r="AO19" s="24"/>
      <c r="AP19" s="24">
        <f t="shared" ref="AP19" si="70">(AS16-AP16)/((AQ16-AP16)+(AR16-AP16))</f>
        <v>0.92357875116495847</v>
      </c>
      <c r="AQ19" s="24"/>
      <c r="AR19" s="24"/>
      <c r="AS19" s="24"/>
      <c r="AT19" s="24">
        <f t="shared" ref="AT19" si="71">(AW16-AT16)/((AU16-AT16)+(AV16-AT16))</f>
        <v>1.3835021707670045</v>
      </c>
      <c r="AU19" s="24"/>
      <c r="AV19" s="24"/>
      <c r="AW19" s="24"/>
      <c r="AX19" s="24">
        <f t="shared" ref="AX19" si="72">(BA16-AX16)/((AY16-AX16)+(AZ16-AX16))</f>
        <v>2.4800483675937119</v>
      </c>
      <c r="AY19" s="24"/>
      <c r="AZ19" s="24"/>
      <c r="BA19" s="24"/>
      <c r="BB19" s="24">
        <f t="shared" ref="BB19" si="73">(BE16-BB16)/((BC16-BB16)+(BD16-BB16))</f>
        <v>1.9558232931726898</v>
      </c>
      <c r="BC19" s="24"/>
      <c r="BD19" s="24"/>
      <c r="BE19" s="24"/>
      <c r="BF19" s="24">
        <f t="shared" ref="BF19" si="74">(BI16-BF16)/((BG16-BF16)+(BH16-BF16))</f>
        <v>2.2060301507537687</v>
      </c>
      <c r="BG19" s="24"/>
      <c r="BH19" s="24"/>
      <c r="BI19" s="24"/>
      <c r="BJ19" s="24">
        <f t="shared" ref="BJ19" si="75">(BM16-BJ16)/((BK16-BJ16)+(BL16-BJ16))</f>
        <v>1.5034578146611335</v>
      </c>
      <c r="BK19" s="24"/>
      <c r="BL19" s="24"/>
      <c r="BM19" s="24"/>
      <c r="BN19" s="24">
        <f t="shared" ref="BN19" si="76">(BQ16-BN16)/((BO16-BN16)+(BP16-BN16))</f>
        <v>1.3768707482993192</v>
      </c>
      <c r="BO19" s="24"/>
      <c r="BP19" s="24"/>
      <c r="BQ19" s="24"/>
      <c r="BR19" s="34" t="s">
        <v>0</v>
      </c>
      <c r="BS19" s="35"/>
      <c r="BT19" s="35"/>
      <c r="BU19" s="36"/>
    </row>
    <row r="20" spans="1:73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73" x14ac:dyDescent="0.2">
      <c r="A21" s="21" t="s">
        <v>8</v>
      </c>
      <c r="B21" s="22">
        <v>233.41558910461302</v>
      </c>
    </row>
    <row r="22" spans="1:73" x14ac:dyDescent="0.2">
      <c r="A22" s="21"/>
      <c r="B22" s="22"/>
    </row>
    <row r="23" spans="1:73" x14ac:dyDescent="0.2">
      <c r="A23" s="21" t="s">
        <v>9</v>
      </c>
      <c r="B23" s="22">
        <v>0.69101134465573422</v>
      </c>
    </row>
    <row r="24" spans="1:73" x14ac:dyDescent="0.2">
      <c r="A24" s="21"/>
      <c r="B24" s="22"/>
    </row>
    <row r="31" spans="1:73" x14ac:dyDescent="0.2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73" x14ac:dyDescent="0.2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2:14" x14ac:dyDescent="0.2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2:14" x14ac:dyDescent="0.2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</sheetData>
  <mergeCells count="91">
    <mergeCell ref="B7:AK7"/>
    <mergeCell ref="AH1:AK6"/>
    <mergeCell ref="AH19:AK19"/>
    <mergeCell ref="BR1:BU6"/>
    <mergeCell ref="AL7:BU7"/>
    <mergeCell ref="BR19:BU19"/>
    <mergeCell ref="BF19:BI19"/>
    <mergeCell ref="BJ19:BM19"/>
    <mergeCell ref="BN19:BQ19"/>
    <mergeCell ref="AL19:AO19"/>
    <mergeCell ref="AP19:AS19"/>
    <mergeCell ref="AT19:AW19"/>
    <mergeCell ref="AX19:BA19"/>
    <mergeCell ref="BB19:BE19"/>
    <mergeCell ref="BJ5:BM5"/>
    <mergeCell ref="BN5:BQ5"/>
    <mergeCell ref="A21:A22"/>
    <mergeCell ref="B21:B22"/>
    <mergeCell ref="A23:A24"/>
    <mergeCell ref="B23:B24"/>
    <mergeCell ref="AD19:AG19"/>
    <mergeCell ref="R19:U19"/>
    <mergeCell ref="V19:Y19"/>
    <mergeCell ref="Z19:AC19"/>
    <mergeCell ref="A9:A11"/>
    <mergeCell ref="B19:E19"/>
    <mergeCell ref="F19:I19"/>
    <mergeCell ref="J19:M19"/>
    <mergeCell ref="N19:Q19"/>
    <mergeCell ref="B6:I6"/>
    <mergeCell ref="J6:Q6"/>
    <mergeCell ref="R6:Y6"/>
    <mergeCell ref="Z6:AG6"/>
    <mergeCell ref="AL6:AS6"/>
    <mergeCell ref="AT6:BA6"/>
    <mergeCell ref="BB6:BI6"/>
    <mergeCell ref="BJ6:BQ6"/>
    <mergeCell ref="AL5:AO5"/>
    <mergeCell ref="AP5:AS5"/>
    <mergeCell ref="AT5:AW5"/>
    <mergeCell ref="AX5:BA5"/>
    <mergeCell ref="BB5:BE5"/>
    <mergeCell ref="BF5:BI5"/>
    <mergeCell ref="BJ4:BM4"/>
    <mergeCell ref="BN4:BQ4"/>
    <mergeCell ref="B5:E5"/>
    <mergeCell ref="F5:I5"/>
    <mergeCell ref="J5:M5"/>
    <mergeCell ref="N5:Q5"/>
    <mergeCell ref="R5:U5"/>
    <mergeCell ref="V5:Y5"/>
    <mergeCell ref="Z5:AC5"/>
    <mergeCell ref="AD5:AG5"/>
    <mergeCell ref="AL4:AO4"/>
    <mergeCell ref="AP4:AS4"/>
    <mergeCell ref="AT4:AW4"/>
    <mergeCell ref="AX4:BA4"/>
    <mergeCell ref="BB4:BE4"/>
    <mergeCell ref="BF4:BI4"/>
    <mergeCell ref="BB3:BI3"/>
    <mergeCell ref="BJ3:BQ3"/>
    <mergeCell ref="B4:E4"/>
    <mergeCell ref="F4:I4"/>
    <mergeCell ref="J4:M4"/>
    <mergeCell ref="N4:Q4"/>
    <mergeCell ref="R4:U4"/>
    <mergeCell ref="V4:Y4"/>
    <mergeCell ref="Z4:AC4"/>
    <mergeCell ref="AD4:AG4"/>
    <mergeCell ref="B3:I3"/>
    <mergeCell ref="J3:Q3"/>
    <mergeCell ref="R3:Y3"/>
    <mergeCell ref="Z3:AG3"/>
    <mergeCell ref="AL3:AS3"/>
    <mergeCell ref="AT3:BA3"/>
    <mergeCell ref="BB1:BI1"/>
    <mergeCell ref="BJ1:BQ1"/>
    <mergeCell ref="B2:I2"/>
    <mergeCell ref="J2:Q2"/>
    <mergeCell ref="R2:Y2"/>
    <mergeCell ref="Z2:AG2"/>
    <mergeCell ref="AL2:AS2"/>
    <mergeCell ref="AT2:BA2"/>
    <mergeCell ref="BB2:BI2"/>
    <mergeCell ref="BJ2:BQ2"/>
    <mergeCell ref="B1:I1"/>
    <mergeCell ref="J1:Q1"/>
    <mergeCell ref="R1:Y1"/>
    <mergeCell ref="Z1:AG1"/>
    <mergeCell ref="AL1:AS1"/>
    <mergeCell ref="AT1:BA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C2079AF7892B45A46E562B84BF46DD" ma:contentTypeVersion="20" ma:contentTypeDescription="Create a new document." ma:contentTypeScope="" ma:versionID="dcb8169149c43d9cb0adb40448bad029">
  <xsd:schema xmlns:xsd="http://www.w3.org/2001/XMLSchema" xmlns:xs="http://www.w3.org/2001/XMLSchema" xmlns:p="http://schemas.microsoft.com/office/2006/metadata/properties" xmlns:ns2="d57e35a4-3c42-478f-ad3d-6511eadb4c45" xmlns:ns3="2b7ce8ff-9883-444e-8600-f68b944c9dff" xmlns:ns4="efce84db-8738-4c7b-9bdc-65b9500871f6" targetNamespace="http://schemas.microsoft.com/office/2006/metadata/properties" ma:root="true" ma:fieldsID="f9381d3bf17c487e8daa8da5d19ffbab" ns2:_="" ns3:_="" ns4:_="">
    <xsd:import namespace="d57e35a4-3c42-478f-ad3d-6511eadb4c45"/>
    <xsd:import namespace="2b7ce8ff-9883-444e-8600-f68b944c9dff"/>
    <xsd:import namespace="efce84db-8738-4c7b-9bdc-65b9500871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7e35a4-3c42-478f-ad3d-6511eadb4c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2d55d72-5afa-45f9-90b6-e0708aeee9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7ce8ff-9883-444e-8600-f68b944c9df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e84db-8738-4c7b-9bdc-65b9500871f6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4b50c892-3e63-499c-b01d-f163fffd8f03}" ma:internalName="TaxCatchAll" ma:showField="CatchAllData" ma:web="2b7ce8ff-9883-444e-8600-f68b944c9d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d57e35a4-3c42-478f-ad3d-6511eadb4c45" xsi:nil="true"/>
    <TaxCatchAll xmlns="efce84db-8738-4c7b-9bdc-65b9500871f6" xsi:nil="true"/>
    <lcf76f155ced4ddcb4097134ff3c332f xmlns="d57e35a4-3c42-478f-ad3d-6511eadb4c4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1161BE-E2DA-47EC-B5BC-1090559D0D61}"/>
</file>

<file path=customXml/itemProps2.xml><?xml version="1.0" encoding="utf-8"?>
<ds:datastoreItem xmlns:ds="http://schemas.openxmlformats.org/officeDocument/2006/customXml" ds:itemID="{B92CFBCD-6722-49BC-8B12-533A680E3C85}">
  <ds:schemaRefs>
    <ds:schemaRef ds:uri="http://schemas.microsoft.com/office/2006/metadata/properties"/>
    <ds:schemaRef ds:uri="http://schemas.microsoft.com/office/infopath/2007/PartnerControls"/>
    <ds:schemaRef ds:uri="d57e35a4-3c42-478f-ad3d-6511eadb4c45"/>
    <ds:schemaRef ds:uri="efce84db-8738-4c7b-9bdc-65b9500871f6"/>
  </ds:schemaRefs>
</ds:datastoreItem>
</file>

<file path=customXml/itemProps3.xml><?xml version="1.0" encoding="utf-8"?>
<ds:datastoreItem xmlns:ds="http://schemas.openxmlformats.org/officeDocument/2006/customXml" ds:itemID="{3D141650-2DD9-4127-9DD7-AEF695A628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4b,S6b</vt:lpstr>
      <vt:lpstr>4d,S6e</vt:lpstr>
      <vt:lpstr>4f,S6g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Hailey Edelstein</dc:creator>
  <cp:keywords/>
  <dc:description/>
  <cp:lastModifiedBy>Hailey Edelstein</cp:lastModifiedBy>
  <cp:revision/>
  <dcterms:created xsi:type="dcterms:W3CDTF">2024-03-10T16:54:55Z</dcterms:created>
  <dcterms:modified xsi:type="dcterms:W3CDTF">2025-06-11T02:28:48Z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0x01010080C2079AF7892B45A46E562B84BF46DD</vt:lpwstr>
  </property>
  <property fmtid="{D5CDD505-2E9C-101B-9397-08002B2CF9AE}" pid="3" name="MediaServiceImageTags">
    <vt:lpwstr/>
  </property>
</Properties>
</file>