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Source Data/"/>
    </mc:Choice>
  </mc:AlternateContent>
  <xr:revisionPtr revIDLastSave="0" documentId="13_ncr:1_{E40F4EB7-37BE-9B4B-B644-C6FBD38FEC76}" xr6:coauthVersionLast="47" xr6:coauthVersionMax="47" xr10:uidLastSave="{00000000-0000-0000-0000-000000000000}"/>
  <bookViews>
    <workbookView xWindow="380" yWindow="500" windowWidth="28040" windowHeight="16580" activeTab="7" xr2:uid="{08FE381E-7C74-A147-A5B4-3E729CF8F0F7}"/>
  </bookViews>
  <sheets>
    <sheet name="ED Figure 8d" sheetId="1" r:id="rId1"/>
    <sheet name="ED Figure 8e" sheetId="2" r:id="rId2"/>
    <sheet name="ED Figure 8f" sheetId="3" r:id="rId3"/>
    <sheet name="ED Figure 8g" sheetId="4" r:id="rId4"/>
    <sheet name="ED Figure 8h" sheetId="5" r:id="rId5"/>
    <sheet name="ED Figure 8i" sheetId="6" r:id="rId6"/>
    <sheet name="ED Figure 8j" sheetId="8" r:id="rId7"/>
    <sheet name="ED Figure 8l" sheetId="9" r:id="rId8"/>
    <sheet name="ED Figure 8m" sheetId="7" r:id="rId9"/>
    <sheet name="ED Figure 8n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" i="9" l="1"/>
  <c r="N42" i="9"/>
  <c r="N41" i="9"/>
  <c r="N40" i="9"/>
  <c r="N39" i="9"/>
  <c r="N38" i="9"/>
  <c r="O37" i="9"/>
  <c r="O38" i="9" s="1"/>
  <c r="O39" i="9" s="1"/>
  <c r="O40" i="9" s="1"/>
  <c r="O41" i="9" s="1"/>
  <c r="O42" i="9" s="1"/>
  <c r="N37" i="9"/>
  <c r="N36" i="9"/>
  <c r="G38" i="9"/>
  <c r="G39" i="9" s="1"/>
  <c r="G40" i="9" s="1"/>
  <c r="G41" i="9" s="1"/>
  <c r="G42" i="9" s="1"/>
  <c r="G37" i="9"/>
  <c r="F37" i="9"/>
  <c r="F38" i="9"/>
  <c r="F39" i="9"/>
  <c r="F40" i="9"/>
  <c r="F41" i="9"/>
  <c r="F42" i="9"/>
  <c r="F43" i="9"/>
  <c r="F36" i="9"/>
  <c r="F34" i="5"/>
  <c r="F35" i="5"/>
  <c r="F36" i="5"/>
  <c r="F37" i="5"/>
  <c r="F38" i="5"/>
  <c r="F39" i="5"/>
  <c r="F40" i="5"/>
  <c r="F33" i="5"/>
  <c r="G34" i="5"/>
  <c r="G35" i="5" s="1"/>
  <c r="G36" i="5" s="1"/>
  <c r="G37" i="5" s="1"/>
  <c r="G38" i="5" s="1"/>
  <c r="G39" i="5" s="1"/>
  <c r="I21" i="2" l="1"/>
  <c r="L21" i="2"/>
  <c r="O21" i="2"/>
  <c r="F21" i="2"/>
  <c r="Q40" i="2"/>
  <c r="N40" i="2"/>
  <c r="K40" i="2"/>
  <c r="H40" i="2"/>
  <c r="Q39" i="2"/>
  <c r="N39" i="2"/>
  <c r="K39" i="2"/>
  <c r="H39" i="2"/>
  <c r="Q38" i="2"/>
  <c r="N38" i="2"/>
  <c r="K38" i="2"/>
  <c r="H38" i="2"/>
  <c r="Q37" i="2"/>
  <c r="N37" i="2"/>
  <c r="K37" i="2"/>
  <c r="H37" i="2"/>
  <c r="Q36" i="2"/>
  <c r="N36" i="2"/>
  <c r="K36" i="2"/>
  <c r="H36" i="2"/>
  <c r="Q35" i="2"/>
  <c r="N35" i="2"/>
  <c r="K35" i="2"/>
  <c r="H35" i="2"/>
  <c r="Q34" i="2"/>
  <c r="N34" i="2"/>
  <c r="K34" i="2"/>
  <c r="H34" i="2"/>
  <c r="Q33" i="2"/>
  <c r="N33" i="2"/>
  <c r="K33" i="2"/>
  <c r="H33" i="2"/>
  <c r="Q32" i="2"/>
  <c r="N32" i="2"/>
  <c r="K32" i="2"/>
  <c r="H32" i="2"/>
  <c r="Q31" i="2"/>
  <c r="N31" i="2"/>
  <c r="K31" i="2"/>
  <c r="H31" i="2"/>
  <c r="Q30" i="2"/>
  <c r="N30" i="2"/>
  <c r="K30" i="2"/>
  <c r="H30" i="2"/>
  <c r="Q29" i="2"/>
  <c r="N29" i="2"/>
  <c r="K29" i="2"/>
  <c r="H29" i="2"/>
  <c r="Q28" i="2"/>
  <c r="N28" i="2"/>
  <c r="K28" i="2"/>
  <c r="H28" i="2"/>
  <c r="Q27" i="2"/>
  <c r="N27" i="2"/>
  <c r="K27" i="2"/>
  <c r="H27" i="2"/>
  <c r="Q26" i="2"/>
  <c r="N26" i="2"/>
  <c r="K26" i="2"/>
  <c r="H26" i="2"/>
  <c r="Q25" i="2"/>
  <c r="N25" i="2"/>
  <c r="K25" i="2"/>
  <c r="H25" i="2"/>
  <c r="Q24" i="2"/>
  <c r="N24" i="2"/>
  <c r="K24" i="2"/>
  <c r="H24" i="2"/>
</calcChain>
</file>

<file path=xl/sharedStrings.xml><?xml version="1.0" encoding="utf-8"?>
<sst xmlns="http://schemas.openxmlformats.org/spreadsheetml/2006/main" count="173" uniqueCount="81">
  <si>
    <t>Extended Data Figure 8d. Growth of individual tumors in Albino B6 mice with different DC vaccines</t>
  </si>
  <si>
    <t>Days</t>
  </si>
  <si>
    <t>Reg BMDCs</t>
  </si>
  <si>
    <t>Reg BMDCs(ova)</t>
  </si>
  <si>
    <t>Reg KyA33 BMDCs(ova)</t>
  </si>
  <si>
    <t>Tumor volume mm3</t>
  </si>
  <si>
    <t>Raw record of tumor monitoring is available in the source data of Figure 8a.</t>
  </si>
  <si>
    <t>Extended Data Figure 8e. Growth of B16-F10 tumors in mice vaccinated with DMSO or KyA33 treatded TRP-2 DC vaccines</t>
  </si>
  <si>
    <t>4/16 vacciniated 500k/ mouse</t>
  </si>
  <si>
    <t>4/17 500k B16 on the same site</t>
  </si>
  <si>
    <t>Cg ID</t>
  </si>
  <si>
    <t>Animal ID</t>
  </si>
  <si>
    <t>L</t>
  </si>
  <si>
    <t>W</t>
  </si>
  <si>
    <t>V</t>
  </si>
  <si>
    <t>DMSO</t>
  </si>
  <si>
    <t>DMSO TRP2</t>
  </si>
  <si>
    <t>KyA33 TRP2</t>
  </si>
  <si>
    <t>DMSO TRP2</t>
  </si>
  <si>
    <t>KyA33 TRP2</t>
  </si>
  <si>
    <t>Raw record of tumor monitoring measured by caliper and expressed as Lengths and Widths</t>
  </si>
  <si>
    <t>Extended Data Figure 8f. Endpoint tumor volumes of B16ova tumors inoculated in C57BL6 or RAG1-/- mice that are vaccinated with different types of DC vaccines</t>
  </si>
  <si>
    <t>B6J DMSO DC(ova)</t>
  </si>
  <si>
    <t>B6J KyA33 DC(ova)</t>
  </si>
  <si>
    <t>RAG-/- DMSO DC(ova)</t>
  </si>
  <si>
    <t>RAG-/- KyA33 DC(ova)</t>
  </si>
  <si>
    <t>Tumor Volume mm3</t>
  </si>
  <si>
    <t>Raw record of tumor monitoring is available in source data of Figure 8b</t>
  </si>
  <si>
    <t>Extended Data Figure 8g. CD8+ T cell in the spleens of TRP-2 vaccinate mice</t>
  </si>
  <si>
    <t>CD8+ in live %</t>
  </si>
  <si>
    <t>Extended Data Figure 8h. IFN-r measurement in the supernatant collected from splenocyte culture from ED Figure 8g restimulated by TRP-2 peptide</t>
  </si>
  <si>
    <t>IFN-r (pg/ml)</t>
  </si>
  <si>
    <t>Raw data of absorbance reading from plate reader</t>
  </si>
  <si>
    <t>OD 450nm</t>
  </si>
  <si>
    <t>DMSO TRP-2</t>
  </si>
  <si>
    <t>KyA33 TRP-2</t>
  </si>
  <si>
    <t>techincal rep1</t>
  </si>
  <si>
    <t>techincal rep2</t>
  </si>
  <si>
    <t>techincal rep3</t>
  </si>
  <si>
    <t>OD 570nm</t>
  </si>
  <si>
    <t>Standard curve</t>
  </si>
  <si>
    <t>450nm (technical rep1 and 2)</t>
  </si>
  <si>
    <t>570 (technical rep1 and 2)</t>
  </si>
  <si>
    <t>Averaged reading</t>
  </si>
  <si>
    <t>concentration pg/ml</t>
  </si>
  <si>
    <t>Extended Data Figure 8i. KyA33 concentration in tumor free mice after 10 days of feeding by Ctrl diet or KyA33-containing diet</t>
  </si>
  <si>
    <t>Ctrl</t>
  </si>
  <si>
    <t>KyA33 270ppm KOTX</t>
  </si>
  <si>
    <t>[KyA33] uM</t>
  </si>
  <si>
    <t>BLQ</t>
  </si>
  <si>
    <t>BLQ: Below Lower Limit of Quantification</t>
  </si>
  <si>
    <t>Extended Data Figure 8m. KyA33 concentration in tumor bearing mice after 10 days of feeding by Ctrl diet or KyA33-containing diet</t>
  </si>
  <si>
    <t>Extended Data Figure 8n. Endpoint tumor mass of B16GM tumors described in Figure 8l</t>
  </si>
  <si>
    <t>KyA33 (270ppm)</t>
  </si>
  <si>
    <t>Note: one mouse in control group died before harvesting</t>
  </si>
  <si>
    <t>Tumor mass (g)</t>
  </si>
  <si>
    <t>Extended Data Figure 8j. DC activation by LPS stimulation in vivo, under Ctrl or KyA33 treatment in mice</t>
  </si>
  <si>
    <t>Spleen</t>
  </si>
  <si>
    <t>mLN</t>
  </si>
  <si>
    <t>PBS</t>
  </si>
  <si>
    <t>Ctrl-LPS</t>
  </si>
  <si>
    <t>KyA33-LPS</t>
  </si>
  <si>
    <t>CD80 MFI of CD11c+MHCII+ DCs</t>
  </si>
  <si>
    <t>CD86 MFI of CD11c+MHCII+ DCs</t>
  </si>
  <si>
    <t>Extended Data Figure 8l. TNFa and IL12/23-p40 examination in the supernatant of LPS or Zymosan treated splenic DCs</t>
  </si>
  <si>
    <t>KyA33</t>
  </si>
  <si>
    <t>KyA33+RA</t>
  </si>
  <si>
    <t>LPS-TNFa</t>
  </si>
  <si>
    <t>pg/ml</t>
  </si>
  <si>
    <t>Zymosan-TNFa</t>
  </si>
  <si>
    <t>TNFa</t>
  </si>
  <si>
    <t xml:space="preserve"> Imputed values as the reading is blow the lower limit of quantification</t>
  </si>
  <si>
    <t>LPS</t>
  </si>
  <si>
    <t>Zymosan</t>
  </si>
  <si>
    <t>standard curve</t>
  </si>
  <si>
    <t>OD 450nm (technical rep1 and 2)</t>
  </si>
  <si>
    <t>OD 570nm (technical rep1 and 2)</t>
  </si>
  <si>
    <t xml:space="preserve">reading </t>
  </si>
  <si>
    <t>IL-12/23p40</t>
  </si>
  <si>
    <t>Zymosan-IL-12/23p40</t>
  </si>
  <si>
    <t>LPS-IL-12/23p40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</si>
</sst>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0" borderId="0" xfId="0" applyFont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2" borderId="11" xfId="0" applyFont="1" applyFill="1" applyBorder="1" applyAlignment="1"/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8" fontId="0" fillId="0" borderId="0" xfId="0" applyNumberFormat="1" applyAlignment="1">
      <alignment horizontal="right"/>
    </xf>
    <xf numFmtId="0" fontId="0" fillId="0" borderId="8" xfId="0" applyBorder="1"/>
    <xf numFmtId="168" fontId="0" fillId="0" borderId="0" xfId="0" applyNumberFormat="1" applyBorder="1" applyAlignment="1">
      <alignment horizontal="right"/>
    </xf>
    <xf numFmtId="168" fontId="0" fillId="0" borderId="9" xfId="0" applyNumberFormat="1" applyBorder="1" applyAlignment="1">
      <alignment horizontal="right"/>
    </xf>
    <xf numFmtId="168" fontId="0" fillId="0" borderId="6" xfId="0" applyNumberFormat="1" applyBorder="1" applyAlignment="1">
      <alignment horizontal="right"/>
    </xf>
    <xf numFmtId="168" fontId="0" fillId="0" borderId="7" xfId="0" applyNumberForma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0" xfId="0" applyBorder="1" applyAlignment="1">
      <alignment horizontal="center"/>
    </xf>
    <xf numFmtId="168" fontId="0" fillId="0" borderId="8" xfId="0" applyNumberFormat="1" applyBorder="1" applyAlignment="1">
      <alignment horizontal="right"/>
    </xf>
    <xf numFmtId="168" fontId="0" fillId="0" borderId="5" xfId="0" applyNumberFormat="1" applyBorder="1" applyAlignment="1">
      <alignment horizontal="right"/>
    </xf>
    <xf numFmtId="0" fontId="0" fillId="2" borderId="10" xfId="0" applyFill="1" applyBorder="1" applyAlignment="1">
      <alignment horizontal="center"/>
    </xf>
    <xf numFmtId="168" fontId="0" fillId="0" borderId="0" xfId="0" applyNumberFormat="1"/>
    <xf numFmtId="0" fontId="0" fillId="0" borderId="0" xfId="0" applyFill="1" applyBorder="1"/>
    <xf numFmtId="0" fontId="0" fillId="0" borderId="0" xfId="0" applyFill="1"/>
    <xf numFmtId="168" fontId="4" fillId="0" borderId="8" xfId="0" applyNumberFormat="1" applyFont="1" applyBorder="1" applyAlignment="1">
      <alignment horizontal="right"/>
    </xf>
    <xf numFmtId="0" fontId="0" fillId="0" borderId="9" xfId="0" applyBorder="1"/>
    <xf numFmtId="168" fontId="4" fillId="0" borderId="5" xfId="0" applyNumberFormat="1" applyFont="1" applyBorder="1" applyAlignment="1">
      <alignment horizontal="right"/>
    </xf>
    <xf numFmtId="0" fontId="0" fillId="0" borderId="7" xfId="0" applyBorder="1"/>
    <xf numFmtId="168" fontId="4" fillId="0" borderId="9" xfId="0" applyNumberFormat="1" applyFont="1" applyBorder="1" applyAlignment="1">
      <alignment horizontal="right"/>
    </xf>
    <xf numFmtId="168" fontId="4" fillId="0" borderId="7" xfId="0" applyNumberFormat="1" applyFont="1" applyBorder="1" applyAlignment="1">
      <alignment horizontal="right"/>
    </xf>
    <xf numFmtId="168" fontId="0" fillId="0" borderId="14" xfId="0" applyNumberFormat="1" applyBorder="1"/>
    <xf numFmtId="168" fontId="0" fillId="0" borderId="15" xfId="0" applyNumberFormat="1" applyBorder="1"/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/>
    <xf numFmtId="0" fontId="0" fillId="3" borderId="12" xfId="0" applyFill="1" applyBorder="1"/>
    <xf numFmtId="0" fontId="2" fillId="0" borderId="0" xfId="0" applyFont="1" applyFill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0" fillId="0" borderId="0" xfId="0" applyAlignment="1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3" borderId="0" xfId="0" applyFill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7" xfId="0" applyFont="1" applyFill="1" applyBorder="1"/>
    <xf numFmtId="0" fontId="2" fillId="3" borderId="0" xfId="0" applyFont="1" applyFill="1" applyBorder="1"/>
    <xf numFmtId="168" fontId="0" fillId="0" borderId="2" xfId="0" applyNumberFormat="1" applyBorder="1" applyAlignment="1">
      <alignment horizontal="right"/>
    </xf>
    <xf numFmtId="168" fontId="0" fillId="0" borderId="4" xfId="0" applyNumberFormat="1" applyBorder="1" applyAlignment="1">
      <alignment horizontal="right"/>
    </xf>
    <xf numFmtId="168" fontId="0" fillId="0" borderId="0" xfId="0" applyNumberFormat="1" applyFill="1" applyBorder="1" applyAlignment="1">
      <alignment horizontal="right"/>
    </xf>
    <xf numFmtId="168" fontId="0" fillId="0" borderId="3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'ED Figure 8h'!$F$33:$F$40</c:f>
              <c:numCache>
                <c:formatCode>0.0000</c:formatCode>
                <c:ptCount val="8"/>
                <c:pt idx="0">
                  <c:v>0.75249999999999995</c:v>
                </c:pt>
                <c:pt idx="1">
                  <c:v>0.47065000000000001</c:v>
                </c:pt>
                <c:pt idx="2">
                  <c:v>0.30725000000000002</c:v>
                </c:pt>
                <c:pt idx="3">
                  <c:v>0.20035</c:v>
                </c:pt>
                <c:pt idx="4">
                  <c:v>0.11765</c:v>
                </c:pt>
                <c:pt idx="5">
                  <c:v>7.1250000000000008E-2</c:v>
                </c:pt>
                <c:pt idx="6">
                  <c:v>4.5499999999999999E-2</c:v>
                </c:pt>
                <c:pt idx="7">
                  <c:v>1.7449999999999997E-2</c:v>
                </c:pt>
              </c:numCache>
            </c:numRef>
          </c:xVal>
          <c:yVal>
            <c:numRef>
              <c:f>'ED Figure 8h'!$G$33:$G$40</c:f>
              <c:numCache>
                <c:formatCode>General</c:formatCode>
                <c:ptCount val="8"/>
                <c:pt idx="0">
                  <c:v>2000</c:v>
                </c:pt>
                <c:pt idx="1">
                  <c:v>1000</c:v>
                </c:pt>
                <c:pt idx="2">
                  <c:v>500</c:v>
                </c:pt>
                <c:pt idx="3">
                  <c:v>250</c:v>
                </c:pt>
                <c:pt idx="4">
                  <c:v>125</c:v>
                </c:pt>
                <c:pt idx="5">
                  <c:v>62.5</c:v>
                </c:pt>
                <c:pt idx="6">
                  <c:v>31.25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72-D047-AFBF-E57EA6B8E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6017520"/>
        <c:axId val="1836055200"/>
      </c:scatterChart>
      <c:valAx>
        <c:axId val="183601752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055200"/>
        <c:crosses val="autoZero"/>
        <c:crossBetween val="midCat"/>
      </c:valAx>
      <c:valAx>
        <c:axId val="183605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01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'ED Figure 8l'!$F$36:$F$43</c:f>
              <c:numCache>
                <c:formatCode>0.0000</c:formatCode>
                <c:ptCount val="8"/>
                <c:pt idx="0">
                  <c:v>2.9505999999999997</c:v>
                </c:pt>
                <c:pt idx="1">
                  <c:v>2.21305</c:v>
                </c:pt>
                <c:pt idx="2">
                  <c:v>1.5933999999999999</c:v>
                </c:pt>
                <c:pt idx="3">
                  <c:v>1.0845500000000001</c:v>
                </c:pt>
                <c:pt idx="4">
                  <c:v>0.66290000000000004</c:v>
                </c:pt>
                <c:pt idx="5">
                  <c:v>0.40854999999999997</c:v>
                </c:pt>
                <c:pt idx="6">
                  <c:v>0.2374</c:v>
                </c:pt>
                <c:pt idx="7">
                  <c:v>3.1249999999999997E-2</c:v>
                </c:pt>
              </c:numCache>
            </c:numRef>
          </c:xVal>
          <c:yVal>
            <c:numRef>
              <c:f>'ED Figure 8l'!$G$36:$G$43</c:f>
              <c:numCache>
                <c:formatCode>General</c:formatCode>
                <c:ptCount val="8"/>
                <c:pt idx="0" formatCode="0.0000">
                  <c:v>1000</c:v>
                </c:pt>
                <c:pt idx="1">
                  <c:v>500</c:v>
                </c:pt>
                <c:pt idx="2">
                  <c:v>250</c:v>
                </c:pt>
                <c:pt idx="3">
                  <c:v>125</c:v>
                </c:pt>
                <c:pt idx="4">
                  <c:v>62.5</c:v>
                </c:pt>
                <c:pt idx="5">
                  <c:v>31.25</c:v>
                </c:pt>
                <c:pt idx="6">
                  <c:v>15.625</c:v>
                </c:pt>
                <c:pt idx="7" formatCode="0.00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5B-5A4C-ABA4-9449EB51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01183"/>
        <c:axId val="93162623"/>
      </c:scatterChart>
      <c:valAx>
        <c:axId val="9250118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62623"/>
        <c:crosses val="autoZero"/>
        <c:crossBetween val="midCat"/>
      </c:valAx>
      <c:valAx>
        <c:axId val="93162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5011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'ED Figure 8l'!$N$36:$N$43</c:f>
              <c:numCache>
                <c:formatCode>0.0000</c:formatCode>
                <c:ptCount val="8"/>
                <c:pt idx="0">
                  <c:v>1.1676</c:v>
                </c:pt>
                <c:pt idx="1">
                  <c:v>0.64400000000000002</c:v>
                </c:pt>
                <c:pt idx="2">
                  <c:v>0.378</c:v>
                </c:pt>
                <c:pt idx="3">
                  <c:v>0.22190000000000001</c:v>
                </c:pt>
                <c:pt idx="4">
                  <c:v>0.13295000000000001</c:v>
                </c:pt>
                <c:pt idx="5">
                  <c:v>9.265000000000001E-2</c:v>
                </c:pt>
                <c:pt idx="6">
                  <c:v>6.964999999999999E-2</c:v>
                </c:pt>
                <c:pt idx="7">
                  <c:v>5.3800000000000001E-2</c:v>
                </c:pt>
              </c:numCache>
            </c:numRef>
          </c:xVal>
          <c:yVal>
            <c:numRef>
              <c:f>'ED Figure 8l'!$O$36:$O$43</c:f>
              <c:numCache>
                <c:formatCode>General</c:formatCode>
                <c:ptCount val="8"/>
                <c:pt idx="0" formatCode="0.0000">
                  <c:v>300</c:v>
                </c:pt>
                <c:pt idx="1">
                  <c:v>150</c:v>
                </c:pt>
                <c:pt idx="2">
                  <c:v>75</c:v>
                </c:pt>
                <c:pt idx="3">
                  <c:v>37.5</c:v>
                </c:pt>
                <c:pt idx="4">
                  <c:v>18.75</c:v>
                </c:pt>
                <c:pt idx="5">
                  <c:v>9.375</c:v>
                </c:pt>
                <c:pt idx="6">
                  <c:v>4.6875</c:v>
                </c:pt>
                <c:pt idx="7" formatCode="0.00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71-D542-B630-BDEBCF617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11983"/>
        <c:axId val="1853530096"/>
      </c:scatterChart>
      <c:valAx>
        <c:axId val="941198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3530096"/>
        <c:crosses val="autoZero"/>
        <c:crossBetween val="midCat"/>
      </c:valAx>
      <c:valAx>
        <c:axId val="185353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119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768350</xdr:colOff>
      <xdr:row>30</xdr:row>
      <xdr:rowOff>114300</xdr:rowOff>
    </xdr:from>
    <xdr:to>
      <xdr:col>13</xdr:col>
      <xdr:colOff>336550</xdr:colOff>
      <xdr:row>44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B86540-F8D3-4B4B-BECD-5DD5D5F8C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43</xdr:row>
      <xdr:rowOff>139700</xdr:rowOff>
    </xdr:from>
    <xdr:to>
      <xdr:col>5</xdr:col>
      <xdr:colOff>768350</xdr:colOff>
      <xdr:row>57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62CB9E-87AA-754A-A213-859ADFA34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527050</xdr:colOff>
      <xdr:row>44</xdr:row>
      <xdr:rowOff>50800</xdr:rowOff>
    </xdr:from>
    <xdr:to>
      <xdr:col>15</xdr:col>
      <xdr:colOff>146050</xdr:colOff>
      <xdr:row>57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A7118-57FC-7340-BC39-7EBAF6C11B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EBCA-F2E7-964B-A2FE-BF4554A8448C}">
  <dimension ref="A1:AI18"/>
  <sheetViews>
    <sheetView workbookViewId="0">
      <selection activeCell="B18" sqref="B18"/>
    </sheetView>
  </sheetViews>
  <sheetFormatPr baseColWidth="10" defaultRowHeight="16" x14ac:dyDescent="0.2"/>
  <sheetData>
    <row r="1" spans="1:35" x14ac:dyDescent="0.2">
      <c r="A1" t="s">
        <v>0</v>
      </c>
    </row>
    <row r="3" spans="1:35" x14ac:dyDescent="0.2">
      <c r="C3" s="13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5"/>
    </row>
    <row r="4" spans="1:35" x14ac:dyDescent="0.2">
      <c r="B4" s="19" t="s">
        <v>1</v>
      </c>
      <c r="C4" s="16" t="s">
        <v>2</v>
      </c>
      <c r="D4" s="17"/>
      <c r="E4" s="17"/>
      <c r="F4" s="17"/>
      <c r="G4" s="17"/>
      <c r="H4" s="17"/>
      <c r="I4" s="17"/>
      <c r="J4" s="17"/>
      <c r="K4" s="17"/>
      <c r="L4" s="17"/>
      <c r="M4" s="18"/>
      <c r="N4" s="16" t="s">
        <v>3</v>
      </c>
      <c r="O4" s="17"/>
      <c r="P4" s="17"/>
      <c r="Q4" s="17"/>
      <c r="R4" s="17"/>
      <c r="S4" s="17"/>
      <c r="T4" s="17"/>
      <c r="U4" s="17"/>
      <c r="V4" s="17"/>
      <c r="W4" s="17"/>
      <c r="X4" s="18"/>
      <c r="Y4" s="16" t="s">
        <v>4</v>
      </c>
      <c r="Z4" s="17"/>
      <c r="AA4" s="17"/>
      <c r="AB4" s="17"/>
      <c r="AC4" s="17"/>
      <c r="AD4" s="17"/>
      <c r="AE4" s="17"/>
      <c r="AF4" s="17"/>
      <c r="AG4" s="17"/>
      <c r="AH4" s="17"/>
      <c r="AI4" s="18"/>
    </row>
    <row r="5" spans="1:35" x14ac:dyDescent="0.2">
      <c r="B5" s="4">
        <v>0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6">
        <v>0</v>
      </c>
      <c r="N5" s="4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6">
        <v>0</v>
      </c>
      <c r="Y5" s="4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6">
        <v>0</v>
      </c>
    </row>
    <row r="6" spans="1:35" x14ac:dyDescent="0.2">
      <c r="B6" s="7">
        <v>5</v>
      </c>
      <c r="C6" s="7">
        <v>0.5</v>
      </c>
      <c r="D6" s="8">
        <v>6.25E-2</v>
      </c>
      <c r="E6" s="8">
        <v>0.5</v>
      </c>
      <c r="F6" s="8">
        <v>0</v>
      </c>
      <c r="G6" s="8">
        <v>0</v>
      </c>
      <c r="H6" s="8">
        <v>6.25E-2</v>
      </c>
      <c r="I6" s="8">
        <v>0.5</v>
      </c>
      <c r="J6" s="8">
        <v>0</v>
      </c>
      <c r="K6" s="8">
        <v>0</v>
      </c>
      <c r="L6" s="8">
        <v>0.5</v>
      </c>
      <c r="M6" s="9">
        <v>0.5</v>
      </c>
      <c r="N6" s="7">
        <v>6.25E-2</v>
      </c>
      <c r="O6" s="8">
        <v>0.5</v>
      </c>
      <c r="P6" s="8">
        <v>6.25E-2</v>
      </c>
      <c r="Q6" s="8">
        <v>6.25E-2</v>
      </c>
      <c r="R6" s="8">
        <v>0</v>
      </c>
      <c r="S6" s="8">
        <v>0</v>
      </c>
      <c r="T6" s="8">
        <v>4</v>
      </c>
      <c r="U6" s="8">
        <v>0</v>
      </c>
      <c r="V6" s="8">
        <v>0</v>
      </c>
      <c r="W6" s="8">
        <v>6.25E-2</v>
      </c>
      <c r="X6" s="9">
        <v>4</v>
      </c>
      <c r="Y6" s="7">
        <v>0</v>
      </c>
      <c r="Z6" s="8">
        <v>0.5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9">
        <v>0</v>
      </c>
    </row>
    <row r="7" spans="1:35" x14ac:dyDescent="0.2">
      <c r="B7" s="7">
        <v>9</v>
      </c>
      <c r="C7" s="7">
        <v>14.85</v>
      </c>
      <c r="D7" s="8">
        <v>0.5</v>
      </c>
      <c r="E7" s="8">
        <v>45.496000000000002</v>
      </c>
      <c r="F7" s="8">
        <v>4</v>
      </c>
      <c r="G7" s="8">
        <v>0.5</v>
      </c>
      <c r="H7" s="8">
        <v>15.3</v>
      </c>
      <c r="I7" s="8">
        <v>33.6</v>
      </c>
      <c r="J7" s="8">
        <v>14.4</v>
      </c>
      <c r="K7" s="8">
        <v>0.5</v>
      </c>
      <c r="L7" s="8">
        <v>9.375</v>
      </c>
      <c r="M7" s="9">
        <v>15.75</v>
      </c>
      <c r="N7" s="7">
        <v>6.25E-2</v>
      </c>
      <c r="O7" s="8">
        <v>0.5</v>
      </c>
      <c r="P7" s="8">
        <v>0.5</v>
      </c>
      <c r="Q7" s="8">
        <v>0</v>
      </c>
      <c r="R7" s="8">
        <v>0</v>
      </c>
      <c r="S7" s="8">
        <v>0</v>
      </c>
      <c r="T7" s="8">
        <v>5.5659999999999998</v>
      </c>
      <c r="U7" s="8">
        <v>6.25E-2</v>
      </c>
      <c r="V7" s="8">
        <v>6.25E-2</v>
      </c>
      <c r="W7" s="8">
        <v>4</v>
      </c>
      <c r="X7" s="9">
        <v>10.570499999999999</v>
      </c>
      <c r="Y7" s="7">
        <v>0</v>
      </c>
      <c r="Z7" s="8">
        <v>4</v>
      </c>
      <c r="AA7" s="8">
        <v>0</v>
      </c>
      <c r="AB7" s="8">
        <v>0.5</v>
      </c>
      <c r="AC7" s="8">
        <v>0</v>
      </c>
      <c r="AD7" s="8">
        <v>6.25E-2</v>
      </c>
      <c r="AE7" s="8">
        <v>0.5</v>
      </c>
      <c r="AF7" s="8">
        <v>0</v>
      </c>
      <c r="AG7" s="8">
        <v>0</v>
      </c>
      <c r="AH7" s="8">
        <v>0</v>
      </c>
      <c r="AI7" s="9">
        <v>0</v>
      </c>
    </row>
    <row r="8" spans="1:35" x14ac:dyDescent="0.2">
      <c r="B8" s="7">
        <v>13</v>
      </c>
      <c r="C8" s="7">
        <v>17.778500000000001</v>
      </c>
      <c r="D8" s="8">
        <v>4</v>
      </c>
      <c r="E8" s="8">
        <v>75.712000000000003</v>
      </c>
      <c r="F8" s="8">
        <v>45.496000000000002</v>
      </c>
      <c r="G8" s="8">
        <v>12.151999999999999</v>
      </c>
      <c r="H8" s="8">
        <v>27.38</v>
      </c>
      <c r="I8" s="8">
        <v>46.746000000000002</v>
      </c>
      <c r="J8" s="8">
        <v>45.3005</v>
      </c>
      <c r="K8" s="8">
        <v>6.25E-2</v>
      </c>
      <c r="L8" s="8">
        <v>17.920000000000002</v>
      </c>
      <c r="M8" s="9">
        <v>37.926000000000002</v>
      </c>
      <c r="N8" s="7">
        <v>6.25E-2</v>
      </c>
      <c r="O8" s="8">
        <v>0.5</v>
      </c>
      <c r="P8" s="8">
        <v>22.662500000000001</v>
      </c>
      <c r="Q8" s="8">
        <v>0</v>
      </c>
      <c r="R8" s="8">
        <v>0</v>
      </c>
      <c r="S8" s="8">
        <v>6.25E-2</v>
      </c>
      <c r="T8" s="8">
        <v>22.05</v>
      </c>
      <c r="U8" s="8">
        <v>0.5</v>
      </c>
      <c r="V8" s="8">
        <v>6.25E-2</v>
      </c>
      <c r="W8" s="8">
        <v>6.25E-2</v>
      </c>
      <c r="X8" s="9">
        <v>21.504000000000001</v>
      </c>
      <c r="Y8" s="7">
        <v>0</v>
      </c>
      <c r="Z8" s="8">
        <v>10.570499999999999</v>
      </c>
      <c r="AA8" s="8">
        <v>0</v>
      </c>
      <c r="AB8" s="8">
        <v>6.25E-2</v>
      </c>
      <c r="AC8" s="8">
        <v>6.25E-2</v>
      </c>
      <c r="AD8" s="8">
        <v>0.5</v>
      </c>
      <c r="AE8" s="8">
        <v>16.896000000000001</v>
      </c>
      <c r="AF8" s="8">
        <v>0</v>
      </c>
      <c r="AG8" s="8">
        <v>6.25E-2</v>
      </c>
      <c r="AH8" s="8">
        <v>0</v>
      </c>
      <c r="AI8" s="9">
        <v>0</v>
      </c>
    </row>
    <row r="9" spans="1:35" x14ac:dyDescent="0.2">
      <c r="B9" s="7">
        <v>16</v>
      </c>
      <c r="C9" s="7">
        <v>38.808</v>
      </c>
      <c r="D9" s="8">
        <v>11.368</v>
      </c>
      <c r="E9" s="8">
        <v>160.55000000000001</v>
      </c>
      <c r="F9" s="8">
        <v>292.78250000000003</v>
      </c>
      <c r="G9" s="8">
        <v>30.117999999999999</v>
      </c>
      <c r="H9" s="8">
        <v>78.652000000000001</v>
      </c>
      <c r="I9" s="8">
        <v>119.16800000000001</v>
      </c>
      <c r="J9" s="8">
        <v>157.11500000000001</v>
      </c>
      <c r="K9" s="8">
        <v>6.25E-2</v>
      </c>
      <c r="L9" s="8">
        <v>55.176000000000002</v>
      </c>
      <c r="M9" s="9">
        <v>81.9315</v>
      </c>
      <c r="N9" s="7">
        <v>4</v>
      </c>
      <c r="O9" s="8">
        <v>4</v>
      </c>
      <c r="P9" s="8">
        <v>42.591999999999999</v>
      </c>
      <c r="Q9" s="8">
        <v>0</v>
      </c>
      <c r="R9" s="8">
        <v>0</v>
      </c>
      <c r="S9" s="8">
        <v>4</v>
      </c>
      <c r="T9" s="8">
        <v>37.043999999999997</v>
      </c>
      <c r="U9" s="8">
        <v>31.768000000000001</v>
      </c>
      <c r="V9" s="8">
        <v>0.5</v>
      </c>
      <c r="W9" s="8">
        <v>6.25E-2</v>
      </c>
      <c r="X9" s="9">
        <v>44.527999999999999</v>
      </c>
      <c r="Y9" s="7">
        <v>6.25E-2</v>
      </c>
      <c r="Z9" s="8">
        <v>19.602</v>
      </c>
      <c r="AA9" s="8">
        <v>0</v>
      </c>
      <c r="AB9" s="8">
        <v>6.25E-2</v>
      </c>
      <c r="AC9" s="8">
        <v>0.5</v>
      </c>
      <c r="AD9" s="8">
        <v>8.125</v>
      </c>
      <c r="AE9" s="8">
        <v>62.207999999999998</v>
      </c>
      <c r="AF9" s="8">
        <v>0</v>
      </c>
      <c r="AG9" s="8">
        <v>6.25E-2</v>
      </c>
      <c r="AH9" s="8">
        <v>0</v>
      </c>
      <c r="AI9" s="9">
        <v>0</v>
      </c>
    </row>
    <row r="10" spans="1:35" x14ac:dyDescent="0.2">
      <c r="B10" s="7">
        <v>20</v>
      </c>
      <c r="C10" s="7">
        <v>77.247500000000002</v>
      </c>
      <c r="D10" s="8">
        <v>25.92</v>
      </c>
      <c r="E10" s="8">
        <v>649.221</v>
      </c>
      <c r="F10" s="8">
        <v>998.35050000000001</v>
      </c>
      <c r="G10" s="8">
        <v>63.6265</v>
      </c>
      <c r="H10" s="8">
        <v>128.37450000000001</v>
      </c>
      <c r="I10" s="8">
        <v>524.76800000000003</v>
      </c>
      <c r="J10" s="8">
        <v>299.21800000000002</v>
      </c>
      <c r="K10" s="8">
        <v>9.4640000000000004</v>
      </c>
      <c r="L10" s="8">
        <v>172.03200000000001</v>
      </c>
      <c r="M10" s="9">
        <v>229.14699999999999</v>
      </c>
      <c r="N10" s="7">
        <v>25.92</v>
      </c>
      <c r="O10" s="8">
        <v>13.456</v>
      </c>
      <c r="P10" s="8">
        <v>92.512</v>
      </c>
      <c r="Q10" s="8">
        <v>0</v>
      </c>
      <c r="R10" s="8">
        <v>0</v>
      </c>
      <c r="S10" s="8">
        <v>37.6</v>
      </c>
      <c r="T10" s="8">
        <v>86.528000000000006</v>
      </c>
      <c r="U10" s="8">
        <v>103.488</v>
      </c>
      <c r="V10" s="8">
        <v>4</v>
      </c>
      <c r="W10" s="8">
        <v>0.5</v>
      </c>
      <c r="X10" s="9">
        <v>166.63499999999999</v>
      </c>
      <c r="Y10" s="7">
        <v>4</v>
      </c>
      <c r="Z10" s="8">
        <v>39.71</v>
      </c>
      <c r="AA10" s="8">
        <v>0</v>
      </c>
      <c r="AB10" s="8">
        <v>4</v>
      </c>
      <c r="AC10" s="8">
        <v>7.8125</v>
      </c>
      <c r="AD10" s="8">
        <v>24.276</v>
      </c>
      <c r="AE10" s="8">
        <v>209.20150000000001</v>
      </c>
      <c r="AF10" s="8">
        <v>0</v>
      </c>
      <c r="AG10" s="8">
        <v>7.8125</v>
      </c>
      <c r="AH10" s="8">
        <v>0</v>
      </c>
      <c r="AI10" s="9">
        <v>0</v>
      </c>
    </row>
    <row r="11" spans="1:35" x14ac:dyDescent="0.2">
      <c r="B11" s="7">
        <v>23</v>
      </c>
      <c r="C11" s="7">
        <v>135.81649999999999</v>
      </c>
      <c r="D11" s="8">
        <v>74.438500000000005</v>
      </c>
      <c r="E11" s="8">
        <v>1638.4</v>
      </c>
      <c r="F11" s="8">
        <v>2482.2719999999999</v>
      </c>
      <c r="G11" s="8">
        <v>154.87049999999999</v>
      </c>
      <c r="H11" s="8">
        <v>295.85599999999999</v>
      </c>
      <c r="I11" s="8">
        <v>961.71600000000001</v>
      </c>
      <c r="J11" s="8">
        <v>863.82100000000003</v>
      </c>
      <c r="K11" s="8">
        <v>17.968499999999999</v>
      </c>
      <c r="L11" s="8">
        <v>791.678</v>
      </c>
      <c r="M11" s="9">
        <v>967.46</v>
      </c>
      <c r="N11" s="7">
        <v>68.478999999999999</v>
      </c>
      <c r="O11" s="8">
        <v>17.408000000000001</v>
      </c>
      <c r="P11" s="8">
        <v>437.71249999999998</v>
      </c>
      <c r="Q11" s="8">
        <v>0</v>
      </c>
      <c r="R11" s="8">
        <v>0</v>
      </c>
      <c r="S11" s="8">
        <v>134.54</v>
      </c>
      <c r="T11" s="8">
        <v>291.96449999999999</v>
      </c>
      <c r="U11" s="8">
        <v>396.9</v>
      </c>
      <c r="V11" s="8">
        <v>10.935</v>
      </c>
      <c r="W11" s="8">
        <v>4</v>
      </c>
      <c r="X11" s="9">
        <v>327.22750000000002</v>
      </c>
      <c r="Y11" s="7">
        <v>7.8125</v>
      </c>
      <c r="Z11" s="8">
        <v>74.001499999999993</v>
      </c>
      <c r="AA11" s="8">
        <v>0</v>
      </c>
      <c r="AB11" s="8">
        <v>16.817499999999999</v>
      </c>
      <c r="AC11" s="8">
        <v>9.0625</v>
      </c>
      <c r="AD11" s="8">
        <v>40.799999999999997</v>
      </c>
      <c r="AE11" s="8">
        <v>573.94899999999996</v>
      </c>
      <c r="AF11" s="8">
        <v>0</v>
      </c>
      <c r="AG11" s="8">
        <v>13.5</v>
      </c>
      <c r="AH11" s="8">
        <v>0</v>
      </c>
      <c r="AI11" s="9">
        <v>0.5</v>
      </c>
    </row>
    <row r="12" spans="1:35" x14ac:dyDescent="0.2">
      <c r="B12" s="7">
        <v>26</v>
      </c>
      <c r="C12" s="7">
        <v>253.125</v>
      </c>
      <c r="D12" s="8">
        <v>160.00299999999999</v>
      </c>
      <c r="E12" s="8"/>
      <c r="F12" s="8"/>
      <c r="G12" s="8">
        <v>196</v>
      </c>
      <c r="H12" s="8">
        <v>623.97050000000002</v>
      </c>
      <c r="I12" s="8">
        <v>2662.7040000000002</v>
      </c>
      <c r="J12" s="8"/>
      <c r="K12" s="8">
        <v>17.968499999999999</v>
      </c>
      <c r="L12" s="8">
        <v>1692.5129999999999</v>
      </c>
      <c r="M12" s="9">
        <v>1246.2660000000001</v>
      </c>
      <c r="N12" s="7">
        <v>203.35</v>
      </c>
      <c r="O12" s="8">
        <v>39.69</v>
      </c>
      <c r="P12" s="8">
        <v>1007.813</v>
      </c>
      <c r="Q12" s="8">
        <v>6.25E-2</v>
      </c>
      <c r="R12" s="8">
        <v>6.25E-2</v>
      </c>
      <c r="S12" s="8">
        <v>487.35</v>
      </c>
      <c r="T12" s="8">
        <v>801.43</v>
      </c>
      <c r="U12" s="8">
        <v>586.625</v>
      </c>
      <c r="V12" s="8">
        <v>33.462000000000003</v>
      </c>
      <c r="W12" s="8">
        <v>13.5</v>
      </c>
      <c r="X12" s="9">
        <v>641.84450000000004</v>
      </c>
      <c r="Y12" s="7">
        <v>19.057500000000001</v>
      </c>
      <c r="Z12" s="8">
        <v>154.42150000000001</v>
      </c>
      <c r="AA12" s="8">
        <v>0</v>
      </c>
      <c r="AB12" s="8">
        <v>32.799999999999997</v>
      </c>
      <c r="AC12" s="8">
        <v>13.327999999999999</v>
      </c>
      <c r="AD12" s="8">
        <v>94.77</v>
      </c>
      <c r="AE12" s="8">
        <v>1926.6849999999999</v>
      </c>
      <c r="AF12" s="8">
        <v>0</v>
      </c>
      <c r="AG12" s="8">
        <v>20.23</v>
      </c>
      <c r="AH12" s="8">
        <v>0</v>
      </c>
      <c r="AI12" s="9">
        <v>4</v>
      </c>
    </row>
    <row r="13" spans="1:35" x14ac:dyDescent="0.2">
      <c r="B13" s="10">
        <v>30</v>
      </c>
      <c r="C13" s="10">
        <v>702.27</v>
      </c>
      <c r="D13" s="11">
        <v>625</v>
      </c>
      <c r="E13" s="11"/>
      <c r="F13" s="11"/>
      <c r="G13" s="11">
        <v>594.88</v>
      </c>
      <c r="H13" s="11"/>
      <c r="I13" s="11"/>
      <c r="J13" s="11"/>
      <c r="K13" s="11">
        <v>36.799999999999997</v>
      </c>
      <c r="L13" s="11"/>
      <c r="M13" s="12"/>
      <c r="N13" s="10">
        <v>788.54399999999998</v>
      </c>
      <c r="O13" s="11">
        <v>92.262500000000003</v>
      </c>
      <c r="P13" s="11"/>
      <c r="Q13" s="11">
        <v>6.25E-2</v>
      </c>
      <c r="R13" s="11">
        <v>0</v>
      </c>
      <c r="S13" s="11"/>
      <c r="T13" s="11"/>
      <c r="U13" s="11">
        <v>2132.1390000000001</v>
      </c>
      <c r="V13" s="11">
        <v>64.512</v>
      </c>
      <c r="W13" s="11">
        <v>31.768000000000001</v>
      </c>
      <c r="X13" s="12"/>
      <c r="Y13" s="10">
        <v>41.602499999999999</v>
      </c>
      <c r="Z13" s="11">
        <v>314.928</v>
      </c>
      <c r="AA13" s="11">
        <v>0</v>
      </c>
      <c r="AB13" s="11">
        <v>70</v>
      </c>
      <c r="AC13" s="11">
        <v>51.637500000000003</v>
      </c>
      <c r="AD13" s="11">
        <v>352.87200000000001</v>
      </c>
      <c r="AE13" s="11"/>
      <c r="AF13" s="11">
        <v>6.25E-2</v>
      </c>
      <c r="AG13" s="11">
        <v>54.1205</v>
      </c>
      <c r="AH13" s="11">
        <v>0</v>
      </c>
      <c r="AI13" s="12">
        <v>22.542000000000002</v>
      </c>
    </row>
    <row r="18" spans="2:2" x14ac:dyDescent="0.2">
      <c r="B18" s="20" t="s">
        <v>6</v>
      </c>
    </row>
  </sheetData>
  <mergeCells count="4">
    <mergeCell ref="C4:M4"/>
    <mergeCell ref="N4:X4"/>
    <mergeCell ref="Y4:AI4"/>
    <mergeCell ref="C3:A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65DD-232C-F14F-A833-227E5CD458C9}">
  <dimension ref="A1:C17"/>
  <sheetViews>
    <sheetView workbookViewId="0">
      <selection activeCell="E14" sqref="E14"/>
    </sheetView>
  </sheetViews>
  <sheetFormatPr baseColWidth="10" defaultRowHeight="16" x14ac:dyDescent="0.2"/>
  <cols>
    <col min="2" max="2" width="17.5" customWidth="1"/>
    <col min="3" max="3" width="21" customWidth="1"/>
  </cols>
  <sheetData>
    <row r="1" spans="1:3" x14ac:dyDescent="0.2">
      <c r="A1" t="s">
        <v>52</v>
      </c>
    </row>
    <row r="3" spans="1:3" x14ac:dyDescent="0.2">
      <c r="B3" s="49" t="s">
        <v>55</v>
      </c>
      <c r="C3" s="42"/>
    </row>
    <row r="4" spans="1:3" x14ac:dyDescent="0.2">
      <c r="B4" s="19" t="s">
        <v>46</v>
      </c>
      <c r="C4" s="24" t="s">
        <v>53</v>
      </c>
    </row>
    <row r="5" spans="1:3" x14ac:dyDescent="0.2">
      <c r="B5" s="7">
        <v>1.4750000000000001</v>
      </c>
      <c r="C5" s="26">
        <v>0.55600000000000005</v>
      </c>
    </row>
    <row r="6" spans="1:3" x14ac:dyDescent="0.2">
      <c r="B6" s="7">
        <v>0.81699999999999995</v>
      </c>
      <c r="C6" s="26">
        <v>8.8999999999999996E-2</v>
      </c>
    </row>
    <row r="7" spans="1:3" x14ac:dyDescent="0.2">
      <c r="B7" s="7">
        <v>1.0449999999999999</v>
      </c>
      <c r="C7" s="26">
        <v>0.04</v>
      </c>
    </row>
    <row r="8" spans="1:3" x14ac:dyDescent="0.2">
      <c r="B8" s="7">
        <v>1.1499999999999999</v>
      </c>
      <c r="C8" s="26">
        <v>0.83499999999999996</v>
      </c>
    </row>
    <row r="9" spans="1:3" x14ac:dyDescent="0.2">
      <c r="B9" s="7">
        <v>1.63</v>
      </c>
      <c r="C9" s="26">
        <v>0.34300000000000003</v>
      </c>
    </row>
    <row r="10" spans="1:3" x14ac:dyDescent="0.2">
      <c r="B10" s="7">
        <v>1.179</v>
      </c>
      <c r="C10" s="26">
        <v>0.55200000000000005</v>
      </c>
    </row>
    <row r="11" spans="1:3" x14ac:dyDescent="0.2">
      <c r="B11" s="7"/>
      <c r="C11" s="26">
        <v>0.44500000000000001</v>
      </c>
    </row>
    <row r="12" spans="1:3" x14ac:dyDescent="0.2">
      <c r="B12" s="7">
        <v>0.997</v>
      </c>
      <c r="C12" s="26">
        <v>0.31</v>
      </c>
    </row>
    <row r="13" spans="1:3" x14ac:dyDescent="0.2">
      <c r="B13" s="7">
        <v>0.88</v>
      </c>
      <c r="C13" s="26">
        <v>9.8000000000000004E-2</v>
      </c>
    </row>
    <row r="14" spans="1:3" x14ac:dyDescent="0.2">
      <c r="B14" s="10">
        <v>0.53</v>
      </c>
      <c r="C14" s="27">
        <v>7.9000000000000001E-2</v>
      </c>
    </row>
    <row r="17" spans="2:2" x14ac:dyDescent="0.2">
      <c r="B17" t="s">
        <v>54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31E0-AD9B-4B42-A187-72A30EF64037}">
  <dimension ref="A1:V40"/>
  <sheetViews>
    <sheetView topLeftCell="A3" workbookViewId="0">
      <selection activeCell="I21" sqref="I21:K21"/>
    </sheetView>
  </sheetViews>
  <sheetFormatPr baseColWidth="10" defaultRowHeight="16" x14ac:dyDescent="0.2"/>
  <sheetData>
    <row r="1" spans="1:22" x14ac:dyDescent="0.2">
      <c r="A1" t="s">
        <v>7</v>
      </c>
    </row>
    <row r="4" spans="1:22" x14ac:dyDescent="0.2">
      <c r="C4" s="13" t="s">
        <v>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</row>
    <row r="5" spans="1:22" x14ac:dyDescent="0.2">
      <c r="B5" s="24" t="s">
        <v>1</v>
      </c>
      <c r="C5" s="16" t="s">
        <v>18</v>
      </c>
      <c r="D5" s="17"/>
      <c r="E5" s="17"/>
      <c r="F5" s="17"/>
      <c r="G5" s="17"/>
      <c r="H5" s="17"/>
      <c r="I5" s="17"/>
      <c r="J5" s="18"/>
      <c r="K5" s="28"/>
      <c r="L5" s="28"/>
      <c r="M5" s="17" t="s">
        <v>19</v>
      </c>
      <c r="N5" s="17"/>
      <c r="O5" s="17"/>
      <c r="P5" s="17"/>
      <c r="Q5" s="17"/>
      <c r="R5" s="17"/>
      <c r="S5" s="18"/>
      <c r="T5" s="23"/>
      <c r="U5" s="23"/>
      <c r="V5" s="23"/>
    </row>
    <row r="6" spans="1:22" x14ac:dyDescent="0.2">
      <c r="B6" s="25">
        <v>4</v>
      </c>
      <c r="C6" s="4">
        <v>0.5</v>
      </c>
      <c r="D6" s="5">
        <v>0</v>
      </c>
      <c r="E6" s="5">
        <v>6.25E-2</v>
      </c>
      <c r="F6" s="5">
        <v>6.25E-2</v>
      </c>
      <c r="G6" s="5">
        <v>4</v>
      </c>
      <c r="H6" s="5">
        <v>4</v>
      </c>
      <c r="I6" s="5">
        <v>0</v>
      </c>
      <c r="J6" s="6">
        <v>6.25E-2</v>
      </c>
      <c r="K6" s="5">
        <v>0</v>
      </c>
      <c r="L6" s="5">
        <v>0</v>
      </c>
      <c r="M6" s="5">
        <v>6.25E-2</v>
      </c>
      <c r="N6" s="5">
        <v>0.5</v>
      </c>
      <c r="O6" s="5">
        <v>6.25E-2</v>
      </c>
      <c r="P6" s="5">
        <v>0</v>
      </c>
      <c r="Q6" s="5">
        <v>0</v>
      </c>
      <c r="R6" s="5">
        <v>0.5</v>
      </c>
      <c r="S6" s="6">
        <v>0.5</v>
      </c>
      <c r="T6" s="1"/>
    </row>
    <row r="7" spans="1:22" x14ac:dyDescent="0.2">
      <c r="B7" s="26">
        <v>7</v>
      </c>
      <c r="C7" s="7">
        <v>19.8</v>
      </c>
      <c r="D7" s="8">
        <v>0.5</v>
      </c>
      <c r="E7" s="8">
        <v>6.25E-2</v>
      </c>
      <c r="F7" s="8">
        <v>0.5</v>
      </c>
      <c r="G7" s="8">
        <v>27.744</v>
      </c>
      <c r="H7" s="8">
        <v>12.1945</v>
      </c>
      <c r="I7" s="8">
        <v>0</v>
      </c>
      <c r="J7" s="9">
        <v>8.125</v>
      </c>
      <c r="K7" s="8">
        <v>6</v>
      </c>
      <c r="L7" s="8">
        <v>6.25E-2</v>
      </c>
      <c r="M7" s="8">
        <v>8.4375</v>
      </c>
      <c r="N7" s="8">
        <v>12.028499999999999</v>
      </c>
      <c r="O7" s="8">
        <v>6.05</v>
      </c>
      <c r="P7" s="8">
        <v>5.8079999999999998</v>
      </c>
      <c r="Q7" s="8">
        <v>0</v>
      </c>
      <c r="R7" s="8">
        <v>4.851</v>
      </c>
      <c r="S7" s="9">
        <v>4</v>
      </c>
      <c r="T7" s="1"/>
    </row>
    <row r="8" spans="1:22" x14ac:dyDescent="0.2">
      <c r="B8" s="26">
        <v>11</v>
      </c>
      <c r="C8" s="7">
        <v>122.5</v>
      </c>
      <c r="D8" s="8">
        <v>57.33</v>
      </c>
      <c r="E8" s="8">
        <v>12.544</v>
      </c>
      <c r="F8" s="8">
        <v>24.502500000000001</v>
      </c>
      <c r="G8" s="8">
        <v>57.6</v>
      </c>
      <c r="H8" s="8">
        <v>22.527999999999999</v>
      </c>
      <c r="I8" s="8">
        <v>4</v>
      </c>
      <c r="J8" s="9">
        <v>125.38800000000001</v>
      </c>
      <c r="K8" s="8">
        <v>30.42</v>
      </c>
      <c r="L8" s="8">
        <v>6.25E-2</v>
      </c>
      <c r="M8" s="8">
        <v>26.010999999999999</v>
      </c>
      <c r="N8" s="8">
        <v>55.47</v>
      </c>
      <c r="O8" s="8">
        <v>66.27</v>
      </c>
      <c r="P8" s="8">
        <v>19.652000000000001</v>
      </c>
      <c r="Q8" s="8">
        <v>4</v>
      </c>
      <c r="R8" s="8">
        <v>23.274999999999999</v>
      </c>
      <c r="S8" s="9">
        <v>27.864000000000001</v>
      </c>
      <c r="T8" s="1"/>
    </row>
    <row r="9" spans="1:22" x14ac:dyDescent="0.2">
      <c r="B9" s="27">
        <v>14</v>
      </c>
      <c r="C9" s="10">
        <v>317.8125</v>
      </c>
      <c r="D9" s="11">
        <v>392.85</v>
      </c>
      <c r="E9" s="11">
        <v>33.462000000000003</v>
      </c>
      <c r="F9" s="11">
        <v>113.4375</v>
      </c>
      <c r="G9" s="11">
        <v>152.1</v>
      </c>
      <c r="H9" s="11">
        <v>83.105999999999995</v>
      </c>
      <c r="I9" s="11">
        <v>30.625</v>
      </c>
      <c r="J9" s="12">
        <v>848.31799999999998</v>
      </c>
      <c r="K9" s="11">
        <v>79.330500000000001</v>
      </c>
      <c r="L9" s="11">
        <v>0.5</v>
      </c>
      <c r="M9" s="11">
        <v>63.36</v>
      </c>
      <c r="N9" s="11">
        <v>429.79199999999997</v>
      </c>
      <c r="O9" s="11">
        <v>271.47199999999998</v>
      </c>
      <c r="P9" s="11">
        <v>32.171500000000002</v>
      </c>
      <c r="Q9" s="11">
        <v>49.612499999999997</v>
      </c>
      <c r="R9" s="11">
        <v>157.696</v>
      </c>
      <c r="S9" s="12">
        <v>61.055999999999997</v>
      </c>
      <c r="T9" s="1"/>
    </row>
    <row r="15" spans="1:22" x14ac:dyDescent="0.2">
      <c r="B15" s="20" t="s">
        <v>20</v>
      </c>
    </row>
    <row r="18" spans="2:18" x14ac:dyDescent="0.2">
      <c r="B18" t="s">
        <v>8</v>
      </c>
    </row>
    <row r="19" spans="2:18" x14ac:dyDescent="0.2">
      <c r="B19" t="s">
        <v>9</v>
      </c>
    </row>
    <row r="21" spans="2:18" x14ac:dyDescent="0.2">
      <c r="F21" s="3">
        <f>_xlfn.DAYS(F22,$E$22)</f>
        <v>4</v>
      </c>
      <c r="G21" s="3"/>
      <c r="H21" s="3"/>
      <c r="I21" s="3">
        <f t="shared" ref="I21" si="0">_xlfn.DAYS(I22,$E$22)</f>
        <v>7</v>
      </c>
      <c r="J21" s="3"/>
      <c r="K21" s="3"/>
      <c r="L21" s="3">
        <f t="shared" ref="L21" si="1">_xlfn.DAYS(L22,$E$22)</f>
        <v>11</v>
      </c>
      <c r="M21" s="3"/>
      <c r="N21" s="3"/>
      <c r="O21" s="3">
        <f t="shared" ref="O21" si="2">_xlfn.DAYS(O22,$E$22)</f>
        <v>14</v>
      </c>
      <c r="P21" s="3"/>
      <c r="Q21" s="3"/>
    </row>
    <row r="22" spans="2:18" x14ac:dyDescent="0.2">
      <c r="E22" s="21">
        <v>45764</v>
      </c>
      <c r="F22" s="22">
        <v>45768</v>
      </c>
      <c r="G22" s="3"/>
      <c r="H22" s="3"/>
      <c r="I22" s="22">
        <v>45771</v>
      </c>
      <c r="J22" s="3"/>
      <c r="K22" s="3"/>
      <c r="L22" s="22">
        <v>45775</v>
      </c>
      <c r="M22" s="3"/>
      <c r="N22" s="3"/>
      <c r="O22" s="22">
        <v>45778</v>
      </c>
      <c r="P22" s="3"/>
      <c r="Q22" s="3"/>
    </row>
    <row r="23" spans="2:18" x14ac:dyDescent="0.2">
      <c r="D23" t="s">
        <v>10</v>
      </c>
      <c r="E23" t="s">
        <v>11</v>
      </c>
      <c r="F23" t="s">
        <v>12</v>
      </c>
      <c r="G23" t="s">
        <v>13</v>
      </c>
      <c r="H23" t="s">
        <v>14</v>
      </c>
      <c r="I23" t="s">
        <v>12</v>
      </c>
      <c r="J23" t="s">
        <v>13</v>
      </c>
      <c r="K23" t="s">
        <v>14</v>
      </c>
      <c r="L23" t="s">
        <v>12</v>
      </c>
      <c r="M23" t="s">
        <v>13</v>
      </c>
      <c r="N23" t="s">
        <v>14</v>
      </c>
      <c r="O23" t="s">
        <v>12</v>
      </c>
      <c r="P23" t="s">
        <v>13</v>
      </c>
      <c r="Q23" t="s">
        <v>14</v>
      </c>
    </row>
    <row r="24" spans="2:18" x14ac:dyDescent="0.2">
      <c r="C24" s="3" t="s">
        <v>16</v>
      </c>
      <c r="D24" s="3">
        <v>2</v>
      </c>
      <c r="E24">
        <v>1</v>
      </c>
      <c r="F24">
        <v>1</v>
      </c>
      <c r="G24">
        <v>1</v>
      </c>
      <c r="H24">
        <f t="shared" ref="H24:H40" si="3">POWER(G24,2)*F24/2</f>
        <v>0.5</v>
      </c>
      <c r="I24">
        <v>4.4000000000000004</v>
      </c>
      <c r="J24">
        <v>3</v>
      </c>
      <c r="K24">
        <f t="shared" ref="K24:K40" si="4">POWER(J24,2)*I24/2</f>
        <v>19.8</v>
      </c>
      <c r="L24">
        <v>9.8000000000000007</v>
      </c>
      <c r="M24">
        <v>5</v>
      </c>
      <c r="N24">
        <f t="shared" ref="N24:N40" si="5">POWER(M24,2)*L24/2</f>
        <v>122.50000000000001</v>
      </c>
      <c r="O24">
        <v>11.3</v>
      </c>
      <c r="P24">
        <v>7.5</v>
      </c>
      <c r="Q24">
        <f t="shared" ref="Q24:Q40" si="6">POWER(P24,2)*O24/2</f>
        <v>317.8125</v>
      </c>
      <c r="R24" s="1"/>
    </row>
    <row r="25" spans="2:18" x14ac:dyDescent="0.2">
      <c r="C25" s="3"/>
      <c r="D25" s="3"/>
      <c r="E25">
        <v>2</v>
      </c>
      <c r="F25">
        <v>0</v>
      </c>
      <c r="G25">
        <v>0</v>
      </c>
      <c r="H25">
        <f t="shared" si="3"/>
        <v>0</v>
      </c>
      <c r="I25">
        <v>1</v>
      </c>
      <c r="J25">
        <v>1</v>
      </c>
      <c r="K25">
        <f t="shared" si="4"/>
        <v>0.5</v>
      </c>
      <c r="L25">
        <v>6.5</v>
      </c>
      <c r="M25">
        <v>4.2</v>
      </c>
      <c r="N25">
        <f t="shared" si="5"/>
        <v>57.33</v>
      </c>
      <c r="O25">
        <v>9.6999999999999993</v>
      </c>
      <c r="P25">
        <v>9</v>
      </c>
      <c r="Q25">
        <f t="shared" si="6"/>
        <v>392.84999999999997</v>
      </c>
      <c r="R25" s="1"/>
    </row>
    <row r="26" spans="2:18" x14ac:dyDescent="0.2">
      <c r="C26" s="3"/>
      <c r="D26" s="3"/>
      <c r="E26">
        <v>3</v>
      </c>
      <c r="F26">
        <v>0.5</v>
      </c>
      <c r="G26">
        <v>0.5</v>
      </c>
      <c r="H26">
        <f t="shared" si="3"/>
        <v>6.25E-2</v>
      </c>
      <c r="I26">
        <v>0.5</v>
      </c>
      <c r="J26">
        <v>0.5</v>
      </c>
      <c r="K26">
        <f t="shared" si="4"/>
        <v>6.25E-2</v>
      </c>
      <c r="L26">
        <v>3.2</v>
      </c>
      <c r="M26">
        <v>2.8</v>
      </c>
      <c r="N26">
        <f t="shared" si="5"/>
        <v>12.543999999999999</v>
      </c>
      <c r="O26">
        <v>4.4000000000000004</v>
      </c>
      <c r="P26">
        <v>3.9</v>
      </c>
      <c r="Q26">
        <f t="shared" si="6"/>
        <v>33.462000000000003</v>
      </c>
      <c r="R26" s="1"/>
    </row>
    <row r="27" spans="2:18" x14ac:dyDescent="0.2">
      <c r="C27" s="3"/>
      <c r="D27" s="3"/>
      <c r="E27">
        <v>4</v>
      </c>
      <c r="F27">
        <v>0.5</v>
      </c>
      <c r="G27">
        <v>0.5</v>
      </c>
      <c r="H27">
        <f t="shared" si="3"/>
        <v>6.25E-2</v>
      </c>
      <c r="I27">
        <v>1</v>
      </c>
      <c r="J27">
        <v>1</v>
      </c>
      <c r="K27">
        <f t="shared" si="4"/>
        <v>0.5</v>
      </c>
      <c r="L27">
        <v>4.5</v>
      </c>
      <c r="M27">
        <v>3.3</v>
      </c>
      <c r="N27">
        <f t="shared" si="5"/>
        <v>24.502499999999998</v>
      </c>
      <c r="O27">
        <v>7.5</v>
      </c>
      <c r="P27">
        <v>5.5</v>
      </c>
      <c r="Q27">
        <f t="shared" si="6"/>
        <v>113.4375</v>
      </c>
      <c r="R27" s="1"/>
    </row>
    <row r="28" spans="2:18" x14ac:dyDescent="0.2">
      <c r="C28" s="3"/>
      <c r="D28" s="3">
        <v>3</v>
      </c>
      <c r="E28">
        <v>1</v>
      </c>
      <c r="F28">
        <v>2</v>
      </c>
      <c r="G28">
        <v>2</v>
      </c>
      <c r="H28">
        <f t="shared" si="3"/>
        <v>4</v>
      </c>
      <c r="I28">
        <v>4.8</v>
      </c>
      <c r="J28">
        <v>3.4</v>
      </c>
      <c r="K28">
        <f t="shared" si="4"/>
        <v>27.743999999999996</v>
      </c>
      <c r="L28">
        <v>5</v>
      </c>
      <c r="M28">
        <v>4.8</v>
      </c>
      <c r="N28">
        <f t="shared" si="5"/>
        <v>57.599999999999994</v>
      </c>
      <c r="O28">
        <v>7.2</v>
      </c>
      <c r="P28">
        <v>6.5</v>
      </c>
      <c r="Q28">
        <f t="shared" si="6"/>
        <v>152.1</v>
      </c>
      <c r="R28" s="1"/>
    </row>
    <row r="29" spans="2:18" x14ac:dyDescent="0.2">
      <c r="C29" s="3"/>
      <c r="D29" s="3"/>
      <c r="E29">
        <v>2</v>
      </c>
      <c r="F29">
        <v>2</v>
      </c>
      <c r="G29">
        <v>2</v>
      </c>
      <c r="H29">
        <f t="shared" si="3"/>
        <v>4</v>
      </c>
      <c r="I29">
        <v>2.9</v>
      </c>
      <c r="J29">
        <v>2.9</v>
      </c>
      <c r="K29">
        <f t="shared" si="4"/>
        <v>12.1945</v>
      </c>
      <c r="L29">
        <v>4.4000000000000004</v>
      </c>
      <c r="M29">
        <v>3.2</v>
      </c>
      <c r="N29">
        <f t="shared" si="5"/>
        <v>22.528000000000006</v>
      </c>
      <c r="O29">
        <v>5.7</v>
      </c>
      <c r="P29">
        <v>5.4</v>
      </c>
      <c r="Q29">
        <f t="shared" si="6"/>
        <v>83.106000000000009</v>
      </c>
      <c r="R29" s="1"/>
    </row>
    <row r="30" spans="2:18" x14ac:dyDescent="0.2">
      <c r="C30" s="3"/>
      <c r="D30" s="3"/>
      <c r="E30">
        <v>3</v>
      </c>
      <c r="F30">
        <v>0</v>
      </c>
      <c r="G30">
        <v>0</v>
      </c>
      <c r="H30">
        <f t="shared" si="3"/>
        <v>0</v>
      </c>
      <c r="I30">
        <v>0</v>
      </c>
      <c r="J30">
        <v>0</v>
      </c>
      <c r="K30">
        <f t="shared" si="4"/>
        <v>0</v>
      </c>
      <c r="L30">
        <v>2</v>
      </c>
      <c r="M30">
        <v>2</v>
      </c>
      <c r="N30">
        <f t="shared" si="5"/>
        <v>4</v>
      </c>
      <c r="O30">
        <v>5</v>
      </c>
      <c r="P30">
        <v>3.5</v>
      </c>
      <c r="Q30">
        <f t="shared" si="6"/>
        <v>30.625</v>
      </c>
      <c r="R30" s="1"/>
    </row>
    <row r="31" spans="2:18" x14ac:dyDescent="0.2">
      <c r="C31" s="3"/>
      <c r="D31" s="3"/>
      <c r="E31">
        <v>4</v>
      </c>
      <c r="F31">
        <v>0.5</v>
      </c>
      <c r="G31">
        <v>0.5</v>
      </c>
      <c r="H31">
        <f t="shared" si="3"/>
        <v>6.25E-2</v>
      </c>
      <c r="I31">
        <v>2.6</v>
      </c>
      <c r="J31">
        <v>2.5</v>
      </c>
      <c r="K31">
        <f t="shared" si="4"/>
        <v>8.125</v>
      </c>
      <c r="L31">
        <v>8.6</v>
      </c>
      <c r="M31">
        <v>5.4</v>
      </c>
      <c r="N31">
        <f t="shared" si="5"/>
        <v>125.38800000000001</v>
      </c>
      <c r="O31">
        <v>15.1</v>
      </c>
      <c r="P31">
        <v>10.6</v>
      </c>
      <c r="Q31">
        <f t="shared" si="6"/>
        <v>848.31799999999998</v>
      </c>
      <c r="R31" s="1"/>
    </row>
    <row r="32" spans="2:18" x14ac:dyDescent="0.2">
      <c r="C32" s="3" t="s">
        <v>17</v>
      </c>
      <c r="D32" s="3">
        <v>4</v>
      </c>
      <c r="E32">
        <v>1</v>
      </c>
      <c r="F32">
        <v>0</v>
      </c>
      <c r="G32">
        <v>0</v>
      </c>
      <c r="H32">
        <f t="shared" si="3"/>
        <v>0</v>
      </c>
      <c r="I32">
        <v>3</v>
      </c>
      <c r="J32">
        <v>2</v>
      </c>
      <c r="K32">
        <f t="shared" si="4"/>
        <v>6</v>
      </c>
      <c r="L32">
        <v>4</v>
      </c>
      <c r="M32">
        <v>3.9</v>
      </c>
      <c r="N32">
        <f t="shared" si="5"/>
        <v>30.419999999999998</v>
      </c>
      <c r="O32">
        <v>6.1</v>
      </c>
      <c r="P32">
        <v>5.0999999999999996</v>
      </c>
      <c r="Q32">
        <f t="shared" si="6"/>
        <v>79.330499999999986</v>
      </c>
      <c r="R32" s="1"/>
    </row>
    <row r="33" spans="3:18" x14ac:dyDescent="0.2">
      <c r="C33" s="3"/>
      <c r="D33" s="3"/>
      <c r="E33">
        <v>2</v>
      </c>
      <c r="F33">
        <v>0</v>
      </c>
      <c r="G33">
        <v>0</v>
      </c>
      <c r="H33">
        <f t="shared" si="3"/>
        <v>0</v>
      </c>
      <c r="I33">
        <v>0.5</v>
      </c>
      <c r="J33">
        <v>0.5</v>
      </c>
      <c r="K33">
        <f t="shared" si="4"/>
        <v>6.25E-2</v>
      </c>
      <c r="L33">
        <v>0.5</v>
      </c>
      <c r="M33">
        <v>0.5</v>
      </c>
      <c r="N33">
        <f t="shared" si="5"/>
        <v>6.25E-2</v>
      </c>
      <c r="O33">
        <v>1</v>
      </c>
      <c r="P33">
        <v>1</v>
      </c>
      <c r="Q33">
        <f t="shared" si="6"/>
        <v>0.5</v>
      </c>
      <c r="R33" s="1"/>
    </row>
    <row r="34" spans="3:18" x14ac:dyDescent="0.2">
      <c r="C34" s="3"/>
      <c r="D34" s="3"/>
      <c r="E34">
        <v>3</v>
      </c>
      <c r="F34">
        <v>0.5</v>
      </c>
      <c r="G34">
        <v>0.5</v>
      </c>
      <c r="H34">
        <f t="shared" si="3"/>
        <v>6.25E-2</v>
      </c>
      <c r="I34">
        <v>2.7</v>
      </c>
      <c r="J34">
        <v>2.5</v>
      </c>
      <c r="K34">
        <f t="shared" si="4"/>
        <v>8.4375</v>
      </c>
      <c r="L34">
        <v>3.8</v>
      </c>
      <c r="M34">
        <v>3.7</v>
      </c>
      <c r="N34">
        <f t="shared" si="5"/>
        <v>26.011000000000003</v>
      </c>
      <c r="O34">
        <v>5.5</v>
      </c>
      <c r="P34">
        <v>4.8</v>
      </c>
      <c r="Q34">
        <f t="shared" si="6"/>
        <v>63.36</v>
      </c>
      <c r="R34" s="1"/>
    </row>
    <row r="35" spans="3:18" x14ac:dyDescent="0.2">
      <c r="C35" s="3"/>
      <c r="D35" s="3"/>
      <c r="E35">
        <v>4</v>
      </c>
      <c r="F35">
        <v>1</v>
      </c>
      <c r="G35">
        <v>1</v>
      </c>
      <c r="H35">
        <f t="shared" si="3"/>
        <v>0.5</v>
      </c>
      <c r="I35">
        <v>3.3</v>
      </c>
      <c r="J35">
        <v>2.7</v>
      </c>
      <c r="K35">
        <f t="shared" si="4"/>
        <v>12.028500000000001</v>
      </c>
      <c r="L35">
        <v>6</v>
      </c>
      <c r="M35">
        <v>4.3</v>
      </c>
      <c r="N35">
        <f t="shared" si="5"/>
        <v>55.47</v>
      </c>
      <c r="O35">
        <v>11.1</v>
      </c>
      <c r="P35">
        <v>8.8000000000000007</v>
      </c>
      <c r="Q35">
        <f t="shared" si="6"/>
        <v>429.79200000000003</v>
      </c>
      <c r="R35" s="1"/>
    </row>
    <row r="36" spans="3:18" x14ac:dyDescent="0.2">
      <c r="C36" s="3"/>
      <c r="D36" s="3"/>
      <c r="E36">
        <v>5</v>
      </c>
      <c r="F36">
        <v>0.5</v>
      </c>
      <c r="G36">
        <v>0.5</v>
      </c>
      <c r="H36">
        <f t="shared" si="3"/>
        <v>6.25E-2</v>
      </c>
      <c r="I36">
        <v>2.5</v>
      </c>
      <c r="J36">
        <v>2.2000000000000002</v>
      </c>
      <c r="K36">
        <f t="shared" si="4"/>
        <v>6.0500000000000007</v>
      </c>
      <c r="L36">
        <v>6</v>
      </c>
      <c r="M36">
        <v>4.7</v>
      </c>
      <c r="N36">
        <f t="shared" si="5"/>
        <v>66.27000000000001</v>
      </c>
      <c r="O36">
        <v>9.4</v>
      </c>
      <c r="P36">
        <v>7.6</v>
      </c>
      <c r="Q36">
        <f t="shared" si="6"/>
        <v>271.47199999999998</v>
      </c>
      <c r="R36" s="1"/>
    </row>
    <row r="37" spans="3:18" x14ac:dyDescent="0.2">
      <c r="C37" s="3"/>
      <c r="D37" s="3">
        <v>5</v>
      </c>
      <c r="E37">
        <v>1</v>
      </c>
      <c r="F37">
        <v>0</v>
      </c>
      <c r="G37">
        <v>0</v>
      </c>
      <c r="H37">
        <f t="shared" si="3"/>
        <v>0</v>
      </c>
      <c r="I37">
        <v>2.4</v>
      </c>
      <c r="J37">
        <v>2.2000000000000002</v>
      </c>
      <c r="K37">
        <f t="shared" si="4"/>
        <v>5.8080000000000007</v>
      </c>
      <c r="L37">
        <v>3.4</v>
      </c>
      <c r="M37">
        <v>3.4</v>
      </c>
      <c r="N37">
        <f t="shared" si="5"/>
        <v>19.651999999999997</v>
      </c>
      <c r="O37">
        <v>4.7</v>
      </c>
      <c r="P37">
        <v>3.7</v>
      </c>
      <c r="Q37">
        <f t="shared" si="6"/>
        <v>32.171500000000002</v>
      </c>
      <c r="R37" s="1"/>
    </row>
    <row r="38" spans="3:18" x14ac:dyDescent="0.2">
      <c r="C38" s="3"/>
      <c r="D38" s="3"/>
      <c r="E38">
        <v>2</v>
      </c>
      <c r="F38">
        <v>0</v>
      </c>
      <c r="G38">
        <v>0</v>
      </c>
      <c r="H38">
        <f t="shared" si="3"/>
        <v>0</v>
      </c>
      <c r="I38">
        <v>0</v>
      </c>
      <c r="J38">
        <v>0</v>
      </c>
      <c r="K38">
        <f t="shared" si="4"/>
        <v>0</v>
      </c>
      <c r="L38">
        <v>2</v>
      </c>
      <c r="M38">
        <v>2</v>
      </c>
      <c r="N38">
        <f t="shared" si="5"/>
        <v>4</v>
      </c>
      <c r="O38">
        <v>4.9000000000000004</v>
      </c>
      <c r="P38">
        <v>4.5</v>
      </c>
      <c r="Q38">
        <f t="shared" si="6"/>
        <v>49.612500000000004</v>
      </c>
      <c r="R38" s="1"/>
    </row>
    <row r="39" spans="3:18" x14ac:dyDescent="0.2">
      <c r="C39" s="3"/>
      <c r="D39" s="3"/>
      <c r="E39">
        <v>3</v>
      </c>
      <c r="F39">
        <v>1</v>
      </c>
      <c r="G39">
        <v>1</v>
      </c>
      <c r="H39">
        <f t="shared" si="3"/>
        <v>0.5</v>
      </c>
      <c r="I39">
        <v>2.2000000000000002</v>
      </c>
      <c r="J39">
        <v>2.1</v>
      </c>
      <c r="K39">
        <f t="shared" si="4"/>
        <v>4.8510000000000009</v>
      </c>
      <c r="L39">
        <v>3.8</v>
      </c>
      <c r="M39">
        <v>3.5</v>
      </c>
      <c r="N39">
        <f t="shared" si="5"/>
        <v>23.274999999999999</v>
      </c>
      <c r="O39">
        <v>7.7</v>
      </c>
      <c r="P39">
        <v>6.4</v>
      </c>
      <c r="Q39">
        <f t="shared" si="6"/>
        <v>157.69600000000003</v>
      </c>
      <c r="R39" s="1"/>
    </row>
    <row r="40" spans="3:18" x14ac:dyDescent="0.2">
      <c r="C40" s="3"/>
      <c r="D40" s="3"/>
      <c r="E40">
        <v>4</v>
      </c>
      <c r="F40">
        <v>1</v>
      </c>
      <c r="G40">
        <v>1</v>
      </c>
      <c r="H40">
        <f t="shared" si="3"/>
        <v>0.5</v>
      </c>
      <c r="I40">
        <v>2</v>
      </c>
      <c r="J40">
        <v>2</v>
      </c>
      <c r="K40">
        <f t="shared" si="4"/>
        <v>4</v>
      </c>
      <c r="L40">
        <v>4.3</v>
      </c>
      <c r="M40">
        <v>3.6</v>
      </c>
      <c r="N40">
        <f t="shared" si="5"/>
        <v>27.864000000000001</v>
      </c>
      <c r="O40">
        <v>5.3</v>
      </c>
      <c r="P40">
        <v>4.8</v>
      </c>
      <c r="Q40">
        <f t="shared" si="6"/>
        <v>61.055999999999997</v>
      </c>
      <c r="R40" s="1"/>
    </row>
  </sheetData>
  <mergeCells count="17">
    <mergeCell ref="C4:S4"/>
    <mergeCell ref="C32:C40"/>
    <mergeCell ref="D32:D36"/>
    <mergeCell ref="D37:D40"/>
    <mergeCell ref="C5:J5"/>
    <mergeCell ref="M5:S5"/>
    <mergeCell ref="C24:C31"/>
    <mergeCell ref="D24:D27"/>
    <mergeCell ref="D28:D31"/>
    <mergeCell ref="F21:H21"/>
    <mergeCell ref="I21:K21"/>
    <mergeCell ref="L21:N21"/>
    <mergeCell ref="O21:Q21"/>
    <mergeCell ref="F22:H22"/>
    <mergeCell ref="I22:K22"/>
    <mergeCell ref="L22:N22"/>
    <mergeCell ref="O22:Q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8ECD-F828-0544-BF87-C6633EE55E85}">
  <dimension ref="A1:F20"/>
  <sheetViews>
    <sheetView workbookViewId="0">
      <selection activeCell="F25" sqref="F25"/>
    </sheetView>
  </sheetViews>
  <sheetFormatPr baseColWidth="10" defaultRowHeight="16" x14ac:dyDescent="0.2"/>
  <cols>
    <col min="3" max="3" width="18.83203125" customWidth="1"/>
    <col min="4" max="4" width="19.1640625" customWidth="1"/>
    <col min="5" max="5" width="22.6640625" customWidth="1"/>
    <col min="6" max="6" width="21" customWidth="1"/>
  </cols>
  <sheetData>
    <row r="1" spans="1:6" x14ac:dyDescent="0.2">
      <c r="A1" t="s">
        <v>21</v>
      </c>
    </row>
    <row r="5" spans="1:6" x14ac:dyDescent="0.2">
      <c r="C5" s="13" t="s">
        <v>26</v>
      </c>
      <c r="D5" s="14"/>
      <c r="E5" s="14"/>
      <c r="F5" s="15"/>
    </row>
    <row r="6" spans="1:6" x14ac:dyDescent="0.2">
      <c r="C6" s="24" t="s">
        <v>22</v>
      </c>
      <c r="D6" s="24" t="s">
        <v>23</v>
      </c>
      <c r="E6" s="24" t="s">
        <v>24</v>
      </c>
      <c r="F6" s="24" t="s">
        <v>25</v>
      </c>
    </row>
    <row r="7" spans="1:6" x14ac:dyDescent="0.2">
      <c r="C7" s="7">
        <v>2960.5909999999999</v>
      </c>
      <c r="D7" s="26">
        <v>0</v>
      </c>
      <c r="E7" s="26">
        <v>1127.1110000000001</v>
      </c>
      <c r="F7" s="9">
        <v>285.89350000000002</v>
      </c>
    </row>
    <row r="8" spans="1:6" x14ac:dyDescent="0.2">
      <c r="C8" s="7">
        <v>1385.1</v>
      </c>
      <c r="D8" s="26">
        <v>23.064</v>
      </c>
      <c r="E8" s="26">
        <v>545.928</v>
      </c>
      <c r="F8" s="9">
        <v>865.17200000000003</v>
      </c>
    </row>
    <row r="9" spans="1:6" x14ac:dyDescent="0.2">
      <c r="C9" s="7">
        <v>42.335999999999999</v>
      </c>
      <c r="D9" s="26">
        <v>316.02800000000002</v>
      </c>
      <c r="E9" s="26">
        <v>1568.16</v>
      </c>
      <c r="F9" s="9">
        <v>543.74400000000003</v>
      </c>
    </row>
    <row r="10" spans="1:6" x14ac:dyDescent="0.2">
      <c r="C10" s="7">
        <v>1793.664</v>
      </c>
      <c r="D10" s="26">
        <v>231.23099999999999</v>
      </c>
      <c r="E10" s="26">
        <v>499.23399999999998</v>
      </c>
      <c r="F10" s="9">
        <v>455.11200000000002</v>
      </c>
    </row>
    <row r="11" spans="1:6" x14ac:dyDescent="0.2">
      <c r="C11" s="7">
        <v>984.70399999999995</v>
      </c>
      <c r="D11" s="26">
        <v>326.34399999999999</v>
      </c>
      <c r="E11" s="26">
        <v>870.79</v>
      </c>
      <c r="F11" s="9">
        <v>915.62400000000002</v>
      </c>
    </row>
    <row r="12" spans="1:6" x14ac:dyDescent="0.2">
      <c r="C12" s="7">
        <v>1642.2850000000001</v>
      </c>
      <c r="D12" s="26">
        <v>39.503500000000003</v>
      </c>
      <c r="E12" s="26">
        <v>133.95599999999999</v>
      </c>
      <c r="F12" s="9">
        <v>36.503999999999998</v>
      </c>
    </row>
    <row r="13" spans="1:6" x14ac:dyDescent="0.2">
      <c r="C13" s="7">
        <v>15.375999999999999</v>
      </c>
      <c r="D13" s="26">
        <v>1208.3499999999999</v>
      </c>
      <c r="E13" s="26">
        <v>1001.788</v>
      </c>
      <c r="F13" s="9">
        <v>129.6</v>
      </c>
    </row>
    <row r="14" spans="1:6" x14ac:dyDescent="0.2">
      <c r="C14" s="7">
        <v>490.39800000000002</v>
      </c>
      <c r="D14" s="26">
        <v>460.27499999999998</v>
      </c>
      <c r="E14" s="26">
        <v>1143.0319999999999</v>
      </c>
      <c r="F14" s="9">
        <v>992.06349999999998</v>
      </c>
    </row>
    <row r="15" spans="1:6" x14ac:dyDescent="0.2">
      <c r="C15" s="7">
        <v>853.05</v>
      </c>
      <c r="D15" s="26">
        <v>0</v>
      </c>
      <c r="E15" s="26">
        <v>1170.672</v>
      </c>
      <c r="F15" s="9">
        <v>401.43200000000002</v>
      </c>
    </row>
    <row r="16" spans="1:6" x14ac:dyDescent="0.2">
      <c r="C16" s="7">
        <v>57.131999999999998</v>
      </c>
      <c r="D16" s="26">
        <v>6.25E-2</v>
      </c>
      <c r="E16" s="26">
        <v>171.39599999999999</v>
      </c>
      <c r="F16" s="9">
        <v>921.73599999999999</v>
      </c>
    </row>
    <row r="17" spans="3:6" x14ac:dyDescent="0.2">
      <c r="C17" s="7"/>
      <c r="D17" s="26"/>
      <c r="E17" s="26">
        <v>1160.952</v>
      </c>
      <c r="F17" s="9"/>
    </row>
    <row r="18" spans="3:6" x14ac:dyDescent="0.2">
      <c r="C18" s="10"/>
      <c r="D18" s="27"/>
      <c r="E18" s="27">
        <v>215.6</v>
      </c>
      <c r="F18" s="12"/>
    </row>
    <row r="20" spans="3:6" x14ac:dyDescent="0.2">
      <c r="C20" s="20" t="s">
        <v>27</v>
      </c>
    </row>
  </sheetData>
  <mergeCells count="1"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7D80-5571-DA4C-88FF-3B4AE701C8DA}">
  <dimension ref="A1:C13"/>
  <sheetViews>
    <sheetView workbookViewId="0">
      <selection activeCell="F21" sqref="F21"/>
    </sheetView>
  </sheetViews>
  <sheetFormatPr baseColWidth="10" defaultRowHeight="16" x14ac:dyDescent="0.2"/>
  <cols>
    <col min="2" max="2" width="16.1640625" customWidth="1"/>
    <col min="3" max="3" width="15.6640625" customWidth="1"/>
  </cols>
  <sheetData>
    <row r="1" spans="1:3" x14ac:dyDescent="0.2">
      <c r="A1" t="s">
        <v>28</v>
      </c>
    </row>
    <row r="3" spans="1:3" x14ac:dyDescent="0.2">
      <c r="B3" s="13" t="s">
        <v>29</v>
      </c>
      <c r="C3" s="15"/>
    </row>
    <row r="4" spans="1:3" x14ac:dyDescent="0.2">
      <c r="B4" s="24" t="s">
        <v>18</v>
      </c>
      <c r="C4" s="32" t="s">
        <v>19</v>
      </c>
    </row>
    <row r="5" spans="1:3" x14ac:dyDescent="0.2">
      <c r="B5" s="26">
        <v>9.82</v>
      </c>
      <c r="C5" s="9">
        <v>9.3000000000000007</v>
      </c>
    </row>
    <row r="6" spans="1:3" x14ac:dyDescent="0.2">
      <c r="B6" s="26">
        <v>9.24</v>
      </c>
      <c r="C6" s="9">
        <v>9.61</v>
      </c>
    </row>
    <row r="7" spans="1:3" x14ac:dyDescent="0.2">
      <c r="B7" s="26">
        <v>8.9</v>
      </c>
      <c r="C7" s="9">
        <v>10.3</v>
      </c>
    </row>
    <row r="8" spans="1:3" x14ac:dyDescent="0.2">
      <c r="B8" s="26">
        <v>8.68</v>
      </c>
      <c r="C8" s="9">
        <v>9.65</v>
      </c>
    </row>
    <row r="9" spans="1:3" x14ac:dyDescent="0.2">
      <c r="B9" s="26">
        <v>8.0500000000000007</v>
      </c>
      <c r="C9" s="9">
        <v>8.94</v>
      </c>
    </row>
    <row r="10" spans="1:3" x14ac:dyDescent="0.2">
      <c r="B10" s="26">
        <v>9.74</v>
      </c>
      <c r="C10" s="9">
        <v>8.98</v>
      </c>
    </row>
    <row r="11" spans="1:3" x14ac:dyDescent="0.2">
      <c r="B11" s="26">
        <v>7.03</v>
      </c>
      <c r="C11" s="9">
        <v>8.9600000000000009</v>
      </c>
    </row>
    <row r="12" spans="1:3" x14ac:dyDescent="0.2">
      <c r="B12" s="26">
        <v>7.46</v>
      </c>
      <c r="C12" s="9">
        <v>8.6300000000000008</v>
      </c>
    </row>
    <row r="13" spans="1:3" x14ac:dyDescent="0.2">
      <c r="B13" s="27"/>
      <c r="C13" s="12">
        <v>10.7</v>
      </c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ADAC-B07C-0E41-9155-74DB74218296}">
  <dimension ref="A1:S40"/>
  <sheetViews>
    <sheetView workbookViewId="0">
      <selection activeCell="H40" sqref="H40"/>
    </sheetView>
  </sheetViews>
  <sheetFormatPr baseColWidth="10" defaultRowHeight="16" x14ac:dyDescent="0.2"/>
  <cols>
    <col min="2" max="2" width="17.5" customWidth="1"/>
    <col min="3" max="3" width="18.33203125" customWidth="1"/>
    <col min="4" max="4" width="14" customWidth="1"/>
    <col min="5" max="5" width="17.6640625" customWidth="1"/>
    <col min="6" max="6" width="14.1640625" customWidth="1"/>
    <col min="7" max="7" width="14.33203125" customWidth="1"/>
    <col min="8" max="8" width="11.5" customWidth="1"/>
  </cols>
  <sheetData>
    <row r="1" spans="1:3" x14ac:dyDescent="0.2">
      <c r="A1" t="s">
        <v>30</v>
      </c>
    </row>
    <row r="5" spans="1:3" x14ac:dyDescent="0.2">
      <c r="B5" s="13" t="s">
        <v>31</v>
      </c>
      <c r="C5" s="15"/>
    </row>
    <row r="6" spans="1:3" x14ac:dyDescent="0.2">
      <c r="B6" s="24" t="s">
        <v>18</v>
      </c>
      <c r="C6" s="32" t="s">
        <v>19</v>
      </c>
    </row>
    <row r="7" spans="1:3" x14ac:dyDescent="0.2">
      <c r="B7" s="26">
        <v>2460.877</v>
      </c>
      <c r="C7" s="9">
        <v>2716.828</v>
      </c>
    </row>
    <row r="8" spans="1:3" x14ac:dyDescent="0.2">
      <c r="B8" s="26">
        <v>1662.0060000000001</v>
      </c>
      <c r="C8" s="9">
        <v>2125.4070000000002</v>
      </c>
    </row>
    <row r="9" spans="1:3" x14ac:dyDescent="0.2">
      <c r="B9" s="26">
        <v>2459.6219999999998</v>
      </c>
      <c r="C9" s="9">
        <v>2650.846</v>
      </c>
    </row>
    <row r="10" spans="1:3" x14ac:dyDescent="0.2">
      <c r="B10" s="26">
        <v>2162.6120000000001</v>
      </c>
      <c r="C10" s="9">
        <v>2707.3249999999998</v>
      </c>
    </row>
    <row r="11" spans="1:3" x14ac:dyDescent="0.2">
      <c r="B11" s="26">
        <v>2610.5030000000002</v>
      </c>
      <c r="C11" s="9">
        <v>2169.694</v>
      </c>
    </row>
    <row r="12" spans="1:3" x14ac:dyDescent="0.2">
      <c r="B12" s="26">
        <v>3015.8110000000001</v>
      </c>
      <c r="C12" s="9">
        <v>2620.1849999999999</v>
      </c>
    </row>
    <row r="13" spans="1:3" x14ac:dyDescent="0.2">
      <c r="B13" s="26">
        <v>2204.299</v>
      </c>
      <c r="C13" s="9">
        <v>2638.6529999999998</v>
      </c>
    </row>
    <row r="14" spans="1:3" x14ac:dyDescent="0.2">
      <c r="B14" s="26">
        <v>1792.8050000000001</v>
      </c>
      <c r="C14" s="9">
        <v>3104.116</v>
      </c>
    </row>
    <row r="15" spans="1:3" x14ac:dyDescent="0.2">
      <c r="B15" s="27"/>
      <c r="C15" s="12">
        <v>2996.895</v>
      </c>
    </row>
    <row r="19" spans="2:19" x14ac:dyDescent="0.2">
      <c r="B19" s="20" t="s">
        <v>32</v>
      </c>
    </row>
    <row r="21" spans="2:19" x14ac:dyDescent="0.2">
      <c r="B21" s="43" t="s">
        <v>33</v>
      </c>
      <c r="C21" s="49" t="s">
        <v>34</v>
      </c>
      <c r="D21" s="41"/>
      <c r="E21" s="41"/>
      <c r="F21" s="41"/>
      <c r="G21" s="41"/>
      <c r="H21" s="41"/>
      <c r="I21" s="41"/>
      <c r="J21" s="42"/>
      <c r="K21" s="41" t="s">
        <v>35</v>
      </c>
      <c r="L21" s="41"/>
      <c r="M21" s="41"/>
      <c r="N21" s="41"/>
      <c r="O21" s="41"/>
      <c r="P21" s="41"/>
      <c r="Q21" s="41"/>
      <c r="R21" s="41"/>
      <c r="S21" s="42"/>
    </row>
    <row r="22" spans="2:19" x14ac:dyDescent="0.2">
      <c r="B22" s="44" t="s">
        <v>36</v>
      </c>
      <c r="C22" s="47">
        <v>1.008</v>
      </c>
      <c r="D22" s="35">
        <v>0.66039999999999999</v>
      </c>
      <c r="E22" s="35">
        <v>1.1232</v>
      </c>
      <c r="F22" s="35">
        <v>0.95689999999999997</v>
      </c>
      <c r="G22" s="35">
        <v>1.1202000000000001</v>
      </c>
      <c r="H22" s="35">
        <v>1.2475000000000001</v>
      </c>
      <c r="I22" s="35">
        <v>0.85619999999999996</v>
      </c>
      <c r="J22" s="36">
        <v>0.70489999999999997</v>
      </c>
      <c r="K22" s="35">
        <v>1.1851</v>
      </c>
      <c r="L22" s="35">
        <v>0.92210000000000003</v>
      </c>
      <c r="M22" s="35">
        <v>1.0969</v>
      </c>
      <c r="N22" s="35">
        <v>1.0967</v>
      </c>
      <c r="O22" s="35">
        <v>0.93459999999999999</v>
      </c>
      <c r="P22" s="35">
        <v>1.0462</v>
      </c>
      <c r="Q22" s="35">
        <v>1.1063000000000001</v>
      </c>
      <c r="R22" s="35">
        <v>1.2763</v>
      </c>
      <c r="S22" s="36">
        <v>1.2310000000000001</v>
      </c>
    </row>
    <row r="23" spans="2:19" x14ac:dyDescent="0.2">
      <c r="B23" s="44" t="s">
        <v>37</v>
      </c>
      <c r="C23" s="47">
        <v>0.96299999999999997</v>
      </c>
      <c r="D23" s="35">
        <v>0.77669999999999995</v>
      </c>
      <c r="E23" s="35">
        <v>0.95450000000000002</v>
      </c>
      <c r="F23" s="35">
        <v>0.87690000000000001</v>
      </c>
      <c r="G23" s="35">
        <v>1.05</v>
      </c>
      <c r="H23" s="35">
        <v>1.2357</v>
      </c>
      <c r="I23" s="35">
        <v>0.8579</v>
      </c>
      <c r="J23" s="36">
        <v>0.73050000000000004</v>
      </c>
      <c r="K23" s="35">
        <v>1.0617000000000001</v>
      </c>
      <c r="L23" s="35">
        <v>0.90669999999999995</v>
      </c>
      <c r="M23" s="35">
        <v>1.0694999999999999</v>
      </c>
      <c r="N23" s="35">
        <v>1.135</v>
      </c>
      <c r="O23" s="35">
        <v>0.94799999999999995</v>
      </c>
      <c r="P23" s="35">
        <v>1.1114999999999999</v>
      </c>
      <c r="Q23" s="35">
        <v>1.1904999999999999</v>
      </c>
      <c r="R23" s="35">
        <v>1.2789999999999999</v>
      </c>
      <c r="S23" s="36">
        <v>1.1898</v>
      </c>
    </row>
    <row r="24" spans="2:19" x14ac:dyDescent="0.2">
      <c r="B24" s="45" t="s">
        <v>38</v>
      </c>
      <c r="C24" s="48">
        <v>1.0841000000000001</v>
      </c>
      <c r="D24" s="37">
        <v>0.73660000000000003</v>
      </c>
      <c r="E24" s="37">
        <v>0.97529999999999994</v>
      </c>
      <c r="F24" s="37">
        <v>0.88980000000000004</v>
      </c>
      <c r="G24" s="37">
        <v>1.0531999999999999</v>
      </c>
      <c r="H24" s="37">
        <v>1.1956</v>
      </c>
      <c r="I24" s="37">
        <v>1.0543</v>
      </c>
      <c r="J24" s="38">
        <v>0.87139999999999995</v>
      </c>
      <c r="K24" s="37">
        <v>1.0966</v>
      </c>
      <c r="L24" s="37">
        <v>0.85260000000000002</v>
      </c>
      <c r="M24" s="37">
        <v>1.1049</v>
      </c>
      <c r="N24" s="37">
        <v>1.1033999999999999</v>
      </c>
      <c r="O24" s="37">
        <v>0.84899999999999998</v>
      </c>
      <c r="P24" s="37">
        <v>1.079</v>
      </c>
      <c r="Q24" s="37">
        <v>0.95989999999999998</v>
      </c>
      <c r="R24" s="37">
        <v>1.2262</v>
      </c>
      <c r="S24" s="38">
        <v>1.2403999999999999</v>
      </c>
    </row>
    <row r="26" spans="2:19" x14ac:dyDescent="0.2">
      <c r="B26" s="43" t="s">
        <v>39</v>
      </c>
      <c r="C26" s="49" t="s">
        <v>34</v>
      </c>
      <c r="D26" s="41"/>
      <c r="E26" s="41"/>
      <c r="F26" s="41"/>
      <c r="G26" s="41"/>
      <c r="H26" s="41"/>
      <c r="I26" s="41"/>
      <c r="J26" s="42"/>
      <c r="K26" s="41" t="s">
        <v>35</v>
      </c>
      <c r="L26" s="41"/>
      <c r="M26" s="41"/>
      <c r="N26" s="41"/>
      <c r="O26" s="41"/>
      <c r="P26" s="41"/>
      <c r="Q26" s="41"/>
      <c r="R26" s="41"/>
      <c r="S26" s="42"/>
    </row>
    <row r="27" spans="2:19" x14ac:dyDescent="0.2">
      <c r="B27" s="44" t="s">
        <v>36</v>
      </c>
      <c r="C27" s="47">
        <v>3.9699999999999999E-2</v>
      </c>
      <c r="D27" s="35">
        <v>3.7699999999999997E-2</v>
      </c>
      <c r="E27" s="35">
        <v>4.0099999999999997E-2</v>
      </c>
      <c r="F27" s="35">
        <v>4.0500000000000001E-2</v>
      </c>
      <c r="G27" s="35">
        <v>4.0399999999999998E-2</v>
      </c>
      <c r="H27" s="35">
        <v>4.1300000000000003E-2</v>
      </c>
      <c r="I27" s="35">
        <v>3.9600000000000003E-2</v>
      </c>
      <c r="J27" s="36">
        <v>3.7999999999999999E-2</v>
      </c>
      <c r="K27" s="35">
        <v>4.1399999999999999E-2</v>
      </c>
      <c r="L27" s="35">
        <v>4.0399999999999998E-2</v>
      </c>
      <c r="M27" s="35">
        <v>4.2799999999999998E-2</v>
      </c>
      <c r="N27" s="35">
        <v>4.2000000000000003E-2</v>
      </c>
      <c r="O27" s="35">
        <v>3.95E-2</v>
      </c>
      <c r="P27" s="35">
        <v>4.0399999999999998E-2</v>
      </c>
      <c r="Q27" s="35">
        <v>4.1300000000000003E-2</v>
      </c>
      <c r="R27" s="35">
        <v>4.3099999999999999E-2</v>
      </c>
      <c r="S27" s="36">
        <v>4.36E-2</v>
      </c>
    </row>
    <row r="28" spans="2:19" x14ac:dyDescent="0.2">
      <c r="B28" s="44" t="s">
        <v>37</v>
      </c>
      <c r="C28" s="47">
        <v>3.9399999999999998E-2</v>
      </c>
      <c r="D28" s="35">
        <v>5.3600000000000002E-2</v>
      </c>
      <c r="E28" s="35">
        <v>3.9800000000000002E-2</v>
      </c>
      <c r="F28" s="35">
        <v>4.0099999999999997E-2</v>
      </c>
      <c r="G28" s="35">
        <v>0.04</v>
      </c>
      <c r="H28" s="35">
        <v>4.2900000000000001E-2</v>
      </c>
      <c r="I28" s="35">
        <v>3.9300000000000002E-2</v>
      </c>
      <c r="J28" s="36">
        <v>3.8899999999999997E-2</v>
      </c>
      <c r="K28" s="35">
        <v>4.1300000000000003E-2</v>
      </c>
      <c r="L28" s="35">
        <v>4.0099999999999997E-2</v>
      </c>
      <c r="M28" s="35">
        <v>4.1000000000000002E-2</v>
      </c>
      <c r="N28" s="35">
        <v>4.1399999999999999E-2</v>
      </c>
      <c r="O28" s="35">
        <v>0.04</v>
      </c>
      <c r="P28" s="35">
        <v>4.1099999999999998E-2</v>
      </c>
      <c r="Q28" s="35">
        <v>4.1399999999999999E-2</v>
      </c>
      <c r="R28" s="35">
        <v>4.2700000000000002E-2</v>
      </c>
      <c r="S28" s="36">
        <v>4.19E-2</v>
      </c>
    </row>
    <row r="29" spans="2:19" x14ac:dyDescent="0.2">
      <c r="B29" s="45" t="s">
        <v>38</v>
      </c>
      <c r="C29" s="48">
        <v>4.0899999999999999E-2</v>
      </c>
      <c r="D29" s="37">
        <v>3.8399999999999997E-2</v>
      </c>
      <c r="E29" s="37">
        <v>3.9399999999999998E-2</v>
      </c>
      <c r="F29" s="37">
        <v>4.0599999999999997E-2</v>
      </c>
      <c r="G29" s="37">
        <v>4.1000000000000002E-2</v>
      </c>
      <c r="H29" s="37">
        <v>4.0500000000000001E-2</v>
      </c>
      <c r="I29" s="37">
        <v>4.0599999999999997E-2</v>
      </c>
      <c r="J29" s="38">
        <v>0.04</v>
      </c>
      <c r="K29" s="37">
        <v>4.0099999999999997E-2</v>
      </c>
      <c r="L29" s="37">
        <v>0.04</v>
      </c>
      <c r="M29" s="37">
        <v>4.0500000000000001E-2</v>
      </c>
      <c r="N29" s="37">
        <v>4.1700000000000001E-2</v>
      </c>
      <c r="O29" s="37">
        <v>4.1799999999999997E-2</v>
      </c>
      <c r="P29" s="37">
        <v>4.24E-2</v>
      </c>
      <c r="Q29" s="37">
        <v>4.0599999999999997E-2</v>
      </c>
      <c r="R29" s="37">
        <v>4.3099999999999999E-2</v>
      </c>
      <c r="S29" s="38">
        <v>4.2700000000000002E-2</v>
      </c>
    </row>
    <row r="31" spans="2:19" x14ac:dyDescent="0.2">
      <c r="B31" s="51" t="s">
        <v>40</v>
      </c>
      <c r="C31" s="52"/>
      <c r="D31" s="52"/>
      <c r="E31" s="52"/>
    </row>
    <row r="32" spans="2:19" x14ac:dyDescent="0.2">
      <c r="B32" s="61" t="s">
        <v>41</v>
      </c>
      <c r="C32" s="62"/>
      <c r="D32" s="63" t="s">
        <v>42</v>
      </c>
      <c r="E32" s="63"/>
      <c r="F32" s="64" t="s">
        <v>43</v>
      </c>
      <c r="G32" s="65" t="s">
        <v>44</v>
      </c>
    </row>
    <row r="33" spans="2:7" x14ac:dyDescent="0.2">
      <c r="B33" s="53">
        <v>0.81899999999999995</v>
      </c>
      <c r="C33" s="57">
        <v>0.76939999999999997</v>
      </c>
      <c r="D33" s="35">
        <v>4.2200000000000001E-2</v>
      </c>
      <c r="E33" s="35">
        <v>4.1200000000000001E-2</v>
      </c>
      <c r="F33" s="59">
        <f>AVERAGE(B33-D33,C33-E33)</f>
        <v>0.75249999999999995</v>
      </c>
      <c r="G33" s="54">
        <v>2000</v>
      </c>
    </row>
    <row r="34" spans="2:7" x14ac:dyDescent="0.2">
      <c r="B34" s="53">
        <v>0.50870000000000004</v>
      </c>
      <c r="C34" s="57">
        <v>0.50670000000000004</v>
      </c>
      <c r="D34" s="35">
        <v>3.6799999999999999E-2</v>
      </c>
      <c r="E34" s="35">
        <v>3.73E-2</v>
      </c>
      <c r="F34" s="59">
        <f t="shared" ref="F34:F40" si="0">AVERAGE(B34-D34,C34-E34)</f>
        <v>0.47065000000000001</v>
      </c>
      <c r="G34" s="54">
        <f>G33/2</f>
        <v>1000</v>
      </c>
    </row>
    <row r="35" spans="2:7" x14ac:dyDescent="0.2">
      <c r="B35" s="53">
        <v>0.34110000000000001</v>
      </c>
      <c r="C35" s="57">
        <v>0.34710000000000002</v>
      </c>
      <c r="D35" s="35">
        <v>3.6499999999999998E-2</v>
      </c>
      <c r="E35" s="35">
        <v>3.7199999999999997E-2</v>
      </c>
      <c r="F35" s="59">
        <f t="shared" si="0"/>
        <v>0.30725000000000002</v>
      </c>
      <c r="G35" s="54">
        <f t="shared" ref="G35:G39" si="1">G34/2</f>
        <v>500</v>
      </c>
    </row>
    <row r="36" spans="2:7" x14ac:dyDescent="0.2">
      <c r="B36" s="53">
        <v>0.2525</v>
      </c>
      <c r="C36" s="57">
        <v>0.2208</v>
      </c>
      <c r="D36" s="35">
        <v>3.61E-2</v>
      </c>
      <c r="E36" s="35">
        <v>3.6499999999999998E-2</v>
      </c>
      <c r="F36" s="59">
        <f t="shared" si="0"/>
        <v>0.20035</v>
      </c>
      <c r="G36" s="54">
        <f t="shared" si="1"/>
        <v>250</v>
      </c>
    </row>
    <row r="37" spans="2:7" x14ac:dyDescent="0.2">
      <c r="B37" s="53">
        <v>0.1578</v>
      </c>
      <c r="C37" s="57">
        <v>0.15260000000000001</v>
      </c>
      <c r="D37" s="35">
        <v>3.9300000000000002E-2</v>
      </c>
      <c r="E37" s="35">
        <v>3.5799999999999998E-2</v>
      </c>
      <c r="F37" s="59">
        <f t="shared" si="0"/>
        <v>0.11765</v>
      </c>
      <c r="G37" s="54">
        <f t="shared" si="1"/>
        <v>125</v>
      </c>
    </row>
    <row r="38" spans="2:7" x14ac:dyDescent="0.2">
      <c r="B38" s="53">
        <v>0.10680000000000001</v>
      </c>
      <c r="C38" s="57">
        <v>0.10539999999999999</v>
      </c>
      <c r="D38" s="35">
        <v>3.4599999999999999E-2</v>
      </c>
      <c r="E38" s="35">
        <v>3.5099999999999999E-2</v>
      </c>
      <c r="F38" s="59">
        <f t="shared" si="0"/>
        <v>7.1250000000000008E-2</v>
      </c>
      <c r="G38" s="54">
        <f t="shared" si="1"/>
        <v>62.5</v>
      </c>
    </row>
    <row r="39" spans="2:7" x14ac:dyDescent="0.2">
      <c r="B39" s="53">
        <v>8.2500000000000004E-2</v>
      </c>
      <c r="C39" s="57">
        <v>7.8799999999999995E-2</v>
      </c>
      <c r="D39" s="35">
        <v>3.5099999999999999E-2</v>
      </c>
      <c r="E39" s="35">
        <v>3.5200000000000002E-2</v>
      </c>
      <c r="F39" s="59">
        <f t="shared" si="0"/>
        <v>4.5499999999999999E-2</v>
      </c>
      <c r="G39" s="54">
        <f t="shared" si="1"/>
        <v>31.25</v>
      </c>
    </row>
    <row r="40" spans="2:7" x14ac:dyDescent="0.2">
      <c r="B40" s="55">
        <v>5.1299999999999998E-2</v>
      </c>
      <c r="C40" s="58">
        <v>5.4899999999999997E-2</v>
      </c>
      <c r="D40" s="37">
        <v>3.39E-2</v>
      </c>
      <c r="E40" s="37">
        <v>3.7400000000000003E-2</v>
      </c>
      <c r="F40" s="60">
        <f t="shared" si="0"/>
        <v>1.7449999999999997E-2</v>
      </c>
      <c r="G40" s="56">
        <v>0</v>
      </c>
    </row>
  </sheetData>
  <mergeCells count="7">
    <mergeCell ref="B5:C5"/>
    <mergeCell ref="C21:J21"/>
    <mergeCell ref="K21:S21"/>
    <mergeCell ref="C26:J26"/>
    <mergeCell ref="K26:S26"/>
    <mergeCell ref="B32:C32"/>
    <mergeCell ref="D32:E32"/>
  </mergeCells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29AA-CC0C-C548-AFC3-516A783C8569}">
  <dimension ref="A1:D12"/>
  <sheetViews>
    <sheetView workbookViewId="0">
      <selection activeCell="C12" sqref="C12"/>
    </sheetView>
  </sheetViews>
  <sheetFormatPr baseColWidth="10" defaultRowHeight="16" x14ac:dyDescent="0.2"/>
  <cols>
    <col min="3" max="3" width="15.83203125" customWidth="1"/>
    <col min="4" max="4" width="21.83203125" customWidth="1"/>
  </cols>
  <sheetData>
    <row r="1" spans="1:4" x14ac:dyDescent="0.2">
      <c r="A1" t="s">
        <v>45</v>
      </c>
    </row>
    <row r="3" spans="1:4" x14ac:dyDescent="0.2">
      <c r="C3" s="13" t="s">
        <v>48</v>
      </c>
      <c r="D3" s="15"/>
    </row>
    <row r="4" spans="1:4" x14ac:dyDescent="0.2">
      <c r="C4" s="19" t="s">
        <v>46</v>
      </c>
      <c r="D4" s="24" t="s">
        <v>47</v>
      </c>
    </row>
    <row r="5" spans="1:4" x14ac:dyDescent="0.2">
      <c r="C5" s="7" t="s">
        <v>49</v>
      </c>
      <c r="D5" s="26">
        <v>1.45</v>
      </c>
    </row>
    <row r="6" spans="1:4" x14ac:dyDescent="0.2">
      <c r="C6" s="7" t="s">
        <v>49</v>
      </c>
      <c r="D6" s="26">
        <v>2.36</v>
      </c>
    </row>
    <row r="7" spans="1:4" x14ac:dyDescent="0.2">
      <c r="C7" s="7" t="s">
        <v>49</v>
      </c>
      <c r="D7" s="26">
        <v>0.77400000000000002</v>
      </c>
    </row>
    <row r="8" spans="1:4" x14ac:dyDescent="0.2">
      <c r="C8" s="7" t="s">
        <v>49</v>
      </c>
      <c r="D8" s="26">
        <v>0.88100000000000001</v>
      </c>
    </row>
    <row r="9" spans="1:4" x14ac:dyDescent="0.2">
      <c r="C9" s="10" t="s">
        <v>49</v>
      </c>
      <c r="D9" s="27">
        <v>0.54800000000000004</v>
      </c>
    </row>
    <row r="12" spans="1:4" x14ac:dyDescent="0.2">
      <c r="C12" s="66" t="s">
        <v>50</v>
      </c>
    </row>
  </sheetData>
  <mergeCells count="1"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2744-6B6B-5649-A6CA-E4A43D0BEA1B}">
  <dimension ref="A1:H14"/>
  <sheetViews>
    <sheetView workbookViewId="0">
      <selection activeCell="G19" sqref="G19"/>
    </sheetView>
  </sheetViews>
  <sheetFormatPr baseColWidth="10" defaultRowHeight="16" x14ac:dyDescent="0.2"/>
  <sheetData>
    <row r="1" spans="1:8" x14ac:dyDescent="0.2">
      <c r="A1" t="s">
        <v>56</v>
      </c>
    </row>
    <row r="3" spans="1:8" x14ac:dyDescent="0.2">
      <c r="C3" s="13" t="s">
        <v>63</v>
      </c>
      <c r="D3" s="14"/>
      <c r="E3" s="14"/>
      <c r="F3" s="14"/>
      <c r="G3" s="14"/>
      <c r="H3" s="15"/>
    </row>
    <row r="4" spans="1:8" x14ac:dyDescent="0.2">
      <c r="B4" s="2"/>
      <c r="C4" s="16" t="s">
        <v>57</v>
      </c>
      <c r="D4" s="17"/>
      <c r="E4" s="18"/>
      <c r="F4" s="16" t="s">
        <v>58</v>
      </c>
      <c r="G4" s="17"/>
      <c r="H4" s="18"/>
    </row>
    <row r="5" spans="1:8" x14ac:dyDescent="0.2">
      <c r="B5" s="69" t="s">
        <v>59</v>
      </c>
      <c r="C5" s="4">
        <v>487</v>
      </c>
      <c r="D5" s="5">
        <v>738</v>
      </c>
      <c r="E5" s="6">
        <v>755</v>
      </c>
      <c r="F5" s="5">
        <v>1207</v>
      </c>
      <c r="G5" s="5">
        <v>1237</v>
      </c>
      <c r="H5" s="6"/>
    </row>
    <row r="6" spans="1:8" x14ac:dyDescent="0.2">
      <c r="B6" s="70" t="s">
        <v>60</v>
      </c>
      <c r="C6" s="7">
        <v>2785</v>
      </c>
      <c r="D6" s="8">
        <v>3275</v>
      </c>
      <c r="E6" s="9"/>
      <c r="F6" s="8">
        <v>2075</v>
      </c>
      <c r="G6" s="8">
        <v>2116</v>
      </c>
      <c r="H6" s="9"/>
    </row>
    <row r="7" spans="1:8" x14ac:dyDescent="0.2">
      <c r="B7" s="71" t="s">
        <v>61</v>
      </c>
      <c r="C7" s="10">
        <v>2861</v>
      </c>
      <c r="D7" s="11">
        <v>1931</v>
      </c>
      <c r="E7" s="12"/>
      <c r="F7" s="11">
        <v>2278</v>
      </c>
      <c r="G7" s="11">
        <v>1892</v>
      </c>
      <c r="H7" s="12">
        <v>1701</v>
      </c>
    </row>
    <row r="10" spans="1:8" x14ac:dyDescent="0.2">
      <c r="C10" s="13" t="s">
        <v>62</v>
      </c>
      <c r="D10" s="14"/>
      <c r="E10" s="14"/>
      <c r="F10" s="14"/>
      <c r="G10" s="14"/>
      <c r="H10" s="15"/>
    </row>
    <row r="11" spans="1:8" x14ac:dyDescent="0.2">
      <c r="B11" s="2"/>
      <c r="C11" s="16" t="s">
        <v>57</v>
      </c>
      <c r="D11" s="17"/>
      <c r="E11" s="18"/>
      <c r="F11" s="16" t="s">
        <v>58</v>
      </c>
      <c r="G11" s="17"/>
      <c r="H11" s="18"/>
    </row>
    <row r="12" spans="1:8" x14ac:dyDescent="0.2">
      <c r="B12" s="69" t="s">
        <v>59</v>
      </c>
      <c r="C12" s="4">
        <v>1156</v>
      </c>
      <c r="D12" s="5">
        <v>1204</v>
      </c>
      <c r="E12" s="5">
        <v>1106</v>
      </c>
      <c r="F12" s="4">
        <v>985</v>
      </c>
      <c r="G12" s="5">
        <v>1450</v>
      </c>
      <c r="H12" s="6"/>
    </row>
    <row r="13" spans="1:8" x14ac:dyDescent="0.2">
      <c r="B13" s="70" t="s">
        <v>60</v>
      </c>
      <c r="C13" s="7">
        <v>3015</v>
      </c>
      <c r="D13" s="8">
        <v>2727</v>
      </c>
      <c r="E13" s="8"/>
      <c r="F13" s="7">
        <v>2285</v>
      </c>
      <c r="G13" s="8">
        <v>2073</v>
      </c>
      <c r="H13" s="9"/>
    </row>
    <row r="14" spans="1:8" x14ac:dyDescent="0.2">
      <c r="B14" s="71" t="s">
        <v>61</v>
      </c>
      <c r="C14" s="10">
        <v>2845</v>
      </c>
      <c r="D14" s="11">
        <v>2333</v>
      </c>
      <c r="E14" s="11"/>
      <c r="F14" s="10">
        <v>2036</v>
      </c>
      <c r="G14" s="11">
        <v>1706</v>
      </c>
      <c r="H14" s="12">
        <v>1674</v>
      </c>
    </row>
  </sheetData>
  <mergeCells count="6">
    <mergeCell ref="C4:E4"/>
    <mergeCell ref="F4:H4"/>
    <mergeCell ref="C3:H3"/>
    <mergeCell ref="C11:E11"/>
    <mergeCell ref="F11:H11"/>
    <mergeCell ref="C10:H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CE12-5779-B34D-8EF9-665A06349ED9}">
  <dimension ref="A1:O43"/>
  <sheetViews>
    <sheetView tabSelected="1" topLeftCell="A19" workbookViewId="0">
      <selection activeCell="P42" sqref="P42"/>
    </sheetView>
  </sheetViews>
  <sheetFormatPr baseColWidth="10" defaultRowHeight="16" x14ac:dyDescent="0.2"/>
  <cols>
    <col min="2" max="2" width="19" customWidth="1"/>
    <col min="3" max="3" width="17.83203125" customWidth="1"/>
    <col min="4" max="4" width="18.33203125" customWidth="1"/>
    <col min="5" max="5" width="18" customWidth="1"/>
  </cols>
  <sheetData>
    <row r="1" spans="1:9" x14ac:dyDescent="0.2">
      <c r="A1" t="s">
        <v>64</v>
      </c>
    </row>
    <row r="5" spans="1:9" x14ac:dyDescent="0.2">
      <c r="B5" s="13" t="s">
        <v>68</v>
      </c>
      <c r="C5" s="14"/>
      <c r="D5" s="14"/>
      <c r="E5" s="14"/>
      <c r="F5" s="14"/>
      <c r="G5" s="15"/>
      <c r="H5" s="72"/>
      <c r="I5" s="72"/>
    </row>
    <row r="6" spans="1:9" x14ac:dyDescent="0.2">
      <c r="B6" s="49" t="s">
        <v>67</v>
      </c>
      <c r="C6" s="41"/>
      <c r="D6" s="42"/>
      <c r="E6" s="49" t="s">
        <v>69</v>
      </c>
      <c r="F6" s="41"/>
      <c r="G6" s="42"/>
    </row>
    <row r="7" spans="1:9" x14ac:dyDescent="0.2">
      <c r="B7" s="67" t="s">
        <v>15</v>
      </c>
      <c r="C7" s="73" t="s">
        <v>65</v>
      </c>
      <c r="D7" s="68" t="s">
        <v>66</v>
      </c>
      <c r="E7" s="67" t="s">
        <v>15</v>
      </c>
      <c r="F7" s="73" t="s">
        <v>65</v>
      </c>
      <c r="G7" s="68" t="s">
        <v>66</v>
      </c>
    </row>
    <row r="8" spans="1:9" x14ac:dyDescent="0.2">
      <c r="B8" s="7">
        <v>29.212789999999998</v>
      </c>
      <c r="C8" s="8">
        <v>26.282129999999999</v>
      </c>
      <c r="D8" s="77">
        <v>4</v>
      </c>
      <c r="E8" s="7">
        <v>53.741140000000001</v>
      </c>
      <c r="F8" s="8">
        <v>65.336359999999999</v>
      </c>
      <c r="G8" s="9">
        <v>32.016030000000001</v>
      </c>
    </row>
    <row r="9" spans="1:9" x14ac:dyDescent="0.2">
      <c r="B9" s="76">
        <v>4</v>
      </c>
      <c r="C9" s="79">
        <v>4</v>
      </c>
      <c r="D9" s="77">
        <v>4</v>
      </c>
      <c r="E9" s="7">
        <v>39.02413</v>
      </c>
      <c r="F9" s="8">
        <v>76.613029999999995</v>
      </c>
      <c r="G9" s="9">
        <v>37.94106</v>
      </c>
    </row>
    <row r="10" spans="1:9" x14ac:dyDescent="0.2">
      <c r="B10" s="10">
        <v>42.209629999999997</v>
      </c>
      <c r="C10" s="11">
        <v>56.544379999999997</v>
      </c>
      <c r="D10" s="78">
        <v>4</v>
      </c>
      <c r="E10" s="10">
        <v>73.873500000000007</v>
      </c>
      <c r="F10" s="11">
        <v>83.111450000000005</v>
      </c>
      <c r="G10" s="12">
        <v>39.788649999999997</v>
      </c>
    </row>
    <row r="11" spans="1:9" x14ac:dyDescent="0.2">
      <c r="B11" s="34"/>
      <c r="C11" s="74"/>
      <c r="D11" s="54"/>
      <c r="E11" s="34"/>
      <c r="F11" s="74"/>
      <c r="G11" s="54"/>
    </row>
    <row r="12" spans="1:9" x14ac:dyDescent="0.2">
      <c r="B12" s="49" t="s">
        <v>80</v>
      </c>
      <c r="C12" s="41"/>
      <c r="D12" s="42"/>
      <c r="E12" s="49" t="s">
        <v>79</v>
      </c>
      <c r="F12" s="41"/>
      <c r="G12" s="42"/>
    </row>
    <row r="13" spans="1:9" x14ac:dyDescent="0.2">
      <c r="B13" s="29" t="s">
        <v>15</v>
      </c>
      <c r="C13" s="30" t="s">
        <v>65</v>
      </c>
      <c r="D13" s="31" t="s">
        <v>66</v>
      </c>
      <c r="E13" s="29" t="s">
        <v>15</v>
      </c>
      <c r="F13" s="30" t="s">
        <v>65</v>
      </c>
      <c r="G13" s="31" t="s">
        <v>66</v>
      </c>
    </row>
    <row r="14" spans="1:9" x14ac:dyDescent="0.2">
      <c r="B14" s="7">
        <v>89.294790000000006</v>
      </c>
      <c r="C14" s="8">
        <v>96.905709999999999</v>
      </c>
      <c r="D14" s="9">
        <v>71.071470000000005</v>
      </c>
      <c r="E14" s="7">
        <v>84.336979999999997</v>
      </c>
      <c r="F14" s="8">
        <v>104.19499999999999</v>
      </c>
      <c r="G14" s="9">
        <v>25.673970000000001</v>
      </c>
    </row>
    <row r="15" spans="1:9" x14ac:dyDescent="0.2">
      <c r="B15" s="7">
        <v>106.3926</v>
      </c>
      <c r="C15" s="8">
        <v>112.2347</v>
      </c>
      <c r="D15" s="9">
        <v>78.22681</v>
      </c>
      <c r="E15" s="7">
        <v>78.923580000000001</v>
      </c>
      <c r="F15" s="8">
        <v>100.7916</v>
      </c>
      <c r="G15" s="9">
        <v>24.012429999999998</v>
      </c>
    </row>
    <row r="16" spans="1:9" x14ac:dyDescent="0.2">
      <c r="B16" s="10">
        <v>91.840699999999998</v>
      </c>
      <c r="C16" s="11">
        <v>102.2655</v>
      </c>
      <c r="D16" s="12">
        <v>66.247649999999993</v>
      </c>
      <c r="E16" s="10">
        <v>76.940460000000002</v>
      </c>
      <c r="F16" s="11">
        <v>87.633260000000007</v>
      </c>
      <c r="G16" s="12">
        <v>20.98414</v>
      </c>
    </row>
    <row r="18" spans="1:15" x14ac:dyDescent="0.2">
      <c r="B18" s="75" t="s">
        <v>71</v>
      </c>
      <c r="C18" s="75"/>
      <c r="D18" s="75"/>
      <c r="E18" s="75"/>
      <c r="F18" s="75"/>
      <c r="G18" s="75"/>
    </row>
    <row r="20" spans="1:15" x14ac:dyDescent="0.2">
      <c r="A20" s="20" t="s">
        <v>32</v>
      </c>
    </row>
    <row r="22" spans="1:15" x14ac:dyDescent="0.2">
      <c r="A22" s="20" t="s">
        <v>70</v>
      </c>
      <c r="I22" s="20" t="s">
        <v>78</v>
      </c>
    </row>
    <row r="23" spans="1:15" x14ac:dyDescent="0.2">
      <c r="A23" t="s">
        <v>33</v>
      </c>
      <c r="B23" s="3" t="s">
        <v>72</v>
      </c>
      <c r="C23" s="3"/>
      <c r="D23" s="3"/>
      <c r="E23" s="3" t="s">
        <v>73</v>
      </c>
      <c r="F23" s="3"/>
      <c r="G23" s="3"/>
      <c r="I23" t="s">
        <v>33</v>
      </c>
      <c r="J23" s="3" t="s">
        <v>72</v>
      </c>
      <c r="K23" s="3"/>
      <c r="L23" s="3"/>
      <c r="M23" s="3" t="s">
        <v>73</v>
      </c>
      <c r="N23" s="3"/>
      <c r="O23" s="3"/>
    </row>
    <row r="24" spans="1:15" x14ac:dyDescent="0.2">
      <c r="B24" t="s">
        <v>15</v>
      </c>
      <c r="C24" t="s">
        <v>65</v>
      </c>
      <c r="D24" t="s">
        <v>66</v>
      </c>
      <c r="E24" t="s">
        <v>15</v>
      </c>
      <c r="F24" t="s">
        <v>65</v>
      </c>
      <c r="G24" t="s">
        <v>66</v>
      </c>
      <c r="J24" t="s">
        <v>15</v>
      </c>
      <c r="K24" t="s">
        <v>65</v>
      </c>
      <c r="L24" t="s">
        <v>66</v>
      </c>
      <c r="M24" t="s">
        <v>15</v>
      </c>
      <c r="N24" t="s">
        <v>65</v>
      </c>
      <c r="O24" t="s">
        <v>66</v>
      </c>
    </row>
    <row r="25" spans="1:15" x14ac:dyDescent="0.2">
      <c r="B25" s="33">
        <v>0.45329999999999998</v>
      </c>
      <c r="C25" s="33">
        <v>0.44819999999999999</v>
      </c>
      <c r="D25" s="33">
        <v>0.33389999999999997</v>
      </c>
      <c r="E25" s="33">
        <v>0.4914</v>
      </c>
      <c r="F25" s="33">
        <v>0.51849999999999996</v>
      </c>
      <c r="G25" s="33">
        <v>0.45660000000000001</v>
      </c>
      <c r="J25" s="33">
        <v>0.43890000000000001</v>
      </c>
      <c r="K25" s="33">
        <v>0.4703</v>
      </c>
      <c r="L25" s="33">
        <v>0.37380000000000002</v>
      </c>
      <c r="M25" s="33">
        <v>0.42080000000000001</v>
      </c>
      <c r="N25" s="33">
        <v>0.49559999999999998</v>
      </c>
      <c r="O25" s="33">
        <v>0.20169999999999999</v>
      </c>
    </row>
    <row r="26" spans="1:15" x14ac:dyDescent="0.2">
      <c r="B26" s="33">
        <v>0.35880000000000001</v>
      </c>
      <c r="C26" s="33">
        <v>0.3931</v>
      </c>
      <c r="D26" s="33">
        <v>0.25509999999999999</v>
      </c>
      <c r="E26" s="33">
        <v>0.46800000000000003</v>
      </c>
      <c r="F26" s="33">
        <v>0.53039999999999998</v>
      </c>
      <c r="G26" s="33">
        <v>0.46589999999999998</v>
      </c>
      <c r="J26" s="33">
        <v>0.50490000000000002</v>
      </c>
      <c r="K26" s="33">
        <v>0.52529999999999999</v>
      </c>
      <c r="L26" s="33">
        <v>0.3982</v>
      </c>
      <c r="M26" s="33">
        <v>0.40060000000000001</v>
      </c>
      <c r="N26" s="33">
        <v>0.48320000000000002</v>
      </c>
      <c r="O26" s="33">
        <v>0.19500000000000001</v>
      </c>
    </row>
    <row r="27" spans="1:15" x14ac:dyDescent="0.2">
      <c r="B27" s="33">
        <v>0.47839999999999999</v>
      </c>
      <c r="C27" s="33">
        <v>0.49509999999999998</v>
      </c>
      <c r="D27" s="33">
        <v>0.2913</v>
      </c>
      <c r="E27" s="33">
        <v>0.52480000000000004</v>
      </c>
      <c r="F27" s="33">
        <v>0.53720000000000001</v>
      </c>
      <c r="G27" s="33">
        <v>0.47239999999999999</v>
      </c>
      <c r="J27" s="33">
        <v>0.45479999999999998</v>
      </c>
      <c r="K27" s="33">
        <v>0.4889</v>
      </c>
      <c r="L27" s="33">
        <v>0.35449999999999998</v>
      </c>
      <c r="M27" s="33">
        <v>0.3962</v>
      </c>
      <c r="N27" s="33">
        <v>0.4335</v>
      </c>
      <c r="O27" s="33">
        <v>0.18329999999999999</v>
      </c>
    </row>
    <row r="28" spans="1:15" x14ac:dyDescent="0.2">
      <c r="A28" t="s">
        <v>39</v>
      </c>
      <c r="B28" s="3" t="s">
        <v>72</v>
      </c>
      <c r="C28" s="3"/>
      <c r="D28" s="3"/>
      <c r="E28" s="3" t="s">
        <v>73</v>
      </c>
      <c r="F28" s="3"/>
      <c r="G28" s="3"/>
      <c r="I28" t="s">
        <v>39</v>
      </c>
      <c r="J28" s="3" t="s">
        <v>72</v>
      </c>
      <c r="K28" s="3"/>
      <c r="L28" s="3"/>
      <c r="M28" s="3" t="s">
        <v>73</v>
      </c>
      <c r="N28" s="3"/>
      <c r="O28" s="3"/>
    </row>
    <row r="29" spans="1:15" x14ac:dyDescent="0.2">
      <c r="B29" t="s">
        <v>15</v>
      </c>
      <c r="C29" t="s">
        <v>65</v>
      </c>
      <c r="D29" t="s">
        <v>66</v>
      </c>
      <c r="E29" t="s">
        <v>15</v>
      </c>
      <c r="F29" t="s">
        <v>65</v>
      </c>
      <c r="G29" t="s">
        <v>66</v>
      </c>
      <c r="J29" t="s">
        <v>15</v>
      </c>
      <c r="K29" t="s">
        <v>65</v>
      </c>
      <c r="L29" t="s">
        <v>66</v>
      </c>
      <c r="M29" t="s">
        <v>15</v>
      </c>
      <c r="N29" t="s">
        <v>65</v>
      </c>
      <c r="O29" t="s">
        <v>66</v>
      </c>
    </row>
    <row r="30" spans="1:15" x14ac:dyDescent="0.2">
      <c r="B30" s="33">
        <v>3.8399999999999997E-2</v>
      </c>
      <c r="C30" s="33">
        <v>3.7900000000000003E-2</v>
      </c>
      <c r="D30" s="33">
        <v>3.9300000000000002E-2</v>
      </c>
      <c r="E30" s="33">
        <v>3.7999999999999999E-2</v>
      </c>
      <c r="F30" s="33">
        <v>4.6899999999999997E-2</v>
      </c>
      <c r="G30" s="33">
        <v>3.73E-2</v>
      </c>
      <c r="J30" s="33">
        <v>3.8300000000000001E-2</v>
      </c>
      <c r="K30" s="33">
        <v>4.1300000000000003E-2</v>
      </c>
      <c r="L30" s="33">
        <v>4.1200000000000001E-2</v>
      </c>
      <c r="M30" s="33">
        <v>3.8699999999999998E-2</v>
      </c>
      <c r="N30" s="33">
        <v>3.9399999999999998E-2</v>
      </c>
      <c r="O30" s="33">
        <v>3.85E-2</v>
      </c>
    </row>
    <row r="31" spans="1:15" x14ac:dyDescent="0.2">
      <c r="B31" s="33">
        <v>3.78E-2</v>
      </c>
      <c r="C31" s="33">
        <v>3.6499999999999998E-2</v>
      </c>
      <c r="D31" s="33">
        <v>3.8399999999999997E-2</v>
      </c>
      <c r="E31" s="33">
        <v>3.7699999999999997E-2</v>
      </c>
      <c r="F31" s="33">
        <v>4.1099999999999998E-2</v>
      </c>
      <c r="G31" s="33">
        <v>3.73E-2</v>
      </c>
      <c r="J31" s="33">
        <v>4.0500000000000001E-2</v>
      </c>
      <c r="K31" s="33">
        <v>3.9100000000000003E-2</v>
      </c>
      <c r="L31" s="33">
        <v>3.8899999999999997E-2</v>
      </c>
      <c r="M31" s="33">
        <v>3.8699999999999998E-2</v>
      </c>
      <c r="N31" s="33">
        <v>3.9699999999999999E-2</v>
      </c>
      <c r="O31" s="33">
        <v>3.7999999999999999E-2</v>
      </c>
    </row>
    <row r="32" spans="1:15" x14ac:dyDescent="0.2">
      <c r="B32" s="33">
        <v>4.3099999999999999E-2</v>
      </c>
      <c r="C32" s="33">
        <v>3.73E-2</v>
      </c>
      <c r="D32" s="33">
        <v>3.6700000000000003E-2</v>
      </c>
      <c r="E32" s="33">
        <v>3.9800000000000002E-2</v>
      </c>
      <c r="F32" s="33">
        <v>3.7699999999999997E-2</v>
      </c>
      <c r="G32" s="33">
        <v>4.0899999999999999E-2</v>
      </c>
      <c r="J32" s="33">
        <v>4.4699999999999997E-2</v>
      </c>
      <c r="K32" s="33">
        <v>3.9899999999999998E-2</v>
      </c>
      <c r="L32" s="33">
        <v>3.9899999999999998E-2</v>
      </c>
      <c r="M32" s="33">
        <v>4.1700000000000001E-2</v>
      </c>
      <c r="N32" s="33">
        <v>3.9100000000000003E-2</v>
      </c>
      <c r="O32" s="33">
        <v>3.7600000000000001E-2</v>
      </c>
    </row>
    <row r="34" spans="1:15" x14ac:dyDescent="0.2">
      <c r="A34" t="s">
        <v>74</v>
      </c>
      <c r="I34" t="s">
        <v>74</v>
      </c>
    </row>
    <row r="35" spans="1:15" x14ac:dyDescent="0.2">
      <c r="B35" s="46" t="s">
        <v>75</v>
      </c>
      <c r="C35" s="40"/>
      <c r="D35" s="39" t="s">
        <v>76</v>
      </c>
      <c r="E35" s="40"/>
      <c r="F35" t="s">
        <v>77</v>
      </c>
      <c r="G35" t="s">
        <v>44</v>
      </c>
      <c r="J35" s="46" t="s">
        <v>75</v>
      </c>
      <c r="K35" s="40"/>
      <c r="L35" s="39" t="s">
        <v>76</v>
      </c>
      <c r="M35" s="40"/>
      <c r="N35" t="s">
        <v>77</v>
      </c>
      <c r="O35" t="s">
        <v>44</v>
      </c>
    </row>
    <row r="36" spans="1:15" x14ac:dyDescent="0.2">
      <c r="B36" s="80">
        <v>3.0466000000000002</v>
      </c>
      <c r="C36" s="81">
        <v>2.9643999999999999</v>
      </c>
      <c r="D36" s="35">
        <v>5.5199999999999999E-2</v>
      </c>
      <c r="E36" s="36">
        <v>5.4600000000000003E-2</v>
      </c>
      <c r="F36" s="50">
        <f>AVERAGE(B36-D36,C36-E36)</f>
        <v>2.9505999999999997</v>
      </c>
      <c r="G36" s="82">
        <v>1000</v>
      </c>
      <c r="J36" s="80">
        <v>1.2204999999999999</v>
      </c>
      <c r="K36" s="81">
        <v>1.2</v>
      </c>
      <c r="L36" s="83">
        <v>4.3200000000000002E-2</v>
      </c>
      <c r="M36" s="81">
        <v>4.2099999999999999E-2</v>
      </c>
      <c r="N36" s="50">
        <f>AVERAGE(J36-L36,K36-M36)</f>
        <v>1.1676</v>
      </c>
      <c r="O36" s="82">
        <v>300</v>
      </c>
    </row>
    <row r="37" spans="1:15" x14ac:dyDescent="0.2">
      <c r="B37" s="47">
        <v>2.2827999999999999</v>
      </c>
      <c r="C37" s="36">
        <v>2.2442000000000002</v>
      </c>
      <c r="D37" s="35">
        <v>4.9099999999999998E-2</v>
      </c>
      <c r="E37" s="36">
        <v>5.1799999999999999E-2</v>
      </c>
      <c r="F37" s="50">
        <f t="shared" ref="F37:F43" si="0">AVERAGE(B37-D37,C37-E37)</f>
        <v>2.21305</v>
      </c>
      <c r="G37">
        <f>G36/2</f>
        <v>500</v>
      </c>
      <c r="J37" s="47">
        <v>0.68410000000000004</v>
      </c>
      <c r="K37" s="36">
        <v>0.68340000000000001</v>
      </c>
      <c r="L37" s="35">
        <v>3.9100000000000003E-2</v>
      </c>
      <c r="M37" s="36">
        <v>4.0399999999999998E-2</v>
      </c>
      <c r="N37" s="50">
        <f t="shared" ref="N37:N43" si="1">AVERAGE(J37-L37,K37-M37)</f>
        <v>0.64400000000000002</v>
      </c>
      <c r="O37">
        <f>O36/2</f>
        <v>150</v>
      </c>
    </row>
    <row r="38" spans="1:15" x14ac:dyDescent="0.2">
      <c r="B38" s="47">
        <v>1.6623000000000001</v>
      </c>
      <c r="C38" s="36">
        <v>1.6145</v>
      </c>
      <c r="D38" s="35">
        <v>4.5600000000000002E-2</v>
      </c>
      <c r="E38" s="36">
        <v>4.4400000000000002E-2</v>
      </c>
      <c r="F38" s="50">
        <f t="shared" si="0"/>
        <v>1.5933999999999999</v>
      </c>
      <c r="G38">
        <f t="shared" ref="G38:G42" si="2">G37/2</f>
        <v>250</v>
      </c>
      <c r="J38" s="47">
        <v>0.42330000000000001</v>
      </c>
      <c r="K38" s="36">
        <v>0.41410000000000002</v>
      </c>
      <c r="L38" s="35">
        <v>3.8699999999999998E-2</v>
      </c>
      <c r="M38" s="36">
        <v>4.2700000000000002E-2</v>
      </c>
      <c r="N38" s="50">
        <f t="shared" si="1"/>
        <v>0.378</v>
      </c>
      <c r="O38">
        <f t="shared" ref="O38:O42" si="3">O37/2</f>
        <v>75</v>
      </c>
    </row>
    <row r="39" spans="1:15" x14ac:dyDescent="0.2">
      <c r="B39" s="47">
        <v>1.1311</v>
      </c>
      <c r="C39" s="36">
        <v>1.1214999999999999</v>
      </c>
      <c r="D39" s="35">
        <v>4.0800000000000003E-2</v>
      </c>
      <c r="E39" s="36">
        <v>4.2700000000000002E-2</v>
      </c>
      <c r="F39" s="50">
        <f t="shared" si="0"/>
        <v>1.0845500000000001</v>
      </c>
      <c r="G39">
        <f t="shared" si="2"/>
        <v>125</v>
      </c>
      <c r="J39" s="47">
        <v>0.26819999999999999</v>
      </c>
      <c r="K39" s="36">
        <v>0.25080000000000002</v>
      </c>
      <c r="L39" s="35">
        <v>3.8100000000000002E-2</v>
      </c>
      <c r="M39" s="36">
        <v>3.7100000000000001E-2</v>
      </c>
      <c r="N39" s="50">
        <f t="shared" si="1"/>
        <v>0.22190000000000001</v>
      </c>
      <c r="O39">
        <f t="shared" si="3"/>
        <v>37.5</v>
      </c>
    </row>
    <row r="40" spans="1:15" x14ac:dyDescent="0.2">
      <c r="B40" s="47">
        <v>0.69950000000000001</v>
      </c>
      <c r="C40" s="36">
        <v>0.70289999999999997</v>
      </c>
      <c r="D40" s="35">
        <v>3.8399999999999997E-2</v>
      </c>
      <c r="E40" s="36">
        <v>3.8199999999999998E-2</v>
      </c>
      <c r="F40" s="50">
        <f t="shared" si="0"/>
        <v>0.66290000000000004</v>
      </c>
      <c r="G40">
        <f t="shared" si="2"/>
        <v>62.5</v>
      </c>
      <c r="J40" s="47">
        <v>0.17519999999999999</v>
      </c>
      <c r="K40" s="36">
        <v>0.16700000000000001</v>
      </c>
      <c r="L40" s="35">
        <v>3.7100000000000001E-2</v>
      </c>
      <c r="M40" s="36">
        <v>3.9199999999999999E-2</v>
      </c>
      <c r="N40" s="50">
        <f t="shared" si="1"/>
        <v>0.13295000000000001</v>
      </c>
      <c r="O40">
        <f t="shared" si="3"/>
        <v>18.75</v>
      </c>
    </row>
    <row r="41" spans="1:15" x14ac:dyDescent="0.2">
      <c r="B41" s="47">
        <v>0.45490000000000003</v>
      </c>
      <c r="C41" s="36">
        <v>0.43590000000000001</v>
      </c>
      <c r="D41" s="35">
        <v>3.61E-2</v>
      </c>
      <c r="E41" s="36">
        <v>3.7600000000000001E-2</v>
      </c>
      <c r="F41" s="50">
        <f t="shared" si="0"/>
        <v>0.40854999999999997</v>
      </c>
      <c r="G41">
        <f t="shared" si="2"/>
        <v>31.25</v>
      </c>
      <c r="J41" s="47">
        <v>0.1326</v>
      </c>
      <c r="K41" s="36">
        <v>0.129</v>
      </c>
      <c r="L41" s="35">
        <v>3.7900000000000003E-2</v>
      </c>
      <c r="M41" s="36">
        <v>3.8399999999999997E-2</v>
      </c>
      <c r="N41" s="50">
        <f t="shared" si="1"/>
        <v>9.265000000000001E-2</v>
      </c>
      <c r="O41">
        <f t="shared" si="3"/>
        <v>9.375</v>
      </c>
    </row>
    <row r="42" spans="1:15" x14ac:dyDescent="0.2">
      <c r="B42" s="47">
        <v>0.28129999999999999</v>
      </c>
      <c r="C42" s="36">
        <v>0.26669999999999999</v>
      </c>
      <c r="D42" s="35">
        <v>3.7699999999999997E-2</v>
      </c>
      <c r="E42" s="36">
        <v>3.5499999999999997E-2</v>
      </c>
      <c r="F42" s="50">
        <f t="shared" si="0"/>
        <v>0.2374</v>
      </c>
      <c r="G42">
        <f t="shared" si="2"/>
        <v>15.625</v>
      </c>
      <c r="J42" s="47">
        <v>0.1086</v>
      </c>
      <c r="K42" s="36">
        <v>0.10489999999999999</v>
      </c>
      <c r="L42" s="35">
        <v>3.6900000000000002E-2</v>
      </c>
      <c r="M42" s="36">
        <v>3.73E-2</v>
      </c>
      <c r="N42" s="50">
        <f t="shared" si="1"/>
        <v>6.964999999999999E-2</v>
      </c>
      <c r="O42">
        <f t="shared" si="3"/>
        <v>4.6875</v>
      </c>
    </row>
    <row r="43" spans="1:15" x14ac:dyDescent="0.2">
      <c r="B43" s="48">
        <v>6.59E-2</v>
      </c>
      <c r="C43" s="38">
        <v>6.6699999999999995E-2</v>
      </c>
      <c r="D43" s="37">
        <v>3.5900000000000001E-2</v>
      </c>
      <c r="E43" s="38">
        <v>3.4200000000000001E-2</v>
      </c>
      <c r="F43" s="50">
        <f t="shared" si="0"/>
        <v>3.1249999999999997E-2</v>
      </c>
      <c r="G43" s="82">
        <v>0</v>
      </c>
      <c r="J43" s="48">
        <v>9.3899999999999997E-2</v>
      </c>
      <c r="K43" s="38">
        <v>8.5699999999999998E-2</v>
      </c>
      <c r="L43" s="37">
        <v>3.6299999999999999E-2</v>
      </c>
      <c r="M43" s="38">
        <v>3.5700000000000003E-2</v>
      </c>
      <c r="N43" s="50">
        <f t="shared" si="1"/>
        <v>5.3800000000000001E-2</v>
      </c>
      <c r="O43" s="82">
        <v>0</v>
      </c>
    </row>
  </sheetData>
  <mergeCells count="18">
    <mergeCell ref="J23:L23"/>
    <mergeCell ref="M23:O23"/>
    <mergeCell ref="J28:L28"/>
    <mergeCell ref="M28:O28"/>
    <mergeCell ref="J35:K35"/>
    <mergeCell ref="L35:M35"/>
    <mergeCell ref="B18:G18"/>
    <mergeCell ref="B23:D23"/>
    <mergeCell ref="B28:D28"/>
    <mergeCell ref="E23:G23"/>
    <mergeCell ref="E28:G28"/>
    <mergeCell ref="B35:C35"/>
    <mergeCell ref="D35:E35"/>
    <mergeCell ref="B6:D6"/>
    <mergeCell ref="B12:D12"/>
    <mergeCell ref="E6:G6"/>
    <mergeCell ref="B5:G5"/>
    <mergeCell ref="E12:G12"/>
  </mergeCells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68179-E229-4F4C-A692-3267EC47A31C}">
  <dimension ref="A1:C16"/>
  <sheetViews>
    <sheetView workbookViewId="0">
      <selection activeCell="E7" sqref="E7"/>
    </sheetView>
  </sheetViews>
  <sheetFormatPr baseColWidth="10" defaultRowHeight="16" x14ac:dyDescent="0.2"/>
  <cols>
    <col min="2" max="2" width="16.33203125" customWidth="1"/>
    <col min="3" max="3" width="23.1640625" customWidth="1"/>
  </cols>
  <sheetData>
    <row r="1" spans="1:3" x14ac:dyDescent="0.2">
      <c r="A1" t="s">
        <v>51</v>
      </c>
    </row>
    <row r="4" spans="1:3" x14ac:dyDescent="0.2">
      <c r="B4" s="13" t="s">
        <v>48</v>
      </c>
      <c r="C4" s="15"/>
    </row>
    <row r="5" spans="1:3" x14ac:dyDescent="0.2">
      <c r="B5" s="24" t="s">
        <v>46</v>
      </c>
      <c r="C5" s="24" t="s">
        <v>47</v>
      </c>
    </row>
    <row r="6" spans="1:3" x14ac:dyDescent="0.2">
      <c r="B6" s="26">
        <v>3.5799999999999998E-2</v>
      </c>
      <c r="C6" s="9">
        <v>0.79700000000000004</v>
      </c>
    </row>
    <row r="7" spans="1:3" x14ac:dyDescent="0.2">
      <c r="B7" s="26" t="s">
        <v>49</v>
      </c>
      <c r="C7" s="9">
        <v>0.91600000000000004</v>
      </c>
    </row>
    <row r="8" spans="1:3" x14ac:dyDescent="0.2">
      <c r="B8" s="26" t="s">
        <v>49</v>
      </c>
      <c r="C8" s="9">
        <v>0.79</v>
      </c>
    </row>
    <row r="9" spans="1:3" x14ac:dyDescent="0.2">
      <c r="B9" s="26" t="s">
        <v>49</v>
      </c>
      <c r="C9" s="9">
        <v>0.47399999999999998</v>
      </c>
    </row>
    <row r="10" spans="1:3" x14ac:dyDescent="0.2">
      <c r="B10" s="26" t="s">
        <v>49</v>
      </c>
      <c r="C10" s="9">
        <v>0.34200000000000003</v>
      </c>
    </row>
    <row r="11" spans="1:3" x14ac:dyDescent="0.2">
      <c r="B11" s="26" t="s">
        <v>49</v>
      </c>
      <c r="C11" s="9">
        <v>0.59</v>
      </c>
    </row>
    <row r="12" spans="1:3" x14ac:dyDescent="0.2">
      <c r="B12" s="26" t="s">
        <v>49</v>
      </c>
      <c r="C12" s="9">
        <v>1.19</v>
      </c>
    </row>
    <row r="13" spans="1:3" x14ac:dyDescent="0.2">
      <c r="B13" s="26" t="s">
        <v>49</v>
      </c>
      <c r="C13" s="9">
        <v>0.65800000000000003</v>
      </c>
    </row>
    <row r="14" spans="1:3" x14ac:dyDescent="0.2">
      <c r="B14" s="27" t="s">
        <v>49</v>
      </c>
      <c r="C14" s="12">
        <v>0.71</v>
      </c>
    </row>
    <row r="16" spans="1:3" x14ac:dyDescent="0.2">
      <c r="B16" s="66" t="s">
        <v>50</v>
      </c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Figure 8d</vt:lpstr>
      <vt:lpstr>ED Figure 8e</vt:lpstr>
      <vt:lpstr>ED Figure 8f</vt:lpstr>
      <vt:lpstr>ED Figure 8g</vt:lpstr>
      <vt:lpstr>ED Figure 8h</vt:lpstr>
      <vt:lpstr>ED Figure 8i</vt:lpstr>
      <vt:lpstr>ED Figure 8j</vt:lpstr>
      <vt:lpstr>ED Figure 8l</vt:lpstr>
      <vt:lpstr>ED Figure 8m</vt:lpstr>
      <vt:lpstr>ED Figure 8n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2025-09-17T18:26:05Z</dcterms:created>
  <dcterms:modified xsi:type="dcterms:W3CDTF">2025-10-01T21:15:21Z</dcterms:modified>
</cp:coreProperties>
</file>