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giuseppecala/Desktop/PROJECTS/AF ORGANOIDS/PAPER/REVISION 3 NATURE MEDICINE/RAW DATA FIGURES/FIGURE 4/"/>
    </mc:Choice>
  </mc:AlternateContent>
  <xr:revisionPtr revIDLastSave="0" documentId="13_ncr:1_{24E41525-ED7F-EE43-9FBA-56BB40C7D5A1}" xr6:coauthVersionLast="47" xr6:coauthVersionMax="47" xr10:uidLastSave="{00000000-0000-0000-0000-000000000000}"/>
  <bookViews>
    <workbookView xWindow="15680" yWindow="-19280" windowWidth="28040" windowHeight="16940" xr2:uid="{F04903DA-1C6B-8F40-9D9E-A91D73A039D3}"/>
  </bookViews>
  <sheets>
    <sheet name="Fig.4d" sheetId="1" r:id="rId1"/>
    <sheet name="Fig.4e" sheetId="2" r:id="rId2"/>
    <sheet name="Fig.4f" sheetId="3" r:id="rId3"/>
    <sheet name="Fig.4i" sheetId="4" r:id="rId4"/>
    <sheet name="Fig.4j" sheetId="5" r:id="rId5"/>
  </sheets>
  <calcPr calcId="191029"/>
  <pivotCaches>
    <pivotCache cacheId="1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3" i="3" l="1"/>
  <c r="F112" i="3"/>
  <c r="F111" i="3"/>
  <c r="F110" i="3"/>
  <c r="F109" i="3"/>
  <c r="F108" i="3"/>
  <c r="F107" i="3"/>
  <c r="F106" i="3"/>
  <c r="F105" i="3"/>
  <c r="F104" i="3"/>
  <c r="G114" i="3" s="1"/>
  <c r="F103" i="3"/>
  <c r="F100" i="3"/>
  <c r="F99" i="3"/>
  <c r="F98" i="3"/>
  <c r="F97" i="3"/>
  <c r="F96" i="3"/>
  <c r="F95" i="3"/>
  <c r="F94" i="3"/>
  <c r="F93" i="3"/>
  <c r="F92" i="3"/>
  <c r="G101" i="3" s="1"/>
  <c r="F89" i="3"/>
  <c r="F88" i="3"/>
  <c r="F87" i="3"/>
  <c r="F86" i="3"/>
  <c r="F85" i="3"/>
  <c r="F84" i="3"/>
  <c r="F83" i="3"/>
  <c r="F82" i="3"/>
  <c r="F81" i="3"/>
  <c r="F80" i="3"/>
  <c r="G90" i="3" s="1"/>
  <c r="F77" i="3"/>
  <c r="F76" i="3"/>
  <c r="F75" i="3"/>
  <c r="F74" i="3"/>
  <c r="F73" i="3"/>
  <c r="F72" i="3"/>
  <c r="F71" i="3"/>
  <c r="F70" i="3"/>
  <c r="F69" i="3"/>
  <c r="F68" i="3"/>
  <c r="F67" i="3"/>
  <c r="G78" i="3" s="1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G65" i="3" s="1"/>
  <c r="F48" i="3"/>
  <c r="F47" i="3"/>
  <c r="F46" i="3"/>
  <c r="F45" i="3"/>
  <c r="F44" i="3"/>
  <c r="F43" i="3"/>
  <c r="F42" i="3"/>
  <c r="F41" i="3"/>
  <c r="F40" i="3"/>
  <c r="F39" i="3"/>
  <c r="F38" i="3"/>
  <c r="F37" i="3"/>
  <c r="G49" i="3" s="1"/>
  <c r="F34" i="3"/>
  <c r="F33" i="3"/>
  <c r="F32" i="3"/>
  <c r="F31" i="3"/>
  <c r="F30" i="3"/>
  <c r="F29" i="3"/>
  <c r="F28" i="3"/>
  <c r="F27" i="3"/>
  <c r="F26" i="3"/>
  <c r="F25" i="3"/>
  <c r="G35" i="3" s="1"/>
  <c r="F23" i="3"/>
  <c r="F22" i="3"/>
  <c r="F21" i="3"/>
  <c r="F20" i="3"/>
  <c r="F19" i="3"/>
  <c r="F18" i="3"/>
  <c r="G24" i="3" s="1"/>
  <c r="F15" i="3"/>
  <c r="F14" i="3"/>
  <c r="F13" i="3"/>
  <c r="F12" i="3"/>
  <c r="F11" i="3"/>
  <c r="G16" i="3" s="1"/>
  <c r="F9" i="3"/>
  <c r="F8" i="3"/>
  <c r="F7" i="3"/>
  <c r="F6" i="3"/>
  <c r="F5" i="3"/>
  <c r="G10" i="3" s="1"/>
  <c r="B11" i="2" l="1"/>
  <c r="BL9" i="2"/>
  <c r="BI9" i="2"/>
  <c r="BG9" i="2"/>
  <c r="BD9" i="2"/>
  <c r="AX9" i="2"/>
  <c r="AS9" i="2"/>
  <c r="AR9" i="2"/>
  <c r="AR11" i="2" s="1"/>
  <c r="AL9" i="2"/>
  <c r="AI9" i="2"/>
  <c r="AG9" i="2"/>
  <c r="AF9" i="2"/>
  <c r="O9" i="2"/>
  <c r="N9" i="2"/>
  <c r="M9" i="2"/>
  <c r="M11" i="2" s="1"/>
  <c r="C9" i="2"/>
  <c r="B9" i="2"/>
  <c r="BN7" i="2"/>
  <c r="BN9" i="2" s="1"/>
  <c r="BM7" i="2"/>
  <c r="BM9" i="2" s="1"/>
  <c r="BL11" i="2" s="1"/>
  <c r="BL7" i="2"/>
  <c r="BI7" i="2"/>
  <c r="BH7" i="2"/>
  <c r="BH9" i="2" s="1"/>
  <c r="BG11" i="2" s="1"/>
  <c r="BG7" i="2"/>
  <c r="BD7" i="2"/>
  <c r="BC7" i="2"/>
  <c r="BC9" i="2" s="1"/>
  <c r="BB7" i="2"/>
  <c r="BB9" i="2" s="1"/>
  <c r="AY7" i="2"/>
  <c r="AY9" i="2" s="1"/>
  <c r="AX7" i="2"/>
  <c r="AW7" i="2"/>
  <c r="AW9" i="2" s="1"/>
  <c r="AW11" i="2" s="1"/>
  <c r="AT7" i="2"/>
  <c r="AT9" i="2" s="1"/>
  <c r="AS7" i="2"/>
  <c r="AR7" i="2"/>
  <c r="AO7" i="2"/>
  <c r="AO9" i="2" s="1"/>
  <c r="AN7" i="2"/>
  <c r="AN9" i="2" s="1"/>
  <c r="AM7" i="2"/>
  <c r="AM9" i="2" s="1"/>
  <c r="AL7" i="2"/>
  <c r="AI7" i="2"/>
  <c r="AH7" i="2"/>
  <c r="AH9" i="2" s="1"/>
  <c r="AG7" i="2"/>
  <c r="AF7" i="2"/>
  <c r="AC7" i="2"/>
  <c r="AC9" i="2" s="1"/>
  <c r="AB7" i="2"/>
  <c r="AB9" i="2" s="1"/>
  <c r="AA7" i="2"/>
  <c r="AA9" i="2" s="1"/>
  <c r="Y7" i="2"/>
  <c r="X7" i="2"/>
  <c r="W7" i="2"/>
  <c r="V7" i="2"/>
  <c r="T7" i="2"/>
  <c r="T9" i="2" s="1"/>
  <c r="S7" i="2"/>
  <c r="S9" i="2" s="1"/>
  <c r="R7" i="2"/>
  <c r="R9" i="2" s="1"/>
  <c r="O7" i="2"/>
  <c r="N7" i="2"/>
  <c r="M7" i="2"/>
  <c r="J7" i="2"/>
  <c r="J9" i="2" s="1"/>
  <c r="I7" i="2"/>
  <c r="I9" i="2" s="1"/>
  <c r="H7" i="2"/>
  <c r="H9" i="2" s="1"/>
  <c r="H11" i="2" s="1"/>
  <c r="E7" i="2"/>
  <c r="E9" i="2" s="1"/>
  <c r="D7" i="2"/>
  <c r="D9" i="2" s="1"/>
  <c r="C7" i="2"/>
  <c r="B7" i="2"/>
  <c r="AL11" i="2" l="1"/>
  <c r="AF11" i="2"/>
  <c r="AA11" i="2"/>
  <c r="R11" i="2"/>
  <c r="BB11" i="2"/>
</calcChain>
</file>

<file path=xl/sharedStrings.xml><?xml version="1.0" encoding="utf-8"?>
<sst xmlns="http://schemas.openxmlformats.org/spreadsheetml/2006/main" count="557" uniqueCount="324">
  <si>
    <t>IF quantification - % positive cells</t>
  </si>
  <si>
    <t>Mean</t>
  </si>
  <si>
    <t>Std. Error of Mean</t>
  </si>
  <si>
    <t>PAX8</t>
  </si>
  <si>
    <t>LHX1</t>
  </si>
  <si>
    <t>GATA3</t>
  </si>
  <si>
    <t>Ki67</t>
  </si>
  <si>
    <t>HO724</t>
  </si>
  <si>
    <t>#6 SB1</t>
  </si>
  <si>
    <t>HO742 K1</t>
  </si>
  <si>
    <t>HO744 #9</t>
  </si>
  <si>
    <t>HO727 SB13</t>
  </si>
  <si>
    <t>#9 SB24</t>
  </si>
  <si>
    <t>sample</t>
  </si>
  <si>
    <t>Potassium ion channel assay (FluxOR)</t>
  </si>
  <si>
    <t>HO734</t>
  </si>
  <si>
    <t>HO742</t>
  </si>
  <si>
    <t>FKO 16538</t>
  </si>
  <si>
    <t>FKO 16539</t>
  </si>
  <si>
    <t>FKO 15993</t>
  </si>
  <si>
    <t>FLO 15993</t>
  </si>
  <si>
    <t>FLO 16336</t>
  </si>
  <si>
    <t>FLO 17819</t>
  </si>
  <si>
    <t>Control = x</t>
  </si>
  <si>
    <t>Thallium = y</t>
  </si>
  <si>
    <t>y - x</t>
  </si>
  <si>
    <t># cells = z</t>
  </si>
  <si>
    <t>(y - x) / z</t>
  </si>
  <si>
    <t>SAMPLES USED</t>
  </si>
  <si>
    <t>KAFO</t>
  </si>
  <si>
    <t>FKO</t>
  </si>
  <si>
    <t>FLO</t>
  </si>
  <si>
    <t>16538 22GA</t>
  </si>
  <si>
    <t>15993 16GA</t>
  </si>
  <si>
    <t>16539 22GA</t>
  </si>
  <si>
    <t>16336 20GA</t>
  </si>
  <si>
    <t>17819 23GA</t>
  </si>
  <si>
    <t>HO727</t>
  </si>
  <si>
    <t>HO744</t>
  </si>
  <si>
    <t>#9 SB</t>
  </si>
  <si>
    <t>#6 SB</t>
  </si>
  <si>
    <t>AVG</t>
  </si>
  <si>
    <t>Barrier integrity quantification</t>
  </si>
  <si>
    <t>Sample Name</t>
  </si>
  <si>
    <t>Treated/Untreated</t>
  </si>
  <si>
    <t>Image</t>
  </si>
  <si>
    <t>Tot N of organoids</t>
  </si>
  <si>
    <t>N of intact organoids</t>
  </si>
  <si>
    <t>%</t>
  </si>
  <si>
    <t>average</t>
  </si>
  <si>
    <t>#10 SB18</t>
  </si>
  <si>
    <t>Untreated</t>
  </si>
  <si>
    <t>Img 2</t>
  </si>
  <si>
    <t>Img 3</t>
  </si>
  <si>
    <t>Img 4</t>
  </si>
  <si>
    <t>Img 6</t>
  </si>
  <si>
    <t>Img 7</t>
  </si>
  <si>
    <t>Treated 4mM EDTA</t>
  </si>
  <si>
    <t>Img11</t>
  </si>
  <si>
    <t>Img13</t>
  </si>
  <si>
    <t>Img14</t>
  </si>
  <si>
    <t>Img17</t>
  </si>
  <si>
    <t>Img20</t>
  </si>
  <si>
    <t>Img6</t>
  </si>
  <si>
    <t>Img7</t>
  </si>
  <si>
    <t>Img8</t>
  </si>
  <si>
    <t>Img9</t>
  </si>
  <si>
    <t>Img10</t>
  </si>
  <si>
    <t>Img1</t>
  </si>
  <si>
    <t>Img2&amp;3</t>
  </si>
  <si>
    <t>Img4</t>
  </si>
  <si>
    <t>Img5</t>
  </si>
  <si>
    <t>Img22</t>
  </si>
  <si>
    <t>Img35</t>
  </si>
  <si>
    <t>Img36</t>
  </si>
  <si>
    <t>Img37</t>
  </si>
  <si>
    <t>Img38</t>
  </si>
  <si>
    <t>Img39</t>
  </si>
  <si>
    <t>UNDIFF</t>
  </si>
  <si>
    <t>name.b4</t>
  </si>
  <si>
    <t>name.b5</t>
  </si>
  <si>
    <t>RET</t>
  </si>
  <si>
    <t>samples</t>
  </si>
  <si>
    <t>Morphology</t>
  </si>
  <si>
    <t>Group</t>
  </si>
  <si>
    <t>5</t>
  </si>
  <si>
    <t>5_S12</t>
  </si>
  <si>
    <t>compact</t>
  </si>
  <si>
    <t>Positive</t>
  </si>
  <si>
    <t>5D3</t>
  </si>
  <si>
    <t>5D3_S20</t>
  </si>
  <si>
    <t>39</t>
  </si>
  <si>
    <t>39_S43</t>
  </si>
  <si>
    <t>#6 SB4</t>
  </si>
  <si>
    <t>15</t>
  </si>
  <si>
    <t>15_S22</t>
  </si>
  <si>
    <t>#5 CDH AF pre CDH2</t>
  </si>
  <si>
    <t>63</t>
  </si>
  <si>
    <t>63_S65</t>
  </si>
  <si>
    <t>mixed (cystic and compact)</t>
  </si>
  <si>
    <t>(All)</t>
  </si>
  <si>
    <t>13</t>
  </si>
  <si>
    <t>13_S20</t>
  </si>
  <si>
    <t>HO724 L1</t>
  </si>
  <si>
    <t>4B5</t>
  </si>
  <si>
    <t>4B5_S20</t>
  </si>
  <si>
    <t>H0760 pre (#13 CDH AF) #3</t>
  </si>
  <si>
    <t>Row Labels</t>
  </si>
  <si>
    <t>Count of Morphology</t>
  </si>
  <si>
    <t>5D4</t>
  </si>
  <si>
    <t>5D4_S28</t>
  </si>
  <si>
    <t>#10 SB #18</t>
  </si>
  <si>
    <t>4B1</t>
  </si>
  <si>
    <t>4B1_S2</t>
  </si>
  <si>
    <t xml:space="preserve">H0760 pre (#13 CDH AF) #15 </t>
  </si>
  <si>
    <t>cystic</t>
  </si>
  <si>
    <t>F2</t>
  </si>
  <si>
    <t>F2_S14</t>
  </si>
  <si>
    <t>HO744 #23</t>
  </si>
  <si>
    <t>5H3</t>
  </si>
  <si>
    <t>5H3_S24</t>
  </si>
  <si>
    <t>#14 CDH pre #1</t>
  </si>
  <si>
    <t>Grand Total</t>
  </si>
  <si>
    <t>D1</t>
  </si>
  <si>
    <t>D1_S4</t>
  </si>
  <si>
    <t>2</t>
  </si>
  <si>
    <t>2_S9</t>
  </si>
  <si>
    <t>HO724 EN1</t>
  </si>
  <si>
    <t>12</t>
  </si>
  <si>
    <t>12_S19</t>
  </si>
  <si>
    <t>HO734 L1</t>
  </si>
  <si>
    <t>48</t>
  </si>
  <si>
    <t>48_S50</t>
  </si>
  <si>
    <t>HO734 SI1</t>
  </si>
  <si>
    <t>61</t>
  </si>
  <si>
    <t>61_S63</t>
  </si>
  <si>
    <t>HO724 K2</t>
  </si>
  <si>
    <t>59</t>
  </si>
  <si>
    <t>59_S61</t>
  </si>
  <si>
    <t>HO734 SI2</t>
  </si>
  <si>
    <t>1</t>
  </si>
  <si>
    <t>1_S8</t>
  </si>
  <si>
    <t>HO721 L1</t>
  </si>
  <si>
    <t>37</t>
  </si>
  <si>
    <t>37_S41</t>
  </si>
  <si>
    <t>HO724 L3</t>
  </si>
  <si>
    <t>5G4</t>
  </si>
  <si>
    <t>5G4_S31</t>
  </si>
  <si>
    <t>#14 CDH pre #2</t>
  </si>
  <si>
    <t>5A2</t>
  </si>
  <si>
    <t>5A2_S9</t>
  </si>
  <si>
    <t>HO778 #8</t>
  </si>
  <si>
    <t>70</t>
  </si>
  <si>
    <t>70_S71</t>
  </si>
  <si>
    <t>HO734 SI5</t>
  </si>
  <si>
    <t>Negative</t>
  </si>
  <si>
    <t>G1</t>
  </si>
  <si>
    <t>G1_S7</t>
  </si>
  <si>
    <t>HO744 #4</t>
  </si>
  <si>
    <t>4D2</t>
  </si>
  <si>
    <t>4D2_S9</t>
  </si>
  <si>
    <t>HO775 SB</t>
  </si>
  <si>
    <t>27</t>
  </si>
  <si>
    <t>27_S34</t>
  </si>
  <si>
    <t>#6 SB3</t>
  </si>
  <si>
    <t>4A5</t>
  </si>
  <si>
    <t>4A5_S19</t>
  </si>
  <si>
    <t>HO744 #12</t>
  </si>
  <si>
    <t>62</t>
  </si>
  <si>
    <t>62_S64</t>
  </si>
  <si>
    <t>HO724 SI2</t>
  </si>
  <si>
    <t>25</t>
  </si>
  <si>
    <t>25_S32</t>
  </si>
  <si>
    <t>HO724 L2</t>
  </si>
  <si>
    <t>64</t>
  </si>
  <si>
    <t>64_S66</t>
  </si>
  <si>
    <t>HO727 SB14</t>
  </si>
  <si>
    <t>60</t>
  </si>
  <si>
    <t>60_S62</t>
  </si>
  <si>
    <t>HO734 SI4</t>
  </si>
  <si>
    <t>26</t>
  </si>
  <si>
    <t>26_S33</t>
  </si>
  <si>
    <t>#5 CDH AF pre CDH3</t>
  </si>
  <si>
    <t>R</t>
  </si>
  <si>
    <t>R_S15</t>
  </si>
  <si>
    <t>HO687-32</t>
  </si>
  <si>
    <t>4</t>
  </si>
  <si>
    <t>4_S11</t>
  </si>
  <si>
    <t>#6 SB N1</t>
  </si>
  <si>
    <t>49</t>
  </si>
  <si>
    <t>49_S51</t>
  </si>
  <si>
    <t>HO724 K1</t>
  </si>
  <si>
    <t>31</t>
  </si>
  <si>
    <t>31_S36</t>
  </si>
  <si>
    <t>HO728 SB1</t>
  </si>
  <si>
    <t>24</t>
  </si>
  <si>
    <t>24_S31</t>
  </si>
  <si>
    <t>HO734 K1</t>
  </si>
  <si>
    <t>47</t>
  </si>
  <si>
    <t>47_S49</t>
  </si>
  <si>
    <t>HO734 K2</t>
  </si>
  <si>
    <t>A1</t>
  </si>
  <si>
    <t>A1_S1</t>
  </si>
  <si>
    <t>HO741 K1</t>
  </si>
  <si>
    <t>B1</t>
  </si>
  <si>
    <t>B1_S2</t>
  </si>
  <si>
    <t>HO742 L1</t>
  </si>
  <si>
    <t>C1</t>
  </si>
  <si>
    <t>C1_S3</t>
  </si>
  <si>
    <t>HO742 SI1</t>
  </si>
  <si>
    <t>4A3</t>
  </si>
  <si>
    <t>4A3_S11</t>
  </si>
  <si>
    <t>HO744 #10</t>
  </si>
  <si>
    <t>4A6</t>
  </si>
  <si>
    <t>4A6_S23</t>
  </si>
  <si>
    <t>HO744 #13</t>
  </si>
  <si>
    <t>E2</t>
  </si>
  <si>
    <t>E2_S13</t>
  </si>
  <si>
    <t>HO744 #15</t>
  </si>
  <si>
    <t>4A7</t>
  </si>
  <si>
    <t>4A7_S27</t>
  </si>
  <si>
    <t>HO744 #16</t>
  </si>
  <si>
    <t>4A8</t>
  </si>
  <si>
    <t>4A8_S31</t>
  </si>
  <si>
    <t>HO744 #17</t>
  </si>
  <si>
    <t>4A9</t>
  </si>
  <si>
    <t>4A9_S35</t>
  </si>
  <si>
    <t>HO744 #18</t>
  </si>
  <si>
    <t>4A10</t>
  </si>
  <si>
    <t>4A10_S39</t>
  </si>
  <si>
    <t>HO744 #19</t>
  </si>
  <si>
    <t>4A1</t>
  </si>
  <si>
    <t>4A1_S1</t>
  </si>
  <si>
    <t>HO744 #20</t>
  </si>
  <si>
    <t>A2</t>
  </si>
  <si>
    <t>A2_S9</t>
  </si>
  <si>
    <t>HO744 #6</t>
  </si>
  <si>
    <t>4A2</t>
  </si>
  <si>
    <t>4A2_S6</t>
  </si>
  <si>
    <t>E6</t>
  </si>
  <si>
    <t>E6_S45</t>
  </si>
  <si>
    <t>HO754 #7</t>
  </si>
  <si>
    <t>F6</t>
  </si>
  <si>
    <t>F6_S46</t>
  </si>
  <si>
    <t>HO754 #9</t>
  </si>
  <si>
    <t>B7</t>
  </si>
  <si>
    <t>B7_S50</t>
  </si>
  <si>
    <t>HO758 #2</t>
  </si>
  <si>
    <t>H1</t>
  </si>
  <si>
    <t>HO744 #5</t>
  </si>
  <si>
    <r>
      <rPr>
        <b/>
        <i/>
        <sz val="12"/>
        <color theme="1"/>
        <rFont val="Calibri"/>
        <family val="2"/>
        <scheme val="minor"/>
      </rPr>
      <t>RET</t>
    </r>
    <r>
      <rPr>
        <b/>
        <sz val="12"/>
        <color theme="1"/>
        <rFont val="Calibri"/>
        <family val="2"/>
        <scheme val="minor"/>
      </rPr>
      <t xml:space="preserve"> morphology analysis</t>
    </r>
  </si>
  <si>
    <t>Compact</t>
  </si>
  <si>
    <t>Mixed</t>
  </si>
  <si>
    <t>Cystic</t>
  </si>
  <si>
    <t>RET+</t>
  </si>
  <si>
    <t>RET-</t>
  </si>
  <si>
    <t>fraction of total</t>
  </si>
  <si>
    <t>Spearman r</t>
  </si>
  <si>
    <t>r</t>
  </si>
  <si>
    <t>95% confidence interval</t>
  </si>
  <si>
    <t>0.03110 to 0.5344</t>
  </si>
  <si>
    <t>P value</t>
  </si>
  <si>
    <t>P (two-tailed)</t>
  </si>
  <si>
    <t>P value summary</t>
  </si>
  <si>
    <t>*</t>
  </si>
  <si>
    <t>Exact or approximate P value?</t>
  </si>
  <si>
    <t>Approximate</t>
  </si>
  <si>
    <t>Significant? (alpha = 0.05)</t>
  </si>
  <si>
    <t>Yes</t>
  </si>
  <si>
    <t>Number of XY Pairs</t>
  </si>
  <si>
    <t>RET vs morphology rank</t>
  </si>
  <si>
    <t>CT</t>
  </si>
  <si>
    <t>DIFF</t>
  </si>
  <si>
    <t>#6SB1</t>
  </si>
  <si>
    <t>Number of families</t>
  </si>
  <si>
    <t>Number of comparisons per family</t>
  </si>
  <si>
    <t>Alpha</t>
  </si>
  <si>
    <t>Dunn's multiple comparisons test</t>
  </si>
  <si>
    <t>Mean rank diff.</t>
  </si>
  <si>
    <t>Significant?</t>
  </si>
  <si>
    <t>Summary</t>
  </si>
  <si>
    <t>Adjusted P Value</t>
  </si>
  <si>
    <t>KAFO vs. FKO</t>
  </si>
  <si>
    <t>No</t>
  </si>
  <si>
    <t>ns</t>
  </si>
  <si>
    <t>&gt;0.9999</t>
  </si>
  <si>
    <t>A-B</t>
  </si>
  <si>
    <t>KAFO vs. FLO</t>
  </si>
  <si>
    <t>A-C</t>
  </si>
  <si>
    <t>FKO vs. FLO</t>
  </si>
  <si>
    <t>B-C</t>
  </si>
  <si>
    <t>Test details</t>
  </si>
  <si>
    <t>Mean rank 1</t>
  </si>
  <si>
    <t>Mean rank 2</t>
  </si>
  <si>
    <t>n1</t>
  </si>
  <si>
    <t>n2</t>
  </si>
  <si>
    <t>Z</t>
  </si>
  <si>
    <t>Table Analyzed</t>
  </si>
  <si>
    <t>inulin assay</t>
  </si>
  <si>
    <t>Column B</t>
  </si>
  <si>
    <t>+EDTA</t>
  </si>
  <si>
    <t>vs.</t>
  </si>
  <si>
    <t>Column A</t>
  </si>
  <si>
    <t>-EDTA</t>
  </si>
  <si>
    <t>Paired t test</t>
  </si>
  <si>
    <t>Significantly different (P &lt; 0.05)?</t>
  </si>
  <si>
    <t>One- or two-tailed P value?</t>
  </si>
  <si>
    <t>Two-tailed</t>
  </si>
  <si>
    <t>t, df</t>
  </si>
  <si>
    <t>t=4.361, df=4</t>
  </si>
  <si>
    <t>Number of pairs</t>
  </si>
  <si>
    <t>How big is the difference?</t>
  </si>
  <si>
    <t>Mean of differences (B - A)</t>
  </si>
  <si>
    <t>SD of differences</t>
  </si>
  <si>
    <t>SEM of differences</t>
  </si>
  <si>
    <t>-71.16 to -15.80</t>
  </si>
  <si>
    <t>R squared (partial eta squared)</t>
  </si>
  <si>
    <t>How effective was the pairing?</t>
  </si>
  <si>
    <t>Correlation coefficient (r)</t>
  </si>
  <si>
    <t>P value (one tailed)</t>
  </si>
  <si>
    <t>Was the pairing significantly effective?</t>
  </si>
  <si>
    <t>CALB1 KAFO</t>
  </si>
  <si>
    <t>t=3.643, df=3</t>
  </si>
  <si>
    <t>1.566 to 23.23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</si>
</sst>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/>
    <xf numFmtId="2" fontId="0" fillId="0" borderId="0" xfId="0" applyNumberFormat="1"/>
    <xf numFmtId="0" fontId="5" fillId="0" borderId="0" xfId="0" applyFont="1"/>
    <xf numFmtId="3" fontId="0" fillId="0" borderId="0" xfId="0" applyNumberFormat="1"/>
    <xf numFmtId="0" fontId="6" fillId="0" borderId="0" xfId="0" applyFont="1"/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horizontal="right"/>
    </xf>
    <xf numFmtId="164" fontId="0" fillId="0" borderId="1" xfId="0" applyNumberFormat="1" applyBorder="1"/>
    <xf numFmtId="0" fontId="7" fillId="0" borderId="1" xfId="0" applyFont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left"/>
    </xf>
    <xf numFmtId="0" fontId="8" fillId="0" borderId="1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1" applyFont="1" applyAlignment="1">
      <alignment horizontal="right"/>
    </xf>
    <xf numFmtId="0" fontId="0" fillId="0" borderId="0" xfId="0" applyAlignment="1">
      <alignment horizontal="left"/>
    </xf>
    <xf numFmtId="0" fontId="4" fillId="0" borderId="0" xfId="1" applyAlignment="1">
      <alignment horizontal="right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9" fillId="0" borderId="0" xfId="0" applyFont="1"/>
    <xf numFmtId="0" fontId="0" fillId="0" borderId="2" xfId="0" applyBorder="1"/>
    <xf numFmtId="0" fontId="0" fillId="0" borderId="2" xfId="0" applyBorder="1" applyAlignment="1">
      <alignment horizontal="left"/>
    </xf>
    <xf numFmtId="0" fontId="4" fillId="0" borderId="2" xfId="1" applyBorder="1" applyAlignment="1">
      <alignment horizontal="right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10" fillId="0" borderId="0" xfId="0" applyFont="1" applyAlignment="1">
      <alignment horizontal="left"/>
    </xf>
    <xf numFmtId="0" fontId="0" fillId="0" borderId="0" xfId="0" pivotButton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right"/>
    </xf>
  </cellXfs>
  <cellStyles count="2">
    <cellStyle name="Normal" xfId="0" builtinId="0"/>
    <cellStyle name="Normal 2" xfId="1" xr:uid="{E77DF4B5-37AE-2E4E-BC7D-47CD2F8322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4I/RET_gene_Morphology%20analysi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unyan Sun" refreshedDate="45128.75689178241" createdVersion="8" refreshedVersion="8" minRefreshableVersion="3" recordCount="54" xr:uid="{3652879C-3D07-DA48-A617-E06566EAE1FC}">
  <cacheSource type="worksheet">
    <worksheetSource ref="A2:F56" sheet="All data" r:id="rId2"/>
  </cacheSource>
  <cacheFields count="6">
    <cacheField name="name.b4" numFmtId="0">
      <sharedItems/>
    </cacheField>
    <cacheField name="name.b5" numFmtId="0">
      <sharedItems containsBlank="1"/>
    </cacheField>
    <cacheField name="RET" numFmtId="0">
      <sharedItems containsSemiMixedTypes="0" containsString="0" containsNumber="1" minValue="0" maxValue="21.607900000000001"/>
    </cacheField>
    <cacheField name="samples" numFmtId="0">
      <sharedItems/>
    </cacheField>
    <cacheField name="Morphology" numFmtId="0">
      <sharedItems count="3">
        <s v="compact"/>
        <s v="mixed (cystic and compact)"/>
        <s v="cystic"/>
      </sharedItems>
    </cacheField>
    <cacheField name="Group" numFmtId="0">
      <sharedItems count="2">
        <s v="Positive"/>
        <s v="Negativ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">
  <r>
    <s v="5"/>
    <s v="5_S12"/>
    <n v="21.607900000000001"/>
    <s v="#6 SB1"/>
    <x v="0"/>
    <x v="0"/>
  </r>
  <r>
    <s v="5D3"/>
    <s v="5D3_S20"/>
    <n v="6.4742990000000002"/>
    <s v="#9 SB24"/>
    <x v="0"/>
    <x v="0"/>
  </r>
  <r>
    <s v="39"/>
    <s v="39_S43"/>
    <n v="6.1423399999999999"/>
    <s v="#6 SB4"/>
    <x v="0"/>
    <x v="0"/>
  </r>
  <r>
    <s v="15"/>
    <s v="15_S22"/>
    <n v="5.5954509999999997"/>
    <s v="#5 CDH AF pre CDH2"/>
    <x v="0"/>
    <x v="0"/>
  </r>
  <r>
    <s v="63"/>
    <s v="63_S65"/>
    <n v="4.694833"/>
    <s v="HO727 SB13"/>
    <x v="1"/>
    <x v="0"/>
  </r>
  <r>
    <s v="13"/>
    <s v="13_S20"/>
    <n v="4.4206349999999999"/>
    <s v="HO724 L1"/>
    <x v="0"/>
    <x v="0"/>
  </r>
  <r>
    <s v="4B5"/>
    <s v="4B5_S20"/>
    <n v="3.5510329999999999"/>
    <s v="H0760 pre (#13 CDH AF) #3"/>
    <x v="0"/>
    <x v="0"/>
  </r>
  <r>
    <s v="5D4"/>
    <s v="5D4_S28"/>
    <n v="2.95689"/>
    <s v="#10 SB #18"/>
    <x v="0"/>
    <x v="0"/>
  </r>
  <r>
    <s v="4B1"/>
    <s v="4B1_S2"/>
    <n v="2.111227"/>
    <s v="H0760 pre (#13 CDH AF) #15 "/>
    <x v="0"/>
    <x v="0"/>
  </r>
  <r>
    <s v="F2"/>
    <s v="F2_S14"/>
    <n v="2.0726110000000002"/>
    <s v="HO744 #23"/>
    <x v="0"/>
    <x v="0"/>
  </r>
  <r>
    <s v="5H3"/>
    <s v="5H3_S24"/>
    <n v="1.9297059999999999"/>
    <s v="#14 CDH pre #1"/>
    <x v="1"/>
    <x v="0"/>
  </r>
  <r>
    <s v="D1"/>
    <s v="D1_S4"/>
    <n v="1.843718"/>
    <s v="HO742 K1"/>
    <x v="0"/>
    <x v="0"/>
  </r>
  <r>
    <s v="2"/>
    <s v="2_S9"/>
    <n v="1.7751440000000001"/>
    <s v="HO724 EN1"/>
    <x v="0"/>
    <x v="0"/>
  </r>
  <r>
    <s v="12"/>
    <s v="12_S19"/>
    <n v="1.749314"/>
    <s v="HO734 L1"/>
    <x v="0"/>
    <x v="0"/>
  </r>
  <r>
    <s v="48"/>
    <s v="48_S50"/>
    <n v="1.7281329999999999"/>
    <s v="HO734 SI1"/>
    <x v="0"/>
    <x v="0"/>
  </r>
  <r>
    <s v="61"/>
    <s v="61_S63"/>
    <n v="1.6888620000000001"/>
    <s v="HO724 K2"/>
    <x v="0"/>
    <x v="0"/>
  </r>
  <r>
    <s v="59"/>
    <s v="59_S61"/>
    <n v="1.597227"/>
    <s v="HO734 SI2"/>
    <x v="0"/>
    <x v="0"/>
  </r>
  <r>
    <s v="1"/>
    <s v="1_S8"/>
    <n v="1.567601"/>
    <s v="HO721 L1"/>
    <x v="0"/>
    <x v="0"/>
  </r>
  <r>
    <s v="37"/>
    <s v="37_S41"/>
    <n v="1.4861"/>
    <s v="HO724 L3"/>
    <x v="0"/>
    <x v="0"/>
  </r>
  <r>
    <s v="5G4"/>
    <s v="5G4_S31"/>
    <n v="1.4603820000000001"/>
    <s v="#14 CDH pre #2"/>
    <x v="2"/>
    <x v="0"/>
  </r>
  <r>
    <s v="5A2"/>
    <s v="5A2_S9"/>
    <n v="1.336147"/>
    <s v="HO778 #8"/>
    <x v="0"/>
    <x v="0"/>
  </r>
  <r>
    <s v="70"/>
    <s v="70_S71"/>
    <n v="0.81893249999999995"/>
    <s v="HO734 SI5"/>
    <x v="0"/>
    <x v="1"/>
  </r>
  <r>
    <s v="G1"/>
    <s v="G1_S7"/>
    <n v="0.4038523"/>
    <s v="HO744 #4"/>
    <x v="2"/>
    <x v="1"/>
  </r>
  <r>
    <s v="4D2"/>
    <s v="4D2_S9"/>
    <n v="0.29739260000000001"/>
    <s v="HO775 SB"/>
    <x v="0"/>
    <x v="1"/>
  </r>
  <r>
    <s v="27"/>
    <s v="27_S34"/>
    <n v="0.1994784"/>
    <s v="#6 SB3"/>
    <x v="2"/>
    <x v="1"/>
  </r>
  <r>
    <s v="4A5"/>
    <s v="4A5_S19"/>
    <n v="0.19692490000000001"/>
    <s v="HO744 #12"/>
    <x v="1"/>
    <x v="1"/>
  </r>
  <r>
    <s v="62"/>
    <s v="62_S64"/>
    <n v="0.1886921"/>
    <s v="HO724 SI2"/>
    <x v="0"/>
    <x v="1"/>
  </r>
  <r>
    <s v="25"/>
    <s v="25_S32"/>
    <n v="0.16755790000000001"/>
    <s v="HO724 L2"/>
    <x v="2"/>
    <x v="1"/>
  </r>
  <r>
    <s v="64"/>
    <s v="64_S66"/>
    <n v="0.1591535"/>
    <s v="HO727 SB14"/>
    <x v="0"/>
    <x v="1"/>
  </r>
  <r>
    <s v="60"/>
    <s v="60_S62"/>
    <n v="0.15234539999999999"/>
    <s v="HO734 SI4"/>
    <x v="1"/>
    <x v="1"/>
  </r>
  <r>
    <s v="26"/>
    <s v="26_S33"/>
    <n v="0.137265"/>
    <s v="#5 CDH AF pre CDH3"/>
    <x v="0"/>
    <x v="1"/>
  </r>
  <r>
    <s v="R"/>
    <s v="R_S15"/>
    <n v="9.1309009999999996E-2"/>
    <s v="HO687-32"/>
    <x v="0"/>
    <x v="1"/>
  </r>
  <r>
    <s v="4"/>
    <s v="4_S11"/>
    <n v="0"/>
    <s v="#6 SB N1"/>
    <x v="0"/>
    <x v="1"/>
  </r>
  <r>
    <s v="49"/>
    <s v="49_S51"/>
    <n v="0"/>
    <s v="HO724 K1"/>
    <x v="0"/>
    <x v="1"/>
  </r>
  <r>
    <s v="31"/>
    <s v="31_S36"/>
    <n v="0"/>
    <s v="HO728 SB1"/>
    <x v="0"/>
    <x v="1"/>
  </r>
  <r>
    <s v="24"/>
    <s v="24_S31"/>
    <n v="0"/>
    <s v="HO734 K1"/>
    <x v="0"/>
    <x v="1"/>
  </r>
  <r>
    <s v="47"/>
    <s v="47_S49"/>
    <n v="0"/>
    <s v="HO734 K2"/>
    <x v="0"/>
    <x v="1"/>
  </r>
  <r>
    <s v="A1"/>
    <s v="A1_S1"/>
    <n v="0"/>
    <s v="HO741 K1"/>
    <x v="0"/>
    <x v="1"/>
  </r>
  <r>
    <s v="B1"/>
    <s v="B1_S2"/>
    <n v="0"/>
    <s v="HO742 L1"/>
    <x v="2"/>
    <x v="1"/>
  </r>
  <r>
    <s v="C1"/>
    <s v="C1_S3"/>
    <n v="0"/>
    <s v="HO742 SI1"/>
    <x v="0"/>
    <x v="1"/>
  </r>
  <r>
    <s v="4A3"/>
    <s v="4A3_S11"/>
    <n v="0"/>
    <s v="HO744 #10"/>
    <x v="1"/>
    <x v="1"/>
  </r>
  <r>
    <s v="4A6"/>
    <s v="4A6_S23"/>
    <n v="0"/>
    <s v="HO744 #13"/>
    <x v="2"/>
    <x v="1"/>
  </r>
  <r>
    <s v="E2"/>
    <s v="E2_S13"/>
    <n v="0"/>
    <s v="HO744 #15"/>
    <x v="2"/>
    <x v="1"/>
  </r>
  <r>
    <s v="4A7"/>
    <s v="4A7_S27"/>
    <n v="0"/>
    <s v="HO744 #16"/>
    <x v="2"/>
    <x v="1"/>
  </r>
  <r>
    <s v="4A8"/>
    <s v="4A8_S31"/>
    <n v="0"/>
    <s v="HO744 #17"/>
    <x v="0"/>
    <x v="1"/>
  </r>
  <r>
    <s v="4A9"/>
    <s v="4A9_S35"/>
    <n v="0"/>
    <s v="HO744 #18"/>
    <x v="0"/>
    <x v="1"/>
  </r>
  <r>
    <s v="4A10"/>
    <s v="4A10_S39"/>
    <n v="0"/>
    <s v="HO744 #19"/>
    <x v="1"/>
    <x v="1"/>
  </r>
  <r>
    <s v="4A1"/>
    <s v="4A1_S1"/>
    <n v="0"/>
    <s v="HO744 #20"/>
    <x v="2"/>
    <x v="1"/>
  </r>
  <r>
    <s v="A2"/>
    <s v="A2_S9"/>
    <n v="0"/>
    <s v="HO744 #6"/>
    <x v="2"/>
    <x v="1"/>
  </r>
  <r>
    <s v="4A2"/>
    <s v="4A2_S6"/>
    <n v="0"/>
    <s v="HO744 #9"/>
    <x v="1"/>
    <x v="1"/>
  </r>
  <r>
    <s v="E6"/>
    <s v="E6_S45"/>
    <n v="0"/>
    <s v="HO754 #7"/>
    <x v="0"/>
    <x v="1"/>
  </r>
  <r>
    <s v="F6"/>
    <s v="F6_S46"/>
    <n v="0"/>
    <s v="HO754 #9"/>
    <x v="0"/>
    <x v="1"/>
  </r>
  <r>
    <s v="B7"/>
    <s v="B7_S50"/>
    <n v="0"/>
    <s v="HO758 #2"/>
    <x v="0"/>
    <x v="1"/>
  </r>
  <r>
    <s v="H1"/>
    <m/>
    <n v="0"/>
    <s v="HO744 #5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B18723-720C-8547-8D90-155779466F09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H10:I14" firstHeaderRow="1" firstDataRow="1" firstDataCol="1" rowPageCount="1" colPageCount="1"/>
  <pivotFields count="6">
    <pivotField showAll="0"/>
    <pivotField showAll="0"/>
    <pivotField showAll="0"/>
    <pivotField showAll="0"/>
    <pivotField axis="axisRow" dataField="1" showAll="0">
      <items count="4">
        <item x="0"/>
        <item x="2"/>
        <item x="1"/>
        <item t="default"/>
      </items>
    </pivotField>
    <pivotField axis="axisPage" showAll="0">
      <items count="3">
        <item x="1"/>
        <item x="0"/>
        <item t="default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5" hier="-1"/>
  </pageFields>
  <dataFields count="1">
    <dataField name="Count of Morphology" fld="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F3DA9-0A4E-034B-B540-DAC68FD49FD7}">
  <dimension ref="A1:F12"/>
  <sheetViews>
    <sheetView tabSelected="1" workbookViewId="0">
      <selection activeCell="L17" sqref="L17"/>
    </sheetView>
  </sheetViews>
  <sheetFormatPr baseColWidth="10" defaultRowHeight="16" x14ac:dyDescent="0.2"/>
  <sheetData>
    <row r="1" spans="1:6" s="5" customFormat="1" ht="19" x14ac:dyDescent="0.25">
      <c r="A1" s="5" t="s">
        <v>0</v>
      </c>
    </row>
    <row r="3" spans="1:6" x14ac:dyDescent="0.2">
      <c r="A3" s="4" t="s">
        <v>13</v>
      </c>
      <c r="B3" s="3" t="s">
        <v>3</v>
      </c>
      <c r="C3" s="3" t="s">
        <v>4</v>
      </c>
      <c r="D3" s="3" t="s">
        <v>5</v>
      </c>
      <c r="E3" s="3" t="s">
        <v>6</v>
      </c>
    </row>
    <row r="4" spans="1:6" x14ac:dyDescent="0.2">
      <c r="A4" s="2" t="s">
        <v>7</v>
      </c>
      <c r="B4" s="1">
        <v>91.8</v>
      </c>
      <c r="C4" s="1">
        <v>94.6</v>
      </c>
      <c r="D4" s="1">
        <v>94.4</v>
      </c>
      <c r="E4" s="1">
        <v>32.1</v>
      </c>
    </row>
    <row r="5" spans="1:6" x14ac:dyDescent="0.2">
      <c r="A5" s="2" t="s">
        <v>8</v>
      </c>
      <c r="B5" s="1">
        <v>100</v>
      </c>
      <c r="C5" s="1">
        <v>100</v>
      </c>
      <c r="D5" s="1">
        <v>100</v>
      </c>
      <c r="E5" s="1">
        <v>15.4</v>
      </c>
    </row>
    <row r="6" spans="1:6" x14ac:dyDescent="0.2">
      <c r="A6" s="2" t="s">
        <v>9</v>
      </c>
      <c r="B6" s="1">
        <v>100</v>
      </c>
      <c r="C6" s="1">
        <v>100</v>
      </c>
      <c r="D6" s="1">
        <v>100</v>
      </c>
      <c r="E6" s="1">
        <v>21.6</v>
      </c>
    </row>
    <row r="7" spans="1:6" x14ac:dyDescent="0.2">
      <c r="A7" s="2" t="s">
        <v>10</v>
      </c>
      <c r="B7" s="1">
        <v>99</v>
      </c>
      <c r="C7" s="1">
        <v>98.3</v>
      </c>
      <c r="D7" s="1">
        <v>87.3</v>
      </c>
      <c r="E7" s="1">
        <v>19.7</v>
      </c>
    </row>
    <row r="8" spans="1:6" x14ac:dyDescent="0.2">
      <c r="A8" s="2" t="s">
        <v>11</v>
      </c>
      <c r="B8" s="1">
        <v>100</v>
      </c>
      <c r="C8" s="1">
        <v>95.9</v>
      </c>
      <c r="D8" s="1">
        <v>88</v>
      </c>
      <c r="E8" s="1">
        <v>25.6</v>
      </c>
    </row>
    <row r="9" spans="1:6" x14ac:dyDescent="0.2">
      <c r="A9" s="2" t="s">
        <v>12</v>
      </c>
      <c r="B9" s="1">
        <v>94.9</v>
      </c>
      <c r="C9" s="1">
        <v>91.8</v>
      </c>
      <c r="D9" s="1">
        <v>98.1</v>
      </c>
      <c r="E9" s="1">
        <v>17.7</v>
      </c>
    </row>
    <row r="10" spans="1:6" x14ac:dyDescent="0.2">
      <c r="A10" s="2"/>
      <c r="B10" s="1"/>
      <c r="C10" s="1"/>
      <c r="D10" s="1"/>
      <c r="E10" s="1"/>
    </row>
    <row r="11" spans="1:6" x14ac:dyDescent="0.2">
      <c r="A11" s="2" t="s">
        <v>1</v>
      </c>
      <c r="B11" s="1">
        <v>97.62</v>
      </c>
      <c r="C11" s="1">
        <v>96.77</v>
      </c>
      <c r="D11" s="1">
        <v>94.63</v>
      </c>
      <c r="E11" s="1">
        <v>22.02</v>
      </c>
      <c r="F11" s="6"/>
    </row>
    <row r="12" spans="1:6" x14ac:dyDescent="0.2">
      <c r="A12" s="2" t="s">
        <v>2</v>
      </c>
      <c r="B12" s="1">
        <v>1.4159999999999999</v>
      </c>
      <c r="C12" s="1">
        <v>1.3340000000000001</v>
      </c>
      <c r="D12" s="1">
        <v>2.363</v>
      </c>
      <c r="E12" s="1">
        <v>2.4660000000000002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7007-1377-9F46-918D-6822C57C485B}">
  <dimension ref="A1:BN38"/>
  <sheetViews>
    <sheetView workbookViewId="0">
      <selection activeCell="G19" sqref="G19"/>
    </sheetView>
  </sheetViews>
  <sheetFormatPr baseColWidth="10" defaultRowHeight="16" x14ac:dyDescent="0.2"/>
  <cols>
    <col min="1" max="1" width="18.1640625" customWidth="1"/>
  </cols>
  <sheetData>
    <row r="1" spans="1:66" s="7" customFormat="1" x14ac:dyDescent="0.2">
      <c r="A1" s="7" t="s">
        <v>14</v>
      </c>
    </row>
    <row r="3" spans="1:66" s="7" customFormat="1" x14ac:dyDescent="0.2">
      <c r="A3" s="7" t="s">
        <v>15</v>
      </c>
      <c r="G3" s="7" t="s">
        <v>11</v>
      </c>
      <c r="L3" s="7" t="s">
        <v>10</v>
      </c>
      <c r="Q3" s="7" t="s">
        <v>12</v>
      </c>
      <c r="V3" s="7" t="s">
        <v>8</v>
      </c>
      <c r="AA3" s="7" t="s">
        <v>16</v>
      </c>
      <c r="AF3" s="7" t="s">
        <v>7</v>
      </c>
      <c r="AK3" s="7" t="s">
        <v>17</v>
      </c>
      <c r="AQ3" s="7" t="s">
        <v>18</v>
      </c>
      <c r="AV3" s="7" t="s">
        <v>19</v>
      </c>
      <c r="BA3" s="7" t="s">
        <v>20</v>
      </c>
      <c r="BF3" s="7" t="s">
        <v>21</v>
      </c>
      <c r="BK3" s="7" t="s">
        <v>22</v>
      </c>
    </row>
    <row r="4" spans="1:66" x14ac:dyDescent="0.2">
      <c r="A4" t="s">
        <v>23</v>
      </c>
      <c r="B4">
        <v>14515.935483870968</v>
      </c>
      <c r="C4">
        <v>12449.290322580646</v>
      </c>
      <c r="D4">
        <v>16408.741935483871</v>
      </c>
      <c r="E4">
        <v>13389.58064516129</v>
      </c>
      <c r="G4" t="s">
        <v>23</v>
      </c>
      <c r="H4">
        <v>13823.346153846154</v>
      </c>
      <c r="I4">
        <v>11012.307692307691</v>
      </c>
      <c r="J4">
        <v>12176.461538461539</v>
      </c>
      <c r="L4" t="s">
        <v>23</v>
      </c>
      <c r="M4">
        <v>12010.307692307691</v>
      </c>
      <c r="N4">
        <v>12415.653846153846</v>
      </c>
      <c r="O4">
        <v>11618.307692307691</v>
      </c>
      <c r="Q4" t="s">
        <v>23</v>
      </c>
      <c r="R4">
        <v>10366.645161290322</v>
      </c>
      <c r="S4">
        <v>10088.709677419354</v>
      </c>
      <c r="T4">
        <v>12988.903225806451</v>
      </c>
      <c r="V4">
        <v>10014.41935483871</v>
      </c>
      <c r="W4">
        <v>9045.354838709678</v>
      </c>
      <c r="X4">
        <v>10024.354838709678</v>
      </c>
      <c r="Y4">
        <v>8301.8709677419356</v>
      </c>
      <c r="AA4">
        <v>11992.451612903225</v>
      </c>
      <c r="AB4">
        <v>11484.032258064517</v>
      </c>
      <c r="AC4">
        <v>13568.032258064517</v>
      </c>
      <c r="AF4">
        <v>13641.741935483871</v>
      </c>
      <c r="AG4">
        <v>11600.322580645161</v>
      </c>
      <c r="AH4">
        <v>11657.483870967742</v>
      </c>
      <c r="AI4">
        <v>11257.548387096775</v>
      </c>
      <c r="AK4" t="s">
        <v>23</v>
      </c>
      <c r="AL4">
        <v>11207.225806451614</v>
      </c>
      <c r="AM4">
        <v>13466.870967741936</v>
      </c>
      <c r="AN4">
        <v>11248.58064516129</v>
      </c>
      <c r="AO4">
        <v>12233</v>
      </c>
      <c r="AQ4" t="s">
        <v>23</v>
      </c>
      <c r="AR4">
        <v>10028.064516129032</v>
      </c>
      <c r="AS4">
        <v>12082.548387096775</v>
      </c>
      <c r="AT4">
        <v>11422.129032258064</v>
      </c>
      <c r="AV4" t="s">
        <v>23</v>
      </c>
      <c r="AW4">
        <v>10699.645161290322</v>
      </c>
      <c r="AX4">
        <v>11545.322580645161</v>
      </c>
      <c r="AY4">
        <v>10605.193548387097</v>
      </c>
      <c r="BA4" t="s">
        <v>23</v>
      </c>
      <c r="BB4">
        <v>19437.622950819674</v>
      </c>
      <c r="BC4">
        <v>29375.803278688523</v>
      </c>
      <c r="BD4">
        <v>18199.245901639344</v>
      </c>
      <c r="BF4" t="s">
        <v>23</v>
      </c>
      <c r="BG4">
        <v>10217.870967741936</v>
      </c>
      <c r="BH4">
        <v>8595.2258064516136</v>
      </c>
      <c r="BI4">
        <v>9441.4838709677424</v>
      </c>
      <c r="BK4" t="s">
        <v>23</v>
      </c>
      <c r="BL4">
        <v>9412.645161290322</v>
      </c>
      <c r="BM4">
        <v>9106.6129032258068</v>
      </c>
      <c r="BN4">
        <v>9724.1290322580644</v>
      </c>
    </row>
    <row r="5" spans="1:66" x14ac:dyDescent="0.2">
      <c r="A5" t="s">
        <v>24</v>
      </c>
      <c r="B5">
        <v>24858.967741935485</v>
      </c>
      <c r="C5">
        <v>21243.967741935485</v>
      </c>
      <c r="D5">
        <v>26804.096774193549</v>
      </c>
      <c r="E5">
        <v>21759.774193548386</v>
      </c>
      <c r="G5" t="s">
        <v>24</v>
      </c>
      <c r="H5">
        <v>23564.192307692309</v>
      </c>
      <c r="I5">
        <v>18697.26923076923</v>
      </c>
      <c r="J5">
        <v>20744.423076923078</v>
      </c>
      <c r="L5" t="s">
        <v>24</v>
      </c>
      <c r="M5">
        <v>20057</v>
      </c>
      <c r="N5">
        <v>21226.76923076923</v>
      </c>
      <c r="O5">
        <v>19273.423076923078</v>
      </c>
      <c r="Q5" t="s">
        <v>24</v>
      </c>
      <c r="R5">
        <v>19355.548387096773</v>
      </c>
      <c r="S5">
        <v>19243.774193548386</v>
      </c>
      <c r="T5">
        <v>22736.612903225807</v>
      </c>
      <c r="V5">
        <v>17417.967741935485</v>
      </c>
      <c r="W5">
        <v>14756</v>
      </c>
      <c r="X5">
        <v>15819.870967741936</v>
      </c>
      <c r="Y5">
        <v>13550.290322580646</v>
      </c>
      <c r="AA5">
        <v>19700.83870967742</v>
      </c>
      <c r="AB5">
        <v>19536.516129032258</v>
      </c>
      <c r="AC5">
        <v>20183.129032258064</v>
      </c>
      <c r="AF5">
        <v>23519.741935483871</v>
      </c>
      <c r="AG5">
        <v>19672.709677419356</v>
      </c>
      <c r="AH5">
        <v>20055.774193548386</v>
      </c>
      <c r="AI5">
        <v>18994.967741935485</v>
      </c>
      <c r="AK5" t="s">
        <v>24</v>
      </c>
      <c r="AL5">
        <v>18134.491803278688</v>
      </c>
      <c r="AM5">
        <v>21936.639344262294</v>
      </c>
      <c r="AN5">
        <v>22055.557377049179</v>
      </c>
      <c r="AO5">
        <v>19152.283333333333</v>
      </c>
      <c r="AQ5" t="s">
        <v>24</v>
      </c>
      <c r="AR5">
        <v>14708.838709677419</v>
      </c>
      <c r="AS5">
        <v>18876.967741935485</v>
      </c>
      <c r="AT5">
        <v>17453.193548387098</v>
      </c>
      <c r="AV5" t="s">
        <v>24</v>
      </c>
      <c r="AW5">
        <v>17144.225806451614</v>
      </c>
      <c r="AX5">
        <v>18221.225806451614</v>
      </c>
      <c r="AY5">
        <v>16207.322580645161</v>
      </c>
      <c r="BA5" t="s">
        <v>24</v>
      </c>
      <c r="BB5">
        <v>30604.344262295082</v>
      </c>
      <c r="BC5">
        <v>40085.229508196724</v>
      </c>
      <c r="BD5">
        <v>31474.131147540982</v>
      </c>
      <c r="BF5" t="s">
        <v>24</v>
      </c>
      <c r="BG5">
        <v>16859.548387096773</v>
      </c>
      <c r="BH5">
        <v>13350.870967741936</v>
      </c>
      <c r="BI5">
        <v>15468.58064516129</v>
      </c>
      <c r="BK5" t="s">
        <v>24</v>
      </c>
      <c r="BL5">
        <v>15470</v>
      </c>
      <c r="BM5">
        <v>14623.096774193549</v>
      </c>
      <c r="BN5">
        <v>16197.677419354839</v>
      </c>
    </row>
    <row r="7" spans="1:66" x14ac:dyDescent="0.2">
      <c r="A7" t="s">
        <v>25</v>
      </c>
      <c r="B7">
        <f>B5-B4</f>
        <v>10343.032258064517</v>
      </c>
      <c r="C7">
        <f t="shared" ref="C7:D7" si="0">C5-C4</f>
        <v>8794.677419354839</v>
      </c>
      <c r="D7">
        <f t="shared" si="0"/>
        <v>10395.354838709678</v>
      </c>
      <c r="E7">
        <f>E5-E4</f>
        <v>8370.1935483870966</v>
      </c>
      <c r="G7" t="s">
        <v>25</v>
      </c>
      <c r="H7">
        <f>H5-H4</f>
        <v>9740.8461538461543</v>
      </c>
      <c r="I7">
        <f t="shared" ref="I7:J7" si="1">I5-I4</f>
        <v>7684.961538461539</v>
      </c>
      <c r="J7">
        <f t="shared" si="1"/>
        <v>8567.961538461539</v>
      </c>
      <c r="L7" t="s">
        <v>25</v>
      </c>
      <c r="M7">
        <f>M5-M4</f>
        <v>8046.6923076923085</v>
      </c>
      <c r="N7">
        <f t="shared" ref="N7:O7" si="2">N5-N4</f>
        <v>8811.1153846153848</v>
      </c>
      <c r="O7">
        <f t="shared" si="2"/>
        <v>7655.1153846153866</v>
      </c>
      <c r="Q7" t="s">
        <v>25</v>
      </c>
      <c r="R7">
        <f>R5-R4</f>
        <v>8988.9032258064508</v>
      </c>
      <c r="S7">
        <f>S5-S4</f>
        <v>9155.0645161290322</v>
      </c>
      <c r="T7">
        <f>T5-T4</f>
        <v>9747.709677419356</v>
      </c>
      <c r="V7">
        <f>V5-V4</f>
        <v>7403.5483870967746</v>
      </c>
      <c r="W7">
        <f t="shared" ref="W7:Y7" si="3">W5-W4</f>
        <v>5710.645161290322</v>
      </c>
      <c r="X7">
        <f t="shared" si="3"/>
        <v>5795.5161290322576</v>
      </c>
      <c r="Y7">
        <f t="shared" si="3"/>
        <v>5248.4193548387102</v>
      </c>
      <c r="AA7">
        <f>AA5-AA4</f>
        <v>7708.387096774195</v>
      </c>
      <c r="AB7">
        <f t="shared" ref="AB7:AC7" si="4">AB5-AB4</f>
        <v>8052.4838709677406</v>
      </c>
      <c r="AC7">
        <f t="shared" si="4"/>
        <v>6615.0967741935474</v>
      </c>
      <c r="AF7">
        <f>AF5-AF4</f>
        <v>9878</v>
      </c>
      <c r="AG7">
        <f t="shared" ref="AG7:AI7" si="5">AG5-AG4</f>
        <v>8072.387096774195</v>
      </c>
      <c r="AH7">
        <f t="shared" si="5"/>
        <v>8398.290322580644</v>
      </c>
      <c r="AI7">
        <f t="shared" si="5"/>
        <v>7737.4193548387102</v>
      </c>
      <c r="AK7" t="s">
        <v>25</v>
      </c>
      <c r="AL7">
        <f>AL5-AL4</f>
        <v>6927.2659968270746</v>
      </c>
      <c r="AM7">
        <f t="shared" ref="AM7:AO7" si="6">AM5-AM4</f>
        <v>8469.7683765203583</v>
      </c>
      <c r="AN7">
        <f t="shared" si="6"/>
        <v>10806.976731887889</v>
      </c>
      <c r="AO7">
        <f t="shared" si="6"/>
        <v>6919.2833333333328</v>
      </c>
      <c r="AQ7" t="s">
        <v>25</v>
      </c>
      <c r="AR7">
        <f>AR5-AR4</f>
        <v>4680.7741935483864</v>
      </c>
      <c r="AS7">
        <f t="shared" ref="AS7:AT7" si="7">AS5-AS4</f>
        <v>6794.4193548387102</v>
      </c>
      <c r="AT7">
        <f t="shared" si="7"/>
        <v>6031.064516129034</v>
      </c>
      <c r="AV7" t="s">
        <v>25</v>
      </c>
      <c r="AW7">
        <f>AW5-AW4</f>
        <v>6444.5806451612916</v>
      </c>
      <c r="AX7">
        <f t="shared" ref="AX7:AY7" si="8">AX5-AX4</f>
        <v>6675.9032258064526</v>
      </c>
      <c r="AY7">
        <f t="shared" si="8"/>
        <v>5602.1290322580644</v>
      </c>
      <c r="BA7" t="s">
        <v>25</v>
      </c>
      <c r="BB7">
        <f t="shared" ref="BB7:BD7" si="9">BB5-BB4</f>
        <v>11166.721311475409</v>
      </c>
      <c r="BC7">
        <f>BC5-BC4</f>
        <v>10709.426229508201</v>
      </c>
      <c r="BD7">
        <f t="shared" si="9"/>
        <v>13274.885245901638</v>
      </c>
      <c r="BF7" t="s">
        <v>25</v>
      </c>
      <c r="BG7">
        <f>BG5-BG4</f>
        <v>6641.6774193548372</v>
      </c>
      <c r="BH7">
        <f t="shared" ref="BH7:BI7" si="10">BH5-BH4</f>
        <v>4755.645161290322</v>
      </c>
      <c r="BI7">
        <f t="shared" si="10"/>
        <v>6027.0967741935474</v>
      </c>
      <c r="BK7" t="s">
        <v>25</v>
      </c>
      <c r="BL7">
        <f>BL5-BL4</f>
        <v>6057.354838709678</v>
      </c>
      <c r="BM7">
        <f t="shared" ref="BM7:BN7" si="11">BM5-BM4</f>
        <v>5516.4838709677424</v>
      </c>
      <c r="BN7">
        <f t="shared" si="11"/>
        <v>6473.5483870967746</v>
      </c>
    </row>
    <row r="8" spans="1:66" x14ac:dyDescent="0.2">
      <c r="A8" t="s">
        <v>26</v>
      </c>
      <c r="B8">
        <v>13870</v>
      </c>
      <c r="C8">
        <v>11200</v>
      </c>
      <c r="D8">
        <v>15470</v>
      </c>
      <c r="E8">
        <v>29866</v>
      </c>
      <c r="G8" t="s">
        <v>26</v>
      </c>
      <c r="H8">
        <v>42333</v>
      </c>
      <c r="I8">
        <v>40333</v>
      </c>
      <c r="J8">
        <v>38333</v>
      </c>
      <c r="L8" t="s">
        <v>26</v>
      </c>
      <c r="M8" s="8">
        <v>50667</v>
      </c>
      <c r="N8">
        <v>39333</v>
      </c>
      <c r="O8">
        <v>37667</v>
      </c>
      <c r="Q8" t="s">
        <v>26</v>
      </c>
      <c r="R8">
        <v>58500</v>
      </c>
      <c r="S8">
        <v>54000</v>
      </c>
      <c r="T8">
        <v>75500</v>
      </c>
      <c r="V8">
        <v>16333</v>
      </c>
      <c r="W8">
        <v>13667</v>
      </c>
      <c r="X8">
        <v>15000</v>
      </c>
      <c r="Y8">
        <v>10667</v>
      </c>
      <c r="AA8">
        <v>9000</v>
      </c>
      <c r="AB8">
        <v>17250</v>
      </c>
      <c r="AC8">
        <v>24000</v>
      </c>
      <c r="AF8">
        <v>70750</v>
      </c>
      <c r="AG8">
        <v>62000</v>
      </c>
      <c r="AH8">
        <v>62750</v>
      </c>
      <c r="AI8">
        <v>63500</v>
      </c>
      <c r="AK8" t="s">
        <v>26</v>
      </c>
      <c r="AL8">
        <v>12000</v>
      </c>
      <c r="AM8">
        <v>14000</v>
      </c>
      <c r="AN8">
        <v>9333</v>
      </c>
      <c r="AO8">
        <v>12000</v>
      </c>
      <c r="AQ8" t="s">
        <v>26</v>
      </c>
      <c r="AR8">
        <v>75000</v>
      </c>
      <c r="AS8">
        <v>80000</v>
      </c>
      <c r="AT8">
        <v>53000</v>
      </c>
      <c r="AV8" t="s">
        <v>26</v>
      </c>
      <c r="AW8">
        <v>71333</v>
      </c>
      <c r="AX8">
        <v>46000</v>
      </c>
      <c r="AY8">
        <v>49333</v>
      </c>
      <c r="BA8" t="s">
        <v>26</v>
      </c>
      <c r="BB8">
        <v>83000</v>
      </c>
      <c r="BC8">
        <v>116000</v>
      </c>
      <c r="BD8">
        <v>157000</v>
      </c>
      <c r="BF8" t="s">
        <v>26</v>
      </c>
      <c r="BG8">
        <v>163000</v>
      </c>
      <c r="BH8">
        <v>107000</v>
      </c>
      <c r="BI8">
        <v>115000</v>
      </c>
      <c r="BK8" t="s">
        <v>26</v>
      </c>
      <c r="BL8">
        <v>137000</v>
      </c>
      <c r="BM8">
        <v>105000</v>
      </c>
      <c r="BN8">
        <v>102333</v>
      </c>
    </row>
    <row r="9" spans="1:66" x14ac:dyDescent="0.2">
      <c r="A9" t="s">
        <v>27</v>
      </c>
      <c r="B9">
        <f>B7/B8</f>
        <v>0.74571249156917929</v>
      </c>
      <c r="C9">
        <f t="shared" ref="C9:E9" si="12">C7/C8</f>
        <v>0.78523905529953919</v>
      </c>
      <c r="D9">
        <f t="shared" si="12"/>
        <v>0.67196863857205413</v>
      </c>
      <c r="E9">
        <f t="shared" si="12"/>
        <v>0.28025827189402991</v>
      </c>
      <c r="G9" t="s">
        <v>27</v>
      </c>
      <c r="H9">
        <f>H7/H8</f>
        <v>0.23010053985888443</v>
      </c>
      <c r="I9">
        <f t="shared" ref="I9:J9" si="13">I7/I8</f>
        <v>0.19053781118343638</v>
      </c>
      <c r="J9">
        <f t="shared" si="13"/>
        <v>0.22351398373363784</v>
      </c>
      <c r="L9" t="s">
        <v>27</v>
      </c>
      <c r="M9">
        <f>M7/M8</f>
        <v>0.15881525070938299</v>
      </c>
      <c r="N9">
        <f t="shared" ref="N9:O9" si="14">N7/N8</f>
        <v>0.2240133065012937</v>
      </c>
      <c r="O9">
        <f t="shared" si="14"/>
        <v>0.20323135329639702</v>
      </c>
      <c r="Q9" t="s">
        <v>27</v>
      </c>
      <c r="R9">
        <f>R7/R8</f>
        <v>0.15365646539840086</v>
      </c>
      <c r="S9">
        <f t="shared" ref="S9:T9" si="15">S7/S8</f>
        <v>0.16953823178016728</v>
      </c>
      <c r="T9">
        <f t="shared" si="15"/>
        <v>0.12910873744926299</v>
      </c>
      <c r="V9">
        <v>0.45328772344926066</v>
      </c>
      <c r="W9">
        <v>0.41784189370676245</v>
      </c>
      <c r="X9">
        <v>0.38636774193548384</v>
      </c>
      <c r="Y9">
        <v>0.49202393876804257</v>
      </c>
      <c r="AA9">
        <f>AA7/AA8</f>
        <v>0.85648745519713276</v>
      </c>
      <c r="AB9">
        <f>AB7/AB8</f>
        <v>0.46681065918653569</v>
      </c>
      <c r="AC9">
        <f>AC7/AC8</f>
        <v>0.27562903225806445</v>
      </c>
      <c r="AF9">
        <f>AF7/AF8</f>
        <v>0.13961837455830389</v>
      </c>
      <c r="AG9">
        <f>AG7/AG8</f>
        <v>0.13019979188345476</v>
      </c>
      <c r="AH9">
        <f>AH7/AH8</f>
        <v>0.13383729597738078</v>
      </c>
      <c r="AI9">
        <f>AI7/AI8</f>
        <v>0.12184912369824741</v>
      </c>
      <c r="AK9" t="s">
        <v>27</v>
      </c>
      <c r="AL9">
        <f>AL7/AL8</f>
        <v>0.5772721664022562</v>
      </c>
      <c r="AM9">
        <f t="shared" ref="AM9:AO9" si="16">AM7/AM8</f>
        <v>0.60498345546573984</v>
      </c>
      <c r="AN9">
        <f t="shared" si="16"/>
        <v>1.1579317188350895</v>
      </c>
      <c r="AO9">
        <f t="shared" si="16"/>
        <v>0.57660694444444438</v>
      </c>
      <c r="AQ9" t="s">
        <v>27</v>
      </c>
      <c r="AR9">
        <f>AR7/AR8</f>
        <v>6.2410322580645154E-2</v>
      </c>
      <c r="AS9">
        <f t="shared" ref="AS9:AT9" si="17">AS7/AS8</f>
        <v>8.4930241935483874E-2</v>
      </c>
      <c r="AT9">
        <f t="shared" si="17"/>
        <v>0.11379367011564215</v>
      </c>
      <c r="AV9" t="s">
        <v>27</v>
      </c>
      <c r="AW9">
        <f>AW7/AW8</f>
        <v>9.0345010656516497E-2</v>
      </c>
      <c r="AX9">
        <f t="shared" ref="AX9:AY9" si="18">AX7/AX8</f>
        <v>0.14512833099579245</v>
      </c>
      <c r="AY9">
        <f t="shared" si="18"/>
        <v>0.11355743685277733</v>
      </c>
      <c r="BA9" t="s">
        <v>27</v>
      </c>
      <c r="BB9">
        <f t="shared" ref="BB9:BD9" si="19">BB7/BB8</f>
        <v>0.13453881098163142</v>
      </c>
      <c r="BC9">
        <f t="shared" si="19"/>
        <v>9.2322639909553458E-2</v>
      </c>
      <c r="BD9">
        <f t="shared" si="19"/>
        <v>8.455340920956457E-2</v>
      </c>
      <c r="BF9" t="s">
        <v>27</v>
      </c>
      <c r="BG9">
        <f>BG7/BG8</f>
        <v>4.0746487235305752E-2</v>
      </c>
      <c r="BH9">
        <f t="shared" ref="BH9:BI9" si="20">BH7/BH8</f>
        <v>4.4445281881217963E-2</v>
      </c>
      <c r="BI9">
        <f t="shared" si="20"/>
        <v>5.2409537166900409E-2</v>
      </c>
      <c r="BK9" t="s">
        <v>27</v>
      </c>
      <c r="BL9">
        <f>BL7/BL8</f>
        <v>4.4214268895691078E-2</v>
      </c>
      <c r="BM9">
        <f t="shared" ref="BM9:BN9" si="21">BM7/BM8</f>
        <v>5.2537941628264216E-2</v>
      </c>
      <c r="BN9">
        <f t="shared" si="21"/>
        <v>6.3259636550250409E-2</v>
      </c>
    </row>
    <row r="11" spans="1:66" x14ac:dyDescent="0.2">
      <c r="A11" t="s">
        <v>41</v>
      </c>
      <c r="B11">
        <f>AVERAGE(B9:E9)</f>
        <v>0.62079461433370065</v>
      </c>
      <c r="H11">
        <f>AVERAGE(H9:K9)</f>
        <v>0.21471744492531955</v>
      </c>
      <c r="M11">
        <f>AVERAGE(M9:O9)</f>
        <v>0.19535330350235788</v>
      </c>
      <c r="R11">
        <f>AVERAGE(R9:T9)</f>
        <v>0.15076781154261037</v>
      </c>
      <c r="V11">
        <v>0.43738032446488739</v>
      </c>
      <c r="AA11">
        <f>AVERAGE(AA9:AC9)</f>
        <v>0.53297571554724421</v>
      </c>
      <c r="AF11">
        <f>AVERAGE(AF9:AI9)</f>
        <v>0.1313761465293467</v>
      </c>
      <c r="AL11">
        <f>AVERAGE(AL9:AO9)</f>
        <v>0.72919857128688248</v>
      </c>
      <c r="AR11">
        <f>AVERAGE(AR9:AT9)</f>
        <v>8.7044744877257066E-2</v>
      </c>
      <c r="AW11">
        <f>AVERAGE(AW9:AY9)</f>
        <v>0.11634359283502875</v>
      </c>
      <c r="BB11">
        <f>AVERAGE(BB9:BD9)</f>
        <v>0.10380495336691647</v>
      </c>
      <c r="BG11">
        <f>AVERAGE(BH9:BJ9)</f>
        <v>4.842740952405919E-2</v>
      </c>
      <c r="BL11">
        <f>AVERAGE(BM9:BO9)</f>
        <v>5.7898789089257316E-2</v>
      </c>
    </row>
    <row r="15" spans="1:66" x14ac:dyDescent="0.2">
      <c r="A15" s="7" t="s">
        <v>28</v>
      </c>
    </row>
    <row r="16" spans="1:66" x14ac:dyDescent="0.2">
      <c r="A16" s="10" t="s">
        <v>29</v>
      </c>
      <c r="B16" s="10" t="s">
        <v>30</v>
      </c>
      <c r="C16" s="10" t="s">
        <v>31</v>
      </c>
    </row>
    <row r="17" spans="1:43" x14ac:dyDescent="0.2">
      <c r="A17" t="s">
        <v>16</v>
      </c>
      <c r="B17" t="s">
        <v>32</v>
      </c>
      <c r="C17" t="s">
        <v>33</v>
      </c>
      <c r="AL17" s="9"/>
      <c r="AM17" s="9"/>
      <c r="AN17" s="9"/>
      <c r="AO17" s="9"/>
      <c r="AP17" s="9"/>
      <c r="AQ17" s="9"/>
    </row>
    <row r="18" spans="1:43" x14ac:dyDescent="0.2">
      <c r="A18" t="s">
        <v>7</v>
      </c>
      <c r="B18" t="s">
        <v>34</v>
      </c>
      <c r="C18" t="s">
        <v>35</v>
      </c>
    </row>
    <row r="19" spans="1:43" x14ac:dyDescent="0.2">
      <c r="A19" t="s">
        <v>15</v>
      </c>
      <c r="B19" t="s">
        <v>33</v>
      </c>
      <c r="C19" t="s">
        <v>36</v>
      </c>
    </row>
    <row r="20" spans="1:43" x14ac:dyDescent="0.2">
      <c r="A20" t="s">
        <v>37</v>
      </c>
    </row>
    <row r="21" spans="1:43" x14ac:dyDescent="0.2">
      <c r="A21" t="s">
        <v>38</v>
      </c>
    </row>
    <row r="22" spans="1:43" x14ac:dyDescent="0.2">
      <c r="A22" t="s">
        <v>39</v>
      </c>
    </row>
    <row r="23" spans="1:43" x14ac:dyDescent="0.2">
      <c r="A23" t="s">
        <v>40</v>
      </c>
    </row>
    <row r="26" spans="1:43" x14ac:dyDescent="0.2">
      <c r="A26" s="2" t="s">
        <v>274</v>
      </c>
      <c r="B26" s="1">
        <v>1</v>
      </c>
      <c r="C26" s="1"/>
      <c r="D26" s="1"/>
      <c r="E26" s="1"/>
      <c r="F26" s="1"/>
      <c r="G26" s="1"/>
    </row>
    <row r="27" spans="1:43" x14ac:dyDescent="0.2">
      <c r="A27" s="2" t="s">
        <v>275</v>
      </c>
      <c r="B27" s="1">
        <v>3</v>
      </c>
      <c r="C27" s="1"/>
      <c r="D27" s="1"/>
      <c r="E27" s="1"/>
      <c r="F27" s="1"/>
      <c r="G27" s="1"/>
    </row>
    <row r="28" spans="1:43" x14ac:dyDescent="0.2">
      <c r="A28" s="2" t="s">
        <v>276</v>
      </c>
      <c r="B28" s="1">
        <v>0.05</v>
      </c>
      <c r="C28" s="1"/>
      <c r="D28" s="1"/>
      <c r="E28" s="1"/>
      <c r="F28" s="1"/>
      <c r="G28" s="1"/>
    </row>
    <row r="29" spans="1:43" x14ac:dyDescent="0.2">
      <c r="A29" s="2"/>
      <c r="B29" s="1"/>
      <c r="C29" s="1"/>
      <c r="D29" s="1"/>
      <c r="E29" s="1"/>
      <c r="F29" s="1"/>
      <c r="G29" s="1"/>
    </row>
    <row r="30" spans="1:43" x14ac:dyDescent="0.2">
      <c r="A30" s="2" t="s">
        <v>277</v>
      </c>
      <c r="B30" s="1" t="s">
        <v>278</v>
      </c>
      <c r="C30" s="1" t="s">
        <v>279</v>
      </c>
      <c r="D30" s="1" t="s">
        <v>280</v>
      </c>
      <c r="E30" s="1" t="s">
        <v>281</v>
      </c>
      <c r="F30" s="1"/>
      <c r="G30" s="1"/>
    </row>
    <row r="31" spans="1:43" x14ac:dyDescent="0.2">
      <c r="A31" s="2" t="s">
        <v>282</v>
      </c>
      <c r="B31" s="1">
        <v>2</v>
      </c>
      <c r="C31" s="1" t="s">
        <v>283</v>
      </c>
      <c r="D31" s="1" t="s">
        <v>284</v>
      </c>
      <c r="E31" s="1" t="s">
        <v>285</v>
      </c>
      <c r="F31" s="1" t="s">
        <v>286</v>
      </c>
      <c r="G31" s="1"/>
    </row>
    <row r="32" spans="1:43" x14ac:dyDescent="0.2">
      <c r="A32" s="2" t="s">
        <v>287</v>
      </c>
      <c r="B32" s="1">
        <v>6.6669999999999998</v>
      </c>
      <c r="C32" s="1" t="s">
        <v>268</v>
      </c>
      <c r="D32" s="1" t="s">
        <v>264</v>
      </c>
      <c r="E32" s="1">
        <v>3.9300000000000002E-2</v>
      </c>
      <c r="F32" s="1" t="s">
        <v>288</v>
      </c>
      <c r="G32" s="1"/>
    </row>
    <row r="33" spans="1:7" x14ac:dyDescent="0.2">
      <c r="A33" s="2" t="s">
        <v>289</v>
      </c>
      <c r="B33" s="1">
        <v>4.6669999999999998</v>
      </c>
      <c r="C33" s="1" t="s">
        <v>283</v>
      </c>
      <c r="D33" s="1" t="s">
        <v>284</v>
      </c>
      <c r="E33" s="1">
        <v>0.42659999999999998</v>
      </c>
      <c r="F33" s="1" t="s">
        <v>290</v>
      </c>
      <c r="G33" s="1"/>
    </row>
    <row r="34" spans="1:7" x14ac:dyDescent="0.2">
      <c r="A34" s="2"/>
      <c r="B34" s="1"/>
      <c r="C34" s="1"/>
      <c r="D34" s="1"/>
      <c r="E34" s="1"/>
      <c r="F34" s="1"/>
      <c r="G34" s="1"/>
    </row>
    <row r="35" spans="1:7" x14ac:dyDescent="0.2">
      <c r="A35" s="2" t="s">
        <v>291</v>
      </c>
      <c r="B35" s="1" t="s">
        <v>292</v>
      </c>
      <c r="C35" s="1" t="s">
        <v>293</v>
      </c>
      <c r="D35" s="1" t="s">
        <v>278</v>
      </c>
      <c r="E35" s="1" t="s">
        <v>294</v>
      </c>
      <c r="F35" s="1" t="s">
        <v>295</v>
      </c>
      <c r="G35" s="1" t="s">
        <v>296</v>
      </c>
    </row>
    <row r="36" spans="1:7" x14ac:dyDescent="0.2">
      <c r="A36" s="2" t="s">
        <v>282</v>
      </c>
      <c r="B36" s="1">
        <v>9</v>
      </c>
      <c r="C36" s="1">
        <v>7</v>
      </c>
      <c r="D36" s="1">
        <v>2</v>
      </c>
      <c r="E36" s="1">
        <v>7</v>
      </c>
      <c r="F36" s="1">
        <v>3</v>
      </c>
      <c r="G36" s="1">
        <v>0.74419999999999997</v>
      </c>
    </row>
    <row r="37" spans="1:7" x14ac:dyDescent="0.2">
      <c r="A37" s="2" t="s">
        <v>287</v>
      </c>
      <c r="B37" s="1">
        <v>9</v>
      </c>
      <c r="C37" s="1">
        <v>2.3330000000000002</v>
      </c>
      <c r="D37" s="1">
        <v>6.6669999999999998</v>
      </c>
      <c r="E37" s="1">
        <v>7</v>
      </c>
      <c r="F37" s="1">
        <v>3</v>
      </c>
      <c r="G37" s="1">
        <v>2.4809999999999999</v>
      </c>
    </row>
    <row r="38" spans="1:7" x14ac:dyDescent="0.2">
      <c r="A38" s="2" t="s">
        <v>289</v>
      </c>
      <c r="B38" s="1">
        <v>7</v>
      </c>
      <c r="C38" s="1">
        <v>2.3330000000000002</v>
      </c>
      <c r="D38" s="1">
        <v>4.6669999999999998</v>
      </c>
      <c r="E38" s="1">
        <v>3</v>
      </c>
      <c r="F38" s="1">
        <v>3</v>
      </c>
      <c r="G38" s="1">
        <v>1.468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6F9A2-9550-5D4D-B2E8-1E72553729A5}">
  <dimension ref="A1:K114"/>
  <sheetViews>
    <sheetView workbookViewId="0">
      <selection activeCell="N21" sqref="N21"/>
    </sheetView>
  </sheetViews>
  <sheetFormatPr baseColWidth="10" defaultRowHeight="16" x14ac:dyDescent="0.2"/>
  <cols>
    <col min="1" max="1" width="15.83203125" customWidth="1"/>
    <col min="2" max="2" width="18" customWidth="1"/>
    <col min="3" max="3" width="12.83203125" customWidth="1"/>
    <col min="4" max="4" width="16.6640625" customWidth="1"/>
    <col min="5" max="5" width="18.5" customWidth="1"/>
    <col min="10" max="10" width="29" customWidth="1"/>
    <col min="11" max="11" width="19.6640625" style="32" customWidth="1"/>
  </cols>
  <sheetData>
    <row r="1" spans="1:11" x14ac:dyDescent="0.2">
      <c r="A1" s="7" t="s">
        <v>42</v>
      </c>
    </row>
    <row r="3" spans="1:11" x14ac:dyDescent="0.2">
      <c r="A3" s="15" t="s">
        <v>43</v>
      </c>
      <c r="B3" s="15" t="s">
        <v>44</v>
      </c>
      <c r="C3" s="16" t="s">
        <v>45</v>
      </c>
      <c r="D3" s="15" t="s">
        <v>46</v>
      </c>
      <c r="E3" s="15" t="s">
        <v>47</v>
      </c>
      <c r="F3" s="15" t="s">
        <v>48</v>
      </c>
      <c r="G3" s="15" t="s">
        <v>49</v>
      </c>
      <c r="J3" s="2" t="s">
        <v>297</v>
      </c>
      <c r="K3" s="38" t="s">
        <v>298</v>
      </c>
    </row>
    <row r="4" spans="1:11" x14ac:dyDescent="0.2">
      <c r="A4" s="11"/>
      <c r="B4" s="11"/>
      <c r="C4" s="12"/>
      <c r="D4" s="11"/>
      <c r="E4" s="11"/>
      <c r="F4" s="11"/>
      <c r="G4" s="11"/>
      <c r="J4" s="2"/>
      <c r="K4" s="38"/>
    </row>
    <row r="5" spans="1:11" x14ac:dyDescent="0.2">
      <c r="A5" s="14" t="s">
        <v>50</v>
      </c>
      <c r="B5" s="11" t="s">
        <v>51</v>
      </c>
      <c r="C5" s="12" t="s">
        <v>52</v>
      </c>
      <c r="D5" s="11">
        <v>4</v>
      </c>
      <c r="E5" s="11">
        <v>2</v>
      </c>
      <c r="F5" s="13">
        <f t="shared" ref="F5:F68" si="0">(E5/D5)*100</f>
        <v>50</v>
      </c>
      <c r="G5" s="11"/>
      <c r="J5" s="2" t="s">
        <v>299</v>
      </c>
      <c r="K5" s="38" t="s">
        <v>300</v>
      </c>
    </row>
    <row r="6" spans="1:11" x14ac:dyDescent="0.2">
      <c r="A6" s="11"/>
      <c r="B6" s="11"/>
      <c r="C6" s="12" t="s">
        <v>53</v>
      </c>
      <c r="D6" s="11">
        <v>2</v>
      </c>
      <c r="E6" s="11">
        <v>2</v>
      </c>
      <c r="F6" s="13">
        <f t="shared" si="0"/>
        <v>100</v>
      </c>
      <c r="G6" s="11"/>
      <c r="J6" s="2" t="s">
        <v>301</v>
      </c>
      <c r="K6" s="38" t="s">
        <v>301</v>
      </c>
    </row>
    <row r="7" spans="1:11" x14ac:dyDescent="0.2">
      <c r="A7" s="11"/>
      <c r="B7" s="11"/>
      <c r="C7" s="12" t="s">
        <v>54</v>
      </c>
      <c r="D7" s="11">
        <v>3</v>
      </c>
      <c r="E7" s="11">
        <v>2</v>
      </c>
      <c r="F7" s="13">
        <f t="shared" si="0"/>
        <v>66.666666666666657</v>
      </c>
      <c r="G7" s="11"/>
      <c r="J7" s="2" t="s">
        <v>302</v>
      </c>
      <c r="K7" s="38" t="s">
        <v>303</v>
      </c>
    </row>
    <row r="8" spans="1:11" x14ac:dyDescent="0.2">
      <c r="A8" s="11"/>
      <c r="B8" s="11"/>
      <c r="C8" s="12" t="s">
        <v>55</v>
      </c>
      <c r="D8" s="11">
        <v>2</v>
      </c>
      <c r="E8" s="11">
        <v>2</v>
      </c>
      <c r="F8" s="13">
        <f t="shared" si="0"/>
        <v>100</v>
      </c>
      <c r="G8" s="11"/>
      <c r="J8" s="2"/>
      <c r="K8" s="38"/>
    </row>
    <row r="9" spans="1:11" x14ac:dyDescent="0.2">
      <c r="A9" s="11"/>
      <c r="B9" s="11"/>
      <c r="C9" s="12" t="s">
        <v>56</v>
      </c>
      <c r="D9" s="11">
        <v>2</v>
      </c>
      <c r="E9" s="11">
        <v>2</v>
      </c>
      <c r="F9" s="13">
        <f t="shared" si="0"/>
        <v>100</v>
      </c>
      <c r="G9" s="11"/>
      <c r="J9" s="2" t="s">
        <v>304</v>
      </c>
      <c r="K9" s="38"/>
    </row>
    <row r="10" spans="1:11" x14ac:dyDescent="0.2">
      <c r="A10" s="11"/>
      <c r="B10" s="11"/>
      <c r="C10" s="12"/>
      <c r="D10" s="11"/>
      <c r="E10" s="11"/>
      <c r="F10" s="13"/>
      <c r="G10" s="13">
        <f>AVERAGE(F5:F9)</f>
        <v>83.333333333333329</v>
      </c>
      <c r="J10" s="2" t="s">
        <v>261</v>
      </c>
      <c r="K10" s="38">
        <v>1.21E-2</v>
      </c>
    </row>
    <row r="11" spans="1:11" x14ac:dyDescent="0.2">
      <c r="A11" s="11"/>
      <c r="B11" s="11" t="s">
        <v>57</v>
      </c>
      <c r="C11" s="12" t="s">
        <v>58</v>
      </c>
      <c r="D11" s="11">
        <v>2</v>
      </c>
      <c r="E11" s="11">
        <v>0</v>
      </c>
      <c r="F11" s="13">
        <f t="shared" si="0"/>
        <v>0</v>
      </c>
      <c r="G11" s="11"/>
      <c r="J11" s="2" t="s">
        <v>263</v>
      </c>
      <c r="K11" s="38" t="s">
        <v>264</v>
      </c>
    </row>
    <row r="12" spans="1:11" x14ac:dyDescent="0.2">
      <c r="A12" s="11"/>
      <c r="B12" s="11"/>
      <c r="C12" s="12" t="s">
        <v>59</v>
      </c>
      <c r="D12" s="11">
        <v>4</v>
      </c>
      <c r="E12" s="11">
        <v>0</v>
      </c>
      <c r="F12" s="13">
        <f t="shared" si="0"/>
        <v>0</v>
      </c>
      <c r="G12" s="11"/>
      <c r="J12" s="2" t="s">
        <v>305</v>
      </c>
      <c r="K12" s="38" t="s">
        <v>268</v>
      </c>
    </row>
    <row r="13" spans="1:11" x14ac:dyDescent="0.2">
      <c r="A13" s="11"/>
      <c r="B13" s="11"/>
      <c r="C13" s="12" t="s">
        <v>60</v>
      </c>
      <c r="D13" s="11">
        <v>1</v>
      </c>
      <c r="E13" s="11">
        <v>0</v>
      </c>
      <c r="F13" s="13">
        <f t="shared" si="0"/>
        <v>0</v>
      </c>
      <c r="G13" s="11"/>
      <c r="J13" s="2" t="s">
        <v>306</v>
      </c>
      <c r="K13" s="38" t="s">
        <v>307</v>
      </c>
    </row>
    <row r="14" spans="1:11" x14ac:dyDescent="0.2">
      <c r="A14" s="11"/>
      <c r="B14" s="11"/>
      <c r="C14" s="12" t="s">
        <v>61</v>
      </c>
      <c r="D14" s="11">
        <v>2</v>
      </c>
      <c r="E14" s="11">
        <v>1</v>
      </c>
      <c r="F14" s="13">
        <f t="shared" si="0"/>
        <v>50</v>
      </c>
      <c r="G14" s="11"/>
      <c r="J14" s="2" t="s">
        <v>308</v>
      </c>
      <c r="K14" s="38" t="s">
        <v>309</v>
      </c>
    </row>
    <row r="15" spans="1:11" x14ac:dyDescent="0.2">
      <c r="A15" s="11"/>
      <c r="B15" s="11"/>
      <c r="C15" s="12" t="s">
        <v>62</v>
      </c>
      <c r="D15" s="11">
        <v>4</v>
      </c>
      <c r="E15" s="11">
        <v>1</v>
      </c>
      <c r="F15" s="13">
        <f t="shared" si="0"/>
        <v>25</v>
      </c>
      <c r="G15" s="11"/>
      <c r="J15" s="2" t="s">
        <v>310</v>
      </c>
      <c r="K15" s="38">
        <v>5</v>
      </c>
    </row>
    <row r="16" spans="1:11" x14ac:dyDescent="0.2">
      <c r="A16" s="11"/>
      <c r="B16" s="11"/>
      <c r="C16" s="12"/>
      <c r="D16" s="11"/>
      <c r="E16" s="11"/>
      <c r="F16" s="13"/>
      <c r="G16" s="13">
        <f>AVERAGE(F11:F15)</f>
        <v>15</v>
      </c>
      <c r="J16" s="2"/>
      <c r="K16" s="38"/>
    </row>
    <row r="17" spans="1:11" x14ac:dyDescent="0.2">
      <c r="A17" s="11"/>
      <c r="B17" s="11"/>
      <c r="C17" s="12"/>
      <c r="D17" s="11"/>
      <c r="E17" s="11"/>
      <c r="F17" s="13"/>
      <c r="G17" s="11"/>
      <c r="J17" s="2" t="s">
        <v>311</v>
      </c>
      <c r="K17" s="38"/>
    </row>
    <row r="18" spans="1:11" x14ac:dyDescent="0.2">
      <c r="A18" s="14" t="s">
        <v>37</v>
      </c>
      <c r="B18" s="11" t="s">
        <v>51</v>
      </c>
      <c r="C18" s="12" t="s">
        <v>63</v>
      </c>
      <c r="D18" s="11">
        <v>16</v>
      </c>
      <c r="E18" s="11">
        <v>4</v>
      </c>
      <c r="F18" s="13">
        <f t="shared" si="0"/>
        <v>25</v>
      </c>
      <c r="G18" s="11"/>
      <c r="J18" s="2" t="s">
        <v>312</v>
      </c>
      <c r="K18" s="38">
        <v>-43.48</v>
      </c>
    </row>
    <row r="19" spans="1:11" x14ac:dyDescent="0.2">
      <c r="A19" s="17"/>
      <c r="B19" s="11"/>
      <c r="C19" s="12" t="s">
        <v>64</v>
      </c>
      <c r="D19" s="11">
        <v>3</v>
      </c>
      <c r="E19" s="11">
        <v>3</v>
      </c>
      <c r="F19" s="13">
        <f t="shared" si="0"/>
        <v>100</v>
      </c>
      <c r="G19" s="11"/>
      <c r="J19" s="2" t="s">
        <v>313</v>
      </c>
      <c r="K19" s="38">
        <v>22.3</v>
      </c>
    </row>
    <row r="20" spans="1:11" x14ac:dyDescent="0.2">
      <c r="A20" s="11"/>
      <c r="B20" s="11"/>
      <c r="C20" s="12" t="s">
        <v>65</v>
      </c>
      <c r="D20" s="11">
        <v>12</v>
      </c>
      <c r="E20" s="11">
        <v>8</v>
      </c>
      <c r="F20" s="13">
        <f t="shared" si="0"/>
        <v>66.666666666666657</v>
      </c>
      <c r="G20" s="11"/>
      <c r="J20" s="2" t="s">
        <v>314</v>
      </c>
      <c r="K20" s="38">
        <v>9.9710000000000001</v>
      </c>
    </row>
    <row r="21" spans="1:11" x14ac:dyDescent="0.2">
      <c r="A21" s="11"/>
      <c r="B21" s="11"/>
      <c r="C21" s="12" t="s">
        <v>66</v>
      </c>
      <c r="D21" s="11">
        <v>5</v>
      </c>
      <c r="E21" s="11">
        <v>2</v>
      </c>
      <c r="F21" s="13">
        <f t="shared" si="0"/>
        <v>40</v>
      </c>
      <c r="G21" s="11"/>
      <c r="J21" s="2" t="s">
        <v>259</v>
      </c>
      <c r="K21" s="38" t="s">
        <v>315</v>
      </c>
    </row>
    <row r="22" spans="1:11" x14ac:dyDescent="0.2">
      <c r="A22" s="11"/>
      <c r="B22" s="11"/>
      <c r="C22" s="12" t="s">
        <v>67</v>
      </c>
      <c r="D22" s="11">
        <v>13</v>
      </c>
      <c r="E22" s="11">
        <v>8</v>
      </c>
      <c r="F22" s="13">
        <f t="shared" si="0"/>
        <v>61.53846153846154</v>
      </c>
      <c r="G22" s="11"/>
      <c r="J22" s="2" t="s">
        <v>316</v>
      </c>
      <c r="K22" s="38">
        <v>0.82620000000000005</v>
      </c>
    </row>
    <row r="23" spans="1:11" x14ac:dyDescent="0.2">
      <c r="A23" s="11"/>
      <c r="B23" s="11"/>
      <c r="C23" s="12" t="s">
        <v>58</v>
      </c>
      <c r="D23" s="11">
        <v>8</v>
      </c>
      <c r="E23" s="11">
        <v>4</v>
      </c>
      <c r="F23" s="13">
        <f t="shared" si="0"/>
        <v>50</v>
      </c>
      <c r="G23" s="11"/>
      <c r="J23" s="2"/>
      <c r="K23" s="38"/>
    </row>
    <row r="24" spans="1:11" x14ac:dyDescent="0.2">
      <c r="A24" s="11"/>
      <c r="B24" s="11"/>
      <c r="C24" s="12"/>
      <c r="D24" s="11"/>
      <c r="E24" s="11"/>
      <c r="F24" s="13"/>
      <c r="G24" s="13">
        <f>AVERAGE(F18:F23)</f>
        <v>57.200854700854698</v>
      </c>
      <c r="J24" s="2" t="s">
        <v>317</v>
      </c>
      <c r="K24" s="38"/>
    </row>
    <row r="25" spans="1:11" x14ac:dyDescent="0.2">
      <c r="A25" s="11"/>
      <c r="B25" s="11" t="s">
        <v>57</v>
      </c>
      <c r="C25" s="12" t="s">
        <v>68</v>
      </c>
      <c r="D25" s="11">
        <v>3</v>
      </c>
      <c r="E25" s="11">
        <v>0</v>
      </c>
      <c r="F25" s="13">
        <f t="shared" si="0"/>
        <v>0</v>
      </c>
      <c r="G25" s="13"/>
      <c r="J25" s="2" t="s">
        <v>318</v>
      </c>
      <c r="K25" s="38">
        <v>-6.0260000000000001E-2</v>
      </c>
    </row>
    <row r="26" spans="1:11" x14ac:dyDescent="0.2">
      <c r="A26" s="11"/>
      <c r="B26" s="11"/>
      <c r="C26" s="12" t="s">
        <v>69</v>
      </c>
      <c r="D26" s="11">
        <v>4</v>
      </c>
      <c r="E26" s="11">
        <v>0</v>
      </c>
      <c r="F26" s="13">
        <f t="shared" si="0"/>
        <v>0</v>
      </c>
      <c r="G26" s="13"/>
      <c r="J26" s="2" t="s">
        <v>319</v>
      </c>
      <c r="K26" s="38">
        <v>0.4617</v>
      </c>
    </row>
    <row r="27" spans="1:11" x14ac:dyDescent="0.2">
      <c r="A27" s="11"/>
      <c r="B27" s="11"/>
      <c r="C27" s="12" t="s">
        <v>70</v>
      </c>
      <c r="D27" s="11">
        <v>3</v>
      </c>
      <c r="E27" s="11">
        <v>0</v>
      </c>
      <c r="F27" s="13">
        <f t="shared" si="0"/>
        <v>0</v>
      </c>
      <c r="G27" s="13"/>
      <c r="J27" s="2" t="s">
        <v>263</v>
      </c>
      <c r="K27" s="38" t="s">
        <v>284</v>
      </c>
    </row>
    <row r="28" spans="1:11" x14ac:dyDescent="0.2">
      <c r="A28" s="11"/>
      <c r="B28" s="11"/>
      <c r="C28" s="12" t="s">
        <v>71</v>
      </c>
      <c r="D28" s="11">
        <v>10</v>
      </c>
      <c r="E28" s="11">
        <v>5</v>
      </c>
      <c r="F28" s="13">
        <f t="shared" si="0"/>
        <v>50</v>
      </c>
      <c r="G28" s="13"/>
      <c r="J28" s="2" t="s">
        <v>320</v>
      </c>
      <c r="K28" s="38" t="s">
        <v>283</v>
      </c>
    </row>
    <row r="29" spans="1:11" x14ac:dyDescent="0.2">
      <c r="A29" s="11"/>
      <c r="B29" s="11"/>
      <c r="C29" s="12" t="s">
        <v>72</v>
      </c>
      <c r="D29" s="11">
        <v>4</v>
      </c>
      <c r="E29" s="11">
        <v>0</v>
      </c>
      <c r="F29" s="13">
        <f t="shared" si="0"/>
        <v>0</v>
      </c>
      <c r="G29" s="13"/>
    </row>
    <row r="30" spans="1:11" x14ac:dyDescent="0.2">
      <c r="A30" s="11"/>
      <c r="B30" s="11"/>
      <c r="C30" s="12" t="s">
        <v>73</v>
      </c>
      <c r="D30" s="11">
        <v>2</v>
      </c>
      <c r="E30" s="11">
        <v>0</v>
      </c>
      <c r="F30" s="13">
        <f t="shared" si="0"/>
        <v>0</v>
      </c>
      <c r="G30" s="13"/>
    </row>
    <row r="31" spans="1:11" x14ac:dyDescent="0.2">
      <c r="A31" s="11"/>
      <c r="B31" s="11"/>
      <c r="C31" s="12" t="s">
        <v>74</v>
      </c>
      <c r="D31" s="11">
        <v>9</v>
      </c>
      <c r="E31" s="11">
        <v>0</v>
      </c>
      <c r="F31" s="13">
        <f t="shared" si="0"/>
        <v>0</v>
      </c>
      <c r="G31" s="13"/>
    </row>
    <row r="32" spans="1:11" x14ac:dyDescent="0.2">
      <c r="A32" s="11"/>
      <c r="B32" s="11"/>
      <c r="C32" s="12" t="s">
        <v>75</v>
      </c>
      <c r="D32" s="11">
        <v>2</v>
      </c>
      <c r="E32" s="11">
        <v>0</v>
      </c>
      <c r="F32" s="13">
        <f t="shared" si="0"/>
        <v>0</v>
      </c>
      <c r="G32" s="13"/>
    </row>
    <row r="33" spans="1:7" x14ac:dyDescent="0.2">
      <c r="A33" s="11"/>
      <c r="B33" s="11"/>
      <c r="C33" s="12" t="s">
        <v>76</v>
      </c>
      <c r="D33" s="11">
        <v>13</v>
      </c>
      <c r="E33" s="11">
        <v>0</v>
      </c>
      <c r="F33" s="13">
        <f t="shared" si="0"/>
        <v>0</v>
      </c>
      <c r="G33" s="13"/>
    </row>
    <row r="34" spans="1:7" x14ac:dyDescent="0.2">
      <c r="A34" s="11"/>
      <c r="B34" s="11"/>
      <c r="C34" s="12" t="s">
        <v>77</v>
      </c>
      <c r="D34" s="11">
        <v>8</v>
      </c>
      <c r="E34" s="11">
        <v>0</v>
      </c>
      <c r="F34" s="13">
        <f t="shared" si="0"/>
        <v>0</v>
      </c>
      <c r="G34" s="13"/>
    </row>
    <row r="35" spans="1:7" x14ac:dyDescent="0.2">
      <c r="A35" s="11"/>
      <c r="B35" s="11"/>
      <c r="C35" s="12"/>
      <c r="D35" s="11"/>
      <c r="E35" s="11"/>
      <c r="F35" s="13"/>
      <c r="G35" s="13">
        <f>AVERAGE(F25:F34)</f>
        <v>5</v>
      </c>
    </row>
    <row r="36" spans="1:7" x14ac:dyDescent="0.2">
      <c r="A36" s="11"/>
      <c r="B36" s="11"/>
      <c r="C36" s="12"/>
      <c r="D36" s="11"/>
      <c r="E36" s="11"/>
      <c r="F36" s="13"/>
      <c r="G36" s="11"/>
    </row>
    <row r="37" spans="1:7" x14ac:dyDescent="0.2">
      <c r="A37" s="14" t="s">
        <v>40</v>
      </c>
      <c r="B37" s="11" t="s">
        <v>51</v>
      </c>
      <c r="C37" s="12">
        <v>2</v>
      </c>
      <c r="D37" s="11">
        <v>10</v>
      </c>
      <c r="E37" s="11">
        <v>9</v>
      </c>
      <c r="F37" s="13">
        <f t="shared" si="0"/>
        <v>90</v>
      </c>
      <c r="G37" s="11"/>
    </row>
    <row r="38" spans="1:7" x14ac:dyDescent="0.2">
      <c r="A38" s="11"/>
      <c r="B38" s="11"/>
      <c r="C38" s="12">
        <v>3</v>
      </c>
      <c r="D38" s="11">
        <v>6</v>
      </c>
      <c r="E38" s="11">
        <v>5</v>
      </c>
      <c r="F38" s="13">
        <f t="shared" si="0"/>
        <v>83.333333333333343</v>
      </c>
      <c r="G38" s="11"/>
    </row>
    <row r="39" spans="1:7" x14ac:dyDescent="0.2">
      <c r="A39" s="11"/>
      <c r="B39" s="11"/>
      <c r="C39" s="12">
        <v>4</v>
      </c>
      <c r="D39" s="11">
        <v>2</v>
      </c>
      <c r="E39" s="11">
        <v>1</v>
      </c>
      <c r="F39" s="13">
        <f t="shared" si="0"/>
        <v>50</v>
      </c>
      <c r="G39" s="11"/>
    </row>
    <row r="40" spans="1:7" x14ac:dyDescent="0.2">
      <c r="A40" s="11"/>
      <c r="B40" s="11"/>
      <c r="C40" s="12">
        <v>5</v>
      </c>
      <c r="D40" s="11">
        <v>4</v>
      </c>
      <c r="E40" s="11">
        <v>4</v>
      </c>
      <c r="F40" s="13">
        <f t="shared" si="0"/>
        <v>100</v>
      </c>
      <c r="G40" s="11"/>
    </row>
    <row r="41" spans="1:7" x14ac:dyDescent="0.2">
      <c r="A41" s="11"/>
      <c r="B41" s="11"/>
      <c r="C41" s="12">
        <v>6</v>
      </c>
      <c r="D41" s="11">
        <v>2</v>
      </c>
      <c r="E41" s="11">
        <v>2</v>
      </c>
      <c r="F41" s="13">
        <f t="shared" si="0"/>
        <v>100</v>
      </c>
      <c r="G41" s="11"/>
    </row>
    <row r="42" spans="1:7" x14ac:dyDescent="0.2">
      <c r="A42" s="11"/>
      <c r="B42" s="11"/>
      <c r="C42" s="12">
        <v>7</v>
      </c>
      <c r="D42" s="11">
        <v>3</v>
      </c>
      <c r="E42" s="11">
        <v>2</v>
      </c>
      <c r="F42" s="13">
        <f t="shared" si="0"/>
        <v>66.666666666666657</v>
      </c>
      <c r="G42" s="11"/>
    </row>
    <row r="43" spans="1:7" x14ac:dyDescent="0.2">
      <c r="A43" s="11"/>
      <c r="B43" s="11"/>
      <c r="C43" s="12">
        <v>8</v>
      </c>
      <c r="D43" s="11">
        <v>7</v>
      </c>
      <c r="E43" s="11">
        <v>5</v>
      </c>
      <c r="F43" s="13">
        <f t="shared" si="0"/>
        <v>71.428571428571431</v>
      </c>
      <c r="G43" s="11"/>
    </row>
    <row r="44" spans="1:7" x14ac:dyDescent="0.2">
      <c r="A44" s="11"/>
      <c r="B44" s="11"/>
      <c r="C44" s="12">
        <v>9</v>
      </c>
      <c r="D44" s="11">
        <v>2</v>
      </c>
      <c r="E44" s="11">
        <v>2</v>
      </c>
      <c r="F44" s="13">
        <f t="shared" si="0"/>
        <v>100</v>
      </c>
      <c r="G44" s="11"/>
    </row>
    <row r="45" spans="1:7" x14ac:dyDescent="0.2">
      <c r="A45" s="11"/>
      <c r="B45" s="11"/>
      <c r="C45" s="12">
        <v>10</v>
      </c>
      <c r="D45" s="11">
        <v>4</v>
      </c>
      <c r="E45" s="11">
        <v>2</v>
      </c>
      <c r="F45" s="13">
        <f t="shared" si="0"/>
        <v>50</v>
      </c>
      <c r="G45" s="11"/>
    </row>
    <row r="46" spans="1:7" x14ac:dyDescent="0.2">
      <c r="A46" s="11"/>
      <c r="B46" s="11"/>
      <c r="C46" s="12">
        <v>11</v>
      </c>
      <c r="D46" s="11">
        <v>4</v>
      </c>
      <c r="E46" s="11">
        <v>3</v>
      </c>
      <c r="F46" s="13">
        <f t="shared" si="0"/>
        <v>75</v>
      </c>
      <c r="G46" s="11"/>
    </row>
    <row r="47" spans="1:7" x14ac:dyDescent="0.2">
      <c r="A47" s="11"/>
      <c r="B47" s="11"/>
      <c r="C47" s="12">
        <v>12</v>
      </c>
      <c r="D47" s="11">
        <v>4</v>
      </c>
      <c r="E47" s="11">
        <v>1</v>
      </c>
      <c r="F47" s="13">
        <f t="shared" si="0"/>
        <v>25</v>
      </c>
      <c r="G47" s="11"/>
    </row>
    <row r="48" spans="1:7" x14ac:dyDescent="0.2">
      <c r="A48" s="11"/>
      <c r="B48" s="11"/>
      <c r="C48" s="12">
        <v>13</v>
      </c>
      <c r="D48" s="11">
        <v>4</v>
      </c>
      <c r="E48" s="11">
        <v>4</v>
      </c>
      <c r="F48" s="13">
        <f t="shared" si="0"/>
        <v>100</v>
      </c>
      <c r="G48" s="11"/>
    </row>
    <row r="49" spans="1:7" x14ac:dyDescent="0.2">
      <c r="A49" s="11"/>
      <c r="B49" s="11"/>
      <c r="C49" s="12"/>
      <c r="D49" s="11"/>
      <c r="E49" s="11"/>
      <c r="F49" s="13"/>
      <c r="G49" s="13">
        <f>AVERAGE(F37:F48)</f>
        <v>75.952380952380949</v>
      </c>
    </row>
    <row r="50" spans="1:7" x14ac:dyDescent="0.2">
      <c r="A50" s="11"/>
      <c r="B50" s="11"/>
      <c r="C50" s="12"/>
      <c r="D50" s="11"/>
      <c r="E50" s="11"/>
      <c r="F50" s="13"/>
      <c r="G50" s="11"/>
    </row>
    <row r="51" spans="1:7" x14ac:dyDescent="0.2">
      <c r="A51" s="11"/>
      <c r="B51" s="11" t="s">
        <v>57</v>
      </c>
      <c r="C51" s="12">
        <v>37</v>
      </c>
      <c r="D51" s="11">
        <v>1</v>
      </c>
      <c r="E51" s="11">
        <v>0</v>
      </c>
      <c r="F51" s="13">
        <f t="shared" si="0"/>
        <v>0</v>
      </c>
      <c r="G51" s="11"/>
    </row>
    <row r="52" spans="1:7" x14ac:dyDescent="0.2">
      <c r="A52" s="11"/>
      <c r="B52" s="11"/>
      <c r="C52" s="12">
        <v>38</v>
      </c>
      <c r="D52" s="11">
        <v>1</v>
      </c>
      <c r="E52" s="11">
        <v>0</v>
      </c>
      <c r="F52" s="13">
        <f t="shared" si="0"/>
        <v>0</v>
      </c>
      <c r="G52" s="11"/>
    </row>
    <row r="53" spans="1:7" x14ac:dyDescent="0.2">
      <c r="A53" s="11"/>
      <c r="B53" s="11"/>
      <c r="C53" s="12">
        <v>40</v>
      </c>
      <c r="D53" s="11">
        <v>1</v>
      </c>
      <c r="E53" s="11">
        <v>1</v>
      </c>
      <c r="F53" s="13">
        <f t="shared" si="0"/>
        <v>100</v>
      </c>
      <c r="G53" s="11"/>
    </row>
    <row r="54" spans="1:7" x14ac:dyDescent="0.2">
      <c r="A54" s="11"/>
      <c r="B54" s="11"/>
      <c r="C54" s="12">
        <v>41</v>
      </c>
      <c r="D54" s="11">
        <v>7</v>
      </c>
      <c r="E54" s="11">
        <v>3</v>
      </c>
      <c r="F54" s="13">
        <f t="shared" si="0"/>
        <v>42.857142857142854</v>
      </c>
      <c r="G54" s="11"/>
    </row>
    <row r="55" spans="1:7" x14ac:dyDescent="0.2">
      <c r="A55" s="11"/>
      <c r="B55" s="11"/>
      <c r="C55" s="12">
        <v>42</v>
      </c>
      <c r="D55" s="11">
        <v>2</v>
      </c>
      <c r="E55" s="11">
        <v>0</v>
      </c>
      <c r="F55" s="13">
        <f t="shared" si="0"/>
        <v>0</v>
      </c>
      <c r="G55" s="11"/>
    </row>
    <row r="56" spans="1:7" x14ac:dyDescent="0.2">
      <c r="A56" s="11"/>
      <c r="B56" s="11"/>
      <c r="C56" s="12">
        <v>43</v>
      </c>
      <c r="D56" s="11">
        <v>1</v>
      </c>
      <c r="E56" s="11">
        <v>0</v>
      </c>
      <c r="F56" s="13">
        <f t="shared" si="0"/>
        <v>0</v>
      </c>
      <c r="G56" s="11"/>
    </row>
    <row r="57" spans="1:7" x14ac:dyDescent="0.2">
      <c r="A57" s="11"/>
      <c r="B57" s="11"/>
      <c r="C57" s="12">
        <v>44</v>
      </c>
      <c r="D57" s="11">
        <v>3</v>
      </c>
      <c r="E57" s="11">
        <v>0</v>
      </c>
      <c r="F57" s="13">
        <f t="shared" si="0"/>
        <v>0</v>
      </c>
      <c r="G57" s="11"/>
    </row>
    <row r="58" spans="1:7" x14ac:dyDescent="0.2">
      <c r="A58" s="11"/>
      <c r="B58" s="11"/>
      <c r="C58" s="12">
        <v>45</v>
      </c>
      <c r="D58" s="11">
        <v>2</v>
      </c>
      <c r="E58" s="11">
        <v>1</v>
      </c>
      <c r="F58" s="13">
        <f t="shared" si="0"/>
        <v>50</v>
      </c>
      <c r="G58" s="11"/>
    </row>
    <row r="59" spans="1:7" x14ac:dyDescent="0.2">
      <c r="A59" s="11"/>
      <c r="B59" s="11"/>
      <c r="C59" s="12">
        <v>46</v>
      </c>
      <c r="D59" s="11">
        <v>1</v>
      </c>
      <c r="E59" s="11">
        <v>0</v>
      </c>
      <c r="F59" s="13">
        <f t="shared" si="0"/>
        <v>0</v>
      </c>
      <c r="G59" s="11"/>
    </row>
    <row r="60" spans="1:7" x14ac:dyDescent="0.2">
      <c r="A60" s="11"/>
      <c r="B60" s="11"/>
      <c r="C60" s="12">
        <v>47</v>
      </c>
      <c r="D60" s="11">
        <v>3</v>
      </c>
      <c r="E60" s="11">
        <v>0</v>
      </c>
      <c r="F60" s="13">
        <f t="shared" si="0"/>
        <v>0</v>
      </c>
      <c r="G60" s="11"/>
    </row>
    <row r="61" spans="1:7" x14ac:dyDescent="0.2">
      <c r="A61" s="11"/>
      <c r="B61" s="11"/>
      <c r="C61" s="12">
        <v>48</v>
      </c>
      <c r="D61" s="11">
        <v>3</v>
      </c>
      <c r="E61" s="11">
        <v>3</v>
      </c>
      <c r="F61" s="13">
        <f t="shared" si="0"/>
        <v>100</v>
      </c>
      <c r="G61" s="11"/>
    </row>
    <row r="62" spans="1:7" x14ac:dyDescent="0.2">
      <c r="A62" s="11"/>
      <c r="B62" s="11"/>
      <c r="C62" s="12">
        <v>49</v>
      </c>
      <c r="D62" s="11">
        <v>1</v>
      </c>
      <c r="E62" s="11">
        <v>0</v>
      </c>
      <c r="F62" s="13">
        <f t="shared" si="0"/>
        <v>0</v>
      </c>
      <c r="G62" s="11"/>
    </row>
    <row r="63" spans="1:7" x14ac:dyDescent="0.2">
      <c r="A63" s="11"/>
      <c r="B63" s="11"/>
      <c r="C63" s="12">
        <v>50</v>
      </c>
      <c r="D63" s="11">
        <v>2</v>
      </c>
      <c r="E63" s="11">
        <v>1</v>
      </c>
      <c r="F63" s="13">
        <f t="shared" si="0"/>
        <v>50</v>
      </c>
      <c r="G63" s="11"/>
    </row>
    <row r="64" spans="1:7" x14ac:dyDescent="0.2">
      <c r="A64" s="11"/>
      <c r="B64" s="11"/>
      <c r="C64" s="12">
        <v>52</v>
      </c>
      <c r="D64" s="11">
        <v>5</v>
      </c>
      <c r="E64" s="9">
        <v>3</v>
      </c>
      <c r="F64" s="13">
        <f t="shared" si="0"/>
        <v>60</v>
      </c>
      <c r="G64" s="11"/>
    </row>
    <row r="65" spans="1:7" x14ac:dyDescent="0.2">
      <c r="A65" s="11"/>
      <c r="B65" s="11"/>
      <c r="C65" s="12"/>
      <c r="D65" s="11"/>
      <c r="E65" s="11"/>
      <c r="F65" s="13"/>
      <c r="G65" s="13">
        <f>AVERAGE(F51:F64)</f>
        <v>28.775510204081634</v>
      </c>
    </row>
    <row r="66" spans="1:7" x14ac:dyDescent="0.2">
      <c r="A66" s="11"/>
      <c r="B66" s="11"/>
      <c r="C66" s="12"/>
      <c r="D66" s="11"/>
      <c r="E66" s="11"/>
      <c r="F66" s="13"/>
      <c r="G66" s="11"/>
    </row>
    <row r="67" spans="1:7" x14ac:dyDescent="0.2">
      <c r="A67" s="14" t="s">
        <v>38</v>
      </c>
      <c r="B67" s="11" t="s">
        <v>51</v>
      </c>
      <c r="C67" s="12">
        <v>15</v>
      </c>
      <c r="D67" s="11">
        <v>8</v>
      </c>
      <c r="E67" s="11">
        <v>3</v>
      </c>
      <c r="F67" s="13">
        <f t="shared" si="0"/>
        <v>37.5</v>
      </c>
      <c r="G67" s="11"/>
    </row>
    <row r="68" spans="1:7" x14ac:dyDescent="0.2">
      <c r="A68" s="11"/>
      <c r="B68" s="11"/>
      <c r="C68" s="12">
        <v>16</v>
      </c>
      <c r="D68" s="11">
        <v>6</v>
      </c>
      <c r="E68" s="11">
        <v>6</v>
      </c>
      <c r="F68" s="13">
        <f t="shared" si="0"/>
        <v>100</v>
      </c>
      <c r="G68" s="11"/>
    </row>
    <row r="69" spans="1:7" x14ac:dyDescent="0.2">
      <c r="A69" s="11"/>
      <c r="B69" s="11"/>
      <c r="C69" s="12">
        <v>17</v>
      </c>
      <c r="D69" s="11">
        <v>2</v>
      </c>
      <c r="E69" s="11">
        <v>0</v>
      </c>
      <c r="F69" s="13">
        <f t="shared" ref="F69:F113" si="1">(E69/D69)*100</f>
        <v>0</v>
      </c>
      <c r="G69" s="11"/>
    </row>
    <row r="70" spans="1:7" x14ac:dyDescent="0.2">
      <c r="A70" s="11"/>
      <c r="B70" s="11"/>
      <c r="C70" s="12">
        <v>18</v>
      </c>
      <c r="D70" s="11">
        <v>7</v>
      </c>
      <c r="E70" s="11">
        <v>7</v>
      </c>
      <c r="F70" s="13">
        <f t="shared" si="1"/>
        <v>100</v>
      </c>
      <c r="G70" s="11"/>
    </row>
    <row r="71" spans="1:7" x14ac:dyDescent="0.2">
      <c r="A71" s="11"/>
      <c r="B71" s="11"/>
      <c r="C71" s="12">
        <v>19</v>
      </c>
      <c r="D71" s="11">
        <v>8</v>
      </c>
      <c r="E71" s="11">
        <v>5</v>
      </c>
      <c r="F71" s="13">
        <f t="shared" si="1"/>
        <v>62.5</v>
      </c>
      <c r="G71" s="11"/>
    </row>
    <row r="72" spans="1:7" x14ac:dyDescent="0.2">
      <c r="A72" s="11"/>
      <c r="B72" s="11"/>
      <c r="C72" s="12">
        <v>20</v>
      </c>
      <c r="D72" s="11">
        <v>1</v>
      </c>
      <c r="E72" s="11">
        <v>1</v>
      </c>
      <c r="F72" s="13">
        <f t="shared" si="1"/>
        <v>100</v>
      </c>
      <c r="G72" s="11"/>
    </row>
    <row r="73" spans="1:7" x14ac:dyDescent="0.2">
      <c r="A73" s="11"/>
      <c r="B73" s="11"/>
      <c r="C73" s="12">
        <v>21</v>
      </c>
      <c r="D73" s="11">
        <v>5</v>
      </c>
      <c r="E73" s="11">
        <v>2</v>
      </c>
      <c r="F73" s="13">
        <f t="shared" si="1"/>
        <v>40</v>
      </c>
      <c r="G73" s="11"/>
    </row>
    <row r="74" spans="1:7" x14ac:dyDescent="0.2">
      <c r="A74" s="11"/>
      <c r="B74" s="11"/>
      <c r="C74" s="12">
        <v>22</v>
      </c>
      <c r="D74" s="11">
        <v>3</v>
      </c>
      <c r="E74" s="11">
        <v>2</v>
      </c>
      <c r="F74" s="13">
        <f t="shared" si="1"/>
        <v>66.666666666666657</v>
      </c>
      <c r="G74" s="11"/>
    </row>
    <row r="75" spans="1:7" x14ac:dyDescent="0.2">
      <c r="A75" s="11"/>
      <c r="B75" s="11"/>
      <c r="C75" s="12">
        <v>23</v>
      </c>
      <c r="D75" s="11">
        <v>1</v>
      </c>
      <c r="E75" s="11">
        <v>0</v>
      </c>
      <c r="F75" s="13">
        <f t="shared" si="1"/>
        <v>0</v>
      </c>
      <c r="G75" s="11"/>
    </row>
    <row r="76" spans="1:7" x14ac:dyDescent="0.2">
      <c r="A76" s="11"/>
      <c r="B76" s="11"/>
      <c r="C76" s="12">
        <v>24</v>
      </c>
      <c r="D76" s="11">
        <v>3</v>
      </c>
      <c r="E76" s="11">
        <v>3</v>
      </c>
      <c r="F76" s="13">
        <f t="shared" si="1"/>
        <v>100</v>
      </c>
      <c r="G76" s="11"/>
    </row>
    <row r="77" spans="1:7" x14ac:dyDescent="0.2">
      <c r="A77" s="11"/>
      <c r="B77" s="11"/>
      <c r="C77" s="12">
        <v>25</v>
      </c>
      <c r="D77" s="11">
        <v>6</v>
      </c>
      <c r="E77" s="11">
        <v>4</v>
      </c>
      <c r="F77" s="13">
        <f t="shared" si="1"/>
        <v>66.666666666666657</v>
      </c>
      <c r="G77" s="11"/>
    </row>
    <row r="78" spans="1:7" x14ac:dyDescent="0.2">
      <c r="A78" s="11"/>
      <c r="B78" s="11"/>
      <c r="C78" s="12"/>
      <c r="D78" s="11"/>
      <c r="E78" s="11"/>
      <c r="F78" s="13"/>
      <c r="G78" s="13">
        <f>AVERAGE(F67:F77)</f>
        <v>61.212121212121204</v>
      </c>
    </row>
    <row r="79" spans="1:7" x14ac:dyDescent="0.2">
      <c r="A79" s="11"/>
      <c r="B79" s="11"/>
      <c r="C79" s="12"/>
      <c r="D79" s="11"/>
      <c r="E79" s="11"/>
      <c r="F79" s="13"/>
      <c r="G79" s="11"/>
    </row>
    <row r="80" spans="1:7" x14ac:dyDescent="0.2">
      <c r="A80" s="11"/>
      <c r="B80" s="11" t="s">
        <v>57</v>
      </c>
      <c r="C80" s="12">
        <v>26</v>
      </c>
      <c r="D80" s="11">
        <v>1</v>
      </c>
      <c r="E80">
        <v>0</v>
      </c>
      <c r="F80" s="13">
        <f t="shared" si="1"/>
        <v>0</v>
      </c>
      <c r="G80" s="11"/>
    </row>
    <row r="81" spans="1:7" x14ac:dyDescent="0.2">
      <c r="A81" s="11"/>
      <c r="B81" s="11"/>
      <c r="C81" s="12">
        <v>27</v>
      </c>
      <c r="D81" s="11">
        <v>1</v>
      </c>
      <c r="E81">
        <v>0</v>
      </c>
      <c r="F81" s="13">
        <f t="shared" si="1"/>
        <v>0</v>
      </c>
      <c r="G81" s="11"/>
    </row>
    <row r="82" spans="1:7" x14ac:dyDescent="0.2">
      <c r="A82" s="11"/>
      <c r="B82" s="11"/>
      <c r="C82" s="12">
        <v>28</v>
      </c>
      <c r="D82" s="11">
        <v>2</v>
      </c>
      <c r="E82">
        <v>0</v>
      </c>
      <c r="F82" s="13">
        <f t="shared" si="1"/>
        <v>0</v>
      </c>
      <c r="G82" s="11"/>
    </row>
    <row r="83" spans="1:7" x14ac:dyDescent="0.2">
      <c r="A83" s="11"/>
      <c r="B83" s="11"/>
      <c r="C83" s="12">
        <v>29</v>
      </c>
      <c r="D83" s="11">
        <v>1</v>
      </c>
      <c r="E83">
        <v>0</v>
      </c>
      <c r="F83" s="13">
        <f t="shared" si="1"/>
        <v>0</v>
      </c>
      <c r="G83" s="11"/>
    </row>
    <row r="84" spans="1:7" x14ac:dyDescent="0.2">
      <c r="A84" s="11"/>
      <c r="B84" s="11"/>
      <c r="C84" s="12">
        <v>30</v>
      </c>
      <c r="D84" s="11">
        <v>3</v>
      </c>
      <c r="E84">
        <v>1</v>
      </c>
      <c r="F84" s="13">
        <f t="shared" si="1"/>
        <v>33.333333333333329</v>
      </c>
      <c r="G84" s="11"/>
    </row>
    <row r="85" spans="1:7" x14ac:dyDescent="0.2">
      <c r="A85" s="11"/>
      <c r="B85" s="11"/>
      <c r="C85" s="12">
        <v>31</v>
      </c>
      <c r="D85" s="11">
        <v>3</v>
      </c>
      <c r="E85">
        <v>1</v>
      </c>
      <c r="F85" s="13">
        <f t="shared" si="1"/>
        <v>33.333333333333329</v>
      </c>
      <c r="G85" s="11"/>
    </row>
    <row r="86" spans="1:7" x14ac:dyDescent="0.2">
      <c r="A86" s="11"/>
      <c r="B86" s="11"/>
      <c r="C86" s="12">
        <v>32</v>
      </c>
      <c r="D86" s="11">
        <v>2</v>
      </c>
      <c r="E86">
        <v>0</v>
      </c>
      <c r="F86" s="13">
        <f t="shared" si="1"/>
        <v>0</v>
      </c>
      <c r="G86" s="11"/>
    </row>
    <row r="87" spans="1:7" x14ac:dyDescent="0.2">
      <c r="A87" s="11"/>
      <c r="B87" s="11"/>
      <c r="C87" s="12">
        <v>33</v>
      </c>
      <c r="D87" s="11">
        <v>2</v>
      </c>
      <c r="E87">
        <v>1</v>
      </c>
      <c r="F87" s="13">
        <f t="shared" si="1"/>
        <v>50</v>
      </c>
      <c r="G87" s="11"/>
    </row>
    <row r="88" spans="1:7" x14ac:dyDescent="0.2">
      <c r="A88" s="11"/>
      <c r="B88" s="11"/>
      <c r="C88" s="12">
        <v>34</v>
      </c>
      <c r="D88" s="11">
        <v>2</v>
      </c>
      <c r="E88">
        <v>0</v>
      </c>
      <c r="F88" s="13">
        <f t="shared" si="1"/>
        <v>0</v>
      </c>
      <c r="G88" s="11"/>
    </row>
    <row r="89" spans="1:7" x14ac:dyDescent="0.2">
      <c r="A89" s="11"/>
      <c r="B89" s="11"/>
      <c r="C89" s="12">
        <v>35</v>
      </c>
      <c r="D89" s="11">
        <v>4</v>
      </c>
      <c r="E89">
        <v>3</v>
      </c>
      <c r="F89" s="13">
        <f t="shared" si="1"/>
        <v>75</v>
      </c>
      <c r="G89" s="11"/>
    </row>
    <row r="90" spans="1:7" x14ac:dyDescent="0.2">
      <c r="A90" s="11"/>
      <c r="B90" s="11"/>
      <c r="C90" s="12"/>
      <c r="D90" s="11"/>
      <c r="E90" s="11"/>
      <c r="F90" s="13"/>
      <c r="G90" s="13">
        <f>AVERAGE(F80:F89)</f>
        <v>19.166666666666664</v>
      </c>
    </row>
    <row r="91" spans="1:7" x14ac:dyDescent="0.2">
      <c r="A91" s="11"/>
      <c r="B91" s="11"/>
      <c r="C91" s="12"/>
      <c r="D91" s="11"/>
      <c r="E91" s="11"/>
      <c r="F91" s="13"/>
      <c r="G91" s="11"/>
    </row>
    <row r="92" spans="1:7" x14ac:dyDescent="0.2">
      <c r="A92" s="14" t="s">
        <v>39</v>
      </c>
      <c r="B92" s="11" t="s">
        <v>51</v>
      </c>
      <c r="C92" s="12">
        <v>1</v>
      </c>
      <c r="D92">
        <v>3</v>
      </c>
      <c r="E92">
        <v>2</v>
      </c>
      <c r="F92" s="13">
        <f t="shared" si="1"/>
        <v>66.666666666666657</v>
      </c>
      <c r="G92" s="11"/>
    </row>
    <row r="93" spans="1:7" x14ac:dyDescent="0.2">
      <c r="A93" s="11"/>
      <c r="B93" s="11"/>
      <c r="C93" s="12">
        <v>4</v>
      </c>
      <c r="D93">
        <v>12</v>
      </c>
      <c r="E93">
        <v>7</v>
      </c>
      <c r="F93" s="13">
        <f t="shared" si="1"/>
        <v>58.333333333333336</v>
      </c>
      <c r="G93" s="11"/>
    </row>
    <row r="94" spans="1:7" x14ac:dyDescent="0.2">
      <c r="A94" s="11"/>
      <c r="B94" s="11"/>
      <c r="C94" s="12">
        <v>5</v>
      </c>
      <c r="D94">
        <v>3</v>
      </c>
      <c r="E94">
        <v>1</v>
      </c>
      <c r="F94" s="13">
        <f t="shared" si="1"/>
        <v>33.333333333333329</v>
      </c>
      <c r="G94" s="11"/>
    </row>
    <row r="95" spans="1:7" x14ac:dyDescent="0.2">
      <c r="A95" s="11"/>
      <c r="B95" s="11"/>
      <c r="C95" s="12">
        <v>6</v>
      </c>
      <c r="D95">
        <v>6</v>
      </c>
      <c r="E95">
        <v>3</v>
      </c>
      <c r="F95" s="13">
        <f t="shared" si="1"/>
        <v>50</v>
      </c>
      <c r="G95" s="11"/>
    </row>
    <row r="96" spans="1:7" x14ac:dyDescent="0.2">
      <c r="A96" s="11"/>
      <c r="B96" s="11"/>
      <c r="C96" s="12">
        <v>7</v>
      </c>
      <c r="D96">
        <v>2</v>
      </c>
      <c r="E96">
        <v>1</v>
      </c>
      <c r="F96" s="13">
        <f t="shared" si="1"/>
        <v>50</v>
      </c>
      <c r="G96" s="11"/>
    </row>
    <row r="97" spans="1:7" x14ac:dyDescent="0.2">
      <c r="A97" s="11"/>
      <c r="B97" s="11"/>
      <c r="C97" s="12">
        <v>8</v>
      </c>
      <c r="D97">
        <v>1</v>
      </c>
      <c r="E97">
        <v>1</v>
      </c>
      <c r="F97" s="13">
        <f t="shared" si="1"/>
        <v>100</v>
      </c>
      <c r="G97" s="11"/>
    </row>
    <row r="98" spans="1:7" x14ac:dyDescent="0.2">
      <c r="A98" s="11"/>
      <c r="B98" s="11"/>
      <c r="C98" s="12">
        <v>9</v>
      </c>
      <c r="D98">
        <v>5</v>
      </c>
      <c r="E98">
        <v>4</v>
      </c>
      <c r="F98" s="13">
        <f t="shared" si="1"/>
        <v>80</v>
      </c>
      <c r="G98" s="11"/>
    </row>
    <row r="99" spans="1:7" x14ac:dyDescent="0.2">
      <c r="A99" s="11"/>
      <c r="B99" s="11"/>
      <c r="C99" s="12">
        <v>10</v>
      </c>
      <c r="D99">
        <v>6</v>
      </c>
      <c r="E99">
        <v>4</v>
      </c>
      <c r="F99" s="13">
        <f t="shared" si="1"/>
        <v>66.666666666666657</v>
      </c>
      <c r="G99" s="11"/>
    </row>
    <row r="100" spans="1:7" x14ac:dyDescent="0.2">
      <c r="A100" s="11"/>
      <c r="B100" s="11"/>
      <c r="C100" s="12">
        <v>11</v>
      </c>
      <c r="D100">
        <v>4</v>
      </c>
      <c r="E100">
        <v>2</v>
      </c>
      <c r="F100" s="13">
        <f t="shared" si="1"/>
        <v>50</v>
      </c>
      <c r="G100" s="11"/>
    </row>
    <row r="101" spans="1:7" x14ac:dyDescent="0.2">
      <c r="A101" s="11"/>
      <c r="B101" s="11"/>
      <c r="C101" s="12"/>
      <c r="D101" s="11"/>
      <c r="E101" s="11"/>
      <c r="F101" s="13"/>
      <c r="G101" s="13">
        <f>AVERAGE(F92:F100)</f>
        <v>61.666666666666664</v>
      </c>
    </row>
    <row r="102" spans="1:7" x14ac:dyDescent="0.2">
      <c r="A102" s="11"/>
      <c r="B102" s="11"/>
      <c r="C102" s="12"/>
      <c r="D102" s="11"/>
      <c r="E102" s="11"/>
      <c r="F102" s="13"/>
      <c r="G102" s="11"/>
    </row>
    <row r="103" spans="1:7" x14ac:dyDescent="0.2">
      <c r="A103" s="11"/>
      <c r="B103" s="11" t="s">
        <v>57</v>
      </c>
      <c r="C103" s="12">
        <v>12</v>
      </c>
      <c r="D103">
        <v>4</v>
      </c>
      <c r="E103">
        <v>2</v>
      </c>
      <c r="F103" s="13">
        <f t="shared" si="1"/>
        <v>50</v>
      </c>
      <c r="G103" s="11"/>
    </row>
    <row r="104" spans="1:7" x14ac:dyDescent="0.2">
      <c r="A104" s="11"/>
      <c r="B104" s="11"/>
      <c r="C104" s="12">
        <v>13</v>
      </c>
      <c r="D104">
        <v>8</v>
      </c>
      <c r="E104">
        <v>5</v>
      </c>
      <c r="F104" s="13">
        <f t="shared" si="1"/>
        <v>62.5</v>
      </c>
      <c r="G104" s="11"/>
    </row>
    <row r="105" spans="1:7" x14ac:dyDescent="0.2">
      <c r="A105" s="11"/>
      <c r="B105" s="11"/>
      <c r="C105" s="12">
        <v>14</v>
      </c>
      <c r="D105">
        <v>6</v>
      </c>
      <c r="E105">
        <v>4</v>
      </c>
      <c r="F105" s="13">
        <f t="shared" si="1"/>
        <v>66.666666666666657</v>
      </c>
      <c r="G105" s="11"/>
    </row>
    <row r="106" spans="1:7" x14ac:dyDescent="0.2">
      <c r="A106" s="11"/>
      <c r="B106" s="11"/>
      <c r="C106" s="12">
        <v>16</v>
      </c>
      <c r="D106">
        <v>3</v>
      </c>
      <c r="E106">
        <v>1</v>
      </c>
      <c r="F106" s="13">
        <f t="shared" si="1"/>
        <v>33.333333333333329</v>
      </c>
      <c r="G106" s="11"/>
    </row>
    <row r="107" spans="1:7" x14ac:dyDescent="0.2">
      <c r="A107" s="11"/>
      <c r="B107" s="11"/>
      <c r="C107" s="12">
        <v>17</v>
      </c>
      <c r="D107">
        <v>3</v>
      </c>
      <c r="E107">
        <v>1</v>
      </c>
      <c r="F107" s="13">
        <f t="shared" si="1"/>
        <v>33.333333333333329</v>
      </c>
      <c r="G107" s="11"/>
    </row>
    <row r="108" spans="1:7" x14ac:dyDescent="0.2">
      <c r="A108" s="11"/>
      <c r="B108" s="11"/>
      <c r="C108" s="12">
        <v>18</v>
      </c>
      <c r="D108">
        <v>3</v>
      </c>
      <c r="E108">
        <v>2</v>
      </c>
      <c r="F108" s="13">
        <f t="shared" si="1"/>
        <v>66.666666666666657</v>
      </c>
      <c r="G108" s="11"/>
    </row>
    <row r="109" spans="1:7" x14ac:dyDescent="0.2">
      <c r="A109" s="11"/>
      <c r="B109" s="11"/>
      <c r="C109" s="12">
        <v>19</v>
      </c>
      <c r="D109">
        <v>5</v>
      </c>
      <c r="E109">
        <v>3</v>
      </c>
      <c r="F109" s="13">
        <f t="shared" si="1"/>
        <v>60</v>
      </c>
      <c r="G109" s="11"/>
    </row>
    <row r="110" spans="1:7" x14ac:dyDescent="0.2">
      <c r="A110" s="11"/>
      <c r="B110" s="11"/>
      <c r="C110" s="12">
        <v>20</v>
      </c>
      <c r="D110">
        <v>8</v>
      </c>
      <c r="E110">
        <v>5</v>
      </c>
      <c r="F110" s="13">
        <f t="shared" si="1"/>
        <v>62.5</v>
      </c>
      <c r="G110" s="11"/>
    </row>
    <row r="111" spans="1:7" x14ac:dyDescent="0.2">
      <c r="A111" s="11"/>
      <c r="B111" s="11"/>
      <c r="C111" s="12">
        <v>22</v>
      </c>
      <c r="D111">
        <v>7</v>
      </c>
      <c r="E111">
        <v>5</v>
      </c>
      <c r="F111" s="13">
        <f t="shared" si="1"/>
        <v>71.428571428571431</v>
      </c>
      <c r="G111" s="11"/>
    </row>
    <row r="112" spans="1:7" x14ac:dyDescent="0.2">
      <c r="A112" s="11"/>
      <c r="B112" s="11"/>
      <c r="C112" s="12">
        <v>23</v>
      </c>
      <c r="D112">
        <v>9</v>
      </c>
      <c r="E112">
        <v>3</v>
      </c>
      <c r="F112" s="13">
        <f t="shared" si="1"/>
        <v>33.333333333333329</v>
      </c>
      <c r="G112" s="11"/>
    </row>
    <row r="113" spans="1:7" x14ac:dyDescent="0.2">
      <c r="A113" s="11"/>
      <c r="B113" s="11"/>
      <c r="C113" s="12">
        <v>24</v>
      </c>
      <c r="D113">
        <v>6</v>
      </c>
      <c r="E113">
        <v>3</v>
      </c>
      <c r="F113" s="13">
        <f t="shared" si="1"/>
        <v>50</v>
      </c>
      <c r="G113" s="11"/>
    </row>
    <row r="114" spans="1:7" x14ac:dyDescent="0.2">
      <c r="A114" s="11"/>
      <c r="B114" s="11"/>
      <c r="C114" s="12"/>
      <c r="D114" s="11"/>
      <c r="E114" s="11"/>
      <c r="F114" s="11"/>
      <c r="G114" s="13">
        <f>AVERAGE(F104:F113)</f>
        <v>53.976190476190482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22A3C-D721-0945-8EA0-1F91F7DD936A}">
  <dimension ref="A1:O58"/>
  <sheetViews>
    <sheetView workbookViewId="0">
      <selection activeCell="R25" sqref="R25"/>
    </sheetView>
  </sheetViews>
  <sheetFormatPr baseColWidth="10" defaultRowHeight="16" x14ac:dyDescent="0.2"/>
  <cols>
    <col min="12" max="12" width="28.33203125" customWidth="1"/>
  </cols>
  <sheetData>
    <row r="1" spans="1:15" x14ac:dyDescent="0.2">
      <c r="A1" s="7" t="s">
        <v>250</v>
      </c>
    </row>
    <row r="3" spans="1:15" x14ac:dyDescent="0.2">
      <c r="A3" s="37" t="s">
        <v>78</v>
      </c>
      <c r="B3" s="37"/>
      <c r="C3" s="37"/>
      <c r="D3" s="37"/>
      <c r="E3" s="37"/>
      <c r="L3" s="36" t="s">
        <v>256</v>
      </c>
      <c r="M3" s="4" t="s">
        <v>251</v>
      </c>
      <c r="N3" s="4" t="s">
        <v>252</v>
      </c>
      <c r="O3" s="4" t="s">
        <v>253</v>
      </c>
    </row>
    <row r="4" spans="1:15" x14ac:dyDescent="0.2">
      <c r="A4" s="18" t="s">
        <v>79</v>
      </c>
      <c r="B4" s="18" t="s">
        <v>80</v>
      </c>
      <c r="C4" s="18" t="s">
        <v>81</v>
      </c>
      <c r="D4" s="19" t="s">
        <v>82</v>
      </c>
      <c r="E4" s="20" t="s">
        <v>83</v>
      </c>
      <c r="F4" s="18" t="s">
        <v>84</v>
      </c>
      <c r="L4" s="2" t="s">
        <v>254</v>
      </c>
      <c r="M4" s="1">
        <v>85.714285714285694</v>
      </c>
      <c r="N4" s="1">
        <v>9.5238095238095202</v>
      </c>
      <c r="O4" s="1">
        <v>4.7619047619047601</v>
      </c>
    </row>
    <row r="5" spans="1:15" x14ac:dyDescent="0.2">
      <c r="A5" t="s">
        <v>85</v>
      </c>
      <c r="B5" t="s">
        <v>86</v>
      </c>
      <c r="C5">
        <v>21.607900000000001</v>
      </c>
      <c r="D5" s="21" t="s">
        <v>8</v>
      </c>
      <c r="E5" s="22" t="s">
        <v>87</v>
      </c>
      <c r="F5" s="23" t="s">
        <v>88</v>
      </c>
      <c r="L5" s="2" t="s">
        <v>255</v>
      </c>
      <c r="M5" s="1">
        <v>54.545454545454497</v>
      </c>
      <c r="N5" s="1">
        <v>15.1515151515152</v>
      </c>
      <c r="O5" s="1">
        <v>30.303030303030301</v>
      </c>
    </row>
    <row r="6" spans="1:15" x14ac:dyDescent="0.2">
      <c r="A6" t="s">
        <v>89</v>
      </c>
      <c r="B6" t="s">
        <v>90</v>
      </c>
      <c r="C6">
        <v>6.4742990000000002</v>
      </c>
      <c r="D6" s="21" t="s">
        <v>12</v>
      </c>
      <c r="E6" s="22" t="s">
        <v>87</v>
      </c>
      <c r="F6" s="23" t="s">
        <v>88</v>
      </c>
    </row>
    <row r="7" spans="1:15" x14ac:dyDescent="0.2">
      <c r="A7" t="s">
        <v>91</v>
      </c>
      <c r="B7" t="s">
        <v>92</v>
      </c>
      <c r="C7">
        <v>6.1423399999999999</v>
      </c>
      <c r="D7" s="21" t="s">
        <v>93</v>
      </c>
      <c r="E7" s="24" t="s">
        <v>87</v>
      </c>
      <c r="F7" s="23" t="s">
        <v>88</v>
      </c>
      <c r="L7" s="2" t="s">
        <v>257</v>
      </c>
      <c r="M7" s="1" t="s">
        <v>270</v>
      </c>
    </row>
    <row r="8" spans="1:15" x14ac:dyDescent="0.2">
      <c r="A8" t="s">
        <v>94</v>
      </c>
      <c r="B8" t="s">
        <v>95</v>
      </c>
      <c r="C8">
        <v>5.5954509999999997</v>
      </c>
      <c r="D8" s="21" t="s">
        <v>96</v>
      </c>
      <c r="E8" s="22" t="s">
        <v>87</v>
      </c>
      <c r="F8" s="23" t="s">
        <v>88</v>
      </c>
      <c r="H8" s="35" t="s">
        <v>84</v>
      </c>
      <c r="I8" t="s">
        <v>100</v>
      </c>
      <c r="L8" s="2" t="s">
        <v>258</v>
      </c>
      <c r="M8" s="1">
        <v>0.30380000000000001</v>
      </c>
    </row>
    <row r="9" spans="1:15" x14ac:dyDescent="0.2">
      <c r="A9" t="s">
        <v>97</v>
      </c>
      <c r="B9" t="s">
        <v>98</v>
      </c>
      <c r="C9">
        <v>4.694833</v>
      </c>
      <c r="D9" s="21" t="s">
        <v>11</v>
      </c>
      <c r="E9" s="24" t="s">
        <v>99</v>
      </c>
      <c r="F9" s="23" t="s">
        <v>88</v>
      </c>
      <c r="L9" s="2" t="s">
        <v>259</v>
      </c>
      <c r="M9" s="1" t="s">
        <v>260</v>
      </c>
    </row>
    <row r="10" spans="1:15" x14ac:dyDescent="0.2">
      <c r="A10" t="s">
        <v>101</v>
      </c>
      <c r="B10" t="s">
        <v>102</v>
      </c>
      <c r="C10">
        <v>4.4206349999999999</v>
      </c>
      <c r="D10" s="21" t="s">
        <v>103</v>
      </c>
      <c r="E10" s="24" t="s">
        <v>87</v>
      </c>
      <c r="F10" s="23" t="s">
        <v>88</v>
      </c>
      <c r="H10" s="35" t="s">
        <v>107</v>
      </c>
      <c r="I10" t="s">
        <v>108</v>
      </c>
      <c r="L10" s="2"/>
      <c r="M10" s="1"/>
    </row>
    <row r="11" spans="1:15" x14ac:dyDescent="0.2">
      <c r="A11" t="s">
        <v>104</v>
      </c>
      <c r="B11" t="s">
        <v>105</v>
      </c>
      <c r="C11">
        <v>3.5510329999999999</v>
      </c>
      <c r="D11" s="25" t="s">
        <v>106</v>
      </c>
      <c r="E11" s="22" t="s">
        <v>87</v>
      </c>
      <c r="F11" s="23" t="s">
        <v>88</v>
      </c>
      <c r="H11" s="21" t="s">
        <v>87</v>
      </c>
      <c r="I11">
        <v>36</v>
      </c>
      <c r="L11" s="2" t="s">
        <v>261</v>
      </c>
      <c r="M11" s="1"/>
    </row>
    <row r="12" spans="1:15" x14ac:dyDescent="0.2">
      <c r="A12" t="s">
        <v>109</v>
      </c>
      <c r="B12" t="s">
        <v>110</v>
      </c>
      <c r="C12">
        <v>2.95689</v>
      </c>
      <c r="D12" s="21" t="s">
        <v>111</v>
      </c>
      <c r="E12" s="22" t="s">
        <v>87</v>
      </c>
      <c r="F12" s="23" t="s">
        <v>88</v>
      </c>
      <c r="H12" s="21" t="s">
        <v>115</v>
      </c>
      <c r="I12">
        <v>11</v>
      </c>
      <c r="L12" s="2" t="s">
        <v>262</v>
      </c>
      <c r="M12" s="1">
        <v>2.5499999999999998E-2</v>
      </c>
    </row>
    <row r="13" spans="1:15" x14ac:dyDescent="0.2">
      <c r="A13" t="s">
        <v>112</v>
      </c>
      <c r="B13" t="s">
        <v>113</v>
      </c>
      <c r="C13">
        <v>2.111227</v>
      </c>
      <c r="D13" s="25" t="s">
        <v>114</v>
      </c>
      <c r="E13" s="22" t="s">
        <v>87</v>
      </c>
      <c r="F13" s="23" t="s">
        <v>88</v>
      </c>
      <c r="H13" s="21" t="s">
        <v>99</v>
      </c>
      <c r="I13">
        <v>7</v>
      </c>
      <c r="L13" s="2" t="s">
        <v>263</v>
      </c>
      <c r="M13" s="1" t="s">
        <v>264</v>
      </c>
    </row>
    <row r="14" spans="1:15" x14ac:dyDescent="0.2">
      <c r="A14" t="s">
        <v>116</v>
      </c>
      <c r="B14" t="s">
        <v>117</v>
      </c>
      <c r="C14">
        <v>2.0726110000000002</v>
      </c>
      <c r="D14" s="21" t="s">
        <v>118</v>
      </c>
      <c r="E14" s="24" t="s">
        <v>87</v>
      </c>
      <c r="F14" s="23" t="s">
        <v>88</v>
      </c>
      <c r="H14" s="21" t="s">
        <v>122</v>
      </c>
      <c r="I14">
        <v>54</v>
      </c>
      <c r="L14" s="2" t="s">
        <v>265</v>
      </c>
      <c r="M14" s="1" t="s">
        <v>266</v>
      </c>
    </row>
    <row r="15" spans="1:15" x14ac:dyDescent="0.2">
      <c r="A15" t="s">
        <v>119</v>
      </c>
      <c r="B15" t="s">
        <v>120</v>
      </c>
      <c r="C15">
        <v>1.9297059999999999</v>
      </c>
      <c r="D15" s="21" t="s">
        <v>121</v>
      </c>
      <c r="E15" s="22" t="s">
        <v>99</v>
      </c>
      <c r="F15" s="23" t="s">
        <v>88</v>
      </c>
      <c r="L15" s="2" t="s">
        <v>267</v>
      </c>
      <c r="M15" s="1" t="s">
        <v>268</v>
      </c>
    </row>
    <row r="16" spans="1:15" x14ac:dyDescent="0.2">
      <c r="A16" t="s">
        <v>123</v>
      </c>
      <c r="B16" t="s">
        <v>124</v>
      </c>
      <c r="C16">
        <v>1.843718</v>
      </c>
      <c r="D16" s="21" t="s">
        <v>9</v>
      </c>
      <c r="E16" s="24" t="s">
        <v>87</v>
      </c>
      <c r="F16" s="23" t="s">
        <v>88</v>
      </c>
      <c r="L16" s="2"/>
      <c r="M16" s="1"/>
    </row>
    <row r="17" spans="1:13" x14ac:dyDescent="0.2">
      <c r="A17" t="s">
        <v>125</v>
      </c>
      <c r="B17" t="s">
        <v>126</v>
      </c>
      <c r="C17">
        <v>1.7751440000000001</v>
      </c>
      <c r="D17" s="21" t="s">
        <v>127</v>
      </c>
      <c r="E17" s="24" t="s">
        <v>87</v>
      </c>
      <c r="F17" s="23" t="s">
        <v>88</v>
      </c>
      <c r="L17" s="2" t="s">
        <v>269</v>
      </c>
      <c r="M17" s="1">
        <v>54</v>
      </c>
    </row>
    <row r="18" spans="1:13" x14ac:dyDescent="0.2">
      <c r="A18" t="s">
        <v>128</v>
      </c>
      <c r="B18" t="s">
        <v>129</v>
      </c>
      <c r="C18">
        <v>1.749314</v>
      </c>
      <c r="D18" s="21" t="s">
        <v>130</v>
      </c>
      <c r="E18" s="24" t="s">
        <v>87</v>
      </c>
      <c r="F18" s="23" t="s">
        <v>88</v>
      </c>
    </row>
    <row r="19" spans="1:13" x14ac:dyDescent="0.2">
      <c r="A19" t="s">
        <v>131</v>
      </c>
      <c r="B19" t="s">
        <v>132</v>
      </c>
      <c r="C19">
        <v>1.7281329999999999</v>
      </c>
      <c r="D19" s="21" t="s">
        <v>133</v>
      </c>
      <c r="E19" s="24" t="s">
        <v>87</v>
      </c>
      <c r="F19" s="23" t="s">
        <v>88</v>
      </c>
    </row>
    <row r="20" spans="1:13" x14ac:dyDescent="0.2">
      <c r="A20" t="s">
        <v>134</v>
      </c>
      <c r="B20" t="s">
        <v>135</v>
      </c>
      <c r="C20">
        <v>1.6888620000000001</v>
      </c>
      <c r="D20" s="21" t="s">
        <v>136</v>
      </c>
      <c r="E20" s="24" t="s">
        <v>87</v>
      </c>
      <c r="F20" s="23" t="s">
        <v>88</v>
      </c>
    </row>
    <row r="21" spans="1:13" x14ac:dyDescent="0.2">
      <c r="A21" t="s">
        <v>137</v>
      </c>
      <c r="B21" t="s">
        <v>138</v>
      </c>
      <c r="C21">
        <v>1.597227</v>
      </c>
      <c r="D21" s="21" t="s">
        <v>139</v>
      </c>
      <c r="E21" s="24" t="s">
        <v>87</v>
      </c>
      <c r="F21" s="23" t="s">
        <v>88</v>
      </c>
    </row>
    <row r="22" spans="1:13" x14ac:dyDescent="0.2">
      <c r="A22" t="s">
        <v>140</v>
      </c>
      <c r="B22" t="s">
        <v>141</v>
      </c>
      <c r="C22">
        <v>1.567601</v>
      </c>
      <c r="D22" s="21" t="s">
        <v>142</v>
      </c>
      <c r="E22" s="24" t="s">
        <v>87</v>
      </c>
      <c r="F22" s="23" t="s">
        <v>88</v>
      </c>
    </row>
    <row r="23" spans="1:13" x14ac:dyDescent="0.2">
      <c r="A23" t="s">
        <v>143</v>
      </c>
      <c r="B23" t="s">
        <v>144</v>
      </c>
      <c r="C23">
        <v>1.4861</v>
      </c>
      <c r="D23" s="21" t="s">
        <v>145</v>
      </c>
      <c r="E23" s="24" t="s">
        <v>87</v>
      </c>
      <c r="F23" s="23" t="s">
        <v>88</v>
      </c>
    </row>
    <row r="24" spans="1:13" x14ac:dyDescent="0.2">
      <c r="A24" t="s">
        <v>146</v>
      </c>
      <c r="B24" t="s">
        <v>147</v>
      </c>
      <c r="C24">
        <v>1.4603820000000001</v>
      </c>
      <c r="D24" s="21" t="s">
        <v>148</v>
      </c>
      <c r="E24" s="22" t="s">
        <v>115</v>
      </c>
      <c r="F24" s="23" t="s">
        <v>88</v>
      </c>
    </row>
    <row r="25" spans="1:13" x14ac:dyDescent="0.2">
      <c r="A25" s="26" t="s">
        <v>149</v>
      </c>
      <c r="B25" s="26" t="s">
        <v>150</v>
      </c>
      <c r="C25" s="26">
        <v>1.336147</v>
      </c>
      <c r="D25" s="27" t="s">
        <v>151</v>
      </c>
      <c r="E25" s="28" t="s">
        <v>87</v>
      </c>
      <c r="F25" s="29" t="s">
        <v>88</v>
      </c>
    </row>
    <row r="26" spans="1:13" x14ac:dyDescent="0.2">
      <c r="A26" t="s">
        <v>152</v>
      </c>
      <c r="B26" t="s">
        <v>153</v>
      </c>
      <c r="C26">
        <v>0.81893249999999995</v>
      </c>
      <c r="D26" s="21" t="s">
        <v>154</v>
      </c>
      <c r="E26" s="24" t="s">
        <v>87</v>
      </c>
      <c r="F26" s="30" t="s">
        <v>155</v>
      </c>
    </row>
    <row r="27" spans="1:13" x14ac:dyDescent="0.2">
      <c r="A27" t="s">
        <v>156</v>
      </c>
      <c r="B27" t="s">
        <v>157</v>
      </c>
      <c r="C27">
        <v>0.4038523</v>
      </c>
      <c r="D27" s="21" t="s">
        <v>158</v>
      </c>
      <c r="E27" s="24" t="s">
        <v>115</v>
      </c>
      <c r="F27" s="30" t="s">
        <v>155</v>
      </c>
    </row>
    <row r="28" spans="1:13" x14ac:dyDescent="0.2">
      <c r="A28" t="s">
        <v>159</v>
      </c>
      <c r="B28" t="s">
        <v>160</v>
      </c>
      <c r="C28">
        <v>0.29739260000000001</v>
      </c>
      <c r="D28" s="21" t="s">
        <v>161</v>
      </c>
      <c r="E28" s="24" t="s">
        <v>87</v>
      </c>
      <c r="F28" s="30" t="s">
        <v>155</v>
      </c>
    </row>
    <row r="29" spans="1:13" x14ac:dyDescent="0.2">
      <c r="A29" s="31" t="s">
        <v>162</v>
      </c>
      <c r="B29" t="s">
        <v>163</v>
      </c>
      <c r="C29">
        <v>0.1994784</v>
      </c>
      <c r="D29" s="31" t="s">
        <v>164</v>
      </c>
      <c r="E29" s="32" t="s">
        <v>115</v>
      </c>
      <c r="F29" s="30" t="s">
        <v>155</v>
      </c>
    </row>
    <row r="30" spans="1:13" x14ac:dyDescent="0.2">
      <c r="A30" s="31" t="s">
        <v>165</v>
      </c>
      <c r="B30" t="s">
        <v>166</v>
      </c>
      <c r="C30">
        <v>0.19692490000000001</v>
      </c>
      <c r="D30" s="31" t="s">
        <v>167</v>
      </c>
      <c r="E30" s="32" t="s">
        <v>99</v>
      </c>
      <c r="F30" s="30" t="s">
        <v>155</v>
      </c>
    </row>
    <row r="31" spans="1:13" x14ac:dyDescent="0.2">
      <c r="A31" s="33" t="s">
        <v>168</v>
      </c>
      <c r="B31" t="s">
        <v>169</v>
      </c>
      <c r="C31">
        <v>0.1886921</v>
      </c>
      <c r="D31" s="33" t="s">
        <v>170</v>
      </c>
      <c r="E31" s="32" t="s">
        <v>87</v>
      </c>
      <c r="F31" s="30" t="s">
        <v>155</v>
      </c>
    </row>
    <row r="32" spans="1:13" x14ac:dyDescent="0.2">
      <c r="A32" t="s">
        <v>171</v>
      </c>
      <c r="B32" t="s">
        <v>172</v>
      </c>
      <c r="C32">
        <v>0.16755790000000001</v>
      </c>
      <c r="D32" s="21" t="s">
        <v>173</v>
      </c>
      <c r="E32" s="24" t="s">
        <v>115</v>
      </c>
      <c r="F32" s="30" t="s">
        <v>155</v>
      </c>
    </row>
    <row r="33" spans="1:6" x14ac:dyDescent="0.2">
      <c r="A33" t="s">
        <v>174</v>
      </c>
      <c r="B33" t="s">
        <v>175</v>
      </c>
      <c r="C33">
        <v>0.1591535</v>
      </c>
      <c r="D33" s="21" t="s">
        <v>176</v>
      </c>
      <c r="E33" s="24" t="s">
        <v>87</v>
      </c>
      <c r="F33" s="30" t="s">
        <v>155</v>
      </c>
    </row>
    <row r="34" spans="1:6" x14ac:dyDescent="0.2">
      <c r="A34" t="s">
        <v>177</v>
      </c>
      <c r="B34" t="s">
        <v>178</v>
      </c>
      <c r="C34">
        <v>0.15234539999999999</v>
      </c>
      <c r="D34" s="21" t="s">
        <v>179</v>
      </c>
      <c r="E34" s="24" t="s">
        <v>99</v>
      </c>
      <c r="F34" s="30" t="s">
        <v>155</v>
      </c>
    </row>
    <row r="35" spans="1:6" x14ac:dyDescent="0.2">
      <c r="A35" t="s">
        <v>180</v>
      </c>
      <c r="B35" t="s">
        <v>181</v>
      </c>
      <c r="C35">
        <v>0.137265</v>
      </c>
      <c r="D35" s="21" t="s">
        <v>182</v>
      </c>
      <c r="E35" s="22" t="s">
        <v>87</v>
      </c>
      <c r="F35" s="30" t="s">
        <v>155</v>
      </c>
    </row>
    <row r="36" spans="1:6" x14ac:dyDescent="0.2">
      <c r="A36" t="s">
        <v>183</v>
      </c>
      <c r="B36" t="s">
        <v>184</v>
      </c>
      <c r="C36">
        <v>9.1309009999999996E-2</v>
      </c>
      <c r="D36" s="21" t="s">
        <v>185</v>
      </c>
      <c r="E36" s="24" t="s">
        <v>87</v>
      </c>
      <c r="F36" s="30" t="s">
        <v>155</v>
      </c>
    </row>
    <row r="37" spans="1:6" x14ac:dyDescent="0.2">
      <c r="A37" t="s">
        <v>186</v>
      </c>
      <c r="B37" t="s">
        <v>187</v>
      </c>
      <c r="C37">
        <v>0</v>
      </c>
      <c r="D37" s="21" t="s">
        <v>188</v>
      </c>
      <c r="E37" s="24" t="s">
        <v>87</v>
      </c>
      <c r="F37" s="30" t="s">
        <v>155</v>
      </c>
    </row>
    <row r="38" spans="1:6" x14ac:dyDescent="0.2">
      <c r="A38" t="s">
        <v>189</v>
      </c>
      <c r="B38" t="s">
        <v>190</v>
      </c>
      <c r="C38">
        <v>0</v>
      </c>
      <c r="D38" s="21" t="s">
        <v>191</v>
      </c>
      <c r="E38" s="24" t="s">
        <v>87</v>
      </c>
      <c r="F38" s="30" t="s">
        <v>155</v>
      </c>
    </row>
    <row r="39" spans="1:6" x14ac:dyDescent="0.2">
      <c r="A39" t="s">
        <v>192</v>
      </c>
      <c r="B39" t="s">
        <v>193</v>
      </c>
      <c r="C39">
        <v>0</v>
      </c>
      <c r="D39" s="21" t="s">
        <v>194</v>
      </c>
      <c r="E39" s="24" t="s">
        <v>87</v>
      </c>
      <c r="F39" s="30" t="s">
        <v>155</v>
      </c>
    </row>
    <row r="40" spans="1:6" x14ac:dyDescent="0.2">
      <c r="A40" t="s">
        <v>195</v>
      </c>
      <c r="B40" t="s">
        <v>196</v>
      </c>
      <c r="C40">
        <v>0</v>
      </c>
      <c r="D40" s="21" t="s">
        <v>197</v>
      </c>
      <c r="E40" s="24" t="s">
        <v>87</v>
      </c>
      <c r="F40" s="30" t="s">
        <v>155</v>
      </c>
    </row>
    <row r="41" spans="1:6" x14ac:dyDescent="0.2">
      <c r="A41" t="s">
        <v>198</v>
      </c>
      <c r="B41" t="s">
        <v>199</v>
      </c>
      <c r="C41">
        <v>0</v>
      </c>
      <c r="D41" s="21" t="s">
        <v>200</v>
      </c>
      <c r="E41" s="24" t="s">
        <v>87</v>
      </c>
      <c r="F41" s="30" t="s">
        <v>155</v>
      </c>
    </row>
    <row r="42" spans="1:6" x14ac:dyDescent="0.2">
      <c r="A42" t="s">
        <v>201</v>
      </c>
      <c r="B42" t="s">
        <v>202</v>
      </c>
      <c r="C42">
        <v>0</v>
      </c>
      <c r="D42" s="21" t="s">
        <v>203</v>
      </c>
      <c r="E42" s="24" t="s">
        <v>87</v>
      </c>
      <c r="F42" s="30" t="s">
        <v>155</v>
      </c>
    </row>
    <row r="43" spans="1:6" x14ac:dyDescent="0.2">
      <c r="A43" t="s">
        <v>204</v>
      </c>
      <c r="B43" t="s">
        <v>205</v>
      </c>
      <c r="C43">
        <v>0</v>
      </c>
      <c r="D43" s="21" t="s">
        <v>206</v>
      </c>
      <c r="E43" s="24" t="s">
        <v>115</v>
      </c>
      <c r="F43" s="30" t="s">
        <v>155</v>
      </c>
    </row>
    <row r="44" spans="1:6" x14ac:dyDescent="0.2">
      <c r="A44" t="s">
        <v>207</v>
      </c>
      <c r="B44" t="s">
        <v>208</v>
      </c>
      <c r="C44">
        <v>0</v>
      </c>
      <c r="D44" s="21" t="s">
        <v>209</v>
      </c>
      <c r="E44" s="24" t="s">
        <v>87</v>
      </c>
      <c r="F44" s="30" t="s">
        <v>155</v>
      </c>
    </row>
    <row r="45" spans="1:6" x14ac:dyDescent="0.2">
      <c r="A45" t="s">
        <v>210</v>
      </c>
      <c r="B45" t="s">
        <v>211</v>
      </c>
      <c r="C45">
        <v>0</v>
      </c>
      <c r="D45" s="34" t="s">
        <v>212</v>
      </c>
      <c r="E45" s="24" t="s">
        <v>99</v>
      </c>
      <c r="F45" s="30" t="s">
        <v>155</v>
      </c>
    </row>
    <row r="46" spans="1:6" x14ac:dyDescent="0.2">
      <c r="A46" t="s">
        <v>213</v>
      </c>
      <c r="B46" t="s">
        <v>214</v>
      </c>
      <c r="C46">
        <v>0</v>
      </c>
      <c r="D46" s="34" t="s">
        <v>215</v>
      </c>
      <c r="E46" s="24" t="s">
        <v>115</v>
      </c>
      <c r="F46" s="30" t="s">
        <v>155</v>
      </c>
    </row>
    <row r="47" spans="1:6" x14ac:dyDescent="0.2">
      <c r="A47" t="s">
        <v>216</v>
      </c>
      <c r="B47" t="s">
        <v>217</v>
      </c>
      <c r="C47">
        <v>0</v>
      </c>
      <c r="D47" s="21" t="s">
        <v>218</v>
      </c>
      <c r="E47" s="24" t="s">
        <v>115</v>
      </c>
      <c r="F47" s="30" t="s">
        <v>155</v>
      </c>
    </row>
    <row r="48" spans="1:6" x14ac:dyDescent="0.2">
      <c r="A48" t="s">
        <v>219</v>
      </c>
      <c r="B48" t="s">
        <v>220</v>
      </c>
      <c r="C48">
        <v>0</v>
      </c>
      <c r="D48" s="34" t="s">
        <v>221</v>
      </c>
      <c r="E48" s="24" t="s">
        <v>115</v>
      </c>
      <c r="F48" s="30" t="s">
        <v>155</v>
      </c>
    </row>
    <row r="49" spans="1:6" x14ac:dyDescent="0.2">
      <c r="A49" t="s">
        <v>222</v>
      </c>
      <c r="B49" t="s">
        <v>223</v>
      </c>
      <c r="C49">
        <v>0</v>
      </c>
      <c r="D49" s="34" t="s">
        <v>224</v>
      </c>
      <c r="E49" s="24" t="s">
        <v>87</v>
      </c>
      <c r="F49" s="30" t="s">
        <v>155</v>
      </c>
    </row>
    <row r="50" spans="1:6" x14ac:dyDescent="0.2">
      <c r="A50" t="s">
        <v>225</v>
      </c>
      <c r="B50" t="s">
        <v>226</v>
      </c>
      <c r="C50">
        <v>0</v>
      </c>
      <c r="D50" s="34" t="s">
        <v>227</v>
      </c>
      <c r="E50" s="24" t="s">
        <v>87</v>
      </c>
      <c r="F50" s="30" t="s">
        <v>155</v>
      </c>
    </row>
    <row r="51" spans="1:6" x14ac:dyDescent="0.2">
      <c r="A51" t="s">
        <v>228</v>
      </c>
      <c r="B51" t="s">
        <v>229</v>
      </c>
      <c r="C51">
        <v>0</v>
      </c>
      <c r="D51" s="21" t="s">
        <v>230</v>
      </c>
      <c r="E51" s="24" t="s">
        <v>99</v>
      </c>
      <c r="F51" s="30" t="s">
        <v>155</v>
      </c>
    </row>
    <row r="52" spans="1:6" x14ac:dyDescent="0.2">
      <c r="A52" t="s">
        <v>231</v>
      </c>
      <c r="B52" t="s">
        <v>232</v>
      </c>
      <c r="C52">
        <v>0</v>
      </c>
      <c r="D52" s="21" t="s">
        <v>233</v>
      </c>
      <c r="E52" s="24" t="s">
        <v>115</v>
      </c>
      <c r="F52" s="30" t="s">
        <v>155</v>
      </c>
    </row>
    <row r="53" spans="1:6" x14ac:dyDescent="0.2">
      <c r="A53" t="s">
        <v>234</v>
      </c>
      <c r="B53" t="s">
        <v>235</v>
      </c>
      <c r="C53">
        <v>0</v>
      </c>
      <c r="D53" s="21" t="s">
        <v>236</v>
      </c>
      <c r="E53" s="24" t="s">
        <v>115</v>
      </c>
      <c r="F53" s="30" t="s">
        <v>155</v>
      </c>
    </row>
    <row r="54" spans="1:6" x14ac:dyDescent="0.2">
      <c r="A54" t="s">
        <v>237</v>
      </c>
      <c r="B54" t="s">
        <v>238</v>
      </c>
      <c r="C54">
        <v>0</v>
      </c>
      <c r="D54" s="21" t="s">
        <v>10</v>
      </c>
      <c r="E54" s="24" t="s">
        <v>99</v>
      </c>
      <c r="F54" s="30" t="s">
        <v>155</v>
      </c>
    </row>
    <row r="55" spans="1:6" x14ac:dyDescent="0.2">
      <c r="A55" t="s">
        <v>239</v>
      </c>
      <c r="B55" t="s">
        <v>240</v>
      </c>
      <c r="C55">
        <v>0</v>
      </c>
      <c r="D55" s="21" t="s">
        <v>241</v>
      </c>
      <c r="E55" s="24" t="s">
        <v>87</v>
      </c>
      <c r="F55" s="30" t="s">
        <v>155</v>
      </c>
    </row>
    <row r="56" spans="1:6" x14ac:dyDescent="0.2">
      <c r="A56" t="s">
        <v>242</v>
      </c>
      <c r="B56" t="s">
        <v>243</v>
      </c>
      <c r="C56">
        <v>0</v>
      </c>
      <c r="D56" s="21" t="s">
        <v>244</v>
      </c>
      <c r="E56" s="24" t="s">
        <v>87</v>
      </c>
      <c r="F56" s="30" t="s">
        <v>155</v>
      </c>
    </row>
    <row r="57" spans="1:6" x14ac:dyDescent="0.2">
      <c r="A57" t="s">
        <v>245</v>
      </c>
      <c r="B57" t="s">
        <v>246</v>
      </c>
      <c r="C57">
        <v>0</v>
      </c>
      <c r="D57" s="21" t="s">
        <v>247</v>
      </c>
      <c r="E57" s="24" t="s">
        <v>87</v>
      </c>
      <c r="F57" s="30" t="s">
        <v>155</v>
      </c>
    </row>
    <row r="58" spans="1:6" x14ac:dyDescent="0.2">
      <c r="A58" t="s">
        <v>248</v>
      </c>
      <c r="C58">
        <v>0</v>
      </c>
      <c r="D58" s="21" t="s">
        <v>249</v>
      </c>
      <c r="E58" s="32" t="s">
        <v>115</v>
      </c>
      <c r="F58" s="7" t="s">
        <v>155</v>
      </c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FEFE0-846B-2947-931B-265871C42494}">
  <dimension ref="A1:F28"/>
  <sheetViews>
    <sheetView workbookViewId="0">
      <selection activeCell="I16" sqref="I16"/>
    </sheetView>
  </sheetViews>
  <sheetFormatPr baseColWidth="10" defaultRowHeight="16" x14ac:dyDescent="0.2"/>
  <cols>
    <col min="5" max="5" width="34.6640625" customWidth="1"/>
    <col min="6" max="6" width="10.83203125" style="21"/>
  </cols>
  <sheetData>
    <row r="1" spans="1:6" ht="19" x14ac:dyDescent="0.25">
      <c r="A1" s="5" t="s">
        <v>0</v>
      </c>
      <c r="B1" s="5"/>
      <c r="C1" s="5"/>
      <c r="D1" s="5"/>
    </row>
    <row r="3" spans="1:6" x14ac:dyDescent="0.2">
      <c r="A3" s="4" t="s">
        <v>13</v>
      </c>
      <c r="B3" s="3" t="s">
        <v>271</v>
      </c>
      <c r="C3" s="3" t="s">
        <v>272</v>
      </c>
      <c r="D3" s="3"/>
      <c r="E3" s="2" t="s">
        <v>297</v>
      </c>
      <c r="F3" s="2" t="s">
        <v>321</v>
      </c>
    </row>
    <row r="4" spans="1:6" x14ac:dyDescent="0.2">
      <c r="A4" s="2" t="s">
        <v>9</v>
      </c>
      <c r="B4" s="1">
        <v>4.7</v>
      </c>
      <c r="C4" s="1">
        <v>26.9</v>
      </c>
      <c r="D4" s="1"/>
      <c r="E4" s="2"/>
      <c r="F4" s="2"/>
    </row>
    <row r="5" spans="1:6" x14ac:dyDescent="0.2">
      <c r="A5" s="2" t="s">
        <v>170</v>
      </c>
      <c r="B5" s="1">
        <v>0</v>
      </c>
      <c r="C5" s="1">
        <v>11.7</v>
      </c>
      <c r="D5" s="1"/>
      <c r="E5" s="2" t="s">
        <v>299</v>
      </c>
      <c r="F5" s="2" t="s">
        <v>272</v>
      </c>
    </row>
    <row r="6" spans="1:6" x14ac:dyDescent="0.2">
      <c r="A6" s="2" t="s">
        <v>11</v>
      </c>
      <c r="B6" s="1">
        <v>0</v>
      </c>
      <c r="C6" s="1">
        <v>8.6</v>
      </c>
      <c r="D6" s="1"/>
      <c r="E6" s="2" t="s">
        <v>301</v>
      </c>
      <c r="F6" s="2" t="s">
        <v>301</v>
      </c>
    </row>
    <row r="7" spans="1:6" x14ac:dyDescent="0.2">
      <c r="A7" s="2" t="s">
        <v>273</v>
      </c>
      <c r="B7" s="1">
        <v>29.8</v>
      </c>
      <c r="C7" s="1">
        <v>36.9</v>
      </c>
      <c r="D7" s="1"/>
      <c r="E7" s="2" t="s">
        <v>302</v>
      </c>
      <c r="F7" s="2" t="s">
        <v>271</v>
      </c>
    </row>
    <row r="8" spans="1:6" x14ac:dyDescent="0.2">
      <c r="A8" s="2"/>
      <c r="B8" s="1"/>
      <c r="C8" s="1"/>
      <c r="D8" s="1"/>
      <c r="E8" s="2"/>
      <c r="F8" s="2"/>
    </row>
    <row r="9" spans="1:6" x14ac:dyDescent="0.2">
      <c r="A9" s="2" t="s">
        <v>1</v>
      </c>
      <c r="B9" s="1">
        <v>8.625</v>
      </c>
      <c r="C9" s="1">
        <v>21.03</v>
      </c>
      <c r="D9" s="1"/>
      <c r="E9" s="2" t="s">
        <v>304</v>
      </c>
      <c r="F9" s="2"/>
    </row>
    <row r="10" spans="1:6" x14ac:dyDescent="0.2">
      <c r="A10" s="2" t="s">
        <v>2</v>
      </c>
      <c r="B10" s="1">
        <v>7.1449999999999996</v>
      </c>
      <c r="C10" s="1">
        <v>6.6319999999999997</v>
      </c>
      <c r="D10" s="1"/>
      <c r="E10" s="2" t="s">
        <v>261</v>
      </c>
      <c r="F10" s="2">
        <v>3.5700000000000003E-2</v>
      </c>
    </row>
    <row r="11" spans="1:6" x14ac:dyDescent="0.2">
      <c r="A11" s="2"/>
      <c r="B11" s="1"/>
      <c r="C11" s="1"/>
      <c r="D11" s="1"/>
      <c r="E11" s="2" t="s">
        <v>263</v>
      </c>
      <c r="F11" s="2" t="s">
        <v>264</v>
      </c>
    </row>
    <row r="12" spans="1:6" x14ac:dyDescent="0.2">
      <c r="A12" s="2"/>
      <c r="B12" s="1"/>
      <c r="C12" s="1"/>
      <c r="D12" s="1"/>
      <c r="E12" s="2" t="s">
        <v>305</v>
      </c>
      <c r="F12" s="2" t="s">
        <v>268</v>
      </c>
    </row>
    <row r="13" spans="1:6" x14ac:dyDescent="0.2">
      <c r="E13" s="2" t="s">
        <v>306</v>
      </c>
      <c r="F13" s="2" t="s">
        <v>307</v>
      </c>
    </row>
    <row r="14" spans="1:6" x14ac:dyDescent="0.2">
      <c r="E14" s="2" t="s">
        <v>308</v>
      </c>
      <c r="F14" s="2" t="s">
        <v>322</v>
      </c>
    </row>
    <row r="15" spans="1:6" x14ac:dyDescent="0.2">
      <c r="E15" s="2" t="s">
        <v>310</v>
      </c>
      <c r="F15" s="2">
        <v>4</v>
      </c>
    </row>
    <row r="16" spans="1:6" x14ac:dyDescent="0.2">
      <c r="E16" s="2"/>
      <c r="F16" s="2"/>
    </row>
    <row r="17" spans="5:6" x14ac:dyDescent="0.2">
      <c r="E17" s="2" t="s">
        <v>311</v>
      </c>
      <c r="F17" s="2"/>
    </row>
    <row r="18" spans="5:6" x14ac:dyDescent="0.2">
      <c r="E18" s="2" t="s">
        <v>312</v>
      </c>
      <c r="F18" s="2">
        <v>12.4</v>
      </c>
    </row>
    <row r="19" spans="5:6" x14ac:dyDescent="0.2">
      <c r="E19" s="2" t="s">
        <v>313</v>
      </c>
      <c r="F19" s="2">
        <v>6.8079999999999998</v>
      </c>
    </row>
    <row r="20" spans="5:6" x14ac:dyDescent="0.2">
      <c r="E20" s="2" t="s">
        <v>314</v>
      </c>
      <c r="F20" s="2">
        <v>3.4039999999999999</v>
      </c>
    </row>
    <row r="21" spans="5:6" x14ac:dyDescent="0.2">
      <c r="E21" s="2" t="s">
        <v>259</v>
      </c>
      <c r="F21" s="2" t="s">
        <v>323</v>
      </c>
    </row>
    <row r="22" spans="5:6" x14ac:dyDescent="0.2">
      <c r="E22" s="2" t="s">
        <v>316</v>
      </c>
      <c r="F22" s="2">
        <v>0.81559999999999999</v>
      </c>
    </row>
    <row r="23" spans="5:6" x14ac:dyDescent="0.2">
      <c r="E23" s="2"/>
      <c r="F23" s="2"/>
    </row>
    <row r="24" spans="5:6" x14ac:dyDescent="0.2">
      <c r="E24" s="2" t="s">
        <v>317</v>
      </c>
      <c r="F24" s="2"/>
    </row>
    <row r="25" spans="5:6" x14ac:dyDescent="0.2">
      <c r="E25" s="2" t="s">
        <v>318</v>
      </c>
      <c r="F25" s="2">
        <v>0.88049999999999995</v>
      </c>
    </row>
    <row r="26" spans="5:6" x14ac:dyDescent="0.2">
      <c r="E26" s="2" t="s">
        <v>319</v>
      </c>
      <c r="F26" s="2">
        <v>5.9799999999999999E-2</v>
      </c>
    </row>
    <row r="27" spans="5:6" x14ac:dyDescent="0.2">
      <c r="E27" s="2" t="s">
        <v>263</v>
      </c>
      <c r="F27" s="2" t="s">
        <v>284</v>
      </c>
    </row>
    <row r="28" spans="5:6" x14ac:dyDescent="0.2">
      <c r="E28" s="2" t="s">
        <v>320</v>
      </c>
      <c r="F28" s="2" t="s">
        <v>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Fig.4d</vt:lpstr>
      <vt:lpstr>Fig.4e</vt:lpstr>
      <vt:lpstr>Fig.4f</vt:lpstr>
      <vt:lpstr>Fig.4i</vt:lpstr>
      <vt:lpstr>Fig.4j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Cala, Giuseppe</cp:lastModifiedBy>
  <dcterms:created xsi:type="dcterms:W3CDTF">2023-08-18T09:04:22Z</dcterms:created>
  <dcterms:modified xsi:type="dcterms:W3CDTF">2023-11-21T12:33:38Z</dcterms:modified>
</cp:coreProperties>
</file>