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FIGURE 6/"/>
    </mc:Choice>
  </mc:AlternateContent>
  <xr:revisionPtr revIDLastSave="0" documentId="13_ncr:1_{A60243B3-3DDB-0648-AA4C-055D1347B464}" xr6:coauthVersionLast="47" xr6:coauthVersionMax="47" xr10:uidLastSave="{00000000-0000-0000-0000-000000000000}"/>
  <bookViews>
    <workbookView xWindow="15500" yWindow="-19620" windowWidth="30400" windowHeight="18180" activeTab="3" xr2:uid="{CF97EC3E-6F80-DB49-89E4-9799CA7CF651}"/>
  </bookViews>
  <sheets>
    <sheet name="Fig.6d" sheetId="2" r:id="rId1"/>
    <sheet name="Fig.6e" sheetId="3" r:id="rId2"/>
    <sheet name="Fig.6k" sheetId="4" r:id="rId3"/>
    <sheet name="Fig.6l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5" l="1"/>
  <c r="G47" i="5"/>
  <c r="C43" i="5"/>
  <c r="G37" i="5"/>
  <c r="C33" i="5"/>
  <c r="G27" i="5"/>
  <c r="C23" i="5"/>
  <c r="G17" i="5"/>
  <c r="C13" i="5"/>
  <c r="C11" i="4"/>
  <c r="B11" i="4"/>
  <c r="C36" i="2" l="1"/>
  <c r="B36" i="2"/>
  <c r="C24" i="2"/>
  <c r="B24" i="2"/>
  <c r="D15" i="2" l="1"/>
  <c r="D6" i="2"/>
  <c r="D17" i="2"/>
  <c r="D18" i="2"/>
  <c r="D19" i="2"/>
  <c r="D20" i="2"/>
  <c r="D32" i="2"/>
  <c r="D21" i="2"/>
  <c r="D33" i="2"/>
  <c r="D12" i="2"/>
  <c r="D13" i="2"/>
  <c r="D14" i="2"/>
  <c r="D31" i="2"/>
  <c r="D16" i="2"/>
  <c r="D27" i="2"/>
  <c r="D35" i="2" s="1"/>
  <c r="D7" i="2"/>
  <c r="D8" i="2"/>
  <c r="D9" i="2"/>
  <c r="D28" i="2"/>
  <c r="D10" i="2"/>
  <c r="D29" i="2"/>
  <c r="D30" i="2"/>
  <c r="D11" i="2"/>
  <c r="D23" i="2" l="1"/>
</calcChain>
</file>

<file path=xl/sharedStrings.xml><?xml version="1.0" encoding="utf-8"?>
<sst xmlns="http://schemas.openxmlformats.org/spreadsheetml/2006/main" count="216" uniqueCount="152">
  <si>
    <t>formed organoids</t>
  </si>
  <si>
    <t>plated viable cells</t>
  </si>
  <si>
    <t>GA</t>
  </si>
  <si>
    <t>28+5</t>
  </si>
  <si>
    <t>29+3</t>
  </si>
  <si>
    <t>28+6</t>
  </si>
  <si>
    <t>29+4</t>
  </si>
  <si>
    <t>32+6</t>
  </si>
  <si>
    <t>27+2</t>
  </si>
  <si>
    <t>33+6</t>
  </si>
  <si>
    <t>31+4</t>
  </si>
  <si>
    <t>27+6</t>
  </si>
  <si>
    <t>28+1</t>
  </si>
  <si>
    <t>29+6</t>
  </si>
  <si>
    <t>#9 CDH AF post FETO</t>
  </si>
  <si>
    <t>#9 CDH TF post FETO</t>
  </si>
  <si>
    <t>29+2</t>
  </si>
  <si>
    <t>34+1</t>
  </si>
  <si>
    <t>HO823b CDH TF post FETO</t>
  </si>
  <si>
    <t>Foeticide (29+5)</t>
  </si>
  <si>
    <t>28+4</t>
  </si>
  <si>
    <t>% OFE</t>
  </si>
  <si>
    <t>% Organoid formation efficiency = (formed organoids/plated viable cells)*100</t>
  </si>
  <si>
    <t>HO768 CDH AF post FETO</t>
  </si>
  <si>
    <t>CDH AMNIOTIC FLUID</t>
  </si>
  <si>
    <t>CDH TRACHEAL FLUID</t>
  </si>
  <si>
    <t>HO768 CDH TF post FETO</t>
  </si>
  <si>
    <t>HO823a CDH TF pre FETO</t>
  </si>
  <si>
    <t>#10 CDH TF PRE FETO</t>
  </si>
  <si>
    <t>HO823a CDH AF pre FETO</t>
  </si>
  <si>
    <t>#20 CDH AF pre FETO</t>
  </si>
  <si>
    <t>#19 CDH AF pre FETO</t>
  </si>
  <si>
    <t>#18 CDH AF pre FETO</t>
  </si>
  <si>
    <t>#2 R-CDH AF pre FETO</t>
  </si>
  <si>
    <t>#4 L-CDH AF pre FETO</t>
  </si>
  <si>
    <t>#5 R-CDH AF pre FETO</t>
  </si>
  <si>
    <t>#11 CDH AF pre FETO</t>
  </si>
  <si>
    <t>HO760 CDH AF pre FETO</t>
  </si>
  <si>
    <t>HO768 CDH AF pre FETO</t>
  </si>
  <si>
    <t>HO730 CDH AF pre  FETO</t>
  </si>
  <si>
    <t>HO730 CDH TF pre FETO</t>
  </si>
  <si>
    <t>HO730 CDH TF post FETO</t>
  </si>
  <si>
    <t>#14 CDH AF pre FETO</t>
  </si>
  <si>
    <t>#16 CDH AF pre FETO</t>
  </si>
  <si>
    <t>#17 CDH AF pre FETO</t>
  </si>
  <si>
    <t>AVERAGE %</t>
  </si>
  <si>
    <t>SUM</t>
  </si>
  <si>
    <t>P0 area CDH AFO um2</t>
  </si>
  <si>
    <t>P0 area CDH TFO um2</t>
  </si>
  <si>
    <t>Organoid formation efficiency at P0</t>
  </si>
  <si>
    <t>LAFO</t>
  </si>
  <si>
    <t>CDH LAFO</t>
  </si>
  <si>
    <t>CDH LTFO</t>
  </si>
  <si>
    <t>cystic</t>
  </si>
  <si>
    <t>compact</t>
  </si>
  <si>
    <t>mixed</t>
  </si>
  <si>
    <t>Morphological analysis</t>
  </si>
  <si>
    <t>Within each row, compare columns (simple effects within rows)</t>
  </si>
  <si>
    <t>Number of families</t>
  </si>
  <si>
    <t>Number of comparisons per family</t>
  </si>
  <si>
    <t>Alpha</t>
  </si>
  <si>
    <t>Tukey's multiple comparisons test</t>
  </si>
  <si>
    <t>Predicted (LS) mean diff.</t>
  </si>
  <si>
    <t>95.00% CI of diff.</t>
  </si>
  <si>
    <t>Below threshold?</t>
  </si>
  <si>
    <t>Summary</t>
  </si>
  <si>
    <t>Adjusted P Value</t>
  </si>
  <si>
    <t>LAFO vs. CDH LAFO</t>
  </si>
  <si>
    <t>0.3129 to 76.83</t>
  </si>
  <si>
    <t>Yes</t>
  </si>
  <si>
    <t>*</t>
  </si>
  <si>
    <t>LAFO vs. CDH LTFO</t>
  </si>
  <si>
    <t>-27.53 to 85.10</t>
  </si>
  <si>
    <t>No</t>
  </si>
  <si>
    <t>ns</t>
  </si>
  <si>
    <t>CDH LAFO vs. CDH LTFO</t>
  </si>
  <si>
    <t>-66.10 to 46.53</t>
  </si>
  <si>
    <t>-68.26 to 8.257</t>
  </si>
  <si>
    <t>-94.32 to 18.31</t>
  </si>
  <si>
    <t>-64.32 to 48.31</t>
  </si>
  <si>
    <t>-48.34 to 28.18</t>
  </si>
  <si>
    <t>-48.59 to 64.03</t>
  </si>
  <si>
    <t>-38.51 to 74.11</t>
  </si>
  <si>
    <t>Test details</t>
  </si>
  <si>
    <t>Predicted (LS) mean 1</t>
  </si>
  <si>
    <t>Predicted (LS) mean 2</t>
  </si>
  <si>
    <t>SE of diff.</t>
  </si>
  <si>
    <t>N1</t>
  </si>
  <si>
    <t>N2</t>
  </si>
  <si>
    <t>q</t>
  </si>
  <si>
    <t>DF</t>
  </si>
  <si>
    <t>Area at P0</t>
  </si>
  <si>
    <t>IF quantification - % positive cells</t>
  </si>
  <si>
    <t>NKX2-1</t>
  </si>
  <si>
    <t>SOX2</t>
  </si>
  <si>
    <t>SOX9</t>
  </si>
  <si>
    <t>P63</t>
  </si>
  <si>
    <t>Ki67</t>
  </si>
  <si>
    <t>samples</t>
  </si>
  <si>
    <t>HO727 SB1</t>
  </si>
  <si>
    <t>HO744 #14</t>
  </si>
  <si>
    <t>HO754 #1</t>
  </si>
  <si>
    <t>HO789 #1</t>
  </si>
  <si>
    <t>HO773 #1</t>
  </si>
  <si>
    <t>HO777</t>
  </si>
  <si>
    <t>HO760 2</t>
  </si>
  <si>
    <t>HO768</t>
  </si>
  <si>
    <t>#17 CDH6</t>
  </si>
  <si>
    <t>HO823a</t>
  </si>
  <si>
    <t>HO730 TF2</t>
  </si>
  <si>
    <t>#10 CDH TF3</t>
  </si>
  <si>
    <t>HO768 TF3</t>
  </si>
  <si>
    <t>HO730 TF11</t>
  </si>
  <si>
    <t>CT</t>
  </si>
  <si>
    <t>CDH</t>
  </si>
  <si>
    <t>mean</t>
  </si>
  <si>
    <t>Std. Error of Mean</t>
  </si>
  <si>
    <t>Table Analyzed</t>
  </si>
  <si>
    <t>Column B</t>
  </si>
  <si>
    <t>vs.</t>
  </si>
  <si>
    <t>Column A</t>
  </si>
  <si>
    <t>P value</t>
  </si>
  <si>
    <t>P value summary</t>
  </si>
  <si>
    <t>Significantly different (P &lt; 0.05)?</t>
  </si>
  <si>
    <t>One- or two-tailed P value?</t>
  </si>
  <si>
    <t>Two-tailed</t>
  </si>
  <si>
    <t>How big is the difference?</t>
  </si>
  <si>
    <t>95% confidence interval</t>
  </si>
  <si>
    <t>FOXJ1 CDH vs HEALTHY</t>
  </si>
  <si>
    <t>Unpaired t test with Welch's correction</t>
  </si>
  <si>
    <t>Welch-corrected t, df</t>
  </si>
  <si>
    <t>t=2.615, df=7.719</t>
  </si>
  <si>
    <t>Mean of column A</t>
  </si>
  <si>
    <t>Mean of column B</t>
  </si>
  <si>
    <t>Difference between means (B - A) ± SEM</t>
  </si>
  <si>
    <t>-33.70 ± 12.89</t>
  </si>
  <si>
    <t>-63.61 to -3.794</t>
  </si>
  <si>
    <t>R squared (eta squared)</t>
  </si>
  <si>
    <t>F test to compare variances</t>
  </si>
  <si>
    <t>F, DFn, Dfd</t>
  </si>
  <si>
    <t>1.472, 4, 4</t>
  </si>
  <si>
    <t>CILIARY BEATING FREQUENCY (Hz)</t>
  </si>
  <si>
    <t>CT LAFO</t>
  </si>
  <si>
    <t>CBF VALUES</t>
  </si>
  <si>
    <t>MEAN</t>
  </si>
  <si>
    <t>HO727</t>
  </si>
  <si>
    <t>HO760 line4</t>
  </si>
  <si>
    <t>HO773</t>
  </si>
  <si>
    <t>HO760 line2</t>
  </si>
  <si>
    <t>HO789</t>
  </si>
  <si>
    <t>HO730 TF12</t>
  </si>
  <si>
    <t>#10CDH TF3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</si>
</sst>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(Body)"/>
    </font>
    <font>
      <sz val="14"/>
      <name val="Arial"/>
      <family val="2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0" fontId="4" fillId="0" borderId="0" xfId="0" applyFont="1"/>
    <xf numFmtId="165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5" fillId="0" borderId="0" xfId="0" applyFont="1"/>
    <xf numFmtId="0" fontId="1" fillId="2" borderId="0" xfId="0" applyFont="1" applyFill="1"/>
    <xf numFmtId="0" fontId="0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9B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DE8B-07E3-5A43-A39F-7261DEF24B06}">
  <dimension ref="A1:AE239"/>
  <sheetViews>
    <sheetView zoomScale="125" zoomScaleNormal="100" workbookViewId="0">
      <selection activeCell="D45" sqref="D45"/>
    </sheetView>
  </sheetViews>
  <sheetFormatPr baseColWidth="10" defaultRowHeight="16" x14ac:dyDescent="0.2"/>
  <cols>
    <col min="1" max="1" width="28.6640625" style="1" customWidth="1"/>
    <col min="2" max="2" width="18.33203125" style="1" customWidth="1"/>
    <col min="3" max="3" width="19.6640625" style="1" customWidth="1"/>
    <col min="4" max="4" width="12" style="1" customWidth="1"/>
    <col min="5" max="5" width="15.6640625" style="1" customWidth="1"/>
    <col min="6" max="6" width="16.6640625" style="4" customWidth="1"/>
    <col min="7" max="7" width="19.6640625" style="4" customWidth="1"/>
    <col min="8" max="8" width="21" style="4" customWidth="1"/>
    <col min="9" max="9" width="17.1640625" style="4" customWidth="1"/>
    <col min="10" max="10" width="15.5" style="4" customWidth="1"/>
    <col min="11" max="16384" width="10.83203125" style="4"/>
  </cols>
  <sheetData>
    <row r="1" spans="1:9" x14ac:dyDescent="0.2">
      <c r="A1" s="3" t="s">
        <v>49</v>
      </c>
    </row>
    <row r="3" spans="1:9" x14ac:dyDescent="0.2">
      <c r="A3" s="12" t="s">
        <v>22</v>
      </c>
    </row>
    <row r="4" spans="1:9" x14ac:dyDescent="0.2">
      <c r="A4" s="3"/>
    </row>
    <row r="5" spans="1:9" x14ac:dyDescent="0.2">
      <c r="A5" s="13" t="s">
        <v>24</v>
      </c>
      <c r="B5" s="13" t="s">
        <v>1</v>
      </c>
      <c r="C5" s="13" t="s">
        <v>0</v>
      </c>
      <c r="D5" s="13" t="s">
        <v>21</v>
      </c>
      <c r="E5" s="13" t="s">
        <v>2</v>
      </c>
      <c r="I5" s="3"/>
    </row>
    <row r="6" spans="1:9" x14ac:dyDescent="0.2">
      <c r="A6" s="1" t="s">
        <v>39</v>
      </c>
      <c r="B6" s="2">
        <v>200000</v>
      </c>
      <c r="C6" s="1">
        <v>9</v>
      </c>
      <c r="D6" s="5">
        <f t="shared" ref="D6:D21" si="0">(C6/B6)*100</f>
        <v>4.5000000000000005E-3</v>
      </c>
      <c r="E6" s="4" t="s">
        <v>3</v>
      </c>
    </row>
    <row r="7" spans="1:9" x14ac:dyDescent="0.2">
      <c r="A7" s="1" t="s">
        <v>33</v>
      </c>
      <c r="B7" s="2">
        <v>420000</v>
      </c>
      <c r="C7" s="1">
        <v>4</v>
      </c>
      <c r="D7" s="5">
        <f t="shared" si="0"/>
        <v>9.5238095238095227E-4</v>
      </c>
      <c r="E7" s="4" t="s">
        <v>4</v>
      </c>
    </row>
    <row r="8" spans="1:9" x14ac:dyDescent="0.2">
      <c r="A8" s="1" t="s">
        <v>34</v>
      </c>
      <c r="B8" s="2">
        <v>40000</v>
      </c>
      <c r="C8" s="1">
        <v>1</v>
      </c>
      <c r="D8" s="5">
        <f t="shared" si="0"/>
        <v>2.5000000000000001E-3</v>
      </c>
      <c r="E8" s="4" t="s">
        <v>5</v>
      </c>
    </row>
    <row r="9" spans="1:9" x14ac:dyDescent="0.2">
      <c r="A9" s="1" t="s">
        <v>35</v>
      </c>
      <c r="B9" s="2">
        <v>420000</v>
      </c>
      <c r="C9" s="1">
        <v>4</v>
      </c>
      <c r="D9" s="5">
        <f t="shared" si="0"/>
        <v>9.5238095238095227E-4</v>
      </c>
      <c r="E9" s="4" t="s">
        <v>6</v>
      </c>
    </row>
    <row r="10" spans="1:9" x14ac:dyDescent="0.2">
      <c r="A10" s="4" t="s">
        <v>14</v>
      </c>
      <c r="B10" s="2">
        <v>60000</v>
      </c>
      <c r="C10" s="1">
        <v>8</v>
      </c>
      <c r="D10" s="5">
        <f t="shared" si="0"/>
        <v>1.3333333333333334E-2</v>
      </c>
      <c r="E10" s="4" t="s">
        <v>9</v>
      </c>
    </row>
    <row r="11" spans="1:9" x14ac:dyDescent="0.2">
      <c r="A11" s="4" t="s">
        <v>36</v>
      </c>
      <c r="B11" s="2">
        <v>16000</v>
      </c>
      <c r="C11" s="1">
        <v>11</v>
      </c>
      <c r="D11" s="5">
        <f t="shared" si="0"/>
        <v>6.8749999999999992E-2</v>
      </c>
      <c r="E11" s="4" t="s">
        <v>11</v>
      </c>
    </row>
    <row r="12" spans="1:9" x14ac:dyDescent="0.2">
      <c r="A12" s="4" t="s">
        <v>37</v>
      </c>
      <c r="B12" s="2">
        <v>86000</v>
      </c>
      <c r="C12" s="1">
        <v>15</v>
      </c>
      <c r="D12" s="5">
        <f t="shared" si="0"/>
        <v>1.7441860465116279E-2</v>
      </c>
      <c r="E12" s="4" t="s">
        <v>12</v>
      </c>
    </row>
    <row r="13" spans="1:9" x14ac:dyDescent="0.2">
      <c r="A13" s="4" t="s">
        <v>38</v>
      </c>
      <c r="B13" s="2">
        <v>40000</v>
      </c>
      <c r="C13" s="1">
        <v>1</v>
      </c>
      <c r="D13" s="5">
        <f t="shared" si="0"/>
        <v>2.5000000000000001E-3</v>
      </c>
      <c r="E13" s="4" t="s">
        <v>13</v>
      </c>
    </row>
    <row r="14" spans="1:9" x14ac:dyDescent="0.2">
      <c r="A14" s="4" t="s">
        <v>23</v>
      </c>
      <c r="B14" s="2">
        <v>300000</v>
      </c>
      <c r="C14" s="1">
        <v>1</v>
      </c>
      <c r="D14" s="7">
        <f t="shared" si="0"/>
        <v>3.3333333333333332E-4</v>
      </c>
      <c r="E14" s="4" t="s">
        <v>9</v>
      </c>
    </row>
    <row r="15" spans="1:9" x14ac:dyDescent="0.2">
      <c r="A15" s="4" t="s">
        <v>42</v>
      </c>
      <c r="B15" s="2">
        <v>26000</v>
      </c>
      <c r="C15" s="1">
        <v>9</v>
      </c>
      <c r="D15" s="5">
        <f t="shared" si="0"/>
        <v>3.461538461538461E-2</v>
      </c>
      <c r="E15" s="1" t="s">
        <v>8</v>
      </c>
    </row>
    <row r="16" spans="1:9" x14ac:dyDescent="0.2">
      <c r="A16" s="8" t="s">
        <v>43</v>
      </c>
      <c r="B16" s="2">
        <v>11000</v>
      </c>
      <c r="C16" s="1">
        <v>9</v>
      </c>
      <c r="D16" s="5">
        <f t="shared" si="0"/>
        <v>8.1818181818181818E-2</v>
      </c>
      <c r="E16" s="1" t="s">
        <v>3</v>
      </c>
    </row>
    <row r="17" spans="1:5" x14ac:dyDescent="0.2">
      <c r="A17" s="8" t="s">
        <v>44</v>
      </c>
      <c r="B17" s="2">
        <v>16000</v>
      </c>
      <c r="C17" s="1">
        <v>8</v>
      </c>
      <c r="D17" s="5">
        <f t="shared" si="0"/>
        <v>0.05</v>
      </c>
      <c r="E17" s="1">
        <v>29</v>
      </c>
    </row>
    <row r="18" spans="1:5" x14ac:dyDescent="0.2">
      <c r="A18" s="8" t="s">
        <v>32</v>
      </c>
      <c r="B18" s="2">
        <v>40000</v>
      </c>
      <c r="C18" s="1">
        <v>3</v>
      </c>
      <c r="D18" s="5">
        <f t="shared" si="0"/>
        <v>7.4999999999999997E-3</v>
      </c>
      <c r="E18" t="s">
        <v>19</v>
      </c>
    </row>
    <row r="19" spans="1:5" x14ac:dyDescent="0.2">
      <c r="A19" s="1" t="s">
        <v>31</v>
      </c>
      <c r="B19" s="2">
        <v>120000</v>
      </c>
      <c r="C19" s="1">
        <v>2</v>
      </c>
      <c r="D19" s="5">
        <f t="shared" si="0"/>
        <v>1.6666666666666668E-3</v>
      </c>
      <c r="E19" s="1" t="s">
        <v>11</v>
      </c>
    </row>
    <row r="20" spans="1:5" x14ac:dyDescent="0.2">
      <c r="A20" s="8" t="s">
        <v>29</v>
      </c>
      <c r="B20" s="2">
        <v>300000</v>
      </c>
      <c r="C20" s="1">
        <v>85</v>
      </c>
      <c r="D20" s="5">
        <f t="shared" si="0"/>
        <v>2.8333333333333335E-2</v>
      </c>
      <c r="E20" s="1" t="s">
        <v>16</v>
      </c>
    </row>
    <row r="21" spans="1:5" x14ac:dyDescent="0.2">
      <c r="A21" s="1" t="s">
        <v>30</v>
      </c>
      <c r="B21" s="2">
        <v>14000</v>
      </c>
      <c r="C21" s="1">
        <v>14</v>
      </c>
      <c r="D21" s="5">
        <f t="shared" si="0"/>
        <v>0.1</v>
      </c>
      <c r="E21" s="1" t="s">
        <v>20</v>
      </c>
    </row>
    <row r="22" spans="1:5" x14ac:dyDescent="0.2">
      <c r="B22" s="2"/>
      <c r="D22" s="5"/>
    </row>
    <row r="23" spans="1:5" x14ac:dyDescent="0.2">
      <c r="A23" s="3" t="s">
        <v>45</v>
      </c>
      <c r="B23" s="2"/>
      <c r="D23" s="5">
        <f>AVERAGE(D6:D21)</f>
        <v>2.5949803466881957E-2</v>
      </c>
    </row>
    <row r="24" spans="1:5" x14ac:dyDescent="0.2">
      <c r="A24" s="3" t="s">
        <v>46</v>
      </c>
      <c r="B24" s="2">
        <f>SUM(B6:B21)</f>
        <v>2109000</v>
      </c>
      <c r="C24" s="1">
        <f>SUM(C6:C21)</f>
        <v>184</v>
      </c>
      <c r="D24" s="5"/>
    </row>
    <row r="26" spans="1:5" x14ac:dyDescent="0.2">
      <c r="A26" s="13" t="s">
        <v>25</v>
      </c>
      <c r="B26" s="2"/>
      <c r="D26" s="5"/>
    </row>
    <row r="27" spans="1:5" x14ac:dyDescent="0.2">
      <c r="A27" s="1" t="s">
        <v>40</v>
      </c>
      <c r="B27" s="2">
        <v>60000</v>
      </c>
      <c r="C27" s="1">
        <v>4</v>
      </c>
      <c r="D27" s="5">
        <f t="shared" ref="D27:D33" si="1">(C27/B27)*100</f>
        <v>6.6666666666666671E-3</v>
      </c>
      <c r="E27" s="4" t="s">
        <v>3</v>
      </c>
    </row>
    <row r="28" spans="1:5" x14ac:dyDescent="0.2">
      <c r="A28" s="1" t="s">
        <v>41</v>
      </c>
      <c r="B28" s="2">
        <v>260000</v>
      </c>
      <c r="C28" s="1">
        <v>33</v>
      </c>
      <c r="D28" s="5">
        <f t="shared" si="1"/>
        <v>1.2692307692307694E-2</v>
      </c>
      <c r="E28" s="4" t="s">
        <v>7</v>
      </c>
    </row>
    <row r="29" spans="1:5" x14ac:dyDescent="0.2">
      <c r="A29" s="4" t="s">
        <v>15</v>
      </c>
      <c r="B29" s="2">
        <v>12000</v>
      </c>
      <c r="C29" s="1">
        <v>5</v>
      </c>
      <c r="D29" s="5">
        <f t="shared" si="1"/>
        <v>4.1666666666666671E-2</v>
      </c>
      <c r="E29" s="4" t="s">
        <v>9</v>
      </c>
    </row>
    <row r="30" spans="1:5" x14ac:dyDescent="0.2">
      <c r="A30" s="4" t="s">
        <v>28</v>
      </c>
      <c r="B30" s="2">
        <v>50000</v>
      </c>
      <c r="C30" s="1">
        <v>36</v>
      </c>
      <c r="D30" s="5">
        <f t="shared" si="1"/>
        <v>7.2000000000000008E-2</v>
      </c>
      <c r="E30" s="1" t="s">
        <v>10</v>
      </c>
    </row>
    <row r="31" spans="1:5" x14ac:dyDescent="0.2">
      <c r="A31" s="4" t="s">
        <v>26</v>
      </c>
      <c r="B31" s="2">
        <v>1000000</v>
      </c>
      <c r="C31" s="1">
        <v>14</v>
      </c>
      <c r="D31" s="5">
        <f t="shared" si="1"/>
        <v>1.4E-3</v>
      </c>
      <c r="E31" s="1" t="s">
        <v>9</v>
      </c>
    </row>
    <row r="32" spans="1:5" x14ac:dyDescent="0.2">
      <c r="A32" s="8" t="s">
        <v>27</v>
      </c>
      <c r="B32" s="2">
        <v>24000</v>
      </c>
      <c r="C32" s="1">
        <v>2</v>
      </c>
      <c r="D32" s="5">
        <f t="shared" si="1"/>
        <v>8.3333333333333332E-3</v>
      </c>
      <c r="E32" s="1" t="s">
        <v>16</v>
      </c>
    </row>
    <row r="33" spans="1:5" x14ac:dyDescent="0.2">
      <c r="A33" s="1" t="s">
        <v>18</v>
      </c>
      <c r="B33" s="2">
        <v>30000</v>
      </c>
      <c r="C33" s="1">
        <v>43</v>
      </c>
      <c r="D33" s="5">
        <f t="shared" si="1"/>
        <v>0.14333333333333334</v>
      </c>
      <c r="E33" s="1" t="s">
        <v>17</v>
      </c>
    </row>
    <row r="34" spans="1:5" ht="18" x14ac:dyDescent="0.2">
      <c r="D34" s="6"/>
    </row>
    <row r="35" spans="1:5" x14ac:dyDescent="0.2">
      <c r="A35" s="3" t="s">
        <v>45</v>
      </c>
      <c r="D35" s="5">
        <f>AVERAGE(D27:D33)</f>
        <v>4.0870329670329678E-2</v>
      </c>
    </row>
    <row r="36" spans="1:5" x14ac:dyDescent="0.2">
      <c r="A36" s="3" t="s">
        <v>46</v>
      </c>
      <c r="B36" s="2">
        <f>SUM(B27:B33)</f>
        <v>1436000</v>
      </c>
      <c r="C36" s="1">
        <f>SUM(C27:C33)</f>
        <v>137</v>
      </c>
      <c r="D36" s="9"/>
    </row>
    <row r="39" spans="1:5" ht="18" x14ac:dyDescent="0.2">
      <c r="A39" s="3" t="s">
        <v>91</v>
      </c>
      <c r="D39" s="6"/>
    </row>
    <row r="40" spans="1:5" ht="18" x14ac:dyDescent="0.2">
      <c r="A40" s="11" t="s">
        <v>47</v>
      </c>
      <c r="B40" s="11" t="s">
        <v>48</v>
      </c>
      <c r="D40" s="6"/>
    </row>
    <row r="41" spans="1:5" ht="18" x14ac:dyDescent="0.2">
      <c r="A41"/>
      <c r="B41"/>
      <c r="D41" s="6"/>
    </row>
    <row r="42" spans="1:5" ht="18" x14ac:dyDescent="0.2">
      <c r="A42">
        <v>73864.724000000002</v>
      </c>
      <c r="B42">
        <v>350361.70699999999</v>
      </c>
      <c r="D42" s="6"/>
    </row>
    <row r="43" spans="1:5" ht="18" x14ac:dyDescent="0.2">
      <c r="A43">
        <v>42610.614000000001</v>
      </c>
      <c r="B43">
        <v>62901.144999999997</v>
      </c>
      <c r="D43" s="6"/>
    </row>
    <row r="44" spans="1:5" ht="18" x14ac:dyDescent="0.2">
      <c r="A44">
        <v>121886.368</v>
      </c>
      <c r="B44">
        <v>150042.04</v>
      </c>
      <c r="D44" s="6"/>
    </row>
    <row r="45" spans="1:5" ht="18" x14ac:dyDescent="0.2">
      <c r="A45">
        <v>72327.991999999998</v>
      </c>
      <c r="B45">
        <v>334678.04399999999</v>
      </c>
      <c r="D45" s="6"/>
    </row>
    <row r="46" spans="1:5" ht="18" x14ac:dyDescent="0.2">
      <c r="A46">
        <v>116009.15700000001</v>
      </c>
      <c r="B46">
        <v>34434.131000000001</v>
      </c>
      <c r="D46" s="6"/>
    </row>
    <row r="47" spans="1:5" ht="18" x14ac:dyDescent="0.2">
      <c r="A47">
        <v>162409.15700000001</v>
      </c>
      <c r="B47">
        <v>244768.36600000001</v>
      </c>
      <c r="D47" s="6"/>
    </row>
    <row r="48" spans="1:5" ht="18" x14ac:dyDescent="0.2">
      <c r="A48">
        <v>88942.351999999999</v>
      </c>
      <c r="B48" s="10">
        <v>166604.78700000001</v>
      </c>
      <c r="D48" s="6"/>
    </row>
    <row r="49" spans="1:4" ht="18" x14ac:dyDescent="0.2">
      <c r="A49" s="10">
        <v>58232.673999999999</v>
      </c>
      <c r="B49" s="10">
        <v>182468.26199999999</v>
      </c>
      <c r="D49" s="6"/>
    </row>
    <row r="50" spans="1:4" x14ac:dyDescent="0.2">
      <c r="A50" s="10">
        <v>21634.131000000001</v>
      </c>
      <c r="B50" s="10">
        <v>333765.66100000002</v>
      </c>
    </row>
    <row r="51" spans="1:4" x14ac:dyDescent="0.2">
      <c r="A51" s="10">
        <v>18788.761999999999</v>
      </c>
      <c r="B51" s="10">
        <v>365229.55300000001</v>
      </c>
    </row>
    <row r="52" spans="1:4" x14ac:dyDescent="0.2">
      <c r="A52" s="10">
        <v>24589.385999999999</v>
      </c>
      <c r="B52" s="10">
        <v>312324.66200000001</v>
      </c>
    </row>
    <row r="53" spans="1:4" x14ac:dyDescent="0.2">
      <c r="A53">
        <v>54496.565999999999</v>
      </c>
      <c r="B53" s="10">
        <v>633829.76100000006</v>
      </c>
    </row>
    <row r="54" spans="1:4" x14ac:dyDescent="0.2">
      <c r="A54">
        <v>96158.168999999994</v>
      </c>
      <c r="B54" s="10">
        <v>316874.92200000002</v>
      </c>
    </row>
    <row r="55" spans="1:4" x14ac:dyDescent="0.2">
      <c r="A55">
        <v>24997.294000000002</v>
      </c>
      <c r="B55" s="10">
        <v>313197.08600000001</v>
      </c>
    </row>
    <row r="56" spans="1:4" x14ac:dyDescent="0.2">
      <c r="A56">
        <v>101474.298</v>
      </c>
      <c r="B56" s="10">
        <v>629709.05299999996</v>
      </c>
    </row>
    <row r="57" spans="1:4" x14ac:dyDescent="0.2">
      <c r="A57">
        <v>48382.934000000001</v>
      </c>
      <c r="B57" s="10">
        <v>495407.28399999999</v>
      </c>
    </row>
    <row r="58" spans="1:4" x14ac:dyDescent="0.2">
      <c r="A58">
        <v>118663.05899999999</v>
      </c>
      <c r="B58" s="10">
        <v>327257.44</v>
      </c>
    </row>
    <row r="59" spans="1:4" x14ac:dyDescent="0.2">
      <c r="A59">
        <v>51584.599000000002</v>
      </c>
      <c r="B59" s="10">
        <v>380467.01400000002</v>
      </c>
    </row>
    <row r="60" spans="1:4" x14ac:dyDescent="0.2">
      <c r="A60">
        <v>104929.03</v>
      </c>
      <c r="B60" s="10">
        <v>325790.63500000001</v>
      </c>
    </row>
    <row r="61" spans="1:4" x14ac:dyDescent="0.2">
      <c r="A61">
        <v>69510.929999999993</v>
      </c>
      <c r="B61" s="10">
        <v>576880.74899999995</v>
      </c>
    </row>
    <row r="62" spans="1:4" x14ac:dyDescent="0.2">
      <c r="A62">
        <v>177936.32</v>
      </c>
      <c r="B62" s="10">
        <v>250149.42800000001</v>
      </c>
    </row>
    <row r="63" spans="1:4" x14ac:dyDescent="0.2">
      <c r="A63">
        <v>273177.11</v>
      </c>
      <c r="B63" s="10">
        <v>227185.016</v>
      </c>
    </row>
    <row r="64" spans="1:4" x14ac:dyDescent="0.2">
      <c r="A64">
        <v>324232.26</v>
      </c>
      <c r="B64">
        <v>22882.83</v>
      </c>
    </row>
    <row r="65" spans="1:2" x14ac:dyDescent="0.2">
      <c r="A65">
        <v>375746.93</v>
      </c>
      <c r="B65">
        <v>11076.795</v>
      </c>
    </row>
    <row r="66" spans="1:2" x14ac:dyDescent="0.2">
      <c r="A66">
        <v>393365.24</v>
      </c>
      <c r="B66">
        <v>76074.089000000007</v>
      </c>
    </row>
    <row r="67" spans="1:2" x14ac:dyDescent="0.2">
      <c r="A67">
        <v>156427.06</v>
      </c>
      <c r="B67">
        <v>52430.385000000002</v>
      </c>
    </row>
    <row r="68" spans="1:2" x14ac:dyDescent="0.2">
      <c r="A68">
        <v>218590.63</v>
      </c>
      <c r="B68">
        <v>24496.15</v>
      </c>
    </row>
    <row r="69" spans="1:2" x14ac:dyDescent="0.2">
      <c r="A69">
        <v>235900.94</v>
      </c>
      <c r="B69">
        <v>72640.998999999996</v>
      </c>
    </row>
    <row r="70" spans="1:2" x14ac:dyDescent="0.2">
      <c r="A70">
        <v>303771.90000000002</v>
      </c>
      <c r="B70">
        <v>289167.11800000002</v>
      </c>
    </row>
    <row r="71" spans="1:2" x14ac:dyDescent="0.2">
      <c r="A71">
        <v>425628.3</v>
      </c>
      <c r="B71">
        <v>215470.552</v>
      </c>
    </row>
    <row r="72" spans="1:2" x14ac:dyDescent="0.2">
      <c r="A72">
        <v>110747.97</v>
      </c>
      <c r="B72">
        <v>201711.55</v>
      </c>
    </row>
    <row r="73" spans="1:2" x14ac:dyDescent="0.2">
      <c r="A73">
        <v>50362.54</v>
      </c>
      <c r="B73">
        <v>89380.229000000007</v>
      </c>
    </row>
    <row r="74" spans="1:2" x14ac:dyDescent="0.2">
      <c r="A74">
        <v>86380.02</v>
      </c>
      <c r="B74">
        <v>264181.478</v>
      </c>
    </row>
    <row r="75" spans="1:2" x14ac:dyDescent="0.2">
      <c r="A75">
        <v>29179.599999999999</v>
      </c>
      <c r="B75">
        <v>198375.02600000001</v>
      </c>
    </row>
    <row r="76" spans="1:2" x14ac:dyDescent="0.2">
      <c r="A76">
        <v>51364.83</v>
      </c>
      <c r="B76">
        <v>110594.79700000001</v>
      </c>
    </row>
    <row r="77" spans="1:2" x14ac:dyDescent="0.2">
      <c r="A77">
        <v>65048.91</v>
      </c>
      <c r="B77">
        <v>246275.13</v>
      </c>
    </row>
    <row r="78" spans="1:2" x14ac:dyDescent="0.2">
      <c r="A78">
        <v>13817.27</v>
      </c>
      <c r="B78">
        <v>463250.78</v>
      </c>
    </row>
    <row r="79" spans="1:2" x14ac:dyDescent="0.2">
      <c r="A79">
        <v>16732.57</v>
      </c>
      <c r="B79">
        <v>476082.41399999999</v>
      </c>
    </row>
    <row r="80" spans="1:2" x14ac:dyDescent="0.2">
      <c r="A80">
        <v>21752.34</v>
      </c>
      <c r="B80">
        <v>160314.67199999999</v>
      </c>
    </row>
    <row r="81" spans="1:2" x14ac:dyDescent="0.2">
      <c r="A81">
        <v>412072.42</v>
      </c>
      <c r="B81">
        <v>170873.67300000001</v>
      </c>
    </row>
    <row r="82" spans="1:2" x14ac:dyDescent="0.2">
      <c r="A82">
        <v>54816.23</v>
      </c>
      <c r="B82">
        <v>279309.05300000001</v>
      </c>
    </row>
    <row r="83" spans="1:2" x14ac:dyDescent="0.2">
      <c r="A83">
        <v>62306.76</v>
      </c>
      <c r="B83">
        <v>87900.104000000007</v>
      </c>
    </row>
    <row r="84" spans="1:2" x14ac:dyDescent="0.2">
      <c r="A84">
        <v>75133.399999999994</v>
      </c>
      <c r="B84">
        <v>180007.492</v>
      </c>
    </row>
    <row r="85" spans="1:2" x14ac:dyDescent="0.2">
      <c r="A85">
        <v>1217899.69</v>
      </c>
      <c r="B85">
        <v>66117.793999999994</v>
      </c>
    </row>
    <row r="86" spans="1:2" x14ac:dyDescent="0.2">
      <c r="A86">
        <v>23662.02</v>
      </c>
      <c r="B86">
        <v>378935.27600000001</v>
      </c>
    </row>
    <row r="87" spans="1:2" x14ac:dyDescent="0.2">
      <c r="A87">
        <v>61549.22</v>
      </c>
      <c r="B87">
        <v>161152.133</v>
      </c>
    </row>
    <row r="88" spans="1:2" x14ac:dyDescent="0.2">
      <c r="A88">
        <v>131226.64000000001</v>
      </c>
      <c r="B88">
        <v>140816.649</v>
      </c>
    </row>
    <row r="89" spans="1:2" x14ac:dyDescent="0.2">
      <c r="A89">
        <v>25338.61</v>
      </c>
      <c r="B89">
        <v>117246.202</v>
      </c>
    </row>
    <row r="90" spans="1:2" x14ac:dyDescent="0.2">
      <c r="A90">
        <v>16684.29</v>
      </c>
      <c r="B90">
        <v>265291.98800000001</v>
      </c>
    </row>
    <row r="91" spans="1:2" x14ac:dyDescent="0.2">
      <c r="A91">
        <v>157507.6</v>
      </c>
      <c r="B91">
        <v>101592.508</v>
      </c>
    </row>
    <row r="92" spans="1:2" x14ac:dyDescent="0.2">
      <c r="A92">
        <v>160795.84</v>
      </c>
      <c r="B92">
        <v>287658.68900000001</v>
      </c>
    </row>
    <row r="93" spans="1:2" x14ac:dyDescent="0.2">
      <c r="A93">
        <v>16790.84</v>
      </c>
      <c r="B93">
        <v>285519.25099999999</v>
      </c>
    </row>
    <row r="94" spans="1:2" x14ac:dyDescent="0.2">
      <c r="A94">
        <v>32086.58</v>
      </c>
      <c r="B94">
        <v>113328.61599999999</v>
      </c>
    </row>
    <row r="95" spans="1:2" x14ac:dyDescent="0.2">
      <c r="A95">
        <v>67925.91</v>
      </c>
      <c r="B95">
        <v>177678.25200000001</v>
      </c>
    </row>
    <row r="96" spans="1:2" x14ac:dyDescent="0.2">
      <c r="A96">
        <v>47172.53</v>
      </c>
      <c r="B96">
        <v>144752.549</v>
      </c>
    </row>
    <row r="97" spans="1:2" x14ac:dyDescent="0.2">
      <c r="A97">
        <v>30549.84</v>
      </c>
      <c r="B97">
        <v>416785.848</v>
      </c>
    </row>
    <row r="98" spans="1:2" x14ac:dyDescent="0.2">
      <c r="A98">
        <v>63164.2</v>
      </c>
      <c r="B98">
        <v>42374.194000000003</v>
      </c>
    </row>
    <row r="99" spans="1:2" x14ac:dyDescent="0.2">
      <c r="A99">
        <v>97053.902000000002</v>
      </c>
      <c r="B99">
        <v>142210.198</v>
      </c>
    </row>
    <row r="100" spans="1:2" x14ac:dyDescent="0.2">
      <c r="A100">
        <v>30454.942999999999</v>
      </c>
      <c r="B100">
        <v>44889.906000000003</v>
      </c>
    </row>
    <row r="101" spans="1:2" x14ac:dyDescent="0.2">
      <c r="A101">
        <v>102067.014</v>
      </c>
      <c r="B101">
        <v>134598.12700000001</v>
      </c>
    </row>
    <row r="102" spans="1:2" x14ac:dyDescent="0.2">
      <c r="A102">
        <v>54273.464999999997</v>
      </c>
      <c r="B102">
        <v>135577.10699999999</v>
      </c>
    </row>
    <row r="103" spans="1:2" x14ac:dyDescent="0.2">
      <c r="A103">
        <v>128253.07</v>
      </c>
      <c r="B103">
        <v>253712.383</v>
      </c>
    </row>
    <row r="104" spans="1:2" x14ac:dyDescent="0.2">
      <c r="A104">
        <v>51516.337</v>
      </c>
      <c r="B104">
        <v>249242.04</v>
      </c>
    </row>
    <row r="105" spans="1:2" x14ac:dyDescent="0.2">
      <c r="A105">
        <v>25673.257000000001</v>
      </c>
      <c r="B105">
        <v>442637.25300000003</v>
      </c>
    </row>
    <row r="106" spans="1:2" x14ac:dyDescent="0.2">
      <c r="A106">
        <v>10264.308000000001</v>
      </c>
      <c r="B106">
        <v>285747.34700000001</v>
      </c>
    </row>
    <row r="107" spans="1:2" x14ac:dyDescent="0.2">
      <c r="A107">
        <v>76067.429999999993</v>
      </c>
      <c r="B107">
        <v>228808.32500000001</v>
      </c>
    </row>
    <row r="108" spans="1:2" x14ac:dyDescent="0.2">
      <c r="A108">
        <v>54871.175999999999</v>
      </c>
      <c r="B108">
        <v>261917.17</v>
      </c>
    </row>
    <row r="109" spans="1:2" x14ac:dyDescent="0.2">
      <c r="A109">
        <v>24452.862000000001</v>
      </c>
      <c r="B109">
        <v>255307.38800000001</v>
      </c>
    </row>
    <row r="110" spans="1:2" x14ac:dyDescent="0.2">
      <c r="A110">
        <v>109793.965</v>
      </c>
      <c r="B110">
        <v>494926.11900000001</v>
      </c>
    </row>
    <row r="111" spans="1:2" x14ac:dyDescent="0.2">
      <c r="A111">
        <v>70200.207999999999</v>
      </c>
      <c r="B111">
        <v>164695.109</v>
      </c>
    </row>
    <row r="112" spans="1:2" x14ac:dyDescent="0.2">
      <c r="A112">
        <v>182852.86199999999</v>
      </c>
      <c r="B112">
        <v>325076.37900000002</v>
      </c>
    </row>
    <row r="113" spans="1:2" x14ac:dyDescent="0.2">
      <c r="A113">
        <v>260095.734</v>
      </c>
      <c r="B113">
        <v>82520.707999999999</v>
      </c>
    </row>
    <row r="114" spans="1:2" x14ac:dyDescent="0.2">
      <c r="A114">
        <v>303510.51</v>
      </c>
      <c r="B114">
        <v>195804.37</v>
      </c>
    </row>
    <row r="115" spans="1:2" x14ac:dyDescent="0.2">
      <c r="A115">
        <v>394269.30300000001</v>
      </c>
      <c r="B115">
        <v>396854.94300000003</v>
      </c>
    </row>
    <row r="116" spans="1:2" x14ac:dyDescent="0.2">
      <c r="A116">
        <v>380891.571</v>
      </c>
      <c r="B116">
        <v>129341.935</v>
      </c>
    </row>
    <row r="117" spans="1:2" x14ac:dyDescent="0.2">
      <c r="A117">
        <v>150077.003</v>
      </c>
      <c r="B117">
        <v>309237.87699999998</v>
      </c>
    </row>
    <row r="118" spans="1:2" x14ac:dyDescent="0.2">
      <c r="A118">
        <v>218139.43799999999</v>
      </c>
      <c r="B118">
        <v>298087.82500000001</v>
      </c>
    </row>
    <row r="119" spans="1:2" x14ac:dyDescent="0.2">
      <c r="A119">
        <v>217913.00700000001</v>
      </c>
      <c r="B119">
        <v>112815.817</v>
      </c>
    </row>
    <row r="120" spans="1:2" x14ac:dyDescent="0.2">
      <c r="A120">
        <v>308854.94300000003</v>
      </c>
      <c r="B120">
        <v>193966.285</v>
      </c>
    </row>
    <row r="121" spans="1:2" x14ac:dyDescent="0.2">
      <c r="A121">
        <v>381362.74699999997</v>
      </c>
      <c r="B121">
        <v>469720.70799999998</v>
      </c>
    </row>
    <row r="122" spans="1:2" x14ac:dyDescent="0.2">
      <c r="A122">
        <v>82728.823999999993</v>
      </c>
      <c r="B122">
        <v>137679.91699999999</v>
      </c>
    </row>
    <row r="123" spans="1:2" x14ac:dyDescent="0.2">
      <c r="A123">
        <v>105355.255</v>
      </c>
      <c r="B123">
        <v>49623.309000000001</v>
      </c>
    </row>
    <row r="124" spans="1:2" x14ac:dyDescent="0.2">
      <c r="A124">
        <v>25808.116999999998</v>
      </c>
      <c r="B124">
        <v>137723.20499999999</v>
      </c>
    </row>
    <row r="125" spans="1:2" x14ac:dyDescent="0.2">
      <c r="A125">
        <v>48407.908000000003</v>
      </c>
      <c r="B125">
        <v>170250.989</v>
      </c>
    </row>
    <row r="126" spans="1:2" x14ac:dyDescent="0.2">
      <c r="A126">
        <v>86013.736000000004</v>
      </c>
      <c r="B126">
        <v>246889.49</v>
      </c>
    </row>
    <row r="127" spans="1:2" x14ac:dyDescent="0.2">
      <c r="A127">
        <v>11915.921</v>
      </c>
      <c r="B127">
        <v>483110.09399999998</v>
      </c>
    </row>
    <row r="128" spans="1:2" x14ac:dyDescent="0.2">
      <c r="A128">
        <v>22022.06</v>
      </c>
      <c r="B128">
        <v>31094.276999999998</v>
      </c>
    </row>
    <row r="129" spans="1:2" x14ac:dyDescent="0.2">
      <c r="A129">
        <v>28278.876</v>
      </c>
      <c r="B129">
        <v>312579.39600000001</v>
      </c>
    </row>
    <row r="130" spans="1:2" x14ac:dyDescent="0.2">
      <c r="A130">
        <v>413520.91600000003</v>
      </c>
      <c r="B130">
        <v>18763.788</v>
      </c>
    </row>
    <row r="131" spans="1:2" x14ac:dyDescent="0.2">
      <c r="A131">
        <v>55100.936999999998</v>
      </c>
      <c r="B131">
        <v>108683.455</v>
      </c>
    </row>
    <row r="132" spans="1:2" x14ac:dyDescent="0.2">
      <c r="A132">
        <v>1237549.22</v>
      </c>
      <c r="B132">
        <v>17217.065999999999</v>
      </c>
    </row>
    <row r="133" spans="1:2" x14ac:dyDescent="0.2">
      <c r="A133">
        <v>65538.398000000001</v>
      </c>
      <c r="B133"/>
    </row>
    <row r="134" spans="1:2" x14ac:dyDescent="0.2">
      <c r="A134">
        <v>72229.760999999999</v>
      </c>
      <c r="B134"/>
    </row>
    <row r="135" spans="1:2" x14ac:dyDescent="0.2">
      <c r="A135">
        <v>51654.527000000002</v>
      </c>
      <c r="B135"/>
    </row>
    <row r="136" spans="1:2" x14ac:dyDescent="0.2">
      <c r="A136">
        <v>55632.05</v>
      </c>
      <c r="B136"/>
    </row>
    <row r="137" spans="1:2" x14ac:dyDescent="0.2">
      <c r="A137">
        <v>132283.87100000001</v>
      </c>
      <c r="B137"/>
    </row>
    <row r="138" spans="1:2" x14ac:dyDescent="0.2">
      <c r="A138">
        <v>193488.45</v>
      </c>
      <c r="B138"/>
    </row>
    <row r="139" spans="1:2" x14ac:dyDescent="0.2">
      <c r="A139">
        <v>176337.981</v>
      </c>
      <c r="B139"/>
    </row>
    <row r="140" spans="1:2" x14ac:dyDescent="0.2">
      <c r="A140">
        <v>21544.224999999999</v>
      </c>
      <c r="B140"/>
    </row>
    <row r="141" spans="1:2" x14ac:dyDescent="0.2">
      <c r="A141">
        <v>21177.94</v>
      </c>
      <c r="B141"/>
    </row>
    <row r="142" spans="1:2" x14ac:dyDescent="0.2">
      <c r="A142">
        <v>70145.264999999999</v>
      </c>
      <c r="B142"/>
    </row>
    <row r="143" spans="1:2" x14ac:dyDescent="0.2">
      <c r="A143">
        <v>71880.125</v>
      </c>
      <c r="B143"/>
    </row>
    <row r="144" spans="1:2" x14ac:dyDescent="0.2">
      <c r="A144">
        <v>36696.773999999998</v>
      </c>
      <c r="B144"/>
    </row>
    <row r="145" spans="1:2" x14ac:dyDescent="0.2">
      <c r="A145">
        <v>100380.43700000001</v>
      </c>
      <c r="B145"/>
    </row>
    <row r="146" spans="1:2" x14ac:dyDescent="0.2">
      <c r="A146">
        <v>53883.870999999999</v>
      </c>
      <c r="B146"/>
    </row>
    <row r="147" spans="1:2" x14ac:dyDescent="0.2">
      <c r="A147">
        <v>46489.906000000003</v>
      </c>
      <c r="B147"/>
    </row>
    <row r="148" spans="1:2" x14ac:dyDescent="0.2">
      <c r="A148">
        <v>46761.29</v>
      </c>
      <c r="B148"/>
    </row>
    <row r="149" spans="1:2" x14ac:dyDescent="0.2">
      <c r="A149">
        <v>38030.385000000002</v>
      </c>
      <c r="B149"/>
    </row>
    <row r="150" spans="1:2" x14ac:dyDescent="0.2">
      <c r="A150">
        <v>23675.338</v>
      </c>
      <c r="B150"/>
    </row>
    <row r="151" spans="1:2" x14ac:dyDescent="0.2">
      <c r="A151">
        <v>29304.474999999999</v>
      </c>
      <c r="B151"/>
    </row>
    <row r="152" spans="1:2" x14ac:dyDescent="0.2">
      <c r="A152">
        <v>108443.704</v>
      </c>
      <c r="B152"/>
    </row>
    <row r="153" spans="1:2" x14ac:dyDescent="0.2">
      <c r="A153">
        <v>198852.86199999999</v>
      </c>
      <c r="B153"/>
    </row>
    <row r="154" spans="1:2" x14ac:dyDescent="0.2">
      <c r="A154">
        <v>32281.374</v>
      </c>
      <c r="B154"/>
    </row>
    <row r="155" spans="1:2" x14ac:dyDescent="0.2">
      <c r="A155">
        <v>49140.478999999999</v>
      </c>
      <c r="B155"/>
    </row>
    <row r="156" spans="1:2" x14ac:dyDescent="0.2">
      <c r="A156">
        <v>83716.129000000001</v>
      </c>
      <c r="B156"/>
    </row>
    <row r="157" spans="1:2" x14ac:dyDescent="0.2">
      <c r="A157">
        <v>53519.250999999997</v>
      </c>
      <c r="B157"/>
    </row>
    <row r="158" spans="1:2" x14ac:dyDescent="0.2">
      <c r="A158">
        <v>208041.62299999999</v>
      </c>
      <c r="B158"/>
    </row>
    <row r="159" spans="1:2" x14ac:dyDescent="0.2">
      <c r="A159">
        <v>437256.19099999999</v>
      </c>
      <c r="B159"/>
    </row>
    <row r="160" spans="1:2" x14ac:dyDescent="0.2">
      <c r="A160">
        <v>131180.02100000001</v>
      </c>
      <c r="B160"/>
    </row>
    <row r="161" spans="1:2" x14ac:dyDescent="0.2">
      <c r="A161">
        <v>91223.308999999994</v>
      </c>
      <c r="B161"/>
    </row>
    <row r="162" spans="1:2" x14ac:dyDescent="0.2">
      <c r="A162">
        <v>182563.163</v>
      </c>
      <c r="B162"/>
    </row>
    <row r="163" spans="1:2" x14ac:dyDescent="0.2">
      <c r="A163">
        <v>69274.505999999994</v>
      </c>
      <c r="B163"/>
    </row>
    <row r="164" spans="1:2" x14ac:dyDescent="0.2">
      <c r="A164">
        <v>260881.58199999999</v>
      </c>
      <c r="B164"/>
    </row>
    <row r="165" spans="1:2" x14ac:dyDescent="0.2">
      <c r="A165">
        <v>1085855.567</v>
      </c>
      <c r="B165"/>
    </row>
    <row r="166" spans="1:2" x14ac:dyDescent="0.2">
      <c r="A166">
        <v>500119.04300000001</v>
      </c>
      <c r="B166"/>
    </row>
    <row r="167" spans="1:2" x14ac:dyDescent="0.2">
      <c r="A167">
        <v>294638.08500000002</v>
      </c>
      <c r="B167"/>
    </row>
    <row r="168" spans="1:2" x14ac:dyDescent="0.2">
      <c r="A168">
        <v>291381.478</v>
      </c>
      <c r="B168"/>
    </row>
    <row r="169" spans="1:2" x14ac:dyDescent="0.2">
      <c r="A169">
        <v>249546.72200000001</v>
      </c>
      <c r="B169"/>
    </row>
    <row r="170" spans="1:2" x14ac:dyDescent="0.2">
      <c r="A170">
        <v>57248.699000000001</v>
      </c>
      <c r="B170"/>
    </row>
    <row r="171" spans="1:2" x14ac:dyDescent="0.2">
      <c r="A171">
        <v>49480.125</v>
      </c>
      <c r="B171"/>
    </row>
    <row r="172" spans="1:2" x14ac:dyDescent="0.2">
      <c r="A172">
        <v>218036.212</v>
      </c>
      <c r="B172"/>
    </row>
    <row r="173" spans="1:2" x14ac:dyDescent="0.2">
      <c r="A173">
        <v>150494.90100000001</v>
      </c>
      <c r="B173"/>
    </row>
    <row r="174" spans="1:2" x14ac:dyDescent="0.2">
      <c r="A174">
        <v>296254.73499999999</v>
      </c>
      <c r="B174"/>
    </row>
    <row r="175" spans="1:2" x14ac:dyDescent="0.2">
      <c r="A175">
        <v>166994.38099999999</v>
      </c>
      <c r="B175"/>
    </row>
    <row r="176" spans="1:2" x14ac:dyDescent="0.2">
      <c r="A176">
        <v>407878.46</v>
      </c>
      <c r="B176"/>
    </row>
    <row r="177" spans="1:2" x14ac:dyDescent="0.2">
      <c r="A177">
        <v>702629.76100000006</v>
      </c>
      <c r="B177"/>
    </row>
    <row r="178" spans="1:2" x14ac:dyDescent="0.2">
      <c r="A178">
        <v>118761.29</v>
      </c>
      <c r="B178"/>
    </row>
    <row r="179" spans="1:2" x14ac:dyDescent="0.2">
      <c r="A179">
        <v>118761.29</v>
      </c>
      <c r="B179"/>
    </row>
    <row r="180" spans="1:2" x14ac:dyDescent="0.2">
      <c r="A180">
        <v>659313.21499999997</v>
      </c>
      <c r="B180"/>
    </row>
    <row r="181" spans="1:2" x14ac:dyDescent="0.2">
      <c r="A181">
        <v>468352.13299999997</v>
      </c>
      <c r="B181"/>
    </row>
    <row r="182" spans="1:2" x14ac:dyDescent="0.2">
      <c r="A182">
        <v>1066096.1499999999</v>
      </c>
      <c r="B182"/>
    </row>
    <row r="183" spans="1:2" x14ac:dyDescent="0.2">
      <c r="A183">
        <v>87520.498999999996</v>
      </c>
      <c r="B183"/>
    </row>
    <row r="184" spans="1:2" x14ac:dyDescent="0.2">
      <c r="A184">
        <v>567365.66099999996</v>
      </c>
      <c r="B184"/>
    </row>
    <row r="185" spans="1:2" x14ac:dyDescent="0.2">
      <c r="A185">
        <v>995965.86899999995</v>
      </c>
      <c r="B185"/>
    </row>
    <row r="186" spans="1:2" x14ac:dyDescent="0.2">
      <c r="A186">
        <v>559970.03099999996</v>
      </c>
      <c r="B186"/>
    </row>
    <row r="187" spans="1:2" x14ac:dyDescent="0.2">
      <c r="A187">
        <v>439267.43</v>
      </c>
      <c r="B187"/>
    </row>
    <row r="188" spans="1:2" x14ac:dyDescent="0.2">
      <c r="A188">
        <v>419214.984</v>
      </c>
      <c r="B188"/>
    </row>
    <row r="193" spans="1:31" x14ac:dyDescent="0.2">
      <c r="A193" s="13" t="s">
        <v>56</v>
      </c>
    </row>
    <row r="194" spans="1:31" x14ac:dyDescent="0.2">
      <c r="A194" s="15"/>
      <c r="B194" s="23" t="s">
        <v>50</v>
      </c>
      <c r="C194" s="24"/>
      <c r="D194" s="24"/>
      <c r="E194" s="24"/>
      <c r="F194" s="24"/>
      <c r="G194" s="24"/>
      <c r="H194" s="24"/>
      <c r="I194" s="24"/>
      <c r="J194" s="24"/>
      <c r="K194" s="25"/>
      <c r="L194" s="23" t="s">
        <v>51</v>
      </c>
      <c r="M194" s="24"/>
      <c r="N194" s="24"/>
      <c r="O194" s="24"/>
      <c r="P194" s="24"/>
      <c r="Q194" s="24"/>
      <c r="R194" s="24"/>
      <c r="S194" s="24"/>
      <c r="T194" s="24"/>
      <c r="U194" s="25"/>
      <c r="V194" s="23" t="s">
        <v>52</v>
      </c>
      <c r="W194" s="24"/>
      <c r="X194" s="24"/>
      <c r="Y194" s="24"/>
      <c r="Z194" s="24"/>
      <c r="AA194" s="24"/>
      <c r="AB194" s="24"/>
      <c r="AC194" s="24"/>
      <c r="AD194" s="24"/>
      <c r="AE194" s="25"/>
    </row>
    <row r="195" spans="1:31" x14ac:dyDescent="0.2">
      <c r="A195" s="16" t="s">
        <v>53</v>
      </c>
      <c r="B195" s="17">
        <v>62.5</v>
      </c>
      <c r="C195" s="18">
        <v>100</v>
      </c>
      <c r="D195" s="18">
        <v>14.3</v>
      </c>
      <c r="E195" s="18">
        <v>66.7</v>
      </c>
      <c r="F195" s="18">
        <v>100</v>
      </c>
      <c r="G195" s="18">
        <v>0</v>
      </c>
      <c r="H195" s="18">
        <v>100</v>
      </c>
      <c r="I195" s="18">
        <v>100</v>
      </c>
      <c r="J195" s="18">
        <v>100</v>
      </c>
      <c r="K195" s="19">
        <v>100</v>
      </c>
      <c r="L195" s="17">
        <v>0</v>
      </c>
      <c r="M195" s="18">
        <v>50</v>
      </c>
      <c r="N195" s="18">
        <v>0</v>
      </c>
      <c r="O195" s="18">
        <v>36.4</v>
      </c>
      <c r="P195" s="18">
        <v>85.7</v>
      </c>
      <c r="Q195" s="18">
        <v>0</v>
      </c>
      <c r="R195" s="18">
        <v>85.7</v>
      </c>
      <c r="S195" s="18">
        <v>0</v>
      </c>
      <c r="T195" s="18">
        <v>0</v>
      </c>
      <c r="U195" s="19">
        <v>100</v>
      </c>
      <c r="V195" s="17">
        <v>0</v>
      </c>
      <c r="W195" s="18">
        <v>70</v>
      </c>
      <c r="X195" s="18">
        <v>66.7</v>
      </c>
      <c r="Y195" s="18"/>
      <c r="Z195" s="18"/>
      <c r="AA195" s="18"/>
      <c r="AB195" s="18"/>
      <c r="AC195" s="18"/>
      <c r="AD195" s="18"/>
      <c r="AE195" s="19"/>
    </row>
    <row r="196" spans="1:31" x14ac:dyDescent="0.2">
      <c r="A196" s="16" t="s">
        <v>54</v>
      </c>
      <c r="B196" s="17">
        <v>0</v>
      </c>
      <c r="C196" s="18">
        <v>0</v>
      </c>
      <c r="D196" s="18">
        <v>64.3</v>
      </c>
      <c r="E196" s="18">
        <v>0</v>
      </c>
      <c r="F196" s="18">
        <v>0</v>
      </c>
      <c r="G196" s="18">
        <v>100</v>
      </c>
      <c r="H196" s="18">
        <v>0</v>
      </c>
      <c r="I196" s="18">
        <v>0</v>
      </c>
      <c r="J196" s="18">
        <v>0</v>
      </c>
      <c r="K196" s="19">
        <v>0</v>
      </c>
      <c r="L196" s="17">
        <v>100</v>
      </c>
      <c r="M196" s="18">
        <v>50</v>
      </c>
      <c r="N196" s="18">
        <v>100</v>
      </c>
      <c r="O196" s="18">
        <v>18.2</v>
      </c>
      <c r="P196" s="18">
        <v>14.3</v>
      </c>
      <c r="Q196" s="18">
        <v>81.8</v>
      </c>
      <c r="R196" s="18">
        <v>0</v>
      </c>
      <c r="S196" s="18">
        <v>0</v>
      </c>
      <c r="T196" s="18">
        <v>100</v>
      </c>
      <c r="U196" s="19">
        <v>0</v>
      </c>
      <c r="V196" s="17">
        <v>100</v>
      </c>
      <c r="W196" s="18">
        <v>30</v>
      </c>
      <c r="X196" s="18">
        <v>33.299999999999997</v>
      </c>
      <c r="Y196" s="18"/>
      <c r="Z196" s="18"/>
      <c r="AA196" s="18"/>
      <c r="AB196" s="18"/>
      <c r="AC196" s="18"/>
      <c r="AD196" s="18"/>
      <c r="AE196" s="19"/>
    </row>
    <row r="197" spans="1:31" x14ac:dyDescent="0.2">
      <c r="A197" s="16" t="s">
        <v>55</v>
      </c>
      <c r="B197" s="20">
        <v>37.5</v>
      </c>
      <c r="C197" s="21">
        <v>0</v>
      </c>
      <c r="D197" s="21">
        <v>28.6</v>
      </c>
      <c r="E197" s="21">
        <v>11.1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2">
        <v>0</v>
      </c>
      <c r="L197" s="20">
        <v>0</v>
      </c>
      <c r="M197" s="21">
        <v>0</v>
      </c>
      <c r="N197" s="21">
        <v>0</v>
      </c>
      <c r="O197" s="21">
        <v>45.5</v>
      </c>
      <c r="P197" s="21">
        <v>0</v>
      </c>
      <c r="Q197" s="21">
        <v>18.2</v>
      </c>
      <c r="R197" s="21">
        <v>14.3</v>
      </c>
      <c r="S197" s="21">
        <v>100</v>
      </c>
      <c r="T197" s="21">
        <v>0</v>
      </c>
      <c r="U197" s="22">
        <v>0</v>
      </c>
      <c r="V197" s="20">
        <v>0</v>
      </c>
      <c r="W197" s="21">
        <v>0</v>
      </c>
      <c r="X197" s="21">
        <v>0</v>
      </c>
      <c r="Y197" s="21"/>
      <c r="Z197" s="21"/>
      <c r="AA197" s="21"/>
      <c r="AB197" s="21"/>
      <c r="AC197" s="21"/>
      <c r="AD197" s="21"/>
      <c r="AE197" s="22"/>
    </row>
    <row r="200" spans="1:31" x14ac:dyDescent="0.2">
      <c r="A200" s="16" t="s">
        <v>57</v>
      </c>
      <c r="B200" s="14"/>
      <c r="C200" s="14"/>
      <c r="D200" s="14"/>
      <c r="E200" s="14"/>
      <c r="F200" s="14"/>
      <c r="G200" s="14"/>
      <c r="H200" s="14"/>
      <c r="I200" s="14"/>
    </row>
    <row r="201" spans="1:31" x14ac:dyDescent="0.2">
      <c r="A201" s="16"/>
      <c r="B201" s="14"/>
      <c r="C201" s="14"/>
      <c r="D201" s="14"/>
      <c r="E201" s="14"/>
      <c r="F201" s="14"/>
      <c r="G201" s="14"/>
      <c r="H201" s="14"/>
      <c r="I201" s="14"/>
    </row>
    <row r="202" spans="1:31" x14ac:dyDescent="0.2">
      <c r="A202" s="16" t="s">
        <v>58</v>
      </c>
      <c r="B202" s="14">
        <v>3</v>
      </c>
      <c r="C202" s="14"/>
      <c r="D202" s="14"/>
      <c r="E202" s="14"/>
      <c r="F202" s="14"/>
      <c r="G202" s="14"/>
      <c r="H202" s="14"/>
      <c r="I202" s="14"/>
    </row>
    <row r="203" spans="1:31" x14ac:dyDescent="0.2">
      <c r="A203" s="16" t="s">
        <v>59</v>
      </c>
      <c r="B203" s="14">
        <v>3</v>
      </c>
      <c r="C203" s="14"/>
      <c r="D203" s="14"/>
      <c r="E203" s="14"/>
      <c r="F203" s="14"/>
      <c r="G203" s="14"/>
      <c r="H203" s="14"/>
      <c r="I203" s="14"/>
    </row>
    <row r="204" spans="1:31" x14ac:dyDescent="0.2">
      <c r="A204" s="16" t="s">
        <v>60</v>
      </c>
      <c r="B204" s="14">
        <v>0.05</v>
      </c>
      <c r="C204" s="14"/>
      <c r="D204" s="14"/>
      <c r="E204" s="14"/>
      <c r="F204" s="14"/>
      <c r="G204" s="14"/>
      <c r="H204" s="14"/>
      <c r="I204" s="14"/>
    </row>
    <row r="205" spans="1:31" x14ac:dyDescent="0.2">
      <c r="A205" s="16"/>
      <c r="B205" s="14"/>
      <c r="C205" s="14"/>
      <c r="D205" s="14"/>
      <c r="E205" s="14"/>
      <c r="F205" s="14"/>
      <c r="G205" s="14"/>
      <c r="H205" s="14"/>
      <c r="I205" s="14"/>
    </row>
    <row r="206" spans="1:31" x14ac:dyDescent="0.2">
      <c r="A206" s="16" t="s">
        <v>61</v>
      </c>
      <c r="B206" s="14" t="s">
        <v>62</v>
      </c>
      <c r="C206" s="14" t="s">
        <v>63</v>
      </c>
      <c r="D206" s="14" t="s">
        <v>64</v>
      </c>
      <c r="E206" s="14" t="s">
        <v>65</v>
      </c>
      <c r="F206" s="14" t="s">
        <v>66</v>
      </c>
      <c r="G206" s="14"/>
      <c r="H206" s="14"/>
      <c r="I206" s="14"/>
    </row>
    <row r="207" spans="1:31" x14ac:dyDescent="0.2">
      <c r="A207" s="16"/>
      <c r="B207" s="14"/>
      <c r="C207" s="14"/>
      <c r="D207" s="14"/>
      <c r="E207" s="14"/>
      <c r="F207" s="14"/>
      <c r="G207" s="14"/>
      <c r="H207" s="14"/>
      <c r="I207" s="14"/>
    </row>
    <row r="208" spans="1:31" x14ac:dyDescent="0.2">
      <c r="A208" s="16" t="s">
        <v>53</v>
      </c>
      <c r="B208" s="14"/>
      <c r="C208" s="14"/>
      <c r="D208" s="14"/>
      <c r="E208" s="14"/>
      <c r="F208" s="14"/>
      <c r="G208" s="14"/>
      <c r="H208" s="14"/>
      <c r="I208" s="14"/>
    </row>
    <row r="209" spans="1:9" x14ac:dyDescent="0.2">
      <c r="A209" s="16" t="s">
        <v>67</v>
      </c>
      <c r="B209" s="14">
        <v>38.57</v>
      </c>
      <c r="C209" s="14" t="s">
        <v>68</v>
      </c>
      <c r="D209" s="14" t="s">
        <v>69</v>
      </c>
      <c r="E209" s="14" t="s">
        <v>70</v>
      </c>
      <c r="F209" s="14">
        <v>4.7699999999999999E-2</v>
      </c>
      <c r="G209" s="14"/>
      <c r="H209" s="14"/>
      <c r="I209" s="14"/>
    </row>
    <row r="210" spans="1:9" x14ac:dyDescent="0.2">
      <c r="A210" s="16" t="s">
        <v>71</v>
      </c>
      <c r="B210" s="14">
        <v>28.78</v>
      </c>
      <c r="C210" s="14" t="s">
        <v>72</v>
      </c>
      <c r="D210" s="14" t="s">
        <v>73</v>
      </c>
      <c r="E210" s="14" t="s">
        <v>74</v>
      </c>
      <c r="F210" s="14">
        <v>0.44130000000000003</v>
      </c>
      <c r="G210" s="14"/>
      <c r="H210" s="14"/>
      <c r="I210" s="14"/>
    </row>
    <row r="211" spans="1:9" x14ac:dyDescent="0.2">
      <c r="A211" s="16" t="s">
        <v>75</v>
      </c>
      <c r="B211" s="14">
        <v>-9.7870000000000008</v>
      </c>
      <c r="C211" s="14" t="s">
        <v>76</v>
      </c>
      <c r="D211" s="14" t="s">
        <v>73</v>
      </c>
      <c r="E211" s="14" t="s">
        <v>74</v>
      </c>
      <c r="F211" s="14">
        <v>0.90849999999999997</v>
      </c>
      <c r="G211" s="14"/>
      <c r="H211" s="14"/>
      <c r="I211" s="14"/>
    </row>
    <row r="212" spans="1:9" x14ac:dyDescent="0.2">
      <c r="A212" s="16"/>
      <c r="B212" s="14"/>
      <c r="C212" s="14"/>
      <c r="D212" s="14"/>
      <c r="E212" s="14"/>
      <c r="F212" s="14"/>
      <c r="G212" s="14"/>
      <c r="H212" s="14"/>
      <c r="I212" s="14"/>
    </row>
    <row r="213" spans="1:9" x14ac:dyDescent="0.2">
      <c r="A213" s="16" t="s">
        <v>54</v>
      </c>
      <c r="B213" s="14"/>
      <c r="C213" s="14"/>
      <c r="D213" s="14"/>
      <c r="E213" s="14"/>
      <c r="F213" s="14"/>
      <c r="G213" s="14"/>
      <c r="H213" s="14"/>
      <c r="I213" s="14"/>
    </row>
    <row r="214" spans="1:9" x14ac:dyDescent="0.2">
      <c r="A214" s="16" t="s">
        <v>67</v>
      </c>
      <c r="B214" s="14">
        <v>-30</v>
      </c>
      <c r="C214" s="14" t="s">
        <v>77</v>
      </c>
      <c r="D214" s="14" t="s">
        <v>73</v>
      </c>
      <c r="E214" s="14" t="s">
        <v>74</v>
      </c>
      <c r="F214" s="14">
        <v>0.152</v>
      </c>
      <c r="G214" s="14"/>
      <c r="H214" s="14"/>
      <c r="I214" s="14"/>
    </row>
    <row r="215" spans="1:9" x14ac:dyDescent="0.2">
      <c r="A215" s="16" t="s">
        <v>71</v>
      </c>
      <c r="B215" s="14">
        <v>-38</v>
      </c>
      <c r="C215" s="14" t="s">
        <v>78</v>
      </c>
      <c r="D215" s="14" t="s">
        <v>73</v>
      </c>
      <c r="E215" s="14" t="s">
        <v>74</v>
      </c>
      <c r="F215" s="14">
        <v>0.24440000000000001</v>
      </c>
      <c r="G215" s="14"/>
      <c r="H215" s="14"/>
      <c r="I215" s="14"/>
    </row>
    <row r="216" spans="1:9" x14ac:dyDescent="0.2">
      <c r="A216" s="16" t="s">
        <v>75</v>
      </c>
      <c r="B216" s="14">
        <v>-8.0030000000000001</v>
      </c>
      <c r="C216" s="14" t="s">
        <v>79</v>
      </c>
      <c r="D216" s="14" t="s">
        <v>73</v>
      </c>
      <c r="E216" s="14" t="s">
        <v>74</v>
      </c>
      <c r="F216" s="14">
        <v>0.93779999999999997</v>
      </c>
      <c r="G216" s="14"/>
      <c r="H216" s="14"/>
      <c r="I216" s="14"/>
    </row>
    <row r="217" spans="1:9" x14ac:dyDescent="0.2">
      <c r="A217" s="16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">
      <c r="A218" s="16" t="s">
        <v>55</v>
      </c>
      <c r="B218" s="14"/>
      <c r="C218" s="14"/>
      <c r="D218" s="14"/>
      <c r="E218" s="14"/>
      <c r="F218" s="14"/>
      <c r="G218" s="14"/>
      <c r="H218" s="14"/>
      <c r="I218" s="14"/>
    </row>
    <row r="219" spans="1:9" x14ac:dyDescent="0.2">
      <c r="A219" s="16" t="s">
        <v>67</v>
      </c>
      <c r="B219" s="14">
        <v>-10.08</v>
      </c>
      <c r="C219" s="14" t="s">
        <v>80</v>
      </c>
      <c r="D219" s="14" t="s">
        <v>73</v>
      </c>
      <c r="E219" s="14" t="s">
        <v>74</v>
      </c>
      <c r="F219" s="14">
        <v>0.80249999999999999</v>
      </c>
      <c r="G219" s="14"/>
      <c r="H219" s="14"/>
      <c r="I219" s="14"/>
    </row>
    <row r="220" spans="1:9" x14ac:dyDescent="0.2">
      <c r="A220" s="16" t="s">
        <v>71</v>
      </c>
      <c r="B220" s="14">
        <v>7.72</v>
      </c>
      <c r="C220" s="14" t="s">
        <v>81</v>
      </c>
      <c r="D220" s="14" t="s">
        <v>73</v>
      </c>
      <c r="E220" s="14" t="s">
        <v>74</v>
      </c>
      <c r="F220" s="14">
        <v>0.94199999999999995</v>
      </c>
      <c r="G220" s="14"/>
      <c r="H220" s="14"/>
      <c r="I220" s="14"/>
    </row>
    <row r="221" spans="1:9" x14ac:dyDescent="0.2">
      <c r="A221" s="16" t="s">
        <v>75</v>
      </c>
      <c r="B221" s="14">
        <v>17.8</v>
      </c>
      <c r="C221" s="14" t="s">
        <v>82</v>
      </c>
      <c r="D221" s="14" t="s">
        <v>73</v>
      </c>
      <c r="E221" s="14" t="s">
        <v>74</v>
      </c>
      <c r="F221" s="14">
        <v>0.72899999999999998</v>
      </c>
      <c r="G221" s="14"/>
      <c r="H221" s="14"/>
      <c r="I221" s="14"/>
    </row>
    <row r="222" spans="1:9" x14ac:dyDescent="0.2">
      <c r="A222" s="16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">
      <c r="A223" s="16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">
      <c r="A224" s="16" t="s">
        <v>83</v>
      </c>
      <c r="B224" s="14" t="s">
        <v>84</v>
      </c>
      <c r="C224" s="14" t="s">
        <v>85</v>
      </c>
      <c r="D224" s="14" t="s">
        <v>62</v>
      </c>
      <c r="E224" s="14" t="s">
        <v>86</v>
      </c>
      <c r="F224" s="14" t="s">
        <v>87</v>
      </c>
      <c r="G224" s="14" t="s">
        <v>88</v>
      </c>
      <c r="H224" s="14" t="s">
        <v>89</v>
      </c>
      <c r="I224" s="14" t="s">
        <v>90</v>
      </c>
    </row>
    <row r="225" spans="1:9" x14ac:dyDescent="0.2">
      <c r="A225" s="16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">
      <c r="A226" s="16" t="s">
        <v>53</v>
      </c>
      <c r="B226" s="14"/>
      <c r="C226" s="14"/>
      <c r="D226" s="14"/>
      <c r="E226" s="14"/>
      <c r="F226" s="14"/>
      <c r="G226" s="14"/>
      <c r="H226" s="14"/>
      <c r="I226" s="14"/>
    </row>
    <row r="227" spans="1:9" x14ac:dyDescent="0.2">
      <c r="A227" s="16" t="s">
        <v>67</v>
      </c>
      <c r="B227" s="14">
        <v>74.349999999999994</v>
      </c>
      <c r="C227" s="14">
        <v>35.78</v>
      </c>
      <c r="D227" s="14">
        <v>38.57</v>
      </c>
      <c r="E227" s="14">
        <v>15.92</v>
      </c>
      <c r="F227" s="14">
        <v>10</v>
      </c>
      <c r="G227" s="14">
        <v>10</v>
      </c>
      <c r="H227" s="14">
        <v>3.4260000000000002</v>
      </c>
      <c r="I227" s="14">
        <v>60</v>
      </c>
    </row>
    <row r="228" spans="1:9" x14ac:dyDescent="0.2">
      <c r="A228" s="16" t="s">
        <v>71</v>
      </c>
      <c r="B228" s="14">
        <v>74.349999999999994</v>
      </c>
      <c r="C228" s="14">
        <v>45.57</v>
      </c>
      <c r="D228" s="14">
        <v>28.78</v>
      </c>
      <c r="E228" s="14">
        <v>23.43</v>
      </c>
      <c r="F228" s="14">
        <v>10</v>
      </c>
      <c r="G228" s="14">
        <v>3</v>
      </c>
      <c r="H228" s="14">
        <v>1.7370000000000001</v>
      </c>
      <c r="I228" s="14">
        <v>60</v>
      </c>
    </row>
    <row r="229" spans="1:9" x14ac:dyDescent="0.2">
      <c r="A229" s="16" t="s">
        <v>75</v>
      </c>
      <c r="B229" s="14">
        <v>35.78</v>
      </c>
      <c r="C229" s="14">
        <v>45.57</v>
      </c>
      <c r="D229" s="14">
        <v>-9.7870000000000008</v>
      </c>
      <c r="E229" s="14">
        <v>23.43</v>
      </c>
      <c r="F229" s="14">
        <v>10</v>
      </c>
      <c r="G229" s="14">
        <v>3</v>
      </c>
      <c r="H229" s="14">
        <v>0.5907</v>
      </c>
      <c r="I229" s="14">
        <v>60</v>
      </c>
    </row>
    <row r="230" spans="1:9" x14ac:dyDescent="0.2">
      <c r="A230" s="16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">
      <c r="A231" s="16" t="s">
        <v>54</v>
      </c>
      <c r="B231" s="14"/>
      <c r="C231" s="14"/>
      <c r="D231" s="14"/>
      <c r="E231" s="14"/>
      <c r="F231" s="14"/>
      <c r="G231" s="14"/>
      <c r="H231" s="14"/>
      <c r="I231" s="14"/>
    </row>
    <row r="232" spans="1:9" x14ac:dyDescent="0.2">
      <c r="A232" s="16" t="s">
        <v>67</v>
      </c>
      <c r="B232" s="14">
        <v>16.43</v>
      </c>
      <c r="C232" s="14">
        <v>46.43</v>
      </c>
      <c r="D232" s="14">
        <v>-30</v>
      </c>
      <c r="E232" s="14">
        <v>15.92</v>
      </c>
      <c r="F232" s="14">
        <v>10</v>
      </c>
      <c r="G232" s="14">
        <v>10</v>
      </c>
      <c r="H232" s="14">
        <v>2.665</v>
      </c>
      <c r="I232" s="14">
        <v>60</v>
      </c>
    </row>
    <row r="233" spans="1:9" x14ac:dyDescent="0.2">
      <c r="A233" s="16" t="s">
        <v>71</v>
      </c>
      <c r="B233" s="14">
        <v>16.43</v>
      </c>
      <c r="C233" s="14">
        <v>54.43</v>
      </c>
      <c r="D233" s="14">
        <v>-38</v>
      </c>
      <c r="E233" s="14">
        <v>23.43</v>
      </c>
      <c r="F233" s="14">
        <v>10</v>
      </c>
      <c r="G233" s="14">
        <v>3</v>
      </c>
      <c r="H233" s="14">
        <v>2.294</v>
      </c>
      <c r="I233" s="14">
        <v>60</v>
      </c>
    </row>
    <row r="234" spans="1:9" x14ac:dyDescent="0.2">
      <c r="A234" s="16" t="s">
        <v>75</v>
      </c>
      <c r="B234" s="14">
        <v>46.43</v>
      </c>
      <c r="C234" s="14">
        <v>54.43</v>
      </c>
      <c r="D234" s="14">
        <v>-8.0030000000000001</v>
      </c>
      <c r="E234" s="14">
        <v>23.43</v>
      </c>
      <c r="F234" s="14">
        <v>10</v>
      </c>
      <c r="G234" s="14">
        <v>3</v>
      </c>
      <c r="H234" s="14">
        <v>0.48299999999999998</v>
      </c>
      <c r="I234" s="14">
        <v>60</v>
      </c>
    </row>
    <row r="235" spans="1:9" x14ac:dyDescent="0.2">
      <c r="A235" s="16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">
      <c r="A236" s="16" t="s">
        <v>55</v>
      </c>
      <c r="B236" s="14"/>
      <c r="C236" s="14"/>
      <c r="D236" s="14"/>
      <c r="E236" s="14"/>
      <c r="F236" s="14"/>
      <c r="G236" s="14"/>
      <c r="H236" s="14"/>
      <c r="I236" s="14"/>
    </row>
    <row r="237" spans="1:9" x14ac:dyDescent="0.2">
      <c r="A237" s="16" t="s">
        <v>67</v>
      </c>
      <c r="B237" s="14">
        <v>7.72</v>
      </c>
      <c r="C237" s="14">
        <v>17.8</v>
      </c>
      <c r="D237" s="14">
        <v>-10.08</v>
      </c>
      <c r="E237" s="14">
        <v>15.92</v>
      </c>
      <c r="F237" s="14">
        <v>10</v>
      </c>
      <c r="G237" s="14">
        <v>10</v>
      </c>
      <c r="H237" s="14">
        <v>0.89549999999999996</v>
      </c>
      <c r="I237" s="14">
        <v>60</v>
      </c>
    </row>
    <row r="238" spans="1:9" x14ac:dyDescent="0.2">
      <c r="A238" s="16" t="s">
        <v>71</v>
      </c>
      <c r="B238" s="14">
        <v>7.72</v>
      </c>
      <c r="C238" s="14">
        <v>0</v>
      </c>
      <c r="D238" s="14">
        <v>7.72</v>
      </c>
      <c r="E238" s="14">
        <v>23.43</v>
      </c>
      <c r="F238" s="14">
        <v>10</v>
      </c>
      <c r="G238" s="14">
        <v>3</v>
      </c>
      <c r="H238" s="14">
        <v>0.46589999999999998</v>
      </c>
      <c r="I238" s="14">
        <v>60</v>
      </c>
    </row>
    <row r="239" spans="1:9" x14ac:dyDescent="0.2">
      <c r="A239" s="16" t="s">
        <v>75</v>
      </c>
      <c r="B239" s="14">
        <v>17.8</v>
      </c>
      <c r="C239" s="14">
        <v>0</v>
      </c>
      <c r="D239" s="14">
        <v>17.8</v>
      </c>
      <c r="E239" s="14">
        <v>23.43</v>
      </c>
      <c r="F239" s="14">
        <v>10</v>
      </c>
      <c r="G239" s="14">
        <v>3</v>
      </c>
      <c r="H239" s="14">
        <v>1.0740000000000001</v>
      </c>
      <c r="I239" s="14">
        <v>60</v>
      </c>
    </row>
  </sheetData>
  <mergeCells count="3">
    <mergeCell ref="B194:K194"/>
    <mergeCell ref="L194:U194"/>
    <mergeCell ref="V194:AE194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4649-2227-0C45-B0CE-9F131234372B}">
  <dimension ref="A1:O12"/>
  <sheetViews>
    <sheetView workbookViewId="0">
      <selection activeCell="D22" sqref="D22"/>
    </sheetView>
  </sheetViews>
  <sheetFormatPr baseColWidth="10" defaultRowHeight="16" x14ac:dyDescent="0.2"/>
  <sheetData>
    <row r="1" spans="1:15" s="26" customFormat="1" ht="19" x14ac:dyDescent="0.25">
      <c r="A1" s="26" t="s">
        <v>92</v>
      </c>
    </row>
    <row r="2" spans="1:15" ht="17" thickBot="1" x14ac:dyDescent="0.25"/>
    <row r="3" spans="1:15" ht="17" thickBot="1" x14ac:dyDescent="0.25">
      <c r="A3" s="15"/>
      <c r="B3" s="27" t="s">
        <v>50</v>
      </c>
      <c r="C3" s="28"/>
      <c r="D3" s="28"/>
      <c r="E3" s="28"/>
      <c r="F3" s="28"/>
      <c r="G3" s="29"/>
      <c r="H3" s="27" t="s">
        <v>51</v>
      </c>
      <c r="I3" s="28"/>
      <c r="J3" s="28"/>
      <c r="K3" s="29"/>
      <c r="L3" s="27" t="s">
        <v>52</v>
      </c>
      <c r="M3" s="28"/>
      <c r="N3" s="28"/>
      <c r="O3" s="29"/>
    </row>
    <row r="4" spans="1:15" x14ac:dyDescent="0.2">
      <c r="A4" s="39" t="s">
        <v>93</v>
      </c>
      <c r="B4" s="30">
        <v>100</v>
      </c>
      <c r="C4" s="31">
        <v>100</v>
      </c>
      <c r="D4" s="31">
        <v>100</v>
      </c>
      <c r="E4" s="31">
        <v>93.1</v>
      </c>
      <c r="F4" s="31">
        <v>93.9</v>
      </c>
      <c r="G4" s="32">
        <v>82</v>
      </c>
      <c r="H4" s="30">
        <v>92.8</v>
      </c>
      <c r="I4" s="31">
        <v>86.3</v>
      </c>
      <c r="J4" s="31">
        <v>90.4</v>
      </c>
      <c r="K4" s="32">
        <v>79.8</v>
      </c>
      <c r="L4" s="33">
        <v>98.7</v>
      </c>
      <c r="M4" s="14">
        <v>80.138806700000004</v>
      </c>
      <c r="N4" s="14">
        <v>99.509803899999994</v>
      </c>
      <c r="O4" s="34">
        <v>92.5</v>
      </c>
    </row>
    <row r="5" spans="1:15" x14ac:dyDescent="0.2">
      <c r="A5" s="39" t="s">
        <v>94</v>
      </c>
      <c r="B5" s="33">
        <v>100</v>
      </c>
      <c r="C5" s="14">
        <v>88.289242700000003</v>
      </c>
      <c r="D5" s="14">
        <v>96.415645400000002</v>
      </c>
      <c r="E5" s="14">
        <v>79.599999999999994</v>
      </c>
      <c r="F5" s="14">
        <v>72.599999999999994</v>
      </c>
      <c r="G5" s="34">
        <v>82.3</v>
      </c>
      <c r="H5" s="33">
        <v>87.9</v>
      </c>
      <c r="I5" s="14">
        <v>1.7</v>
      </c>
      <c r="J5" s="14">
        <v>87.9</v>
      </c>
      <c r="K5" s="34">
        <v>11.9</v>
      </c>
      <c r="L5" s="33">
        <v>88.6</v>
      </c>
      <c r="M5" s="14">
        <v>75</v>
      </c>
      <c r="N5" s="14">
        <v>100</v>
      </c>
      <c r="O5" s="34">
        <v>57.7</v>
      </c>
    </row>
    <row r="6" spans="1:15" x14ac:dyDescent="0.2">
      <c r="A6" s="39" t="s">
        <v>95</v>
      </c>
      <c r="B6" s="33">
        <v>0</v>
      </c>
      <c r="C6" s="14">
        <v>0</v>
      </c>
      <c r="D6" s="14">
        <v>0</v>
      </c>
      <c r="E6" s="14">
        <v>0</v>
      </c>
      <c r="F6" s="14">
        <v>0</v>
      </c>
      <c r="G6" s="34">
        <v>0</v>
      </c>
      <c r="H6" s="33">
        <v>0</v>
      </c>
      <c r="I6" s="14">
        <v>0</v>
      </c>
      <c r="J6" s="14">
        <v>48.1</v>
      </c>
      <c r="K6" s="34">
        <v>58.8</v>
      </c>
      <c r="L6" s="33">
        <v>53.2</v>
      </c>
      <c r="M6" s="14">
        <v>33.006535900000003</v>
      </c>
      <c r="N6" s="14">
        <v>87.869171699999995</v>
      </c>
      <c r="O6" s="34">
        <v>77.7</v>
      </c>
    </row>
    <row r="7" spans="1:15" x14ac:dyDescent="0.2">
      <c r="A7" s="39" t="s">
        <v>96</v>
      </c>
      <c r="B7" s="33">
        <v>51.591403</v>
      </c>
      <c r="C7" s="14">
        <v>81.586340899999996</v>
      </c>
      <c r="D7" s="14">
        <v>94.655881300000004</v>
      </c>
      <c r="E7" s="14">
        <v>78.8</v>
      </c>
      <c r="F7" s="14">
        <v>45.5</v>
      </c>
      <c r="G7" s="34">
        <v>58</v>
      </c>
      <c r="H7" s="33">
        <v>85.8</v>
      </c>
      <c r="I7" s="14">
        <v>4</v>
      </c>
      <c r="J7" s="14">
        <v>66.8</v>
      </c>
      <c r="K7" s="34">
        <v>59.2</v>
      </c>
      <c r="L7" s="33">
        <v>92.549869400000006</v>
      </c>
      <c r="M7" s="14">
        <v>78.510000000000005</v>
      </c>
      <c r="N7" s="14">
        <v>92.5</v>
      </c>
      <c r="O7" s="34">
        <v>65.599999999999994</v>
      </c>
    </row>
    <row r="8" spans="1:15" ht="17" thickBot="1" x14ac:dyDescent="0.25">
      <c r="A8" s="39" t="s">
        <v>97</v>
      </c>
      <c r="B8" s="35">
        <v>21.391551700000001</v>
      </c>
      <c r="C8" s="36">
        <v>10.694666700000001</v>
      </c>
      <c r="D8" s="36">
        <v>39.462635900000002</v>
      </c>
      <c r="E8" s="36">
        <v>19.100000000000001</v>
      </c>
      <c r="F8" s="36">
        <v>34.5</v>
      </c>
      <c r="G8" s="37">
        <v>24.4</v>
      </c>
      <c r="H8" s="35">
        <v>21</v>
      </c>
      <c r="I8" s="36">
        <v>24.2</v>
      </c>
      <c r="J8" s="36">
        <v>61.2</v>
      </c>
      <c r="K8" s="37">
        <v>8.8000000000000007</v>
      </c>
      <c r="L8" s="35">
        <v>17.399999999999999</v>
      </c>
      <c r="M8" s="36">
        <v>19.899999999999999</v>
      </c>
      <c r="N8" s="36">
        <v>8.6945702199999992</v>
      </c>
      <c r="O8" s="37">
        <v>42.8</v>
      </c>
    </row>
    <row r="9" spans="1:15" x14ac:dyDescent="0.2">
      <c r="A9" s="16"/>
      <c r="B9" s="14"/>
      <c r="C9" s="14"/>
      <c r="D9" s="14"/>
      <c r="E9" s="14"/>
    </row>
    <row r="10" spans="1:15" x14ac:dyDescent="0.2">
      <c r="A10" s="38" t="s">
        <v>98</v>
      </c>
      <c r="B10" s="16" t="s">
        <v>99</v>
      </c>
      <c r="C10" s="16" t="s">
        <v>100</v>
      </c>
      <c r="D10" s="16" t="s">
        <v>101</v>
      </c>
      <c r="E10" s="16" t="s">
        <v>102</v>
      </c>
      <c r="F10" s="16" t="s">
        <v>103</v>
      </c>
      <c r="G10" s="16" t="s">
        <v>104</v>
      </c>
      <c r="H10" s="16" t="s">
        <v>105</v>
      </c>
      <c r="I10" s="16" t="s">
        <v>106</v>
      </c>
      <c r="J10" s="16" t="s">
        <v>107</v>
      </c>
      <c r="K10" s="16" t="s">
        <v>108</v>
      </c>
      <c r="L10" s="16" t="s">
        <v>109</v>
      </c>
      <c r="M10" s="16" t="s">
        <v>110</v>
      </c>
      <c r="N10" s="16" t="s">
        <v>111</v>
      </c>
      <c r="O10" s="16" t="s">
        <v>112</v>
      </c>
    </row>
    <row r="11" spans="1:15" x14ac:dyDescent="0.2">
      <c r="A11" s="16"/>
      <c r="C11" s="14"/>
      <c r="D11" s="14"/>
      <c r="E11" s="14"/>
    </row>
    <row r="12" spans="1:15" x14ac:dyDescent="0.2">
      <c r="A12" s="16"/>
      <c r="C12" s="14"/>
      <c r="D12" s="14"/>
      <c r="E12" s="14"/>
    </row>
  </sheetData>
  <mergeCells count="3">
    <mergeCell ref="B3:G3"/>
    <mergeCell ref="H3:K3"/>
    <mergeCell ref="L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81BF-5DBA-5048-8E57-CBFC163D7BA8}">
  <dimension ref="A1:G29"/>
  <sheetViews>
    <sheetView workbookViewId="0">
      <selection activeCell="I9" sqref="I9"/>
    </sheetView>
  </sheetViews>
  <sheetFormatPr baseColWidth="10" defaultRowHeight="16" x14ac:dyDescent="0.2"/>
  <cols>
    <col min="5" max="5" width="31.33203125" customWidth="1"/>
    <col min="6" max="6" width="18.1640625" style="4" customWidth="1"/>
  </cols>
  <sheetData>
    <row r="1" spans="1:7" ht="19" x14ac:dyDescent="0.25">
      <c r="A1" s="26" t="s">
        <v>92</v>
      </c>
      <c r="B1" s="26"/>
      <c r="C1" s="26"/>
      <c r="D1" s="26"/>
      <c r="E1" s="26"/>
      <c r="F1" s="42"/>
      <c r="G1" s="26"/>
    </row>
    <row r="3" spans="1:7" x14ac:dyDescent="0.2">
      <c r="A3" s="15"/>
      <c r="B3" s="40"/>
      <c r="C3" s="40"/>
      <c r="D3" s="40"/>
      <c r="E3" s="40"/>
      <c r="F3" s="40"/>
      <c r="G3" s="40"/>
    </row>
    <row r="4" spans="1:7" x14ac:dyDescent="0.2">
      <c r="A4" s="16"/>
      <c r="B4" s="41" t="s">
        <v>113</v>
      </c>
      <c r="C4" s="41" t="s">
        <v>114</v>
      </c>
      <c r="D4" s="14"/>
      <c r="E4" s="16" t="s">
        <v>117</v>
      </c>
      <c r="F4" s="14" t="s">
        <v>128</v>
      </c>
      <c r="G4" s="14"/>
    </row>
    <row r="5" spans="1:7" x14ac:dyDescent="0.2">
      <c r="A5" s="16"/>
      <c r="B5" s="14">
        <v>88</v>
      </c>
      <c r="C5" s="14">
        <v>15.6</v>
      </c>
      <c r="D5" s="14"/>
      <c r="E5" s="16"/>
      <c r="F5" s="14"/>
      <c r="G5" s="14"/>
    </row>
    <row r="6" spans="1:7" x14ac:dyDescent="0.2">
      <c r="A6" s="16"/>
      <c r="B6" s="14">
        <v>46.5</v>
      </c>
      <c r="C6" s="14">
        <v>1.2</v>
      </c>
      <c r="D6" s="14"/>
      <c r="E6" s="16" t="s">
        <v>118</v>
      </c>
      <c r="F6" s="14" t="s">
        <v>114</v>
      </c>
      <c r="G6" s="14"/>
    </row>
    <row r="7" spans="1:7" x14ac:dyDescent="0.2">
      <c r="A7" s="16"/>
      <c r="B7" s="14">
        <v>47.5</v>
      </c>
      <c r="C7" s="14">
        <v>55.7</v>
      </c>
      <c r="D7" s="14"/>
      <c r="E7" s="16" t="s">
        <v>119</v>
      </c>
      <c r="F7" s="14" t="s">
        <v>119</v>
      </c>
      <c r="G7" s="14"/>
    </row>
    <row r="8" spans="1:7" x14ac:dyDescent="0.2">
      <c r="A8" s="16"/>
      <c r="B8" s="14">
        <v>75.7</v>
      </c>
      <c r="C8" s="14">
        <v>46.5</v>
      </c>
      <c r="D8" s="14"/>
      <c r="E8" s="16" t="s">
        <v>120</v>
      </c>
      <c r="F8" s="14" t="s">
        <v>113</v>
      </c>
      <c r="G8" s="14"/>
    </row>
    <row r="9" spans="1:7" x14ac:dyDescent="0.2">
      <c r="A9" s="16"/>
      <c r="B9" s="14">
        <v>56.3</v>
      </c>
      <c r="C9" s="14">
        <v>26.5</v>
      </c>
      <c r="D9" s="14"/>
      <c r="E9" s="16"/>
      <c r="F9" s="14"/>
    </row>
    <row r="10" spans="1:7" x14ac:dyDescent="0.2">
      <c r="A10" s="16"/>
      <c r="B10" s="14"/>
      <c r="C10" s="14"/>
      <c r="D10" s="16"/>
      <c r="E10" s="16" t="s">
        <v>129</v>
      </c>
      <c r="F10" s="14"/>
      <c r="G10" s="16"/>
    </row>
    <row r="11" spans="1:7" x14ac:dyDescent="0.2">
      <c r="A11" s="16" t="s">
        <v>115</v>
      </c>
      <c r="B11" s="14">
        <f>AVERAGE(B5:B9)</f>
        <v>62.8</v>
      </c>
      <c r="C11" s="14">
        <f>AVERAGE(C5:C9)</f>
        <v>29.1</v>
      </c>
      <c r="D11" s="14"/>
      <c r="E11" s="16" t="s">
        <v>121</v>
      </c>
      <c r="F11" s="14">
        <v>3.1800000000000002E-2</v>
      </c>
    </row>
    <row r="12" spans="1:7" x14ac:dyDescent="0.2">
      <c r="A12" s="16" t="s">
        <v>116</v>
      </c>
      <c r="B12" s="14">
        <v>8.1959999999999997</v>
      </c>
      <c r="C12" s="14">
        <v>9.9440000000000008</v>
      </c>
      <c r="D12" s="14"/>
      <c r="E12" s="16" t="s">
        <v>122</v>
      </c>
      <c r="F12" s="14" t="s">
        <v>70</v>
      </c>
    </row>
    <row r="13" spans="1:7" x14ac:dyDescent="0.2">
      <c r="E13" s="16" t="s">
        <v>123</v>
      </c>
      <c r="F13" s="14" t="s">
        <v>69</v>
      </c>
    </row>
    <row r="14" spans="1:7" x14ac:dyDescent="0.2">
      <c r="E14" s="16" t="s">
        <v>124</v>
      </c>
      <c r="F14" s="14" t="s">
        <v>125</v>
      </c>
    </row>
    <row r="15" spans="1:7" x14ac:dyDescent="0.2">
      <c r="E15" s="16" t="s">
        <v>130</v>
      </c>
      <c r="F15" s="14" t="s">
        <v>131</v>
      </c>
    </row>
    <row r="16" spans="1:7" x14ac:dyDescent="0.2">
      <c r="E16" s="16"/>
      <c r="F16" s="14"/>
    </row>
    <row r="17" spans="5:6" x14ac:dyDescent="0.2">
      <c r="E17" s="16" t="s">
        <v>126</v>
      </c>
      <c r="F17" s="14"/>
    </row>
    <row r="18" spans="5:6" x14ac:dyDescent="0.2">
      <c r="E18" s="16" t="s">
        <v>132</v>
      </c>
      <c r="F18" s="14">
        <v>62.8</v>
      </c>
    </row>
    <row r="19" spans="5:6" x14ac:dyDescent="0.2">
      <c r="E19" s="16" t="s">
        <v>133</v>
      </c>
      <c r="F19" s="14">
        <v>29.1</v>
      </c>
    </row>
    <row r="20" spans="5:6" x14ac:dyDescent="0.2">
      <c r="E20" s="16" t="s">
        <v>134</v>
      </c>
      <c r="F20" s="14" t="s">
        <v>135</v>
      </c>
    </row>
    <row r="21" spans="5:6" x14ac:dyDescent="0.2">
      <c r="E21" s="16" t="s">
        <v>127</v>
      </c>
      <c r="F21" s="14" t="s">
        <v>136</v>
      </c>
    </row>
    <row r="22" spans="5:6" x14ac:dyDescent="0.2">
      <c r="E22" s="16" t="s">
        <v>137</v>
      </c>
      <c r="F22" s="14">
        <v>0.4698</v>
      </c>
    </row>
    <row r="23" spans="5:6" x14ac:dyDescent="0.2">
      <c r="E23" s="16"/>
      <c r="F23" s="14"/>
    </row>
    <row r="24" spans="5:6" x14ac:dyDescent="0.2">
      <c r="E24" s="16" t="s">
        <v>138</v>
      </c>
      <c r="F24" s="14"/>
    </row>
    <row r="25" spans="5:6" x14ac:dyDescent="0.2">
      <c r="E25" s="16" t="s">
        <v>139</v>
      </c>
      <c r="F25" s="14" t="s">
        <v>140</v>
      </c>
    </row>
    <row r="26" spans="5:6" x14ac:dyDescent="0.2">
      <c r="E26" s="16" t="s">
        <v>121</v>
      </c>
      <c r="F26" s="14">
        <v>0.71699999999999997</v>
      </c>
    </row>
    <row r="27" spans="5:6" x14ac:dyDescent="0.2">
      <c r="E27" s="16" t="s">
        <v>122</v>
      </c>
      <c r="F27" s="14" t="s">
        <v>74</v>
      </c>
    </row>
    <row r="28" spans="5:6" x14ac:dyDescent="0.2">
      <c r="E28" s="16" t="s">
        <v>123</v>
      </c>
      <c r="F28" s="14" t="s">
        <v>73</v>
      </c>
    </row>
    <row r="29" spans="5:6" x14ac:dyDescent="0.2">
      <c r="E29" s="16"/>
      <c r="F29" s="16"/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36DF-81BF-7E4E-A18C-79BB771B50AA}">
  <dimension ref="A1:P52"/>
  <sheetViews>
    <sheetView tabSelected="1" workbookViewId="0">
      <selection activeCell="J7" sqref="J7"/>
    </sheetView>
  </sheetViews>
  <sheetFormatPr baseColWidth="10" defaultRowHeight="16" x14ac:dyDescent="0.2"/>
  <cols>
    <col min="1" max="1" width="12.6640625" style="4" customWidth="1"/>
    <col min="2" max="2" width="13.1640625" customWidth="1"/>
    <col min="3" max="3" width="12" customWidth="1"/>
    <col min="5" max="5" width="11.33203125" customWidth="1"/>
    <col min="6" max="6" width="12.83203125" customWidth="1"/>
  </cols>
  <sheetData>
    <row r="1" spans="1:16" x14ac:dyDescent="0.2">
      <c r="A1" s="45" t="s">
        <v>141</v>
      </c>
    </row>
    <row r="3" spans="1:16" x14ac:dyDescent="0.2">
      <c r="A3" s="43" t="s">
        <v>142</v>
      </c>
      <c r="B3" s="11" t="s">
        <v>143</v>
      </c>
      <c r="C3" s="11" t="s">
        <v>144</v>
      </c>
      <c r="D3" s="44"/>
      <c r="E3" s="11" t="s">
        <v>114</v>
      </c>
      <c r="F3" s="11" t="s">
        <v>143</v>
      </c>
      <c r="G3" s="11" t="s">
        <v>144</v>
      </c>
    </row>
    <row r="4" spans="1:16" x14ac:dyDescent="0.2">
      <c r="A4" s="4" t="s">
        <v>145</v>
      </c>
      <c r="B4">
        <v>11.991724100000001</v>
      </c>
      <c r="E4" t="s">
        <v>146</v>
      </c>
      <c r="F4">
        <v>11.0247905</v>
      </c>
      <c r="P4" s="44"/>
    </row>
    <row r="5" spans="1:16" x14ac:dyDescent="0.2">
      <c r="B5">
        <v>12.474834400000001</v>
      </c>
      <c r="F5">
        <v>10.1523764</v>
      </c>
    </row>
    <row r="6" spans="1:16" x14ac:dyDescent="0.2">
      <c r="B6">
        <v>12.5273775</v>
      </c>
      <c r="F6">
        <v>10.621337199999999</v>
      </c>
    </row>
    <row r="7" spans="1:16" x14ac:dyDescent="0.2">
      <c r="B7">
        <v>14.1365854</v>
      </c>
      <c r="F7">
        <v>9.5134818499999998</v>
      </c>
    </row>
    <row r="8" spans="1:16" x14ac:dyDescent="0.2">
      <c r="B8">
        <v>13.1727273</v>
      </c>
      <c r="F8">
        <v>13.7984496</v>
      </c>
    </row>
    <row r="9" spans="1:16" x14ac:dyDescent="0.2">
      <c r="B9">
        <v>14.330769200000001</v>
      </c>
      <c r="F9">
        <v>15.9284116</v>
      </c>
    </row>
    <row r="10" spans="1:16" x14ac:dyDescent="0.2">
      <c r="B10">
        <v>11.389519699999999</v>
      </c>
      <c r="F10">
        <v>12.5706215</v>
      </c>
    </row>
    <row r="11" spans="1:16" x14ac:dyDescent="0.2">
      <c r="B11">
        <v>14.1365854</v>
      </c>
      <c r="F11">
        <v>11.4102564</v>
      </c>
    </row>
    <row r="12" spans="1:16" x14ac:dyDescent="0.2">
      <c r="B12">
        <v>14.165376800000001</v>
      </c>
      <c r="F12">
        <v>13.4984833</v>
      </c>
    </row>
    <row r="13" spans="1:16" x14ac:dyDescent="0.2">
      <c r="B13">
        <v>12.893644099999999</v>
      </c>
      <c r="C13">
        <f>AVERAGE(B4:B13)</f>
        <v>13.121914390000001</v>
      </c>
      <c r="F13">
        <v>14.6588235</v>
      </c>
    </row>
    <row r="14" spans="1:16" x14ac:dyDescent="0.2">
      <c r="A14" s="4" t="s">
        <v>147</v>
      </c>
      <c r="B14">
        <v>13.9227758</v>
      </c>
      <c r="F14">
        <v>14.5901639</v>
      </c>
    </row>
    <row r="15" spans="1:16" x14ac:dyDescent="0.2">
      <c r="B15">
        <v>17.604672900000001</v>
      </c>
      <c r="F15">
        <v>12.848893199999999</v>
      </c>
    </row>
    <row r="16" spans="1:16" x14ac:dyDescent="0.2">
      <c r="B16">
        <v>14.2191589</v>
      </c>
      <c r="F16">
        <v>16.528571400000001</v>
      </c>
    </row>
    <row r="17" spans="1:7" x14ac:dyDescent="0.2">
      <c r="B17">
        <v>16.9143969</v>
      </c>
      <c r="F17">
        <v>14.5306122</v>
      </c>
      <c r="G17">
        <f>AVERAGE(F4:F17)</f>
        <v>12.976805182142856</v>
      </c>
    </row>
    <row r="18" spans="1:7" x14ac:dyDescent="0.2">
      <c r="B18">
        <v>17.589017299999998</v>
      </c>
      <c r="E18" t="s">
        <v>148</v>
      </c>
      <c r="F18">
        <v>14.393530999999999</v>
      </c>
    </row>
    <row r="19" spans="1:7" x14ac:dyDescent="0.2">
      <c r="B19">
        <v>12.7852941</v>
      </c>
      <c r="F19">
        <v>15.5643879</v>
      </c>
    </row>
    <row r="20" spans="1:7" x14ac:dyDescent="0.2">
      <c r="B20">
        <v>17.2892045</v>
      </c>
      <c r="F20">
        <v>15.192034100000001</v>
      </c>
    </row>
    <row r="21" spans="1:7" x14ac:dyDescent="0.2">
      <c r="B21">
        <v>13.5315175</v>
      </c>
      <c r="F21">
        <v>11.906354500000001</v>
      </c>
    </row>
    <row r="22" spans="1:7" x14ac:dyDescent="0.2">
      <c r="B22">
        <v>14.587248300000001</v>
      </c>
      <c r="F22">
        <v>11.5960912</v>
      </c>
    </row>
    <row r="23" spans="1:7" x14ac:dyDescent="0.2">
      <c r="B23">
        <v>16.633928600000001</v>
      </c>
      <c r="C23">
        <f>AVERAGE(B14:B23)</f>
        <v>15.507721479999997</v>
      </c>
      <c r="F23">
        <v>9.5552147200000004</v>
      </c>
    </row>
    <row r="24" spans="1:7" x14ac:dyDescent="0.2">
      <c r="A24" s="4" t="s">
        <v>104</v>
      </c>
      <c r="B24">
        <v>12.0433018</v>
      </c>
      <c r="F24">
        <v>10.9276944</v>
      </c>
    </row>
    <row r="25" spans="1:7" x14ac:dyDescent="0.2">
      <c r="B25">
        <v>12.256355900000001</v>
      </c>
      <c r="F25">
        <v>13.3404711</v>
      </c>
    </row>
    <row r="26" spans="1:7" x14ac:dyDescent="0.2">
      <c r="B26">
        <v>12.3299748</v>
      </c>
      <c r="F26">
        <v>12.167968800000001</v>
      </c>
    </row>
    <row r="27" spans="1:7" x14ac:dyDescent="0.2">
      <c r="B27">
        <v>12</v>
      </c>
      <c r="F27">
        <v>14.957983199999999</v>
      </c>
      <c r="G27">
        <f>AVERAGE(F18:F27)</f>
        <v>12.960173091999996</v>
      </c>
    </row>
    <row r="28" spans="1:7" x14ac:dyDescent="0.2">
      <c r="B28">
        <v>13.692307700000001</v>
      </c>
      <c r="E28" t="s">
        <v>112</v>
      </c>
      <c r="F28">
        <v>10.831643</v>
      </c>
    </row>
    <row r="29" spans="1:7" x14ac:dyDescent="0.2">
      <c r="B29">
        <v>13.90625</v>
      </c>
      <c r="F29">
        <v>12.318339099999999</v>
      </c>
    </row>
    <row r="30" spans="1:7" x14ac:dyDescent="0.2">
      <c r="B30">
        <v>12.5528914</v>
      </c>
      <c r="F30">
        <v>8.3646616500000004</v>
      </c>
    </row>
    <row r="31" spans="1:7" x14ac:dyDescent="0.2">
      <c r="B31">
        <v>13.2615894</v>
      </c>
      <c r="F31">
        <v>10.5952381</v>
      </c>
    </row>
    <row r="32" spans="1:7" x14ac:dyDescent="0.2">
      <c r="B32">
        <v>13.088235299999999</v>
      </c>
      <c r="F32">
        <v>11.4102564</v>
      </c>
    </row>
    <row r="33" spans="1:7" x14ac:dyDescent="0.2">
      <c r="B33">
        <v>13</v>
      </c>
      <c r="C33">
        <f>AVERAGE(B24:B33)</f>
        <v>12.81309063</v>
      </c>
      <c r="F33">
        <v>9.3684210500000002</v>
      </c>
    </row>
    <row r="34" spans="1:7" x14ac:dyDescent="0.2">
      <c r="A34" s="4" t="s">
        <v>149</v>
      </c>
      <c r="B34">
        <v>9.5801937600000002</v>
      </c>
      <c r="F34">
        <v>11.515711599999999</v>
      </c>
    </row>
    <row r="35" spans="1:7" x14ac:dyDescent="0.2">
      <c r="B35">
        <v>10.56621</v>
      </c>
      <c r="F35">
        <v>9.6739130400000004</v>
      </c>
    </row>
    <row r="36" spans="1:7" x14ac:dyDescent="0.2">
      <c r="B36">
        <v>12.4766355</v>
      </c>
      <c r="F36">
        <v>9.7509960200000005</v>
      </c>
    </row>
    <row r="37" spans="1:7" x14ac:dyDescent="0.2">
      <c r="B37">
        <v>12.202925</v>
      </c>
      <c r="F37">
        <v>10.658682600000001</v>
      </c>
      <c r="G37">
        <f>AVERAGE(F28:F37)</f>
        <v>10.448786256000002</v>
      </c>
    </row>
    <row r="38" spans="1:7" x14ac:dyDescent="0.2">
      <c r="B38">
        <v>11.144901600000001</v>
      </c>
      <c r="E38" t="s">
        <v>150</v>
      </c>
      <c r="F38">
        <v>10.9298246</v>
      </c>
    </row>
    <row r="39" spans="1:7" x14ac:dyDescent="0.2">
      <c r="B39">
        <v>12.601769900000001</v>
      </c>
      <c r="F39">
        <v>9.7445255500000005</v>
      </c>
    </row>
    <row r="40" spans="1:7" x14ac:dyDescent="0.2">
      <c r="B40">
        <v>11.225225200000001</v>
      </c>
      <c r="F40">
        <v>8.4260354999999993</v>
      </c>
    </row>
    <row r="41" spans="1:7" x14ac:dyDescent="0.2">
      <c r="B41">
        <v>12.6577778</v>
      </c>
      <c r="F41">
        <v>11.469072199999999</v>
      </c>
    </row>
    <row r="42" spans="1:7" x14ac:dyDescent="0.2">
      <c r="B42">
        <v>12.108843500000001</v>
      </c>
      <c r="F42">
        <v>11.991018</v>
      </c>
    </row>
    <row r="43" spans="1:7" x14ac:dyDescent="0.2">
      <c r="B43">
        <v>11.378995400000001</v>
      </c>
      <c r="C43">
        <f>AVERAGE(B34:B43)</f>
        <v>11.594347766000002</v>
      </c>
      <c r="F43">
        <v>11.8666667</v>
      </c>
    </row>
    <row r="44" spans="1:7" x14ac:dyDescent="0.2">
      <c r="F44">
        <v>9.7040498399999997</v>
      </c>
    </row>
    <row r="45" spans="1:7" x14ac:dyDescent="0.2">
      <c r="F45">
        <v>9.5698924699999992</v>
      </c>
    </row>
    <row r="46" spans="1:7" x14ac:dyDescent="0.2">
      <c r="F46">
        <v>11.010309299999999</v>
      </c>
    </row>
    <row r="47" spans="1:7" x14ac:dyDescent="0.2">
      <c r="F47">
        <v>12.3299748</v>
      </c>
      <c r="G47">
        <f>AVERAGE(F38:F47)</f>
        <v>10.704136896</v>
      </c>
    </row>
    <row r="48" spans="1:7" x14ac:dyDescent="0.2">
      <c r="E48" t="s">
        <v>151</v>
      </c>
      <c r="F48">
        <v>10.658682600000001</v>
      </c>
    </row>
    <row r="49" spans="6:7" x14ac:dyDescent="0.2">
      <c r="F49">
        <v>12.7142857</v>
      </c>
    </row>
    <row r="50" spans="6:7" x14ac:dyDescent="0.2">
      <c r="F50">
        <v>10.8371385</v>
      </c>
    </row>
    <row r="51" spans="6:7" x14ac:dyDescent="0.2">
      <c r="F51">
        <v>13.4848485</v>
      </c>
    </row>
    <row r="52" spans="6:7" x14ac:dyDescent="0.2">
      <c r="F52">
        <v>12.4041812</v>
      </c>
      <c r="G52">
        <f>AVERAGE(F48:F52)</f>
        <v>12.019827299999999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Fig.6d</vt:lpstr>
      <vt:lpstr>Fig.6e</vt:lpstr>
      <vt:lpstr>Fig.6k</vt:lpstr>
      <vt:lpstr>Fig.6l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2022-01-26T17:33:02Z</dcterms:created>
  <dcterms:modified xsi:type="dcterms:W3CDTF">2023-11-21T14:34:59Z</dcterms:modified>
</cp:coreProperties>
</file>