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EXTENDED DATA FIGURES/EXTENDED DATA FIGURE 3/"/>
    </mc:Choice>
  </mc:AlternateContent>
  <xr:revisionPtr revIDLastSave="0" documentId="13_ncr:1_{79D6A590-099F-7448-A881-16B33B371CFD}" xr6:coauthVersionLast="47" xr6:coauthVersionMax="47" xr10:uidLastSave="{00000000-0000-0000-0000-000000000000}"/>
  <bookViews>
    <workbookView xWindow="-24720" yWindow="-20120" windowWidth="36580" windowHeight="18680" xr2:uid="{00000000-000D-0000-FFFF-FFFF00000000}"/>
  </bookViews>
  <sheets>
    <sheet name="Extended Data Fig.3d" sheetId="10" r:id="rId1"/>
  </sheets>
  <definedNames>
    <definedName name="__xlchart.v1.0" hidden="1">#REF!</definedName>
    <definedName name="__xlchart.v1.1" hidden="1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91" i="10" l="1"/>
  <c r="M94" i="10"/>
  <c r="M88" i="10"/>
  <c r="M85" i="10"/>
  <c r="N85" i="10"/>
  <c r="M55" i="10"/>
  <c r="M58" i="10"/>
  <c r="M61" i="10"/>
  <c r="M64" i="10"/>
  <c r="M67" i="10"/>
  <c r="M70" i="10"/>
  <c r="M73" i="10"/>
  <c r="M76" i="10"/>
  <c r="M79" i="10"/>
  <c r="M82" i="10"/>
  <c r="N55" i="10"/>
  <c r="N58" i="10"/>
  <c r="N61" i="10"/>
  <c r="N64" i="10"/>
  <c r="N67" i="10"/>
  <c r="N70" i="10"/>
  <c r="N73" i="10"/>
  <c r="N76" i="10"/>
  <c r="N79" i="10"/>
  <c r="N82" i="10"/>
  <c r="M52" i="10"/>
  <c r="M101" i="10"/>
  <c r="M4" i="10"/>
  <c r="N46" i="10"/>
  <c r="N52" i="10"/>
  <c r="U52" i="10"/>
  <c r="X52" i="10"/>
  <c r="T491" i="10"/>
  <c r="U491" i="10"/>
  <c r="V491" i="10"/>
  <c r="F492" i="10"/>
  <c r="G492" i="10"/>
  <c r="I492" i="10"/>
  <c r="J492" i="10"/>
  <c r="K492" i="10"/>
  <c r="F501" i="10"/>
  <c r="I501" i="10"/>
  <c r="K501" i="10"/>
  <c r="F510" i="10"/>
  <c r="I510" i="10"/>
  <c r="K510" i="10"/>
  <c r="F519" i="10"/>
  <c r="I519" i="10"/>
  <c r="K519" i="10"/>
  <c r="L492" i="10"/>
  <c r="M492" i="10"/>
  <c r="N492" i="10"/>
  <c r="R492" i="10"/>
  <c r="T492" i="10"/>
  <c r="U492" i="10"/>
  <c r="V492" i="10"/>
  <c r="X492" i="10"/>
  <c r="F495" i="10"/>
  <c r="I495" i="10"/>
  <c r="K495" i="10"/>
  <c r="M495" i="10"/>
  <c r="N495" i="10"/>
  <c r="U493" i="10"/>
  <c r="Y492" i="10"/>
  <c r="F498" i="10"/>
  <c r="I498" i="10"/>
  <c r="K498" i="10"/>
  <c r="M498" i="10"/>
  <c r="N498" i="10"/>
  <c r="U494" i="10"/>
  <c r="Z492" i="10"/>
  <c r="T493" i="10"/>
  <c r="G495" i="10"/>
  <c r="J495" i="10"/>
  <c r="R495" i="10"/>
  <c r="V493" i="10"/>
  <c r="M501" i="10"/>
  <c r="N501" i="10"/>
  <c r="U495" i="10"/>
  <c r="X493" i="10"/>
  <c r="F504" i="10"/>
  <c r="I504" i="10"/>
  <c r="K504" i="10"/>
  <c r="M504" i="10"/>
  <c r="N504" i="10"/>
  <c r="U496" i="10"/>
  <c r="Y493" i="10"/>
  <c r="F507" i="10"/>
  <c r="I507" i="10"/>
  <c r="K507" i="10"/>
  <c r="M507" i="10"/>
  <c r="N507" i="10"/>
  <c r="U497" i="10"/>
  <c r="Z493" i="10"/>
  <c r="T494" i="10"/>
  <c r="G498" i="10"/>
  <c r="J498" i="10"/>
  <c r="R498" i="10"/>
  <c r="V494" i="10"/>
  <c r="M510" i="10"/>
  <c r="N510" i="10"/>
  <c r="U498" i="10"/>
  <c r="X494" i="10"/>
  <c r="F513" i="10"/>
  <c r="I513" i="10"/>
  <c r="K513" i="10"/>
  <c r="M513" i="10"/>
  <c r="N513" i="10"/>
  <c r="U499" i="10"/>
  <c r="Y494" i="10"/>
  <c r="F516" i="10"/>
  <c r="I516" i="10"/>
  <c r="K516" i="10"/>
  <c r="M516" i="10"/>
  <c r="N516" i="10"/>
  <c r="U500" i="10"/>
  <c r="Z494" i="10"/>
  <c r="T495" i="10"/>
  <c r="G501" i="10"/>
  <c r="J501" i="10"/>
  <c r="R501" i="10"/>
  <c r="V495" i="10"/>
  <c r="M519" i="10"/>
  <c r="N519" i="10"/>
  <c r="U501" i="10"/>
  <c r="X495" i="10"/>
  <c r="F522" i="10"/>
  <c r="I522" i="10"/>
  <c r="K522" i="10"/>
  <c r="M522" i="10"/>
  <c r="N522" i="10"/>
  <c r="U502" i="10"/>
  <c r="Y495" i="10"/>
  <c r="F525" i="10"/>
  <c r="I525" i="10"/>
  <c r="K525" i="10"/>
  <c r="M525" i="10"/>
  <c r="N525" i="10"/>
  <c r="U503" i="10"/>
  <c r="Z495" i="10"/>
  <c r="T496" i="10"/>
  <c r="G504" i="10"/>
  <c r="J504" i="10"/>
  <c r="R504" i="10"/>
  <c r="V496" i="10"/>
  <c r="F528" i="10"/>
  <c r="I528" i="10"/>
  <c r="K528" i="10"/>
  <c r="L528" i="10"/>
  <c r="M528" i="10"/>
  <c r="N528" i="10"/>
  <c r="U504" i="10"/>
  <c r="X496" i="10"/>
  <c r="F531" i="10"/>
  <c r="I531" i="10"/>
  <c r="K531" i="10"/>
  <c r="M531" i="10"/>
  <c r="N531" i="10"/>
  <c r="U505" i="10"/>
  <c r="Y496" i="10"/>
  <c r="F534" i="10"/>
  <c r="I534" i="10"/>
  <c r="K534" i="10"/>
  <c r="M534" i="10"/>
  <c r="N534" i="10"/>
  <c r="U506" i="10"/>
  <c r="Z496" i="10"/>
  <c r="T497" i="10"/>
  <c r="G507" i="10"/>
  <c r="J507" i="10"/>
  <c r="R507" i="10"/>
  <c r="V497" i="10"/>
  <c r="X497" i="10"/>
  <c r="Y497" i="10"/>
  <c r="Z497" i="10"/>
  <c r="T498" i="10"/>
  <c r="G510" i="10"/>
  <c r="J510" i="10"/>
  <c r="R510" i="10"/>
  <c r="V498" i="10"/>
  <c r="X498" i="10"/>
  <c r="Y498" i="10"/>
  <c r="Z498" i="10"/>
  <c r="T499" i="10"/>
  <c r="G513" i="10"/>
  <c r="J513" i="10"/>
  <c r="R513" i="10"/>
  <c r="V499" i="10"/>
  <c r="X499" i="10"/>
  <c r="Y499" i="10"/>
  <c r="Z499" i="10"/>
  <c r="T500" i="10"/>
  <c r="G516" i="10"/>
  <c r="J516" i="10"/>
  <c r="R516" i="10"/>
  <c r="V500" i="10"/>
  <c r="T501" i="10"/>
  <c r="G519" i="10"/>
  <c r="J519" i="10"/>
  <c r="R519" i="10"/>
  <c r="V501" i="10"/>
  <c r="T502" i="10"/>
  <c r="G522" i="10"/>
  <c r="J522" i="10"/>
  <c r="R522" i="10"/>
  <c r="V502" i="10"/>
  <c r="T503" i="10"/>
  <c r="G525" i="10"/>
  <c r="J525" i="10"/>
  <c r="R525" i="10"/>
  <c r="V503" i="10"/>
  <c r="T504" i="10"/>
  <c r="G528" i="10"/>
  <c r="J528" i="10"/>
  <c r="R528" i="10"/>
  <c r="V504" i="10"/>
  <c r="T505" i="10"/>
  <c r="G531" i="10"/>
  <c r="J531" i="10"/>
  <c r="R531" i="10"/>
  <c r="V505" i="10"/>
  <c r="T506" i="10"/>
  <c r="G534" i="10"/>
  <c r="J534" i="10"/>
  <c r="R534" i="10"/>
  <c r="V506" i="10"/>
  <c r="B443" i="10"/>
  <c r="T443" i="10"/>
  <c r="U443" i="10"/>
  <c r="V443" i="10"/>
  <c r="F444" i="10"/>
  <c r="G444" i="10"/>
  <c r="I444" i="10"/>
  <c r="J444" i="10"/>
  <c r="K444" i="10"/>
  <c r="F453" i="10"/>
  <c r="I453" i="10"/>
  <c r="K453" i="10"/>
  <c r="F462" i="10"/>
  <c r="I462" i="10"/>
  <c r="K462" i="10"/>
  <c r="F471" i="10"/>
  <c r="I471" i="10"/>
  <c r="K471" i="10"/>
  <c r="L444" i="10"/>
  <c r="M444" i="10"/>
  <c r="N444" i="10"/>
  <c r="R444" i="10"/>
  <c r="T444" i="10"/>
  <c r="U444" i="10"/>
  <c r="V444" i="10"/>
  <c r="X444" i="10"/>
  <c r="F447" i="10"/>
  <c r="I447" i="10"/>
  <c r="K447" i="10"/>
  <c r="M447" i="10"/>
  <c r="N447" i="10"/>
  <c r="U445" i="10"/>
  <c r="Y444" i="10"/>
  <c r="F450" i="10"/>
  <c r="I450" i="10"/>
  <c r="K450" i="10"/>
  <c r="M450" i="10"/>
  <c r="N450" i="10"/>
  <c r="U446" i="10"/>
  <c r="Z444" i="10"/>
  <c r="T445" i="10"/>
  <c r="G447" i="10"/>
  <c r="J447" i="10"/>
  <c r="R447" i="10"/>
  <c r="V445" i="10"/>
  <c r="M453" i="10"/>
  <c r="N453" i="10"/>
  <c r="U447" i="10"/>
  <c r="X445" i="10"/>
  <c r="F456" i="10"/>
  <c r="I456" i="10"/>
  <c r="K456" i="10"/>
  <c r="M456" i="10"/>
  <c r="N456" i="10"/>
  <c r="U448" i="10"/>
  <c r="Y445" i="10"/>
  <c r="F459" i="10"/>
  <c r="I459" i="10"/>
  <c r="K459" i="10"/>
  <c r="M459" i="10"/>
  <c r="N459" i="10"/>
  <c r="U449" i="10"/>
  <c r="Z445" i="10"/>
  <c r="T446" i="10"/>
  <c r="G450" i="10"/>
  <c r="J450" i="10"/>
  <c r="R450" i="10"/>
  <c r="V446" i="10"/>
  <c r="M462" i="10"/>
  <c r="N462" i="10"/>
  <c r="U450" i="10"/>
  <c r="X446" i="10"/>
  <c r="F465" i="10"/>
  <c r="I465" i="10"/>
  <c r="K465" i="10"/>
  <c r="M465" i="10"/>
  <c r="N465" i="10"/>
  <c r="U451" i="10"/>
  <c r="Y446" i="10"/>
  <c r="F468" i="10"/>
  <c r="I468" i="10"/>
  <c r="K468" i="10"/>
  <c r="M468" i="10"/>
  <c r="N468" i="10"/>
  <c r="U452" i="10"/>
  <c r="Z446" i="10"/>
  <c r="T447" i="10"/>
  <c r="G453" i="10"/>
  <c r="J453" i="10"/>
  <c r="R453" i="10"/>
  <c r="V447" i="10"/>
  <c r="M471" i="10"/>
  <c r="N471" i="10"/>
  <c r="U453" i="10"/>
  <c r="X447" i="10"/>
  <c r="F474" i="10"/>
  <c r="I474" i="10"/>
  <c r="K474" i="10"/>
  <c r="M474" i="10"/>
  <c r="N474" i="10"/>
  <c r="U454" i="10"/>
  <c r="Y447" i="10"/>
  <c r="F477" i="10"/>
  <c r="I477" i="10"/>
  <c r="K477" i="10"/>
  <c r="M477" i="10"/>
  <c r="N477" i="10"/>
  <c r="U455" i="10"/>
  <c r="Z447" i="10"/>
  <c r="T448" i="10"/>
  <c r="G456" i="10"/>
  <c r="J456" i="10"/>
  <c r="R456" i="10"/>
  <c r="V448" i="10"/>
  <c r="F480" i="10"/>
  <c r="I480" i="10"/>
  <c r="K480" i="10"/>
  <c r="L480" i="10"/>
  <c r="M480" i="10"/>
  <c r="N480" i="10"/>
  <c r="U456" i="10"/>
  <c r="X448" i="10"/>
  <c r="F483" i="10"/>
  <c r="I483" i="10"/>
  <c r="K483" i="10"/>
  <c r="M483" i="10"/>
  <c r="N483" i="10"/>
  <c r="U457" i="10"/>
  <c r="Y448" i="10"/>
  <c r="F486" i="10"/>
  <c r="I486" i="10"/>
  <c r="K486" i="10"/>
  <c r="M486" i="10"/>
  <c r="N486" i="10"/>
  <c r="U458" i="10"/>
  <c r="Z448" i="10"/>
  <c r="T449" i="10"/>
  <c r="G459" i="10"/>
  <c r="J459" i="10"/>
  <c r="R459" i="10"/>
  <c r="V449" i="10"/>
  <c r="X449" i="10"/>
  <c r="Y449" i="10"/>
  <c r="Z449" i="10"/>
  <c r="T450" i="10"/>
  <c r="G462" i="10"/>
  <c r="J462" i="10"/>
  <c r="R462" i="10"/>
  <c r="V450" i="10"/>
  <c r="X450" i="10"/>
  <c r="Y450" i="10"/>
  <c r="Z450" i="10"/>
  <c r="T451" i="10"/>
  <c r="G465" i="10"/>
  <c r="J465" i="10"/>
  <c r="R465" i="10"/>
  <c r="V451" i="10"/>
  <c r="X451" i="10"/>
  <c r="Y451" i="10"/>
  <c r="Z451" i="10"/>
  <c r="T452" i="10"/>
  <c r="G468" i="10"/>
  <c r="J468" i="10"/>
  <c r="R468" i="10"/>
  <c r="V452" i="10"/>
  <c r="T453" i="10"/>
  <c r="G471" i="10"/>
  <c r="J471" i="10"/>
  <c r="R471" i="10"/>
  <c r="V453" i="10"/>
  <c r="T454" i="10"/>
  <c r="G474" i="10"/>
  <c r="J474" i="10"/>
  <c r="R474" i="10"/>
  <c r="V454" i="10"/>
  <c r="T455" i="10"/>
  <c r="G477" i="10"/>
  <c r="J477" i="10"/>
  <c r="R477" i="10"/>
  <c r="V455" i="10"/>
  <c r="T456" i="10"/>
  <c r="G480" i="10"/>
  <c r="J480" i="10"/>
  <c r="R480" i="10"/>
  <c r="V456" i="10"/>
  <c r="T457" i="10"/>
  <c r="G483" i="10"/>
  <c r="J483" i="10"/>
  <c r="R483" i="10"/>
  <c r="V457" i="10"/>
  <c r="T458" i="10"/>
  <c r="G486" i="10"/>
  <c r="J486" i="10"/>
  <c r="R486" i="10"/>
  <c r="V458" i="10"/>
  <c r="T394" i="10"/>
  <c r="U394" i="10"/>
  <c r="V394" i="10"/>
  <c r="F395" i="10"/>
  <c r="G395" i="10"/>
  <c r="I395" i="10"/>
  <c r="J395" i="10"/>
  <c r="K395" i="10"/>
  <c r="F404" i="10"/>
  <c r="I404" i="10"/>
  <c r="K404" i="10"/>
  <c r="F413" i="10"/>
  <c r="I413" i="10"/>
  <c r="K413" i="10"/>
  <c r="F422" i="10"/>
  <c r="I422" i="10"/>
  <c r="K422" i="10"/>
  <c r="L395" i="10"/>
  <c r="M395" i="10"/>
  <c r="N395" i="10"/>
  <c r="R395" i="10"/>
  <c r="T395" i="10"/>
  <c r="U395" i="10"/>
  <c r="V395" i="10"/>
  <c r="X395" i="10"/>
  <c r="F398" i="10"/>
  <c r="I398" i="10"/>
  <c r="K398" i="10"/>
  <c r="M398" i="10"/>
  <c r="N398" i="10"/>
  <c r="U396" i="10"/>
  <c r="Y395" i="10"/>
  <c r="F401" i="10"/>
  <c r="I401" i="10"/>
  <c r="K401" i="10"/>
  <c r="M401" i="10"/>
  <c r="N401" i="10"/>
  <c r="U397" i="10"/>
  <c r="Z395" i="10"/>
  <c r="T396" i="10"/>
  <c r="G398" i="10"/>
  <c r="J398" i="10"/>
  <c r="R398" i="10"/>
  <c r="V396" i="10"/>
  <c r="M404" i="10"/>
  <c r="N404" i="10"/>
  <c r="U398" i="10"/>
  <c r="X396" i="10"/>
  <c r="F407" i="10"/>
  <c r="I407" i="10"/>
  <c r="K407" i="10"/>
  <c r="M407" i="10"/>
  <c r="N407" i="10"/>
  <c r="U399" i="10"/>
  <c r="Y396" i="10"/>
  <c r="F410" i="10"/>
  <c r="I410" i="10"/>
  <c r="K410" i="10"/>
  <c r="M410" i="10"/>
  <c r="N410" i="10"/>
  <c r="U400" i="10"/>
  <c r="Z396" i="10"/>
  <c r="T397" i="10"/>
  <c r="G401" i="10"/>
  <c r="J401" i="10"/>
  <c r="R401" i="10"/>
  <c r="V397" i="10"/>
  <c r="M413" i="10"/>
  <c r="N413" i="10"/>
  <c r="U401" i="10"/>
  <c r="X397" i="10"/>
  <c r="F416" i="10"/>
  <c r="I416" i="10"/>
  <c r="K416" i="10"/>
  <c r="M416" i="10"/>
  <c r="N416" i="10"/>
  <c r="U402" i="10"/>
  <c r="Y397" i="10"/>
  <c r="F419" i="10"/>
  <c r="I419" i="10"/>
  <c r="K419" i="10"/>
  <c r="M419" i="10"/>
  <c r="N419" i="10"/>
  <c r="U403" i="10"/>
  <c r="Z397" i="10"/>
  <c r="T398" i="10"/>
  <c r="G404" i="10"/>
  <c r="J404" i="10"/>
  <c r="R404" i="10"/>
  <c r="V398" i="10"/>
  <c r="M422" i="10"/>
  <c r="N422" i="10"/>
  <c r="U404" i="10"/>
  <c r="X398" i="10"/>
  <c r="F425" i="10"/>
  <c r="I425" i="10"/>
  <c r="K425" i="10"/>
  <c r="M425" i="10"/>
  <c r="N425" i="10"/>
  <c r="U405" i="10"/>
  <c r="Y398" i="10"/>
  <c r="F428" i="10"/>
  <c r="I428" i="10"/>
  <c r="K428" i="10"/>
  <c r="M428" i="10"/>
  <c r="N428" i="10"/>
  <c r="U406" i="10"/>
  <c r="Z398" i="10"/>
  <c r="T399" i="10"/>
  <c r="G407" i="10"/>
  <c r="J407" i="10"/>
  <c r="R407" i="10"/>
  <c r="V399" i="10"/>
  <c r="F431" i="10"/>
  <c r="I431" i="10"/>
  <c r="K431" i="10"/>
  <c r="L431" i="10"/>
  <c r="M431" i="10"/>
  <c r="N431" i="10"/>
  <c r="U407" i="10"/>
  <c r="X399" i="10"/>
  <c r="F434" i="10"/>
  <c r="I434" i="10"/>
  <c r="K434" i="10"/>
  <c r="M434" i="10"/>
  <c r="N434" i="10"/>
  <c r="U408" i="10"/>
  <c r="Y399" i="10"/>
  <c r="F437" i="10"/>
  <c r="I437" i="10"/>
  <c r="K437" i="10"/>
  <c r="M437" i="10"/>
  <c r="N437" i="10"/>
  <c r="U409" i="10"/>
  <c r="Z399" i="10"/>
  <c r="T400" i="10"/>
  <c r="G410" i="10"/>
  <c r="J410" i="10"/>
  <c r="R410" i="10"/>
  <c r="V400" i="10"/>
  <c r="X400" i="10"/>
  <c r="Y400" i="10"/>
  <c r="Z400" i="10"/>
  <c r="T401" i="10"/>
  <c r="G413" i="10"/>
  <c r="J413" i="10"/>
  <c r="R413" i="10"/>
  <c r="V401" i="10"/>
  <c r="X401" i="10"/>
  <c r="Y401" i="10"/>
  <c r="Z401" i="10"/>
  <c r="T402" i="10"/>
  <c r="G416" i="10"/>
  <c r="J416" i="10"/>
  <c r="R416" i="10"/>
  <c r="V402" i="10"/>
  <c r="X402" i="10"/>
  <c r="Y402" i="10"/>
  <c r="Z402" i="10"/>
  <c r="T403" i="10"/>
  <c r="G419" i="10"/>
  <c r="J419" i="10"/>
  <c r="R419" i="10"/>
  <c r="V403" i="10"/>
  <c r="T404" i="10"/>
  <c r="G422" i="10"/>
  <c r="J422" i="10"/>
  <c r="R422" i="10"/>
  <c r="V404" i="10"/>
  <c r="T405" i="10"/>
  <c r="G425" i="10"/>
  <c r="J425" i="10"/>
  <c r="R425" i="10"/>
  <c r="V405" i="10"/>
  <c r="T406" i="10"/>
  <c r="G428" i="10"/>
  <c r="J428" i="10"/>
  <c r="R428" i="10"/>
  <c r="V406" i="10"/>
  <c r="T407" i="10"/>
  <c r="G431" i="10"/>
  <c r="J431" i="10"/>
  <c r="R431" i="10"/>
  <c r="V407" i="10"/>
  <c r="T408" i="10"/>
  <c r="G434" i="10"/>
  <c r="J434" i="10"/>
  <c r="R434" i="10"/>
  <c r="V408" i="10"/>
  <c r="T409" i="10"/>
  <c r="G437" i="10"/>
  <c r="J437" i="10"/>
  <c r="R437" i="10"/>
  <c r="V409" i="10"/>
  <c r="T345" i="10"/>
  <c r="U345" i="10"/>
  <c r="V345" i="10"/>
  <c r="F346" i="10"/>
  <c r="G346" i="10"/>
  <c r="I346" i="10"/>
  <c r="J346" i="10"/>
  <c r="K346" i="10"/>
  <c r="F355" i="10"/>
  <c r="I355" i="10"/>
  <c r="K355" i="10"/>
  <c r="F364" i="10"/>
  <c r="I364" i="10"/>
  <c r="K364" i="10"/>
  <c r="F373" i="10"/>
  <c r="I373" i="10"/>
  <c r="K373" i="10"/>
  <c r="L346" i="10"/>
  <c r="M346" i="10"/>
  <c r="N346" i="10"/>
  <c r="R346" i="10"/>
  <c r="T346" i="10"/>
  <c r="U346" i="10"/>
  <c r="V346" i="10"/>
  <c r="X346" i="10"/>
  <c r="F349" i="10"/>
  <c r="I349" i="10"/>
  <c r="K349" i="10"/>
  <c r="M349" i="10"/>
  <c r="N349" i="10"/>
  <c r="U347" i="10"/>
  <c r="Y346" i="10"/>
  <c r="F352" i="10"/>
  <c r="I352" i="10"/>
  <c r="K352" i="10"/>
  <c r="M352" i="10"/>
  <c r="N352" i="10"/>
  <c r="U348" i="10"/>
  <c r="Z346" i="10"/>
  <c r="T347" i="10"/>
  <c r="G349" i="10"/>
  <c r="J349" i="10"/>
  <c r="R349" i="10"/>
  <c r="V347" i="10"/>
  <c r="M355" i="10"/>
  <c r="N355" i="10"/>
  <c r="U349" i="10"/>
  <c r="X347" i="10"/>
  <c r="F358" i="10"/>
  <c r="I358" i="10"/>
  <c r="K358" i="10"/>
  <c r="M358" i="10"/>
  <c r="N358" i="10"/>
  <c r="U350" i="10"/>
  <c r="Y347" i="10"/>
  <c r="F361" i="10"/>
  <c r="I361" i="10"/>
  <c r="K361" i="10"/>
  <c r="M361" i="10"/>
  <c r="N361" i="10"/>
  <c r="U351" i="10"/>
  <c r="Z347" i="10"/>
  <c r="T348" i="10"/>
  <c r="G352" i="10"/>
  <c r="J352" i="10"/>
  <c r="R352" i="10"/>
  <c r="V348" i="10"/>
  <c r="M364" i="10"/>
  <c r="N364" i="10"/>
  <c r="U352" i="10"/>
  <c r="X348" i="10"/>
  <c r="F367" i="10"/>
  <c r="I367" i="10"/>
  <c r="K367" i="10"/>
  <c r="M367" i="10"/>
  <c r="N367" i="10"/>
  <c r="U353" i="10"/>
  <c r="Y348" i="10"/>
  <c r="F370" i="10"/>
  <c r="I370" i="10"/>
  <c r="K370" i="10"/>
  <c r="M370" i="10"/>
  <c r="N370" i="10"/>
  <c r="U354" i="10"/>
  <c r="Z348" i="10"/>
  <c r="T349" i="10"/>
  <c r="G355" i="10"/>
  <c r="J355" i="10"/>
  <c r="R355" i="10"/>
  <c r="V349" i="10"/>
  <c r="M373" i="10"/>
  <c r="N373" i="10"/>
  <c r="U355" i="10"/>
  <c r="X349" i="10"/>
  <c r="F376" i="10"/>
  <c r="I376" i="10"/>
  <c r="K376" i="10"/>
  <c r="M376" i="10"/>
  <c r="N376" i="10"/>
  <c r="U356" i="10"/>
  <c r="Y349" i="10"/>
  <c r="F379" i="10"/>
  <c r="I379" i="10"/>
  <c r="K379" i="10"/>
  <c r="M379" i="10"/>
  <c r="N379" i="10"/>
  <c r="U357" i="10"/>
  <c r="Z349" i="10"/>
  <c r="T350" i="10"/>
  <c r="G358" i="10"/>
  <c r="J358" i="10"/>
  <c r="R358" i="10"/>
  <c r="V350" i="10"/>
  <c r="F382" i="10"/>
  <c r="I382" i="10"/>
  <c r="K382" i="10"/>
  <c r="L382" i="10"/>
  <c r="M382" i="10"/>
  <c r="N382" i="10"/>
  <c r="U358" i="10"/>
  <c r="X350" i="10"/>
  <c r="F385" i="10"/>
  <c r="I385" i="10"/>
  <c r="K385" i="10"/>
  <c r="M385" i="10"/>
  <c r="N385" i="10"/>
  <c r="U359" i="10"/>
  <c r="Y350" i="10"/>
  <c r="F388" i="10"/>
  <c r="I388" i="10"/>
  <c r="K388" i="10"/>
  <c r="M388" i="10"/>
  <c r="N388" i="10"/>
  <c r="U360" i="10"/>
  <c r="Z350" i="10"/>
  <c r="T351" i="10"/>
  <c r="G361" i="10"/>
  <c r="J361" i="10"/>
  <c r="R361" i="10"/>
  <c r="V351" i="10"/>
  <c r="X351" i="10"/>
  <c r="Y351" i="10"/>
  <c r="Z351" i="10"/>
  <c r="T352" i="10"/>
  <c r="G364" i="10"/>
  <c r="J364" i="10"/>
  <c r="R364" i="10"/>
  <c r="V352" i="10"/>
  <c r="X352" i="10"/>
  <c r="Y352" i="10"/>
  <c r="Z352" i="10"/>
  <c r="T353" i="10"/>
  <c r="G367" i="10"/>
  <c r="J367" i="10"/>
  <c r="R367" i="10"/>
  <c r="V353" i="10"/>
  <c r="X353" i="10"/>
  <c r="Y353" i="10"/>
  <c r="Z353" i="10"/>
  <c r="T354" i="10"/>
  <c r="G370" i="10"/>
  <c r="J370" i="10"/>
  <c r="R370" i="10"/>
  <c r="V354" i="10"/>
  <c r="T355" i="10"/>
  <c r="G373" i="10"/>
  <c r="J373" i="10"/>
  <c r="R373" i="10"/>
  <c r="V355" i="10"/>
  <c r="T356" i="10"/>
  <c r="G376" i="10"/>
  <c r="J376" i="10"/>
  <c r="R376" i="10"/>
  <c r="V356" i="10"/>
  <c r="T357" i="10"/>
  <c r="G379" i="10"/>
  <c r="J379" i="10"/>
  <c r="R379" i="10"/>
  <c r="V357" i="10"/>
  <c r="T358" i="10"/>
  <c r="G382" i="10"/>
  <c r="J382" i="10"/>
  <c r="R382" i="10"/>
  <c r="V358" i="10"/>
  <c r="T359" i="10"/>
  <c r="G385" i="10"/>
  <c r="J385" i="10"/>
  <c r="R385" i="10"/>
  <c r="V359" i="10"/>
  <c r="T360" i="10"/>
  <c r="G388" i="10"/>
  <c r="J388" i="10"/>
  <c r="R388" i="10"/>
  <c r="V360" i="10"/>
  <c r="T295" i="10"/>
  <c r="T296" i="10"/>
  <c r="U296" i="10"/>
  <c r="V296" i="10"/>
  <c r="F297" i="10"/>
  <c r="G297" i="10"/>
  <c r="I297" i="10"/>
  <c r="J297" i="10"/>
  <c r="K297" i="10"/>
  <c r="F306" i="10"/>
  <c r="I306" i="10"/>
  <c r="K306" i="10"/>
  <c r="F315" i="10"/>
  <c r="I315" i="10"/>
  <c r="K315" i="10"/>
  <c r="F324" i="10"/>
  <c r="I324" i="10"/>
  <c r="K324" i="10"/>
  <c r="L297" i="10"/>
  <c r="M297" i="10"/>
  <c r="N297" i="10"/>
  <c r="R297" i="10"/>
  <c r="T297" i="10"/>
  <c r="U297" i="10"/>
  <c r="V297" i="10"/>
  <c r="X297" i="10"/>
  <c r="F300" i="10"/>
  <c r="I300" i="10"/>
  <c r="K300" i="10"/>
  <c r="M300" i="10"/>
  <c r="N300" i="10"/>
  <c r="U298" i="10"/>
  <c r="Y297" i="10"/>
  <c r="F303" i="10"/>
  <c r="I303" i="10"/>
  <c r="K303" i="10"/>
  <c r="M303" i="10"/>
  <c r="N303" i="10"/>
  <c r="U299" i="10"/>
  <c r="Z297" i="10"/>
  <c r="T298" i="10"/>
  <c r="G300" i="10"/>
  <c r="J300" i="10"/>
  <c r="R300" i="10"/>
  <c r="V298" i="10"/>
  <c r="M306" i="10"/>
  <c r="N306" i="10"/>
  <c r="U300" i="10"/>
  <c r="X298" i="10"/>
  <c r="F309" i="10"/>
  <c r="I309" i="10"/>
  <c r="K309" i="10"/>
  <c r="M309" i="10"/>
  <c r="N309" i="10"/>
  <c r="U301" i="10"/>
  <c r="Y298" i="10"/>
  <c r="F312" i="10"/>
  <c r="I312" i="10"/>
  <c r="K312" i="10"/>
  <c r="M312" i="10"/>
  <c r="N312" i="10"/>
  <c r="U302" i="10"/>
  <c r="Z298" i="10"/>
  <c r="T299" i="10"/>
  <c r="G303" i="10"/>
  <c r="J303" i="10"/>
  <c r="R303" i="10"/>
  <c r="V299" i="10"/>
  <c r="M315" i="10"/>
  <c r="N315" i="10"/>
  <c r="U303" i="10"/>
  <c r="X299" i="10"/>
  <c r="F318" i="10"/>
  <c r="I318" i="10"/>
  <c r="K318" i="10"/>
  <c r="M318" i="10"/>
  <c r="N318" i="10"/>
  <c r="U304" i="10"/>
  <c r="Y299" i="10"/>
  <c r="F321" i="10"/>
  <c r="I321" i="10"/>
  <c r="K321" i="10"/>
  <c r="M321" i="10"/>
  <c r="N321" i="10"/>
  <c r="U305" i="10"/>
  <c r="Z299" i="10"/>
  <c r="T300" i="10"/>
  <c r="G306" i="10"/>
  <c r="J306" i="10"/>
  <c r="R306" i="10"/>
  <c r="V300" i="10"/>
  <c r="M324" i="10"/>
  <c r="N324" i="10"/>
  <c r="U306" i="10"/>
  <c r="X300" i="10"/>
  <c r="F327" i="10"/>
  <c r="I327" i="10"/>
  <c r="K327" i="10"/>
  <c r="M327" i="10"/>
  <c r="N327" i="10"/>
  <c r="U307" i="10"/>
  <c r="Y300" i="10"/>
  <c r="F330" i="10"/>
  <c r="I330" i="10"/>
  <c r="K330" i="10"/>
  <c r="M330" i="10"/>
  <c r="N330" i="10"/>
  <c r="U308" i="10"/>
  <c r="Z300" i="10"/>
  <c r="T301" i="10"/>
  <c r="G309" i="10"/>
  <c r="J309" i="10"/>
  <c r="R309" i="10"/>
  <c r="V301" i="10"/>
  <c r="F333" i="10"/>
  <c r="I333" i="10"/>
  <c r="K333" i="10"/>
  <c r="L333" i="10"/>
  <c r="M333" i="10"/>
  <c r="N333" i="10"/>
  <c r="U309" i="10"/>
  <c r="X301" i="10"/>
  <c r="F336" i="10"/>
  <c r="I336" i="10"/>
  <c r="K336" i="10"/>
  <c r="M336" i="10"/>
  <c r="N336" i="10"/>
  <c r="U310" i="10"/>
  <c r="Y301" i="10"/>
  <c r="F339" i="10"/>
  <c r="I339" i="10"/>
  <c r="K339" i="10"/>
  <c r="M339" i="10"/>
  <c r="N339" i="10"/>
  <c r="U311" i="10"/>
  <c r="Z301" i="10"/>
  <c r="T302" i="10"/>
  <c r="G312" i="10"/>
  <c r="J312" i="10"/>
  <c r="R312" i="10"/>
  <c r="V302" i="10"/>
  <c r="X302" i="10"/>
  <c r="Y302" i="10"/>
  <c r="Z302" i="10"/>
  <c r="T303" i="10"/>
  <c r="G315" i="10"/>
  <c r="J315" i="10"/>
  <c r="R315" i="10"/>
  <c r="V303" i="10"/>
  <c r="X303" i="10"/>
  <c r="Y303" i="10"/>
  <c r="Z303" i="10"/>
  <c r="T304" i="10"/>
  <c r="G318" i="10"/>
  <c r="J318" i="10"/>
  <c r="R318" i="10"/>
  <c r="V304" i="10"/>
  <c r="X304" i="10"/>
  <c r="Y304" i="10"/>
  <c r="Z304" i="10"/>
  <c r="T305" i="10"/>
  <c r="G321" i="10"/>
  <c r="J321" i="10"/>
  <c r="R321" i="10"/>
  <c r="V305" i="10"/>
  <c r="T306" i="10"/>
  <c r="G324" i="10"/>
  <c r="J324" i="10"/>
  <c r="R324" i="10"/>
  <c r="V306" i="10"/>
  <c r="T307" i="10"/>
  <c r="G327" i="10"/>
  <c r="J327" i="10"/>
  <c r="R327" i="10"/>
  <c r="V307" i="10"/>
  <c r="T308" i="10"/>
  <c r="G330" i="10"/>
  <c r="J330" i="10"/>
  <c r="R330" i="10"/>
  <c r="V308" i="10"/>
  <c r="T309" i="10"/>
  <c r="G333" i="10"/>
  <c r="J333" i="10"/>
  <c r="R333" i="10"/>
  <c r="V309" i="10"/>
  <c r="T310" i="10"/>
  <c r="G336" i="10"/>
  <c r="J336" i="10"/>
  <c r="R336" i="10"/>
  <c r="V310" i="10"/>
  <c r="T311" i="10"/>
  <c r="G339" i="10"/>
  <c r="J339" i="10"/>
  <c r="R339" i="10"/>
  <c r="V311" i="10"/>
  <c r="B247" i="10"/>
  <c r="T247" i="10"/>
  <c r="U247" i="10"/>
  <c r="V247" i="10"/>
  <c r="F248" i="10"/>
  <c r="G248" i="10"/>
  <c r="I248" i="10"/>
  <c r="J248" i="10"/>
  <c r="K248" i="10"/>
  <c r="F257" i="10"/>
  <c r="I257" i="10"/>
  <c r="K257" i="10"/>
  <c r="F266" i="10"/>
  <c r="I266" i="10"/>
  <c r="K266" i="10"/>
  <c r="F275" i="10"/>
  <c r="I275" i="10"/>
  <c r="K275" i="10"/>
  <c r="L248" i="10"/>
  <c r="M248" i="10"/>
  <c r="N248" i="10"/>
  <c r="R248" i="10"/>
  <c r="T248" i="10"/>
  <c r="U248" i="10"/>
  <c r="V248" i="10"/>
  <c r="X248" i="10"/>
  <c r="F251" i="10"/>
  <c r="I251" i="10"/>
  <c r="K251" i="10"/>
  <c r="M251" i="10"/>
  <c r="N251" i="10"/>
  <c r="U249" i="10"/>
  <c r="Y248" i="10"/>
  <c r="F254" i="10"/>
  <c r="I254" i="10"/>
  <c r="K254" i="10"/>
  <c r="M254" i="10"/>
  <c r="N254" i="10"/>
  <c r="U250" i="10"/>
  <c r="Z248" i="10"/>
  <c r="T249" i="10"/>
  <c r="G251" i="10"/>
  <c r="J251" i="10"/>
  <c r="R251" i="10"/>
  <c r="V249" i="10"/>
  <c r="M257" i="10"/>
  <c r="N257" i="10"/>
  <c r="U251" i="10"/>
  <c r="X249" i="10"/>
  <c r="F260" i="10"/>
  <c r="I260" i="10"/>
  <c r="K260" i="10"/>
  <c r="M260" i="10"/>
  <c r="N260" i="10"/>
  <c r="U252" i="10"/>
  <c r="Y249" i="10"/>
  <c r="F263" i="10"/>
  <c r="I263" i="10"/>
  <c r="K263" i="10"/>
  <c r="M263" i="10"/>
  <c r="N263" i="10"/>
  <c r="U253" i="10"/>
  <c r="Z249" i="10"/>
  <c r="T250" i="10"/>
  <c r="G254" i="10"/>
  <c r="J254" i="10"/>
  <c r="R254" i="10"/>
  <c r="V250" i="10"/>
  <c r="M266" i="10"/>
  <c r="N266" i="10"/>
  <c r="U254" i="10"/>
  <c r="X250" i="10"/>
  <c r="F269" i="10"/>
  <c r="I269" i="10"/>
  <c r="K269" i="10"/>
  <c r="M269" i="10"/>
  <c r="N269" i="10"/>
  <c r="U255" i="10"/>
  <c r="Y250" i="10"/>
  <c r="F272" i="10"/>
  <c r="I272" i="10"/>
  <c r="K272" i="10"/>
  <c r="M272" i="10"/>
  <c r="N272" i="10"/>
  <c r="U256" i="10"/>
  <c r="Z250" i="10"/>
  <c r="T251" i="10"/>
  <c r="G257" i="10"/>
  <c r="J257" i="10"/>
  <c r="R257" i="10"/>
  <c r="V251" i="10"/>
  <c r="M275" i="10"/>
  <c r="N275" i="10"/>
  <c r="U257" i="10"/>
  <c r="X251" i="10"/>
  <c r="F278" i="10"/>
  <c r="I278" i="10"/>
  <c r="K278" i="10"/>
  <c r="M278" i="10"/>
  <c r="N278" i="10"/>
  <c r="U258" i="10"/>
  <c r="Y251" i="10"/>
  <c r="F281" i="10"/>
  <c r="I281" i="10"/>
  <c r="K281" i="10"/>
  <c r="M281" i="10"/>
  <c r="N281" i="10"/>
  <c r="U259" i="10"/>
  <c r="Z251" i="10"/>
  <c r="T252" i="10"/>
  <c r="G260" i="10"/>
  <c r="J260" i="10"/>
  <c r="R260" i="10"/>
  <c r="V252" i="10"/>
  <c r="F284" i="10"/>
  <c r="I284" i="10"/>
  <c r="K284" i="10"/>
  <c r="L284" i="10"/>
  <c r="M284" i="10"/>
  <c r="N284" i="10"/>
  <c r="U260" i="10"/>
  <c r="X252" i="10"/>
  <c r="F287" i="10"/>
  <c r="I287" i="10"/>
  <c r="K287" i="10"/>
  <c r="M287" i="10"/>
  <c r="N287" i="10"/>
  <c r="U261" i="10"/>
  <c r="Y252" i="10"/>
  <c r="F290" i="10"/>
  <c r="I290" i="10"/>
  <c r="K290" i="10"/>
  <c r="M290" i="10"/>
  <c r="N290" i="10"/>
  <c r="U262" i="10"/>
  <c r="Z252" i="10"/>
  <c r="T253" i="10"/>
  <c r="G263" i="10"/>
  <c r="J263" i="10"/>
  <c r="R263" i="10"/>
  <c r="V253" i="10"/>
  <c r="X253" i="10"/>
  <c r="Y253" i="10"/>
  <c r="Z253" i="10"/>
  <c r="T254" i="10"/>
  <c r="G266" i="10"/>
  <c r="J266" i="10"/>
  <c r="R266" i="10"/>
  <c r="V254" i="10"/>
  <c r="X254" i="10"/>
  <c r="Y254" i="10"/>
  <c r="Z254" i="10"/>
  <c r="T255" i="10"/>
  <c r="G269" i="10"/>
  <c r="J269" i="10"/>
  <c r="R269" i="10"/>
  <c r="V255" i="10"/>
  <c r="X255" i="10"/>
  <c r="Y255" i="10"/>
  <c r="Z255" i="10"/>
  <c r="T256" i="10"/>
  <c r="G272" i="10"/>
  <c r="J272" i="10"/>
  <c r="R272" i="10"/>
  <c r="V256" i="10"/>
  <c r="T257" i="10"/>
  <c r="G275" i="10"/>
  <c r="J275" i="10"/>
  <c r="R275" i="10"/>
  <c r="V257" i="10"/>
  <c r="T258" i="10"/>
  <c r="G278" i="10"/>
  <c r="J278" i="10"/>
  <c r="R278" i="10"/>
  <c r="V258" i="10"/>
  <c r="T259" i="10"/>
  <c r="G281" i="10"/>
  <c r="J281" i="10"/>
  <c r="R281" i="10"/>
  <c r="V259" i="10"/>
  <c r="T260" i="10"/>
  <c r="G284" i="10"/>
  <c r="J284" i="10"/>
  <c r="R284" i="10"/>
  <c r="V260" i="10"/>
  <c r="T261" i="10"/>
  <c r="G287" i="10"/>
  <c r="J287" i="10"/>
  <c r="R287" i="10"/>
  <c r="V261" i="10"/>
  <c r="T262" i="10"/>
  <c r="G290" i="10"/>
  <c r="J290" i="10"/>
  <c r="R290" i="10"/>
  <c r="V262" i="10"/>
  <c r="T197" i="10"/>
  <c r="T198" i="10"/>
  <c r="U198" i="10"/>
  <c r="V198" i="10"/>
  <c r="F199" i="10"/>
  <c r="G199" i="10"/>
  <c r="I199" i="10"/>
  <c r="J199" i="10"/>
  <c r="K199" i="10"/>
  <c r="F208" i="10"/>
  <c r="I208" i="10"/>
  <c r="K208" i="10"/>
  <c r="F217" i="10"/>
  <c r="I217" i="10"/>
  <c r="K217" i="10"/>
  <c r="F226" i="10"/>
  <c r="I226" i="10"/>
  <c r="K226" i="10"/>
  <c r="L199" i="10"/>
  <c r="M199" i="10"/>
  <c r="N199" i="10"/>
  <c r="R199" i="10"/>
  <c r="T199" i="10"/>
  <c r="U199" i="10"/>
  <c r="V199" i="10"/>
  <c r="X199" i="10"/>
  <c r="F202" i="10"/>
  <c r="I202" i="10"/>
  <c r="K202" i="10"/>
  <c r="M202" i="10"/>
  <c r="N202" i="10"/>
  <c r="U200" i="10"/>
  <c r="Y199" i="10"/>
  <c r="F205" i="10"/>
  <c r="I205" i="10"/>
  <c r="K205" i="10"/>
  <c r="M205" i="10"/>
  <c r="N205" i="10"/>
  <c r="U201" i="10"/>
  <c r="Z199" i="10"/>
  <c r="T200" i="10"/>
  <c r="G202" i="10"/>
  <c r="J202" i="10"/>
  <c r="R202" i="10"/>
  <c r="V200" i="10"/>
  <c r="M208" i="10"/>
  <c r="N208" i="10"/>
  <c r="U202" i="10"/>
  <c r="X200" i="10"/>
  <c r="F211" i="10"/>
  <c r="I211" i="10"/>
  <c r="K211" i="10"/>
  <c r="M211" i="10"/>
  <c r="N211" i="10"/>
  <c r="U203" i="10"/>
  <c r="Y200" i="10"/>
  <c r="F214" i="10"/>
  <c r="I214" i="10"/>
  <c r="K214" i="10"/>
  <c r="M214" i="10"/>
  <c r="N214" i="10"/>
  <c r="U204" i="10"/>
  <c r="Z200" i="10"/>
  <c r="T201" i="10"/>
  <c r="G205" i="10"/>
  <c r="J205" i="10"/>
  <c r="R205" i="10"/>
  <c r="V201" i="10"/>
  <c r="M217" i="10"/>
  <c r="N217" i="10"/>
  <c r="U205" i="10"/>
  <c r="X201" i="10"/>
  <c r="F220" i="10"/>
  <c r="I220" i="10"/>
  <c r="K220" i="10"/>
  <c r="M220" i="10"/>
  <c r="N220" i="10"/>
  <c r="U206" i="10"/>
  <c r="Y201" i="10"/>
  <c r="F223" i="10"/>
  <c r="I223" i="10"/>
  <c r="K223" i="10"/>
  <c r="M223" i="10"/>
  <c r="N223" i="10"/>
  <c r="U207" i="10"/>
  <c r="Z201" i="10"/>
  <c r="T202" i="10"/>
  <c r="G208" i="10"/>
  <c r="J208" i="10"/>
  <c r="R208" i="10"/>
  <c r="V202" i="10"/>
  <c r="M226" i="10"/>
  <c r="N226" i="10"/>
  <c r="U208" i="10"/>
  <c r="X202" i="10"/>
  <c r="F229" i="10"/>
  <c r="I229" i="10"/>
  <c r="K229" i="10"/>
  <c r="M229" i="10"/>
  <c r="N229" i="10"/>
  <c r="U209" i="10"/>
  <c r="Y202" i="10"/>
  <c r="F232" i="10"/>
  <c r="I232" i="10"/>
  <c r="K232" i="10"/>
  <c r="M232" i="10"/>
  <c r="N232" i="10"/>
  <c r="U210" i="10"/>
  <c r="Z202" i="10"/>
  <c r="T203" i="10"/>
  <c r="G211" i="10"/>
  <c r="J211" i="10"/>
  <c r="R211" i="10"/>
  <c r="V203" i="10"/>
  <c r="F235" i="10"/>
  <c r="I235" i="10"/>
  <c r="K235" i="10"/>
  <c r="L235" i="10"/>
  <c r="M235" i="10"/>
  <c r="N235" i="10"/>
  <c r="U211" i="10"/>
  <c r="X203" i="10"/>
  <c r="F238" i="10"/>
  <c r="I238" i="10"/>
  <c r="K238" i="10"/>
  <c r="M238" i="10"/>
  <c r="N238" i="10"/>
  <c r="U212" i="10"/>
  <c r="Y203" i="10"/>
  <c r="F241" i="10"/>
  <c r="I241" i="10"/>
  <c r="K241" i="10"/>
  <c r="M241" i="10"/>
  <c r="N241" i="10"/>
  <c r="U213" i="10"/>
  <c r="Z203" i="10"/>
  <c r="T204" i="10"/>
  <c r="G214" i="10"/>
  <c r="J214" i="10"/>
  <c r="R214" i="10"/>
  <c r="V204" i="10"/>
  <c r="X204" i="10"/>
  <c r="Y204" i="10"/>
  <c r="Z204" i="10"/>
  <c r="T205" i="10"/>
  <c r="G217" i="10"/>
  <c r="J217" i="10"/>
  <c r="R217" i="10"/>
  <c r="V205" i="10"/>
  <c r="X205" i="10"/>
  <c r="Y205" i="10"/>
  <c r="Z205" i="10"/>
  <c r="T206" i="10"/>
  <c r="G220" i="10"/>
  <c r="J220" i="10"/>
  <c r="R220" i="10"/>
  <c r="V206" i="10"/>
  <c r="X206" i="10"/>
  <c r="Y206" i="10"/>
  <c r="Z206" i="10"/>
  <c r="T207" i="10"/>
  <c r="G223" i="10"/>
  <c r="J223" i="10"/>
  <c r="R223" i="10"/>
  <c r="V207" i="10"/>
  <c r="T208" i="10"/>
  <c r="G226" i="10"/>
  <c r="J226" i="10"/>
  <c r="R226" i="10"/>
  <c r="V208" i="10"/>
  <c r="T209" i="10"/>
  <c r="G229" i="10"/>
  <c r="J229" i="10"/>
  <c r="R229" i="10"/>
  <c r="V209" i="10"/>
  <c r="T210" i="10"/>
  <c r="G232" i="10"/>
  <c r="J232" i="10"/>
  <c r="R232" i="10"/>
  <c r="V210" i="10"/>
  <c r="T211" i="10"/>
  <c r="G235" i="10"/>
  <c r="J235" i="10"/>
  <c r="R235" i="10"/>
  <c r="V211" i="10"/>
  <c r="T212" i="10"/>
  <c r="G238" i="10"/>
  <c r="J238" i="10"/>
  <c r="R238" i="10"/>
  <c r="V212" i="10"/>
  <c r="T213" i="10"/>
  <c r="G241" i="10"/>
  <c r="J241" i="10"/>
  <c r="R241" i="10"/>
  <c r="V213" i="10"/>
  <c r="T148" i="10"/>
  <c r="T149" i="10"/>
  <c r="U149" i="10"/>
  <c r="V149" i="10"/>
  <c r="F150" i="10"/>
  <c r="G150" i="10"/>
  <c r="I150" i="10"/>
  <c r="J150" i="10"/>
  <c r="K150" i="10"/>
  <c r="F159" i="10"/>
  <c r="I159" i="10"/>
  <c r="K159" i="10"/>
  <c r="F168" i="10"/>
  <c r="I168" i="10"/>
  <c r="K168" i="10"/>
  <c r="F177" i="10"/>
  <c r="I177" i="10"/>
  <c r="K177" i="10"/>
  <c r="L150" i="10"/>
  <c r="M150" i="10"/>
  <c r="N150" i="10"/>
  <c r="R150" i="10"/>
  <c r="T150" i="10"/>
  <c r="U150" i="10"/>
  <c r="V150" i="10"/>
  <c r="X150" i="10"/>
  <c r="F153" i="10"/>
  <c r="I153" i="10"/>
  <c r="K153" i="10"/>
  <c r="M153" i="10"/>
  <c r="N153" i="10"/>
  <c r="U151" i="10"/>
  <c r="Y150" i="10"/>
  <c r="F156" i="10"/>
  <c r="I156" i="10"/>
  <c r="K156" i="10"/>
  <c r="M156" i="10"/>
  <c r="N156" i="10"/>
  <c r="U152" i="10"/>
  <c r="Z150" i="10"/>
  <c r="T151" i="10"/>
  <c r="G153" i="10"/>
  <c r="J153" i="10"/>
  <c r="R153" i="10"/>
  <c r="V151" i="10"/>
  <c r="M159" i="10"/>
  <c r="N159" i="10"/>
  <c r="U153" i="10"/>
  <c r="X151" i="10"/>
  <c r="F162" i="10"/>
  <c r="I162" i="10"/>
  <c r="K162" i="10"/>
  <c r="M162" i="10"/>
  <c r="N162" i="10"/>
  <c r="U154" i="10"/>
  <c r="Y151" i="10"/>
  <c r="F165" i="10"/>
  <c r="I165" i="10"/>
  <c r="K165" i="10"/>
  <c r="M165" i="10"/>
  <c r="N165" i="10"/>
  <c r="U155" i="10"/>
  <c r="Z151" i="10"/>
  <c r="T152" i="10"/>
  <c r="G156" i="10"/>
  <c r="J156" i="10"/>
  <c r="R156" i="10"/>
  <c r="V152" i="10"/>
  <c r="M168" i="10"/>
  <c r="N168" i="10"/>
  <c r="U156" i="10"/>
  <c r="X152" i="10"/>
  <c r="F171" i="10"/>
  <c r="I171" i="10"/>
  <c r="K171" i="10"/>
  <c r="M171" i="10"/>
  <c r="N171" i="10"/>
  <c r="U157" i="10"/>
  <c r="Y152" i="10"/>
  <c r="F174" i="10"/>
  <c r="I174" i="10"/>
  <c r="K174" i="10"/>
  <c r="M174" i="10"/>
  <c r="N174" i="10"/>
  <c r="U158" i="10"/>
  <c r="Z152" i="10"/>
  <c r="T153" i="10"/>
  <c r="G159" i="10"/>
  <c r="J159" i="10"/>
  <c r="R159" i="10"/>
  <c r="V153" i="10"/>
  <c r="M177" i="10"/>
  <c r="N177" i="10"/>
  <c r="U159" i="10"/>
  <c r="X153" i="10"/>
  <c r="F180" i="10"/>
  <c r="I180" i="10"/>
  <c r="K180" i="10"/>
  <c r="M180" i="10"/>
  <c r="N180" i="10"/>
  <c r="U160" i="10"/>
  <c r="Y153" i="10"/>
  <c r="F183" i="10"/>
  <c r="I183" i="10"/>
  <c r="K183" i="10"/>
  <c r="M183" i="10"/>
  <c r="N183" i="10"/>
  <c r="U161" i="10"/>
  <c r="Z153" i="10"/>
  <c r="T154" i="10"/>
  <c r="G162" i="10"/>
  <c r="J162" i="10"/>
  <c r="R162" i="10"/>
  <c r="V154" i="10"/>
  <c r="F186" i="10"/>
  <c r="I186" i="10"/>
  <c r="K186" i="10"/>
  <c r="L186" i="10"/>
  <c r="M186" i="10"/>
  <c r="N186" i="10"/>
  <c r="U162" i="10"/>
  <c r="X154" i="10"/>
  <c r="F189" i="10"/>
  <c r="I189" i="10"/>
  <c r="K189" i="10"/>
  <c r="M189" i="10"/>
  <c r="N189" i="10"/>
  <c r="U163" i="10"/>
  <c r="Y154" i="10"/>
  <c r="F192" i="10"/>
  <c r="I192" i="10"/>
  <c r="K192" i="10"/>
  <c r="M192" i="10"/>
  <c r="N192" i="10"/>
  <c r="U164" i="10"/>
  <c r="Z154" i="10"/>
  <c r="T155" i="10"/>
  <c r="G165" i="10"/>
  <c r="J165" i="10"/>
  <c r="R165" i="10"/>
  <c r="V155" i="10"/>
  <c r="X155" i="10"/>
  <c r="Y155" i="10"/>
  <c r="Z155" i="10"/>
  <c r="T156" i="10"/>
  <c r="G168" i="10"/>
  <c r="J168" i="10"/>
  <c r="R168" i="10"/>
  <c r="V156" i="10"/>
  <c r="X156" i="10"/>
  <c r="Y156" i="10"/>
  <c r="Z156" i="10"/>
  <c r="T157" i="10"/>
  <c r="G171" i="10"/>
  <c r="J171" i="10"/>
  <c r="R171" i="10"/>
  <c r="V157" i="10"/>
  <c r="X157" i="10"/>
  <c r="Y157" i="10"/>
  <c r="Z157" i="10"/>
  <c r="T158" i="10"/>
  <c r="G174" i="10"/>
  <c r="J174" i="10"/>
  <c r="R174" i="10"/>
  <c r="V158" i="10"/>
  <c r="T159" i="10"/>
  <c r="G177" i="10"/>
  <c r="J177" i="10"/>
  <c r="R177" i="10"/>
  <c r="V159" i="10"/>
  <c r="T160" i="10"/>
  <c r="G180" i="10"/>
  <c r="J180" i="10"/>
  <c r="R180" i="10"/>
  <c r="V160" i="10"/>
  <c r="T161" i="10"/>
  <c r="G183" i="10"/>
  <c r="J183" i="10"/>
  <c r="R183" i="10"/>
  <c r="V161" i="10"/>
  <c r="T162" i="10"/>
  <c r="G186" i="10"/>
  <c r="J186" i="10"/>
  <c r="R186" i="10"/>
  <c r="V162" i="10"/>
  <c r="T163" i="10"/>
  <c r="G189" i="10"/>
  <c r="J189" i="10"/>
  <c r="R189" i="10"/>
  <c r="V163" i="10"/>
  <c r="T164" i="10"/>
  <c r="G192" i="10"/>
  <c r="J192" i="10"/>
  <c r="R192" i="10"/>
  <c r="V164" i="10"/>
  <c r="T99" i="10"/>
  <c r="T100" i="10"/>
  <c r="U100" i="10"/>
  <c r="V100" i="10"/>
  <c r="F101" i="10"/>
  <c r="G101" i="10"/>
  <c r="I101" i="10"/>
  <c r="J101" i="10"/>
  <c r="K101" i="10"/>
  <c r="F110" i="10"/>
  <c r="I110" i="10"/>
  <c r="K110" i="10"/>
  <c r="F119" i="10"/>
  <c r="I119" i="10"/>
  <c r="K119" i="10"/>
  <c r="F128" i="10"/>
  <c r="I128" i="10"/>
  <c r="K128" i="10"/>
  <c r="L101" i="10"/>
  <c r="N101" i="10"/>
  <c r="R101" i="10"/>
  <c r="T101" i="10"/>
  <c r="U101" i="10"/>
  <c r="V101" i="10"/>
  <c r="X101" i="10"/>
  <c r="F104" i="10"/>
  <c r="I104" i="10"/>
  <c r="K104" i="10"/>
  <c r="M104" i="10"/>
  <c r="N104" i="10"/>
  <c r="U102" i="10"/>
  <c r="Y101" i="10"/>
  <c r="F107" i="10"/>
  <c r="I107" i="10"/>
  <c r="K107" i="10"/>
  <c r="M107" i="10"/>
  <c r="N107" i="10"/>
  <c r="U103" i="10"/>
  <c r="Z101" i="10"/>
  <c r="T102" i="10"/>
  <c r="G104" i="10"/>
  <c r="J104" i="10"/>
  <c r="R104" i="10"/>
  <c r="V102" i="10"/>
  <c r="M110" i="10"/>
  <c r="N110" i="10"/>
  <c r="U104" i="10"/>
  <c r="X102" i="10"/>
  <c r="F113" i="10"/>
  <c r="I113" i="10"/>
  <c r="K113" i="10"/>
  <c r="M113" i="10"/>
  <c r="N113" i="10"/>
  <c r="U105" i="10"/>
  <c r="Y102" i="10"/>
  <c r="F116" i="10"/>
  <c r="I116" i="10"/>
  <c r="K116" i="10"/>
  <c r="M116" i="10"/>
  <c r="N116" i="10"/>
  <c r="U106" i="10"/>
  <c r="Z102" i="10"/>
  <c r="T103" i="10"/>
  <c r="G107" i="10"/>
  <c r="J107" i="10"/>
  <c r="R107" i="10"/>
  <c r="V103" i="10"/>
  <c r="M119" i="10"/>
  <c r="N119" i="10"/>
  <c r="U107" i="10"/>
  <c r="X103" i="10"/>
  <c r="F122" i="10"/>
  <c r="I122" i="10"/>
  <c r="K122" i="10"/>
  <c r="M122" i="10"/>
  <c r="N122" i="10"/>
  <c r="U108" i="10"/>
  <c r="Y103" i="10"/>
  <c r="F125" i="10"/>
  <c r="I125" i="10"/>
  <c r="K125" i="10"/>
  <c r="M125" i="10"/>
  <c r="N125" i="10"/>
  <c r="U109" i="10"/>
  <c r="Z103" i="10"/>
  <c r="T104" i="10"/>
  <c r="G110" i="10"/>
  <c r="J110" i="10"/>
  <c r="R110" i="10"/>
  <c r="V104" i="10"/>
  <c r="M128" i="10"/>
  <c r="N128" i="10"/>
  <c r="U110" i="10"/>
  <c r="X104" i="10"/>
  <c r="F131" i="10"/>
  <c r="I131" i="10"/>
  <c r="K131" i="10"/>
  <c r="M131" i="10"/>
  <c r="N131" i="10"/>
  <c r="U111" i="10"/>
  <c r="Y104" i="10"/>
  <c r="F134" i="10"/>
  <c r="I134" i="10"/>
  <c r="K134" i="10"/>
  <c r="M134" i="10"/>
  <c r="N134" i="10"/>
  <c r="U112" i="10"/>
  <c r="Z104" i="10"/>
  <c r="T105" i="10"/>
  <c r="G113" i="10"/>
  <c r="J113" i="10"/>
  <c r="R113" i="10"/>
  <c r="V105" i="10"/>
  <c r="F137" i="10"/>
  <c r="I137" i="10"/>
  <c r="K137" i="10"/>
  <c r="L137" i="10"/>
  <c r="M137" i="10"/>
  <c r="N137" i="10"/>
  <c r="U113" i="10"/>
  <c r="X105" i="10"/>
  <c r="F140" i="10"/>
  <c r="I140" i="10"/>
  <c r="K140" i="10"/>
  <c r="M140" i="10"/>
  <c r="N140" i="10"/>
  <c r="U114" i="10"/>
  <c r="Y105" i="10"/>
  <c r="F143" i="10"/>
  <c r="I143" i="10"/>
  <c r="K143" i="10"/>
  <c r="M143" i="10"/>
  <c r="N143" i="10"/>
  <c r="U115" i="10"/>
  <c r="Z105" i="10"/>
  <c r="T106" i="10"/>
  <c r="G116" i="10"/>
  <c r="J116" i="10"/>
  <c r="R116" i="10"/>
  <c r="V106" i="10"/>
  <c r="X106" i="10"/>
  <c r="Y106" i="10"/>
  <c r="Z106" i="10"/>
  <c r="T107" i="10"/>
  <c r="G119" i="10"/>
  <c r="J119" i="10"/>
  <c r="R119" i="10"/>
  <c r="V107" i="10"/>
  <c r="X107" i="10"/>
  <c r="Y107" i="10"/>
  <c r="Z107" i="10"/>
  <c r="T108" i="10"/>
  <c r="G122" i="10"/>
  <c r="J122" i="10"/>
  <c r="R122" i="10"/>
  <c r="V108" i="10"/>
  <c r="X108" i="10"/>
  <c r="Y108" i="10"/>
  <c r="Z108" i="10"/>
  <c r="T109" i="10"/>
  <c r="G125" i="10"/>
  <c r="J125" i="10"/>
  <c r="R125" i="10"/>
  <c r="V109" i="10"/>
  <c r="T110" i="10"/>
  <c r="G128" i="10"/>
  <c r="J128" i="10"/>
  <c r="R128" i="10"/>
  <c r="V110" i="10"/>
  <c r="T111" i="10"/>
  <c r="G131" i="10"/>
  <c r="J131" i="10"/>
  <c r="R131" i="10"/>
  <c r="V111" i="10"/>
  <c r="T112" i="10"/>
  <c r="G134" i="10"/>
  <c r="J134" i="10"/>
  <c r="R134" i="10"/>
  <c r="V112" i="10"/>
  <c r="T113" i="10"/>
  <c r="G137" i="10"/>
  <c r="J137" i="10"/>
  <c r="R137" i="10"/>
  <c r="V113" i="10"/>
  <c r="T114" i="10"/>
  <c r="G140" i="10"/>
  <c r="J140" i="10"/>
  <c r="R140" i="10"/>
  <c r="V114" i="10"/>
  <c r="T115" i="10"/>
  <c r="G143" i="10"/>
  <c r="J143" i="10"/>
  <c r="R143" i="10"/>
  <c r="V115" i="10"/>
  <c r="G94" i="10"/>
  <c r="J94" i="10"/>
  <c r="R94" i="10"/>
  <c r="F94" i="10"/>
  <c r="I94" i="10"/>
  <c r="K94" i="10"/>
  <c r="F40" i="10"/>
  <c r="I40" i="10"/>
  <c r="K40" i="10"/>
  <c r="L40" i="10"/>
  <c r="N94" i="10"/>
  <c r="G91" i="10"/>
  <c r="J91" i="10"/>
  <c r="R91" i="10"/>
  <c r="F91" i="10"/>
  <c r="I91" i="10"/>
  <c r="K91" i="10"/>
  <c r="N91" i="10"/>
  <c r="G88" i="10"/>
  <c r="J88" i="10"/>
  <c r="R88" i="10"/>
  <c r="F88" i="10"/>
  <c r="I88" i="10"/>
  <c r="K88" i="10"/>
  <c r="N88" i="10"/>
  <c r="L88" i="10"/>
  <c r="G85" i="10"/>
  <c r="J85" i="10"/>
  <c r="R85" i="10"/>
  <c r="F85" i="10"/>
  <c r="I85" i="10"/>
  <c r="K85" i="10"/>
  <c r="F4" i="10"/>
  <c r="I4" i="10"/>
  <c r="K4" i="10"/>
  <c r="F13" i="10"/>
  <c r="I13" i="10"/>
  <c r="K13" i="10"/>
  <c r="F22" i="10"/>
  <c r="I22" i="10"/>
  <c r="K22" i="10"/>
  <c r="F31" i="10"/>
  <c r="I31" i="10"/>
  <c r="K31" i="10"/>
  <c r="L4" i="10"/>
  <c r="G82" i="10"/>
  <c r="J82" i="10"/>
  <c r="R82" i="10"/>
  <c r="F82" i="10"/>
  <c r="I82" i="10"/>
  <c r="K82" i="10"/>
  <c r="G79" i="10"/>
  <c r="J79" i="10"/>
  <c r="R79" i="10"/>
  <c r="F79" i="10"/>
  <c r="I79" i="10"/>
  <c r="K79" i="10"/>
  <c r="G76" i="10"/>
  <c r="J76" i="10"/>
  <c r="R76" i="10"/>
  <c r="F76" i="10"/>
  <c r="I76" i="10"/>
  <c r="K76" i="10"/>
  <c r="G73" i="10"/>
  <c r="J73" i="10"/>
  <c r="R73" i="10"/>
  <c r="F73" i="10"/>
  <c r="I73" i="10"/>
  <c r="K73" i="10"/>
  <c r="G70" i="10"/>
  <c r="J70" i="10"/>
  <c r="R70" i="10"/>
  <c r="F70" i="10"/>
  <c r="I70" i="10"/>
  <c r="K70" i="10"/>
  <c r="G67" i="10"/>
  <c r="J67" i="10"/>
  <c r="R67" i="10"/>
  <c r="F67" i="10"/>
  <c r="I67" i="10"/>
  <c r="K67" i="10"/>
  <c r="V66" i="10"/>
  <c r="U66" i="10"/>
  <c r="T66" i="10"/>
  <c r="V65" i="10"/>
  <c r="U65" i="10"/>
  <c r="T65" i="10"/>
  <c r="V64" i="10"/>
  <c r="U64" i="10"/>
  <c r="T64" i="10"/>
  <c r="G64" i="10"/>
  <c r="J64" i="10"/>
  <c r="R64" i="10"/>
  <c r="F64" i="10"/>
  <c r="I64" i="10"/>
  <c r="K64" i="10"/>
  <c r="V63" i="10"/>
  <c r="U63" i="10"/>
  <c r="T63" i="10"/>
  <c r="V62" i="10"/>
  <c r="U62" i="10"/>
  <c r="T62" i="10"/>
  <c r="V61" i="10"/>
  <c r="U61" i="10"/>
  <c r="T61" i="10"/>
  <c r="G61" i="10"/>
  <c r="J61" i="10"/>
  <c r="R61" i="10"/>
  <c r="F61" i="10"/>
  <c r="I61" i="10"/>
  <c r="K61" i="10"/>
  <c r="V60" i="10"/>
  <c r="U60" i="10"/>
  <c r="T60" i="10"/>
  <c r="F58" i="10"/>
  <c r="I58" i="10"/>
  <c r="K58" i="10"/>
  <c r="U54" i="10"/>
  <c r="Z52" i="10"/>
  <c r="U57" i="10"/>
  <c r="Z53" i="10"/>
  <c r="Z54" i="10"/>
  <c r="Z55" i="10"/>
  <c r="Z56" i="10"/>
  <c r="Z57" i="10"/>
  <c r="Z59" i="10"/>
  <c r="F55" i="10"/>
  <c r="I55" i="10"/>
  <c r="K55" i="10"/>
  <c r="U53" i="10"/>
  <c r="Y52" i="10"/>
  <c r="U56" i="10"/>
  <c r="Y53" i="10"/>
  <c r="U59" i="10"/>
  <c r="Y54" i="10"/>
  <c r="Y55" i="10"/>
  <c r="Y56" i="10"/>
  <c r="Y57" i="10"/>
  <c r="Y59" i="10"/>
  <c r="F52" i="10"/>
  <c r="I52" i="10"/>
  <c r="K52" i="10"/>
  <c r="U55" i="10"/>
  <c r="X53" i="10"/>
  <c r="U58" i="10"/>
  <c r="X54" i="10"/>
  <c r="X55" i="10"/>
  <c r="X56" i="10"/>
  <c r="X57" i="10"/>
  <c r="X59" i="10"/>
  <c r="V59" i="10"/>
  <c r="T59" i="10"/>
  <c r="Z58" i="10"/>
  <c r="Y58" i="10"/>
  <c r="X58" i="10"/>
  <c r="V58" i="10"/>
  <c r="T58" i="10"/>
  <c r="G58" i="10"/>
  <c r="J58" i="10"/>
  <c r="R58" i="10"/>
  <c r="V57" i="10"/>
  <c r="T57" i="10"/>
  <c r="V56" i="10"/>
  <c r="T56" i="10"/>
  <c r="V55" i="10"/>
  <c r="T55" i="10"/>
  <c r="G55" i="10"/>
  <c r="J55" i="10"/>
  <c r="R55" i="10"/>
  <c r="V54" i="10"/>
  <c r="T54" i="10"/>
  <c r="V53" i="10"/>
  <c r="T53" i="10"/>
  <c r="G52" i="10"/>
  <c r="J52" i="10"/>
  <c r="R52" i="10"/>
  <c r="V52" i="10"/>
  <c r="T52" i="10"/>
  <c r="L52" i="10"/>
  <c r="V51" i="10"/>
  <c r="B51" i="10"/>
  <c r="U51" i="10"/>
  <c r="T51" i="10"/>
  <c r="T50" i="10"/>
  <c r="F46" i="10"/>
  <c r="I46" i="10"/>
  <c r="K46" i="10"/>
  <c r="M46" i="10"/>
  <c r="U18" i="10"/>
  <c r="Z8" i="10"/>
  <c r="F43" i="10"/>
  <c r="I43" i="10"/>
  <c r="K43" i="10"/>
  <c r="M43" i="10"/>
  <c r="N43" i="10"/>
  <c r="U17" i="10"/>
  <c r="Y8" i="10"/>
  <c r="M40" i="10"/>
  <c r="N40" i="10"/>
  <c r="U16" i="10"/>
  <c r="X8" i="10"/>
  <c r="G43" i="10"/>
  <c r="J43" i="10"/>
  <c r="R43" i="10"/>
  <c r="V17" i="10"/>
  <c r="G46" i="10"/>
  <c r="J46" i="10"/>
  <c r="R46" i="10"/>
  <c r="V18" i="10"/>
  <c r="G40" i="10"/>
  <c r="J40" i="10"/>
  <c r="R40" i="10"/>
  <c r="V16" i="10"/>
  <c r="F7" i="10"/>
  <c r="I7" i="10"/>
  <c r="K7" i="10"/>
  <c r="M7" i="10"/>
  <c r="N7" i="10"/>
  <c r="U5" i="10"/>
  <c r="Y4" i="10"/>
  <c r="F16" i="10"/>
  <c r="I16" i="10"/>
  <c r="K16" i="10"/>
  <c r="M16" i="10"/>
  <c r="N16" i="10"/>
  <c r="U8" i="10"/>
  <c r="Y5" i="10"/>
  <c r="F25" i="10"/>
  <c r="I25" i="10"/>
  <c r="K25" i="10"/>
  <c r="M25" i="10"/>
  <c r="N25" i="10"/>
  <c r="U11" i="10"/>
  <c r="Y6" i="10"/>
  <c r="F34" i="10"/>
  <c r="I34" i="10"/>
  <c r="K34" i="10"/>
  <c r="M34" i="10"/>
  <c r="N34" i="10"/>
  <c r="U14" i="10"/>
  <c r="Y7" i="10"/>
  <c r="Y9" i="10"/>
  <c r="Y11" i="10"/>
  <c r="F10" i="10"/>
  <c r="I10" i="10"/>
  <c r="K10" i="10"/>
  <c r="M10" i="10"/>
  <c r="N10" i="10"/>
  <c r="U6" i="10"/>
  <c r="Z4" i="10"/>
  <c r="F19" i="10"/>
  <c r="I19" i="10"/>
  <c r="K19" i="10"/>
  <c r="M19" i="10"/>
  <c r="N19" i="10"/>
  <c r="U9" i="10"/>
  <c r="Z5" i="10"/>
  <c r="F28" i="10"/>
  <c r="I28" i="10"/>
  <c r="K28" i="10"/>
  <c r="M28" i="10"/>
  <c r="N28" i="10"/>
  <c r="U12" i="10"/>
  <c r="Z6" i="10"/>
  <c r="F37" i="10"/>
  <c r="I37" i="10"/>
  <c r="K37" i="10"/>
  <c r="M37" i="10"/>
  <c r="N37" i="10"/>
  <c r="U15" i="10"/>
  <c r="Z7" i="10"/>
  <c r="Z9" i="10"/>
  <c r="Z11" i="10"/>
  <c r="N4" i="10"/>
  <c r="U4" i="10"/>
  <c r="X4" i="10"/>
  <c r="M13" i="10"/>
  <c r="N13" i="10"/>
  <c r="U7" i="10"/>
  <c r="X5" i="10"/>
  <c r="M22" i="10"/>
  <c r="N22" i="10"/>
  <c r="U10" i="10"/>
  <c r="X6" i="10"/>
  <c r="M31" i="10"/>
  <c r="N31" i="10"/>
  <c r="U13" i="10"/>
  <c r="X7" i="10"/>
  <c r="X9" i="10"/>
  <c r="Z10" i="10"/>
  <c r="Y10" i="10"/>
  <c r="X10" i="10"/>
  <c r="X11" i="10"/>
  <c r="T18" i="10"/>
  <c r="T17" i="10"/>
  <c r="T16" i="10"/>
  <c r="G28" i="10"/>
  <c r="J28" i="10"/>
  <c r="R28" i="10"/>
  <c r="V12" i="10"/>
  <c r="G31" i="10"/>
  <c r="J31" i="10"/>
  <c r="R31" i="10"/>
  <c r="V13" i="10"/>
  <c r="G37" i="10"/>
  <c r="J37" i="10"/>
  <c r="R37" i="10"/>
  <c r="V15" i="10"/>
  <c r="G34" i="10"/>
  <c r="J34" i="10"/>
  <c r="R34" i="10"/>
  <c r="V14" i="10"/>
  <c r="G25" i="10"/>
  <c r="J25" i="10"/>
  <c r="R25" i="10"/>
  <c r="V11" i="10"/>
  <c r="G22" i="10"/>
  <c r="J22" i="10"/>
  <c r="R22" i="10"/>
  <c r="V10" i="10"/>
  <c r="G19" i="10"/>
  <c r="J19" i="10"/>
  <c r="R19" i="10"/>
  <c r="V9" i="10"/>
  <c r="G16" i="10"/>
  <c r="J16" i="10"/>
  <c r="R16" i="10"/>
  <c r="V8" i="10"/>
  <c r="G13" i="10"/>
  <c r="J13" i="10"/>
  <c r="R13" i="10"/>
  <c r="V7" i="10"/>
  <c r="T15" i="10"/>
  <c r="T14" i="10"/>
  <c r="T13" i="10"/>
  <c r="T12" i="10"/>
  <c r="T11" i="10"/>
  <c r="T10" i="10"/>
  <c r="T9" i="10"/>
  <c r="T8" i="10"/>
  <c r="T7" i="10"/>
  <c r="J10" i="10"/>
  <c r="G10" i="10"/>
  <c r="R10" i="10"/>
  <c r="V6" i="10"/>
  <c r="G7" i="10"/>
  <c r="J7" i="10"/>
  <c r="R7" i="10"/>
  <c r="T6" i="10"/>
  <c r="V5" i="10"/>
  <c r="T5" i="10"/>
  <c r="T4" i="10"/>
  <c r="G4" i="10"/>
  <c r="J4" i="10"/>
  <c r="R4" i="10"/>
  <c r="V4" i="10"/>
  <c r="V3" i="10"/>
  <c r="B3" i="10"/>
  <c r="U3" i="10"/>
  <c r="T3" i="10"/>
  <c r="T2" i="10"/>
</calcChain>
</file>

<file path=xl/sharedStrings.xml><?xml version="1.0" encoding="utf-8"?>
<sst xmlns="http://schemas.openxmlformats.org/spreadsheetml/2006/main" count="1900" uniqueCount="339">
  <si>
    <t>A1</t>
  </si>
  <si>
    <t>Lyz</t>
  </si>
  <si>
    <t>A2</t>
  </si>
  <si>
    <t>A3</t>
  </si>
  <si>
    <t>A4</t>
  </si>
  <si>
    <t>A5</t>
  </si>
  <si>
    <t>A6</t>
  </si>
  <si>
    <t>A7</t>
  </si>
  <si>
    <t>Olfm4</t>
  </si>
  <si>
    <t>A8</t>
  </si>
  <si>
    <t>A9</t>
  </si>
  <si>
    <t>A10</t>
  </si>
  <si>
    <t>Muc2</t>
  </si>
  <si>
    <t>A11</t>
  </si>
  <si>
    <t>A12</t>
  </si>
  <si>
    <t>A13</t>
  </si>
  <si>
    <t>A14</t>
  </si>
  <si>
    <t>A15</t>
  </si>
  <si>
    <t>A16</t>
  </si>
  <si>
    <t>A17</t>
  </si>
  <si>
    <t>A18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</si>
  <si>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</si>
  <si>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</si>
  <si>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</si>
  <si>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</si>
  <si>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</si>
  <si>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</si>
  <si>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</si>
  <si>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</si>
  <si>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</si>
  <si>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</si>
  <si>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</si>
  <si>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</si>
  <si>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</si>
  <si>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</si>
  <si>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</si>
  <si>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</si>
  <si>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</si>
  <si>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</si>
  <si>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</si>
  <si>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</si>
  <si>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</si>
  <si>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</si>
  <si>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</si>
  <si>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</si>
  <si>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</si>
  <si>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</si>
  <si>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</si>
  <si>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</si>
  <si>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</si>
  <si>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</si>
  <si>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</si>
  <si>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</si>
  <si>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</si>
  <si>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</si>
  <si>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</si>
  <si>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</si>
  <si>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</si>
  <si>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</si>
  <si>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</si>
  <si>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</si>
  <si>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</si>
  <si>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</si>
  <si>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</si>
  <si>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</si>
  <si>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</si>
  <si>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</si>
  <si>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</si>
  <si>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</si>
  <si>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</si>
  <si>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</si>
  <si>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</si>
  <si>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</si>
  <si>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</si>
  <si>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</si>
  <si>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</si>
  <si>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</si>
  <si>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</si>
  <si>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</si>
  <si>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</si>
  <si>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</si>
  <si>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</si>
  <si>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</si>
  <si>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</si>
  <si>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</si>
  <si>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</si>
  <si>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</si>
  <si>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</si>
  <si>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</si>
  <si>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</si>
  <si>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</si>
  <si>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</si>
  <si>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</si>
  <si>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</si>
  <si>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</si>
  <si>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</si>
  <si>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</si>
  <si>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</si>
  <si>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</si>
  <si>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</si>
  <si>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</si>
  <si>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</si>
  <si>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</si>
  <si>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</si>
  <si>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</si>
  <si>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</si>
  <si>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</si>
  <si>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</si>
  <si>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</si>
  <si>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</si>
  <si>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</si>
  <si>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</si>
  <si>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</si>
  <si>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</si>
  <si>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</si>
  <si>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</si>
  <si>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</si>
  <si>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</si>
  <si>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</si>
  <si>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</si>
  <si>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</si>
  <si>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</si>
  <si>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</si>
  <si>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</si>
  <si>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</si>
  <si>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</si>
  <si>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</si>
  <si>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</si>
  <si>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</si>
  <si>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</si>
  <si>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</si>
  <si>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</si>
  <si>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</si>
  <si>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</si>
  <si>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</si>
  <si>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</si>
  <si>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</si>
  <si>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</si>
  <si>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</si>
  <si>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</si>
  <si>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</si>
  <si>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H13</t>
  </si>
  <si>
    <t>H14</t>
  </si>
  <si>
    <t>H15</t>
  </si>
  <si>
    <t>I1</t>
  </si>
  <si>
    <t>I2</t>
  </si>
  <si>
    <t>I3</t>
  </si>
  <si>
    <t>I4</t>
  </si>
  <si>
    <t>I5</t>
  </si>
  <si>
    <t>I6</t>
  </si>
  <si>
    <t>I7</t>
  </si>
  <si>
    <t>I8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</si>
  <si>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</si>
  <si>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</si>
  <si>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</si>
  <si>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</si>
  <si>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</si>
  <si>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</si>
  <si>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</si>
  <si>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</si>
  <si>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</si>
  <si>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</si>
  <si>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</si>
  <si>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</si>
  <si>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</si>
  <si>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</si>
  <si>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</si>
  <si>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</si>
  <si>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</si>
  <si>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</si>
  <si>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</si>
  <si>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</si>
  <si>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</si>
  <si>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</si>
  <si>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</si>
  <si>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</si>
  <si>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</si>
  <si>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</si>
  <si>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</si>
  <si>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</si>
  <si>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</si>
  <si>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</si>
  <si>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</si>
  <si>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</si>
  <si>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</si>
  <si>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</si>
  <si>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</si>
  <si>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</si>
  <si>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</si>
  <si>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</si>
  <si>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</si>
  <si>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</si>
  <si>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</si>
  <si>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</si>
  <si>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</si>
  <si>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</si>
  <si>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</si>
  <si>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</si>
  <si>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</si>
  <si>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</si>
  <si>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</si>
  <si>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</si>
  <si>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</si>
  <si>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</si>
  <si>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</si>
  <si>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</si>
  <si>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</si>
  <si>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</si>
  <si>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</si>
  <si>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</si>
  <si>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</si>
  <si>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</si>
  <si>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</si>
  <si>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</si>
  <si>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L17</t>
  </si>
  <si>
    <t>L18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</si>
  <si>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</si>
  <si>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</si>
  <si>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</si>
  <si>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</si>
  <si>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</si>
  <si>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</si>
  <si>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</si>
  <si>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</si>
  <si>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</si>
  <si>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</si>
  <si>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</si>
  <si>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</si>
  <si>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</si>
  <si>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</si>
  <si>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</si>
  <si>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</si>
  <si>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</si>
  <si>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</si>
  <si>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</si>
  <si>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</si>
  <si>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</si>
  <si>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</si>
  <si>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</si>
  <si>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</si>
  <si>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</si>
  <si>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</si>
  <si>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</si>
  <si>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</si>
  <si>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</si>
  <si>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</si>
  <si>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</si>
  <si>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</si>
  <si>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</si>
  <si>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</si>
  <si>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</si>
  <si>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</si>
  <si>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CT</t>
  </si>
  <si>
    <t>relative to ave control</t>
  </si>
  <si>
    <t>relative to each control</t>
  </si>
  <si>
    <t>AVG</t>
  </si>
  <si>
    <t>ACTIN</t>
  </si>
  <si>
    <t>STDEV</t>
  </si>
  <si>
    <t>Norm               (vs - HK)</t>
  </si>
  <si>
    <t>AVG internal control</t>
  </si>
  <si>
    <t>ΔCt Reference (sample - Ctrl)</t>
  </si>
  <si>
    <t>ΔΔCt Relative epression</t>
  </si>
  <si>
    <t>st dev</t>
  </si>
  <si>
    <t>LGR5</t>
  </si>
  <si>
    <t>mORG</t>
  </si>
  <si>
    <t>Clone 1 BM50</t>
  </si>
  <si>
    <t>Clone 1 DAPT</t>
  </si>
  <si>
    <t>Clone 2 BM50</t>
  </si>
  <si>
    <t>Clone 2 DAPT</t>
  </si>
  <si>
    <t>Clone 3 BM50</t>
  </si>
  <si>
    <t>Clone 3 DAPT</t>
  </si>
  <si>
    <t>Clone 5 BM50</t>
  </si>
  <si>
    <t>Clone 5 DAPT</t>
  </si>
  <si>
    <t>Clone 1 CHIR</t>
  </si>
  <si>
    <t>Clone 2 CHIR</t>
  </si>
  <si>
    <t>Clone 3 CHIR</t>
  </si>
  <si>
    <t>Clone 5 CHIR</t>
  </si>
  <si>
    <t>EXP20 01</t>
  </si>
  <si>
    <t>EXP20 02</t>
  </si>
  <si>
    <t>EXP20 03</t>
  </si>
  <si>
    <t>EXP20 05</t>
  </si>
  <si>
    <t>EXP20 06</t>
  </si>
  <si>
    <t>EXP20 07</t>
  </si>
  <si>
    <t>EXP20 09</t>
  </si>
  <si>
    <t>EXP20 10</t>
  </si>
  <si>
    <t>EXP20 11</t>
  </si>
  <si>
    <t>EXP20 13</t>
  </si>
  <si>
    <t>EXP20 14</t>
  </si>
  <si>
    <t>EXP20 15</t>
  </si>
  <si>
    <t>LYZ</t>
  </si>
  <si>
    <t>MUC2</t>
  </si>
  <si>
    <t>OLFM4</t>
  </si>
  <si>
    <t>22.4616451263428</t>
  </si>
  <si>
    <t>BM50</t>
  </si>
  <si>
    <t>BM50+CHIR</t>
  </si>
  <si>
    <t>BM50+DAPT</t>
  </si>
  <si>
    <t>stdev</t>
  </si>
  <si>
    <t>sem</t>
  </si>
  <si>
    <t>ave</t>
  </si>
  <si>
    <t>ALPI</t>
  </si>
  <si>
    <t>ChrA</t>
  </si>
  <si>
    <t>Chr A</t>
  </si>
  <si>
    <t>Atoh1</t>
  </si>
  <si>
    <t>Hes1</t>
  </si>
  <si>
    <t>EXP22 01</t>
  </si>
  <si>
    <t>16.1631298065186</t>
  </si>
  <si>
    <t>EXP22 02</t>
  </si>
  <si>
    <t>EXP22 03</t>
  </si>
  <si>
    <t>EXP22 05</t>
  </si>
  <si>
    <t>EXP22 06</t>
  </si>
  <si>
    <t>EXP22 07</t>
  </si>
  <si>
    <t>14.4697189331055</t>
  </si>
  <si>
    <t>EXP22 09</t>
  </si>
  <si>
    <t>EXP22 10</t>
  </si>
  <si>
    <t>EXP22 11</t>
  </si>
  <si>
    <t>EXP22 13</t>
  </si>
  <si>
    <t>EXP22 14</t>
  </si>
  <si>
    <t>EXP22 15</t>
  </si>
  <si>
    <t>19.7116870880127</t>
  </si>
  <si>
    <t>FABP1</t>
  </si>
  <si>
    <t>Axin 2</t>
  </si>
  <si>
    <t>13.8239240646362</t>
  </si>
  <si>
    <t>18.7931995391846</t>
  </si>
  <si>
    <t>19.0385608673096</t>
  </si>
  <si>
    <t>DLL1</t>
  </si>
  <si>
    <t>Pt 2 BM50</t>
  </si>
  <si>
    <t>EXP28 02</t>
  </si>
  <si>
    <t>Pt 2 CHIR</t>
  </si>
  <si>
    <t>EXP28 03</t>
  </si>
  <si>
    <t>Pt 2 DAPT</t>
  </si>
  <si>
    <t>EXP28 04</t>
  </si>
  <si>
    <t>Axin2</t>
  </si>
  <si>
    <t>dll1</t>
  </si>
  <si>
    <t>qPCR analysis</t>
  </si>
  <si>
    <t>HES1</t>
  </si>
  <si>
    <t>AXIN2</t>
  </si>
  <si>
    <t>ATOH1</t>
  </si>
  <si>
    <t>CHGA</t>
  </si>
  <si>
    <t>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</si>
</sst>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11"/>
      <color theme="4" tint="-0.249977111117893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name val="Comic Sans MS"/>
      <family val="4"/>
    </font>
    <font>
      <b/>
      <sz val="1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61">
    <xf numFmtId="0" fontId="0" fillId="0" borderId="0" xfId="0"/>
    <xf numFmtId="164" fontId="0" fillId="0" borderId="0" xfId="0" applyNumberFormat="1"/>
    <xf numFmtId="0" fontId="0" fillId="2" borderId="0" xfId="0" applyFill="1"/>
    <xf numFmtId="0" fontId="2" fillId="3" borderId="0" xfId="0" applyFont="1" applyFill="1"/>
    <xf numFmtId="0" fontId="0" fillId="3" borderId="0" xfId="0" applyFill="1"/>
    <xf numFmtId="0" fontId="3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5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7" borderId="2" xfId="1" applyFont="1" applyFill="1" applyBorder="1" applyAlignment="1">
      <alignment horizontal="center" vertical="center" wrapText="1"/>
    </xf>
    <xf numFmtId="0" fontId="6" fillId="7" borderId="3" xfId="1" applyFont="1" applyFill="1" applyBorder="1" applyAlignment="1">
      <alignment horizontal="center" vertical="center" wrapText="1"/>
    </xf>
    <xf numFmtId="0" fontId="7" fillId="8" borderId="4" xfId="0" applyFont="1" applyFill="1" applyBorder="1"/>
    <xf numFmtId="0" fontId="2" fillId="0" borderId="4" xfId="0" applyFont="1" applyBorder="1"/>
    <xf numFmtId="0" fontId="0" fillId="0" borderId="5" xfId="0" applyBorder="1"/>
    <xf numFmtId="0" fontId="8" fillId="0" borderId="0" xfId="2"/>
    <xf numFmtId="165" fontId="6" fillId="0" borderId="6" xfId="0" applyNumberFormat="1" applyFon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2" fontId="9" fillId="0" borderId="6" xfId="1" applyNumberFormat="1" applyFont="1" applyBorder="1" applyAlignment="1">
      <alignment horizontal="center"/>
    </xf>
    <xf numFmtId="2" fontId="9" fillId="0" borderId="7" xfId="1" applyNumberFormat="1" applyFont="1" applyBorder="1" applyAlignment="1">
      <alignment horizontal="center"/>
    </xf>
    <xf numFmtId="2" fontId="0" fillId="0" borderId="4" xfId="0" applyNumberFormat="1" applyBorder="1"/>
    <xf numFmtId="0" fontId="0" fillId="0" borderId="8" xfId="0" applyBorder="1"/>
    <xf numFmtId="165" fontId="6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2" fontId="9" fillId="0" borderId="0" xfId="1" applyNumberFormat="1" applyFont="1" applyAlignment="1">
      <alignment horizontal="center"/>
    </xf>
    <xf numFmtId="2" fontId="9" fillId="0" borderId="9" xfId="1" applyNumberFormat="1" applyFont="1" applyBorder="1" applyAlignment="1">
      <alignment horizontal="center"/>
    </xf>
    <xf numFmtId="0" fontId="2" fillId="0" borderId="0" xfId="0" applyFont="1"/>
    <xf numFmtId="0" fontId="7" fillId="0" borderId="0" xfId="0" applyFont="1"/>
    <xf numFmtId="2" fontId="0" fillId="0" borderId="0" xfId="0" applyNumberFormat="1"/>
    <xf numFmtId="0" fontId="0" fillId="0" borderId="10" xfId="0" applyBorder="1"/>
    <xf numFmtId="165" fontId="6" fillId="0" borderId="11" xfId="0" applyNumberFormat="1" applyFon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" fontId="9" fillId="0" borderId="11" xfId="1" applyNumberFormat="1" applyFont="1" applyBorder="1" applyAlignment="1">
      <alignment horizontal="center"/>
    </xf>
    <xf numFmtId="0" fontId="0" fillId="0" borderId="11" xfId="0" applyBorder="1"/>
    <xf numFmtId="0" fontId="8" fillId="0" borderId="0" xfId="0" applyFont="1"/>
    <xf numFmtId="2" fontId="0" fillId="0" borderId="0" xfId="0" applyNumberFormat="1" applyAlignment="1">
      <alignment horizontal="center"/>
    </xf>
    <xf numFmtId="0" fontId="1" fillId="0" borderId="4" xfId="0" applyFont="1" applyBorder="1"/>
    <xf numFmtId="0" fontId="8" fillId="0" borderId="11" xfId="2" applyBorder="1"/>
    <xf numFmtId="164" fontId="0" fillId="0" borderId="11" xfId="0" applyNumberFormat="1" applyBorder="1"/>
    <xf numFmtId="2" fontId="9" fillId="0" borderId="13" xfId="1" applyNumberFormat="1" applyFont="1" applyBorder="1" applyAlignment="1">
      <alignment horizontal="center"/>
    </xf>
    <xf numFmtId="164" fontId="8" fillId="0" borderId="0" xfId="0" quotePrefix="1" applyNumberFormat="1" applyFont="1"/>
    <xf numFmtId="0" fontId="8" fillId="0" borderId="4" xfId="0" applyFont="1" applyBorder="1"/>
    <xf numFmtId="0" fontId="8" fillId="0" borderId="0" xfId="0" applyFont="1" applyAlignment="1">
      <alignment horizontal="right"/>
    </xf>
    <xf numFmtId="2" fontId="2" fillId="0" borderId="0" xfId="0" applyNumberFormat="1" applyFont="1"/>
    <xf numFmtId="0" fontId="3" fillId="2" borderId="12" xfId="0" applyFont="1" applyFill="1" applyBorder="1" applyAlignment="1">
      <alignment horizontal="center"/>
    </xf>
    <xf numFmtId="165" fontId="3" fillId="2" borderId="12" xfId="0" applyNumberFormat="1" applyFont="1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6" fillId="5" borderId="12" xfId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right"/>
    </xf>
    <xf numFmtId="2" fontId="8" fillId="0" borderId="4" xfId="0" applyNumberFormat="1" applyFont="1" applyBorder="1"/>
    <xf numFmtId="0" fontId="10" fillId="2" borderId="14" xfId="0" applyFont="1" applyFill="1" applyBorder="1" applyAlignment="1">
      <alignment horizontal="center"/>
    </xf>
    <xf numFmtId="0" fontId="2" fillId="9" borderId="0" xfId="0" applyFont="1" applyFill="1"/>
    <xf numFmtId="0" fontId="2" fillId="0" borderId="0" xfId="0" applyFont="1" applyFill="1"/>
    <xf numFmtId="2" fontId="9" fillId="0" borderId="0" xfId="1" applyNumberFormat="1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_Hoja1" xfId="1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B8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36"/>
  <sheetViews>
    <sheetView tabSelected="1" workbookViewId="0">
      <selection activeCell="V26" sqref="V26"/>
    </sheetView>
  </sheetViews>
  <sheetFormatPr baseColWidth="10" defaultRowHeight="13" x14ac:dyDescent="0.15"/>
  <cols>
    <col min="1" max="1" width="26" bestFit="1" customWidth="1"/>
    <col min="3" max="3" width="32.83203125" customWidth="1"/>
    <col min="20" max="20" width="27.6640625" customWidth="1"/>
  </cols>
  <sheetData>
    <row r="1" spans="1:26" x14ac:dyDescent="0.15">
      <c r="A1" s="29" t="s">
        <v>333</v>
      </c>
    </row>
    <row r="2" spans="1:26" ht="14" thickBot="1" x14ac:dyDescent="0.2">
      <c r="L2" s="2" t="s">
        <v>253</v>
      </c>
      <c r="M2" s="2"/>
      <c r="N2" s="2"/>
      <c r="O2" s="3" t="s">
        <v>254</v>
      </c>
      <c r="P2" s="3"/>
      <c r="Q2" s="4"/>
      <c r="R2" s="4"/>
      <c r="T2" s="2" t="str">
        <f>L2</f>
        <v>relative to ave control</v>
      </c>
      <c r="U2" s="2"/>
      <c r="V2" s="2"/>
      <c r="X2" s="58" t="s">
        <v>338</v>
      </c>
    </row>
    <row r="3" spans="1:26" ht="65" thickBot="1" x14ac:dyDescent="0.3">
      <c r="A3" s="47"/>
      <c r="B3" s="57" t="str">
        <f>D4</f>
        <v>LGR5</v>
      </c>
      <c r="C3" s="47"/>
      <c r="D3" s="47"/>
      <c r="E3" s="48" t="s">
        <v>252</v>
      </c>
      <c r="F3" s="50" t="s">
        <v>255</v>
      </c>
      <c r="G3" s="48"/>
      <c r="H3" s="49" t="s">
        <v>256</v>
      </c>
      <c r="I3" s="51" t="s">
        <v>255</v>
      </c>
      <c r="J3" s="9" t="s">
        <v>257</v>
      </c>
      <c r="K3" s="10" t="s">
        <v>258</v>
      </c>
      <c r="L3" s="10" t="s">
        <v>259</v>
      </c>
      <c r="M3" s="11" t="s">
        <v>260</v>
      </c>
      <c r="N3" s="12" t="s">
        <v>261</v>
      </c>
      <c r="O3" s="10" t="s">
        <v>259</v>
      </c>
      <c r="P3" s="11" t="s">
        <v>260</v>
      </c>
      <c r="Q3" s="13" t="s">
        <v>261</v>
      </c>
      <c r="R3" s="14" t="s">
        <v>262</v>
      </c>
      <c r="T3" s="15" t="str">
        <f>S4</f>
        <v>mORG</v>
      </c>
      <c r="U3" s="16" t="str">
        <f>B3</f>
        <v>LGR5</v>
      </c>
      <c r="V3" s="16" t="str">
        <f>R3</f>
        <v>st dev</v>
      </c>
      <c r="X3" s="44" t="s">
        <v>293</v>
      </c>
      <c r="Y3" s="44" t="s">
        <v>294</v>
      </c>
      <c r="Z3" s="44" t="s">
        <v>295</v>
      </c>
    </row>
    <row r="4" spans="1:26" ht="15" x14ac:dyDescent="0.2">
      <c r="A4" s="24" t="s">
        <v>265</v>
      </c>
      <c r="B4" t="s">
        <v>4</v>
      </c>
      <c r="C4" s="18" t="s">
        <v>277</v>
      </c>
      <c r="D4" s="18" t="s">
        <v>263</v>
      </c>
      <c r="E4" s="1">
        <v>22.972745895385742</v>
      </c>
      <c r="F4" s="25">
        <f>AVERAGE(E4:E6)</f>
        <v>22.951568603515625</v>
      </c>
      <c r="G4" s="26">
        <f>STDEV(E4:E6)</f>
        <v>0.614488647703338</v>
      </c>
      <c r="H4" s="1">
        <v>14.48223876953125</v>
      </c>
      <c r="I4" s="25">
        <f>AVERAGE(H4:H6)</f>
        <v>14.328478495279947</v>
      </c>
      <c r="J4" s="20">
        <f>STDEV(H4:H6)</f>
        <v>0.13397090508203213</v>
      </c>
      <c r="K4" s="21">
        <f>F4-I4</f>
        <v>8.6230901082356777</v>
      </c>
      <c r="L4" s="21">
        <f>AVERAGE(K4,K13,K22,K31)</f>
        <v>9.6670842965443917</v>
      </c>
      <c r="M4" s="21">
        <f>K4-$L$4</f>
        <v>-1.043994188308714</v>
      </c>
      <c r="N4" s="21">
        <f>POWER(2,-M4)</f>
        <v>2.0619283313885353</v>
      </c>
      <c r="O4" s="21"/>
      <c r="P4" s="21"/>
      <c r="Q4" s="21"/>
      <c r="R4" s="22">
        <f>SQRT((G4^2)+(J4^2))</f>
        <v>0.62892328750394977</v>
      </c>
      <c r="S4" t="s">
        <v>264</v>
      </c>
      <c r="T4" s="39" t="str">
        <f>A4</f>
        <v>Clone 1 BM50</v>
      </c>
      <c r="U4" s="23">
        <f>N4</f>
        <v>2.0619283313885353</v>
      </c>
      <c r="V4" s="23">
        <f>R4</f>
        <v>0.62892328750394977</v>
      </c>
      <c r="X4" s="23">
        <f>U4</f>
        <v>2.0619283313885353</v>
      </c>
      <c r="Y4" s="23">
        <f>U5</f>
        <v>28.910447644715614</v>
      </c>
      <c r="Z4" s="23">
        <f>U6</f>
        <v>0.89503024388700847</v>
      </c>
    </row>
    <row r="5" spans="1:26" ht="15" x14ac:dyDescent="0.2">
      <c r="A5" s="24"/>
      <c r="B5" t="s">
        <v>5</v>
      </c>
      <c r="C5" s="18" t="s">
        <v>277</v>
      </c>
      <c r="D5" s="18" t="s">
        <v>263</v>
      </c>
      <c r="E5" s="1">
        <v>22.326765060424805</v>
      </c>
      <c r="F5" s="25"/>
      <c r="G5" s="26"/>
      <c r="H5" s="1">
        <v>14.236883163452148</v>
      </c>
      <c r="I5" s="25"/>
      <c r="J5" s="26"/>
      <c r="K5" s="27"/>
      <c r="L5" s="27"/>
      <c r="M5" s="27"/>
      <c r="N5" s="27"/>
      <c r="O5" s="27"/>
      <c r="P5" s="27"/>
      <c r="Q5" s="27"/>
      <c r="R5" s="28"/>
      <c r="T5" s="39" t="str">
        <f>A7</f>
        <v>Clone 1 CHIR</v>
      </c>
      <c r="U5" s="23">
        <f>N7</f>
        <v>28.910447644715614</v>
      </c>
      <c r="V5" s="23">
        <f>R7</f>
        <v>0.42994547381420323</v>
      </c>
      <c r="X5" s="23">
        <f>U7</f>
        <v>1.4077805205932825</v>
      </c>
      <c r="Y5" s="23">
        <f>U8</f>
        <v>17.98972215632573</v>
      </c>
      <c r="Z5" s="23">
        <f>U9</f>
        <v>0.43975974935393647</v>
      </c>
    </row>
    <row r="6" spans="1:26" ht="16" thickBot="1" x14ac:dyDescent="0.25">
      <c r="A6" s="24"/>
      <c r="B6" t="s">
        <v>6</v>
      </c>
      <c r="C6" s="18" t="s">
        <v>277</v>
      </c>
      <c r="D6" s="18" t="s">
        <v>263</v>
      </c>
      <c r="E6" s="1">
        <v>23.555194854736328</v>
      </c>
      <c r="F6" s="25"/>
      <c r="G6" s="26"/>
      <c r="H6" s="1">
        <v>14.266313552856445</v>
      </c>
      <c r="I6" s="25"/>
      <c r="J6" s="26"/>
      <c r="K6" s="27"/>
      <c r="L6" s="27"/>
      <c r="M6" s="27"/>
      <c r="N6" s="27"/>
      <c r="O6" s="27"/>
      <c r="P6" s="27"/>
      <c r="Q6" s="27"/>
      <c r="R6" s="28"/>
      <c r="T6" s="39" t="str">
        <f>A10</f>
        <v>Clone 1 DAPT</v>
      </c>
      <c r="U6" s="23">
        <f>N10</f>
        <v>0.89503024388700847</v>
      </c>
      <c r="V6" s="23">
        <f>R10</f>
        <v>0.58590291686329532</v>
      </c>
      <c r="X6" s="23">
        <f>U10</f>
        <v>0.38848349564144546</v>
      </c>
      <c r="Y6" s="23">
        <f>U11</f>
        <v>10.372361529681642</v>
      </c>
      <c r="Z6" s="23">
        <f>U12</f>
        <v>0.23403474158509055</v>
      </c>
    </row>
    <row r="7" spans="1:26" ht="15" x14ac:dyDescent="0.2">
      <c r="A7" s="17" t="s">
        <v>273</v>
      </c>
      <c r="B7" t="s">
        <v>42</v>
      </c>
      <c r="C7" s="18" t="s">
        <v>278</v>
      </c>
      <c r="D7" s="18" t="s">
        <v>263</v>
      </c>
      <c r="E7" s="1">
        <v>20.946479797363281</v>
      </c>
      <c r="F7" s="25">
        <f>AVERAGE(E7:E9)</f>
        <v>20.695939064025893</v>
      </c>
      <c r="G7" s="26">
        <f>STDEV(E7:E9)</f>
        <v>0.35431810301263783</v>
      </c>
      <c r="H7" s="1">
        <v>15.970088958740234</v>
      </c>
      <c r="I7" s="25">
        <f>AVERAGE(H7:H9)</f>
        <v>15.882373809814453</v>
      </c>
      <c r="J7" s="26">
        <f>STDEV(H7:H9)</f>
        <v>0.24354012468348105</v>
      </c>
      <c r="K7" s="27">
        <f>F7-I7</f>
        <v>4.81356525421144</v>
      </c>
      <c r="L7" s="27"/>
      <c r="M7" s="27">
        <f t="shared" ref="M7" si="0">K7-$L$4</f>
        <v>-4.8535190423329517</v>
      </c>
      <c r="N7" s="27">
        <f t="shared" ref="N7" si="1">POWER(2,-M7)</f>
        <v>28.910447644715614</v>
      </c>
      <c r="O7" s="27"/>
      <c r="P7" s="27"/>
      <c r="Q7" s="27"/>
      <c r="R7" s="22">
        <f>SQRT((G7^2)+(J7^2))</f>
        <v>0.42994547381420323</v>
      </c>
      <c r="T7" s="39" t="str">
        <f>A13</f>
        <v>Clone 2 BM50</v>
      </c>
      <c r="U7" s="23">
        <f>N13</f>
        <v>1.4077805205932825</v>
      </c>
      <c r="V7" s="23">
        <f>R13</f>
        <v>0.61436910871538519</v>
      </c>
      <c r="X7" s="23">
        <f>U13</f>
        <v>0.8867861661221268</v>
      </c>
      <c r="Y7" s="23">
        <f>U14</f>
        <v>7.2336359355339628</v>
      </c>
      <c r="Z7" s="23">
        <f>U15</f>
        <v>0.53268032243331986</v>
      </c>
    </row>
    <row r="8" spans="1:26" ht="15" x14ac:dyDescent="0.2">
      <c r="A8" s="24"/>
      <c r="B8" t="s">
        <v>43</v>
      </c>
      <c r="C8" s="18" t="s">
        <v>278</v>
      </c>
      <c r="D8" s="18" t="s">
        <v>263</v>
      </c>
      <c r="E8" s="1">
        <v>20.445398330688501</v>
      </c>
      <c r="F8" s="25"/>
      <c r="G8" s="26"/>
      <c r="H8" s="1">
        <v>16.069906234741211</v>
      </c>
      <c r="I8" s="25"/>
      <c r="J8" s="26"/>
      <c r="K8" s="27"/>
      <c r="M8" s="27"/>
      <c r="N8" s="27"/>
      <c r="P8" s="27"/>
      <c r="Q8" s="27"/>
      <c r="R8" s="28"/>
      <c r="T8" s="39" t="str">
        <f>A16</f>
        <v>Clone 2 CHIR</v>
      </c>
      <c r="U8" s="23">
        <f>N16</f>
        <v>17.98972215632573</v>
      </c>
      <c r="V8" s="23">
        <f>R16</f>
        <v>0.52027796658887926</v>
      </c>
      <c r="W8" s="45"/>
      <c r="X8" s="56">
        <f>U16</f>
        <v>1</v>
      </c>
      <c r="Y8" s="56">
        <f>U17</f>
        <v>17.246011647827608</v>
      </c>
      <c r="Z8" s="56">
        <f>U18</f>
        <v>0.37352796552772605</v>
      </c>
    </row>
    <row r="9" spans="1:26" ht="16" thickBot="1" x14ac:dyDescent="0.25">
      <c r="A9" s="24"/>
      <c r="B9" t="s">
        <v>44</v>
      </c>
      <c r="C9" s="18" t="s">
        <v>278</v>
      </c>
      <c r="D9" s="18" t="s">
        <v>263</v>
      </c>
      <c r="E9" s="43" t="s">
        <v>292</v>
      </c>
      <c r="F9" s="25"/>
      <c r="G9" s="26"/>
      <c r="H9" s="1">
        <v>15.607126235961914</v>
      </c>
      <c r="I9" s="25"/>
      <c r="J9" s="26"/>
      <c r="K9" s="27"/>
      <c r="M9" s="27"/>
      <c r="N9" s="27"/>
      <c r="P9" s="27"/>
      <c r="Q9" s="27"/>
      <c r="R9" s="28"/>
      <c r="T9" s="39" t="str">
        <f>A19</f>
        <v>Clone 2 DAPT</v>
      </c>
      <c r="U9" s="23">
        <f>N19</f>
        <v>0.43975974935393647</v>
      </c>
      <c r="V9" s="23">
        <f>R19</f>
        <v>0.30078195930663237</v>
      </c>
      <c r="W9" s="45" t="s">
        <v>298</v>
      </c>
      <c r="X9" s="46">
        <f>AVERAGE(X4:X8)</f>
        <v>1.148995702749078</v>
      </c>
      <c r="Y9" s="46">
        <f t="shared" ref="Y9:Z9" si="2">AVERAGE(Y4:Y8)</f>
        <v>16.350435782816913</v>
      </c>
      <c r="Z9" s="46">
        <f t="shared" si="2"/>
        <v>0.49500660455741619</v>
      </c>
    </row>
    <row r="10" spans="1:26" ht="15" x14ac:dyDescent="0.2">
      <c r="A10" s="17" t="s">
        <v>266</v>
      </c>
      <c r="B10" t="s">
        <v>78</v>
      </c>
      <c r="C10" s="18" t="s">
        <v>279</v>
      </c>
      <c r="D10" s="18" t="s">
        <v>263</v>
      </c>
      <c r="E10" s="1">
        <v>26.22401237487793</v>
      </c>
      <c r="F10" s="25">
        <f>AVERAGE(E10:E12)</f>
        <v>26.52593485514323</v>
      </c>
      <c r="G10" s="26">
        <f>STDEV(E10:E12)</f>
        <v>0.56760295459026611</v>
      </c>
      <c r="H10" s="1">
        <v>16.831890106201172</v>
      </c>
      <c r="I10" s="25">
        <f>AVERAGE(H10:H12)</f>
        <v>16.698858896891277</v>
      </c>
      <c r="J10" s="26">
        <f>STDEV(H10:H12)</f>
        <v>0.14528975851489973</v>
      </c>
      <c r="K10" s="27">
        <f>F10-I10</f>
        <v>9.8270759582519531</v>
      </c>
      <c r="M10" s="27">
        <f t="shared" ref="M10" si="3">K10-$L$4</f>
        <v>0.15999166170756141</v>
      </c>
      <c r="N10" s="27">
        <f t="shared" ref="N10" si="4">POWER(2,-M10)</f>
        <v>0.89503024388700847</v>
      </c>
      <c r="P10" s="27"/>
      <c r="Q10" s="27"/>
      <c r="R10" s="22">
        <f>SQRT((G10^2)+(J10^2))</f>
        <v>0.58590291686329532</v>
      </c>
      <c r="T10" s="39" t="str">
        <f>A22</f>
        <v>Clone 3 BM50</v>
      </c>
      <c r="U10" s="23">
        <f>N22</f>
        <v>0.38848349564144546</v>
      </c>
      <c r="V10" s="23">
        <f>R22</f>
        <v>0.10719391968916091</v>
      </c>
      <c r="W10" s="45" t="s">
        <v>296</v>
      </c>
      <c r="X10" s="31">
        <f>STDEV(X4:X8)</f>
        <v>0.62644791165681524</v>
      </c>
      <c r="Y10" s="31">
        <f>STDEV(Y4:Y8)</f>
        <v>8.3680437550662727</v>
      </c>
      <c r="Z10" s="31">
        <f>STDEV(Z4:Z8)</f>
        <v>0.24867338471110645</v>
      </c>
    </row>
    <row r="11" spans="1:26" ht="15" x14ac:dyDescent="0.2">
      <c r="A11" s="24"/>
      <c r="B11" t="s">
        <v>79</v>
      </c>
      <c r="C11" s="18" t="s">
        <v>279</v>
      </c>
      <c r="D11" s="18" t="s">
        <v>263</v>
      </c>
      <c r="E11" s="1">
        <v>26.173105239868164</v>
      </c>
      <c r="F11" s="25"/>
      <c r="G11" s="26"/>
      <c r="H11" s="1">
        <v>16.720865249633789</v>
      </c>
      <c r="I11" s="25"/>
      <c r="J11" s="26"/>
      <c r="K11" s="27"/>
      <c r="M11" s="27"/>
      <c r="N11" s="27"/>
      <c r="P11" s="27"/>
      <c r="Q11" s="27"/>
      <c r="R11" s="28"/>
      <c r="T11" s="39" t="str">
        <f>A25</f>
        <v>Clone 3 CHIR</v>
      </c>
      <c r="U11" s="23">
        <f>N25</f>
        <v>10.372361529681642</v>
      </c>
      <c r="V11" s="23">
        <f>R25</f>
        <v>0.42960956676258244</v>
      </c>
      <c r="W11" s="55" t="s">
        <v>297</v>
      </c>
      <c r="X11" s="31">
        <f>X9/SQRT(COUNT(X5:X9))</f>
        <v>0.51384649944041605</v>
      </c>
      <c r="Y11" s="31">
        <f t="shared" ref="Y11:Z11" si="5">Y9/SQRT(COUNT(Y5:Y9))</f>
        <v>7.3121371744247208</v>
      </c>
      <c r="Z11" s="31">
        <f t="shared" si="5"/>
        <v>0.22137368342034794</v>
      </c>
    </row>
    <row r="12" spans="1:26" ht="16" thickBot="1" x14ac:dyDescent="0.25">
      <c r="A12" s="24"/>
      <c r="B12" t="s">
        <v>80</v>
      </c>
      <c r="C12" s="18" t="s">
        <v>279</v>
      </c>
      <c r="D12" s="18" t="s">
        <v>263</v>
      </c>
      <c r="E12" s="1">
        <v>27.180686950683594</v>
      </c>
      <c r="F12" s="25"/>
      <c r="G12" s="26"/>
      <c r="H12" s="1">
        <v>16.543821334838867</v>
      </c>
      <c r="I12" s="25"/>
      <c r="J12" s="26"/>
      <c r="K12" s="27"/>
      <c r="M12" s="27"/>
      <c r="N12" s="27"/>
      <c r="P12" s="27"/>
      <c r="Q12" s="27"/>
      <c r="R12" s="28"/>
      <c r="T12" s="39" t="str">
        <f>A28</f>
        <v>Clone 3 DAPT</v>
      </c>
      <c r="U12" s="23">
        <f>N28</f>
        <v>0.23403474158509055</v>
      </c>
      <c r="V12" s="23">
        <f>R28</f>
        <v>0.17991422157121942</v>
      </c>
    </row>
    <row r="13" spans="1:26" ht="15" x14ac:dyDescent="0.2">
      <c r="A13" s="17" t="s">
        <v>267</v>
      </c>
      <c r="B13" t="s">
        <v>147</v>
      </c>
      <c r="C13" s="18" t="s">
        <v>280</v>
      </c>
      <c r="D13" s="18" t="s">
        <v>263</v>
      </c>
      <c r="E13" s="1">
        <v>24.305578231811523</v>
      </c>
      <c r="F13" s="25">
        <f>AVERAGE(E13:E15)</f>
        <v>24.632602691650391</v>
      </c>
      <c r="G13" s="26">
        <f>STDEV(E13:E15)</f>
        <v>0.41674592554919748</v>
      </c>
      <c r="H13" s="1">
        <v>14.937707901000977</v>
      </c>
      <c r="I13" s="25">
        <f>AVERAGE(H13:H15)</f>
        <v>15.458940823872885</v>
      </c>
      <c r="J13" s="26">
        <f>STDEV(H13:H15)</f>
        <v>0.45141138142705206</v>
      </c>
      <c r="K13" s="27">
        <f>F13-I13</f>
        <v>9.1736618677775059</v>
      </c>
      <c r="L13" s="27"/>
      <c r="M13" s="27">
        <f t="shared" ref="M13" si="6">K13-$L$4</f>
        <v>-0.4934224287668858</v>
      </c>
      <c r="N13" s="27">
        <f t="shared" ref="N13" si="7">POWER(2,-M13)</f>
        <v>1.4077805205932825</v>
      </c>
      <c r="O13" s="27"/>
      <c r="P13" s="27"/>
      <c r="Q13" s="27"/>
      <c r="R13" s="22">
        <f>SQRT((G13^2)+(J13^2))</f>
        <v>0.61436910871538519</v>
      </c>
      <c r="T13" s="39" t="str">
        <f>A31</f>
        <v>Clone 5 BM50</v>
      </c>
      <c r="U13" s="23">
        <f>N31</f>
        <v>0.8867861661221268</v>
      </c>
      <c r="V13" s="23">
        <f>R31</f>
        <v>0.60611497563411676</v>
      </c>
    </row>
    <row r="14" spans="1:26" ht="15" x14ac:dyDescent="0.2">
      <c r="A14" s="24"/>
      <c r="B14" t="s">
        <v>148</v>
      </c>
      <c r="C14" s="18" t="s">
        <v>280</v>
      </c>
      <c r="D14" s="18" t="s">
        <v>263</v>
      </c>
      <c r="E14" s="1">
        <v>24.490388870239258</v>
      </c>
      <c r="F14" s="25"/>
      <c r="G14" s="26"/>
      <c r="H14" s="1">
        <v>15.716488838195801</v>
      </c>
      <c r="I14" s="25"/>
      <c r="J14" s="26"/>
      <c r="K14" s="27"/>
      <c r="M14" s="27"/>
      <c r="N14" s="27"/>
      <c r="P14" s="27"/>
      <c r="Q14" s="27"/>
      <c r="R14" s="28"/>
      <c r="T14" s="39" t="str">
        <f>A34</f>
        <v>Clone 5 CHIR</v>
      </c>
      <c r="U14" s="23">
        <f>N34</f>
        <v>7.2336359355339628</v>
      </c>
      <c r="V14" s="23">
        <f>R34</f>
        <v>0.20448078236308698</v>
      </c>
    </row>
    <row r="15" spans="1:26" ht="16" thickBot="1" x14ac:dyDescent="0.25">
      <c r="A15" s="24"/>
      <c r="B15" t="s">
        <v>149</v>
      </c>
      <c r="C15" s="18" t="s">
        <v>280</v>
      </c>
      <c r="D15" s="18" t="s">
        <v>263</v>
      </c>
      <c r="E15" s="1">
        <v>25.101840972900391</v>
      </c>
      <c r="F15" s="25"/>
      <c r="G15" s="26"/>
      <c r="H15" s="1">
        <v>15.722625732421875</v>
      </c>
      <c r="I15" s="25"/>
      <c r="J15" s="26"/>
      <c r="K15" s="27"/>
      <c r="M15" s="27"/>
      <c r="N15" s="27"/>
      <c r="P15" s="27"/>
      <c r="Q15" s="27"/>
      <c r="R15" s="28"/>
      <c r="T15" s="39" t="str">
        <f>A37</f>
        <v>Clone 5 DAPT</v>
      </c>
      <c r="U15" s="23">
        <f>N37</f>
        <v>0.53268032243331986</v>
      </c>
      <c r="V15" s="23">
        <f>R37</f>
        <v>0.56199002381785257</v>
      </c>
    </row>
    <row r="16" spans="1:26" ht="15" x14ac:dyDescent="0.2">
      <c r="A16" s="17" t="s">
        <v>274</v>
      </c>
      <c r="B16" t="s">
        <v>183</v>
      </c>
      <c r="C16" s="18" t="s">
        <v>281</v>
      </c>
      <c r="D16" s="18" t="s">
        <v>263</v>
      </c>
      <c r="E16" s="1">
        <v>22.904237747192383</v>
      </c>
      <c r="F16" s="25">
        <f>AVERAGE(E16:E18)</f>
        <v>23.19400914510091</v>
      </c>
      <c r="G16" s="26">
        <f>STDEV(E16:E18)</f>
        <v>0.39952398915283138</v>
      </c>
      <c r="H16" s="1">
        <v>18.079133987426758</v>
      </c>
      <c r="I16" s="25">
        <f>AVERAGE(H16:H18)</f>
        <v>17.696025848388672</v>
      </c>
      <c r="J16" s="26">
        <f>STDEV(H16:H18)</f>
        <v>0.33327127780423443</v>
      </c>
      <c r="K16" s="27">
        <f>F16-I16</f>
        <v>5.4979832967122384</v>
      </c>
      <c r="L16" s="31"/>
      <c r="M16" s="27">
        <f t="shared" ref="M16" si="8">K16-$L$4</f>
        <v>-4.1691009998321533</v>
      </c>
      <c r="N16" s="27">
        <f t="shared" ref="N16" si="9">POWER(2,-M16)</f>
        <v>17.98972215632573</v>
      </c>
      <c r="O16" s="31"/>
      <c r="P16" s="27"/>
      <c r="Q16" s="27"/>
      <c r="R16" s="22">
        <f>SQRT((G16^2)+(J16^2))</f>
        <v>0.52027796658887926</v>
      </c>
      <c r="T16" s="39" t="str">
        <f>A40</f>
        <v>Pt 2 BM50</v>
      </c>
      <c r="U16" s="23">
        <f>N40</f>
        <v>1</v>
      </c>
      <c r="V16" s="23">
        <f>R40</f>
        <v>0.53410690300224994</v>
      </c>
    </row>
    <row r="17" spans="1:22" ht="15" x14ac:dyDescent="0.2">
      <c r="A17" s="24"/>
      <c r="B17" t="s">
        <v>184</v>
      </c>
      <c r="C17" s="18" t="s">
        <v>281</v>
      </c>
      <c r="D17" s="18" t="s">
        <v>263</v>
      </c>
      <c r="E17" s="1">
        <v>23.028018951416016</v>
      </c>
      <c r="F17" s="25"/>
      <c r="G17" s="26"/>
      <c r="H17" s="1">
        <v>17.472993850708008</v>
      </c>
      <c r="I17" s="25"/>
      <c r="J17" s="26"/>
      <c r="K17" s="27"/>
      <c r="M17" s="27"/>
      <c r="N17" s="27"/>
      <c r="P17" s="27"/>
      <c r="Q17" s="27"/>
      <c r="R17" s="28"/>
      <c r="T17" s="39" t="str">
        <f>A43</f>
        <v>Pt 2 CHIR</v>
      </c>
      <c r="U17" s="23">
        <f>N43</f>
        <v>17.246011647827608</v>
      </c>
      <c r="V17" s="23">
        <f>R43</f>
        <v>1.0185664617764127</v>
      </c>
    </row>
    <row r="18" spans="1:22" ht="16" thickBot="1" x14ac:dyDescent="0.25">
      <c r="A18" s="32"/>
      <c r="B18" t="s">
        <v>185</v>
      </c>
      <c r="C18" s="18" t="s">
        <v>281</v>
      </c>
      <c r="D18" s="18" t="s">
        <v>263</v>
      </c>
      <c r="E18" s="1">
        <v>23.649770736694336</v>
      </c>
      <c r="F18" s="25"/>
      <c r="G18" s="26"/>
      <c r="H18" s="1">
        <v>17.53594970703125</v>
      </c>
      <c r="I18" s="25"/>
      <c r="J18" s="26"/>
      <c r="K18" s="27"/>
      <c r="M18" s="27"/>
      <c r="N18" s="27"/>
      <c r="P18" s="27"/>
      <c r="Q18" s="27"/>
      <c r="R18" s="28"/>
      <c r="T18" s="39" t="str">
        <f>A46</f>
        <v>Pt 2 DAPT</v>
      </c>
      <c r="U18" s="23">
        <f>N46</f>
        <v>0.37352796552772605</v>
      </c>
      <c r="V18" s="23">
        <f>R46</f>
        <v>0.19840889083190413</v>
      </c>
    </row>
    <row r="19" spans="1:22" ht="15" x14ac:dyDescent="0.2">
      <c r="A19" s="17" t="s">
        <v>268</v>
      </c>
      <c r="B19" t="s">
        <v>219</v>
      </c>
      <c r="C19" s="18" t="s">
        <v>282</v>
      </c>
      <c r="D19" s="18" t="s">
        <v>263</v>
      </c>
      <c r="E19" s="1">
        <v>25.533960342407227</v>
      </c>
      <c r="F19" s="25">
        <f t="shared" ref="F19" si="10">AVERAGE(E19:E21)</f>
        <v>25.699212392171223</v>
      </c>
      <c r="G19" s="26">
        <f t="shared" ref="G19" si="11">STDEV(E19:E21)</f>
        <v>0.2136130991419054</v>
      </c>
      <c r="H19" s="1">
        <v>14.784703254699707</v>
      </c>
      <c r="I19" s="25">
        <f t="shared" ref="I19" si="12">AVERAGE(H19:H21)</f>
        <v>14.846915562947592</v>
      </c>
      <c r="J19" s="26">
        <f>STDEV(H19:H21)</f>
        <v>0.21175275894147672</v>
      </c>
      <c r="K19" s="27">
        <f t="shared" ref="K19" si="13">F19-I19</f>
        <v>10.852296829223631</v>
      </c>
      <c r="M19" s="27">
        <f t="shared" ref="M19" si="14">K19-$L$4</f>
        <v>1.1852125326792393</v>
      </c>
      <c r="N19" s="27">
        <f t="shared" ref="N19" si="15">POWER(2,-M19)</f>
        <v>0.43975974935393647</v>
      </c>
      <c r="O19" s="27"/>
      <c r="P19" s="27"/>
      <c r="Q19" s="27"/>
      <c r="R19" s="22">
        <f t="shared" ref="R19" si="16">SQRT((G19^2)+(J19^2))</f>
        <v>0.30078195930663237</v>
      </c>
      <c r="T19" s="54"/>
      <c r="U19" s="31"/>
      <c r="V19" s="31"/>
    </row>
    <row r="20" spans="1:22" ht="15" x14ac:dyDescent="0.2">
      <c r="A20" s="24"/>
      <c r="B20" t="s">
        <v>220</v>
      </c>
      <c r="C20" s="18" t="s">
        <v>282</v>
      </c>
      <c r="D20" s="18" t="s">
        <v>263</v>
      </c>
      <c r="E20" s="1">
        <v>25.623252868652344</v>
      </c>
      <c r="F20" s="25"/>
      <c r="G20" s="26"/>
      <c r="H20" s="1">
        <v>14.673237800598145</v>
      </c>
      <c r="I20" s="25"/>
      <c r="J20" s="26"/>
      <c r="K20" s="27"/>
      <c r="M20" s="27"/>
      <c r="N20" s="27"/>
      <c r="P20" s="27"/>
      <c r="Q20" s="27"/>
      <c r="R20" s="28"/>
      <c r="T20" s="54"/>
      <c r="U20" s="31"/>
      <c r="V20" s="31"/>
    </row>
    <row r="21" spans="1:22" ht="16" thickBot="1" x14ac:dyDescent="0.25">
      <c r="A21" s="24"/>
      <c r="B21" t="s">
        <v>221</v>
      </c>
      <c r="C21" s="18" t="s">
        <v>282</v>
      </c>
      <c r="D21" s="18" t="s">
        <v>263</v>
      </c>
      <c r="E21" s="1">
        <v>25.940423965454102</v>
      </c>
      <c r="F21" s="25"/>
      <c r="G21" s="26"/>
      <c r="H21" s="1">
        <v>15.082805633544922</v>
      </c>
      <c r="I21" s="25"/>
      <c r="J21" s="26"/>
      <c r="K21" s="27"/>
      <c r="L21" s="27"/>
      <c r="M21" s="27"/>
      <c r="N21" s="27"/>
      <c r="O21" s="27"/>
      <c r="P21" s="27"/>
      <c r="Q21" s="27"/>
      <c r="R21" s="28"/>
      <c r="U21" s="31"/>
      <c r="V21" s="31"/>
    </row>
    <row r="22" spans="1:22" ht="15" x14ac:dyDescent="0.2">
      <c r="A22" s="17" t="s">
        <v>269</v>
      </c>
      <c r="B22" t="s">
        <v>24</v>
      </c>
      <c r="C22" s="18" t="s">
        <v>283</v>
      </c>
      <c r="D22" s="18" t="s">
        <v>263</v>
      </c>
      <c r="E22" s="1">
        <v>25.87640380859375</v>
      </c>
      <c r="F22" s="25">
        <f t="shared" ref="F22" si="17">AVERAGE(E22:E24)</f>
        <v>25.874614715576172</v>
      </c>
      <c r="G22" s="26">
        <f t="shared" ref="G22" si="18">STDEV(E22:E24)</f>
        <v>9.4148034572816119E-2</v>
      </c>
      <c r="H22" s="1">
        <v>14.792047500610352</v>
      </c>
      <c r="I22" s="25">
        <f t="shared" ref="I22" si="19">AVERAGE(H22:H24)</f>
        <v>14.84345563252767</v>
      </c>
      <c r="J22" s="26">
        <f t="shared" ref="J22" si="20">STDEV(H22:H24)</f>
        <v>5.1251185395092068E-2</v>
      </c>
      <c r="K22" s="27">
        <f t="shared" ref="K22" si="21">F22-I22</f>
        <v>11.031159083048502</v>
      </c>
      <c r="L22" s="38"/>
      <c r="M22" s="27">
        <f t="shared" ref="M22" si="22">K22-$L$4</f>
        <v>1.3640747865041103</v>
      </c>
      <c r="N22" s="27">
        <f t="shared" ref="N22" si="23">POWER(2,-M22)</f>
        <v>0.38848349564144546</v>
      </c>
      <c r="P22" s="27"/>
      <c r="Q22" s="27"/>
      <c r="R22" s="22">
        <f t="shared" ref="R22" si="24">SQRT((G22^2)+(J22^2))</f>
        <v>0.10719391968916091</v>
      </c>
      <c r="U22" s="31"/>
      <c r="V22" s="31"/>
    </row>
    <row r="23" spans="1:22" ht="15" x14ac:dyDescent="0.2">
      <c r="A23" s="24"/>
      <c r="B23" t="s">
        <v>25</v>
      </c>
      <c r="C23" s="18" t="s">
        <v>283</v>
      </c>
      <c r="D23" s="18" t="s">
        <v>263</v>
      </c>
      <c r="E23" s="1">
        <v>25.779584884643555</v>
      </c>
      <c r="F23" s="25"/>
      <c r="G23" s="26"/>
      <c r="H23" s="1">
        <v>14.894548416137695</v>
      </c>
      <c r="I23" s="25"/>
      <c r="J23" s="26"/>
      <c r="K23" s="27"/>
      <c r="M23" s="27"/>
      <c r="N23" s="27"/>
      <c r="P23" s="27"/>
      <c r="Q23" s="27"/>
      <c r="R23" s="28"/>
      <c r="U23" s="31"/>
      <c r="V23" s="31"/>
    </row>
    <row r="24" spans="1:22" ht="16" thickBot="1" x14ac:dyDescent="0.25">
      <c r="A24" s="24"/>
      <c r="B24" t="s">
        <v>26</v>
      </c>
      <c r="C24" s="18" t="s">
        <v>283</v>
      </c>
      <c r="D24" s="18" t="s">
        <v>263</v>
      </c>
      <c r="E24" s="1">
        <v>25.967855453491211</v>
      </c>
      <c r="F24" s="25"/>
      <c r="G24" s="26"/>
      <c r="H24" s="1">
        <v>14.843770980834961</v>
      </c>
      <c r="I24" s="25"/>
      <c r="J24" s="26"/>
      <c r="K24" s="27"/>
      <c r="M24" s="27"/>
      <c r="N24" s="27"/>
      <c r="P24" s="27"/>
      <c r="Q24" s="27"/>
      <c r="R24" s="28"/>
    </row>
    <row r="25" spans="1:22" ht="15" x14ac:dyDescent="0.2">
      <c r="A25" s="17" t="s">
        <v>275</v>
      </c>
      <c r="B25" t="s">
        <v>60</v>
      </c>
      <c r="C25" s="18" t="s">
        <v>284</v>
      </c>
      <c r="D25" s="18" t="s">
        <v>263</v>
      </c>
      <c r="E25" s="1">
        <v>23.045902252197266</v>
      </c>
      <c r="F25" s="25">
        <f t="shared" ref="F25" si="25">AVERAGE(E25:E27)</f>
        <v>23.222096125284832</v>
      </c>
      <c r="G25" s="26">
        <f t="shared" ref="G25" si="26">STDEV(E25:E27)</f>
        <v>0.18601133412676035</v>
      </c>
      <c r="H25" s="1">
        <v>16.531009674072266</v>
      </c>
      <c r="I25" s="25">
        <f t="shared" ref="I25" si="27">AVERAGE(H25:H27)</f>
        <v>16.929684321085613</v>
      </c>
      <c r="J25" s="26">
        <f t="shared" ref="J25" si="28">STDEV(H25:H27)</f>
        <v>0.38725206704460141</v>
      </c>
      <c r="K25" s="27">
        <f t="shared" ref="K25" si="29">F25-I25</f>
        <v>6.2924118041992188</v>
      </c>
      <c r="M25" s="27">
        <f t="shared" ref="M25" si="30">K25-$L$4</f>
        <v>-3.374672492345173</v>
      </c>
      <c r="N25" s="27">
        <f t="shared" ref="N25" si="31">POWER(2,-M25)</f>
        <v>10.372361529681642</v>
      </c>
      <c r="P25" s="27"/>
      <c r="Q25" s="27"/>
      <c r="R25" s="22">
        <f t="shared" ref="R25" si="32">SQRT((G25^2)+(J25^2))</f>
        <v>0.42960956676258244</v>
      </c>
    </row>
    <row r="26" spans="1:22" ht="15" x14ac:dyDescent="0.2">
      <c r="A26" s="24"/>
      <c r="B26" t="s">
        <v>61</v>
      </c>
      <c r="C26" s="18" t="s">
        <v>284</v>
      </c>
      <c r="D26" s="18" t="s">
        <v>263</v>
      </c>
      <c r="E26" s="1">
        <v>23.203811645507812</v>
      </c>
      <c r="F26" s="25"/>
      <c r="G26" s="26"/>
      <c r="H26" s="1">
        <v>16.953641891479492</v>
      </c>
      <c r="I26" s="25"/>
      <c r="J26" s="26"/>
      <c r="K26" s="27"/>
      <c r="M26" s="27"/>
      <c r="N26" s="27"/>
      <c r="P26" s="27"/>
      <c r="Q26" s="27"/>
      <c r="R26" s="28"/>
    </row>
    <row r="27" spans="1:22" ht="16" thickBot="1" x14ac:dyDescent="0.25">
      <c r="A27" s="32"/>
      <c r="B27" t="s">
        <v>62</v>
      </c>
      <c r="C27" s="18" t="s">
        <v>284</v>
      </c>
      <c r="D27" s="18" t="s">
        <v>263</v>
      </c>
      <c r="E27" s="1">
        <v>23.416574478149414</v>
      </c>
      <c r="F27" s="25"/>
      <c r="G27" s="26"/>
      <c r="H27" s="1">
        <v>17.304401397705078</v>
      </c>
      <c r="I27" s="25"/>
      <c r="J27" s="26"/>
      <c r="K27" s="27"/>
      <c r="M27" s="27"/>
      <c r="N27" s="27"/>
      <c r="P27" s="27"/>
      <c r="Q27" s="27"/>
      <c r="R27" s="28"/>
      <c r="T27" s="30"/>
      <c r="U27" s="29"/>
      <c r="V27" s="29"/>
    </row>
    <row r="28" spans="1:22" ht="15" x14ac:dyDescent="0.2">
      <c r="A28" s="24" t="s">
        <v>270</v>
      </c>
      <c r="B28" t="s">
        <v>96</v>
      </c>
      <c r="C28" s="18" t="s">
        <v>285</v>
      </c>
      <c r="D28" s="18" t="s">
        <v>263</v>
      </c>
      <c r="E28" s="1">
        <v>26.748128890991211</v>
      </c>
      <c r="F28" s="25">
        <f t="shared" ref="F28" si="33">AVERAGE(E28:E30)</f>
        <v>26.817075729370117</v>
      </c>
      <c r="G28" s="26">
        <f t="shared" ref="G28" si="34">STDEV(E28:E30)</f>
        <v>9.8302605649650071E-2</v>
      </c>
      <c r="H28" s="1">
        <v>15.198614120483398</v>
      </c>
      <c r="I28" s="25">
        <f t="shared" ref="I28" si="35">AVERAGE(H28:H30)</f>
        <v>15.054786046346029</v>
      </c>
      <c r="J28" s="26">
        <f t="shared" ref="J28" si="36">STDEV(H28:H30)</f>
        <v>0.15068418910445522</v>
      </c>
      <c r="K28" s="27">
        <f t="shared" ref="K28" si="37">F28-I28</f>
        <v>11.762289683024088</v>
      </c>
      <c r="L28" s="27"/>
      <c r="M28" s="27">
        <f t="shared" ref="M28" si="38">K28-$L$4</f>
        <v>2.0952053864796962</v>
      </c>
      <c r="N28" s="27">
        <f t="shared" ref="N28" si="39">POWER(2,-M28)</f>
        <v>0.23403474158509055</v>
      </c>
      <c r="P28" s="27"/>
      <c r="Q28" s="27"/>
      <c r="R28" s="22">
        <f t="shared" ref="R28" si="40">SQRT((G28^2)+(J28^2))</f>
        <v>0.17991422157121942</v>
      </c>
      <c r="U28" s="31"/>
      <c r="V28" s="31"/>
    </row>
    <row r="29" spans="1:22" ht="15" x14ac:dyDescent="0.2">
      <c r="B29" t="s">
        <v>97</v>
      </c>
      <c r="C29" s="18" t="s">
        <v>285</v>
      </c>
      <c r="D29" s="18" t="s">
        <v>263</v>
      </c>
      <c r="E29" s="1">
        <v>26.92963981628418</v>
      </c>
      <c r="F29" s="25"/>
      <c r="G29" s="26"/>
      <c r="H29" s="1">
        <v>14.898073196411133</v>
      </c>
      <c r="I29" s="25"/>
      <c r="J29" s="26"/>
      <c r="K29" s="27"/>
      <c r="M29" s="27"/>
      <c r="N29" s="27"/>
      <c r="P29" s="27"/>
      <c r="Q29" s="27"/>
      <c r="R29" s="28"/>
      <c r="U29" s="31"/>
      <c r="V29" s="31"/>
    </row>
    <row r="30" spans="1:22" ht="16" thickBot="1" x14ac:dyDescent="0.25">
      <c r="A30" s="36"/>
      <c r="B30" t="s">
        <v>98</v>
      </c>
      <c r="C30" s="18" t="s">
        <v>285</v>
      </c>
      <c r="D30" s="18" t="s">
        <v>263</v>
      </c>
      <c r="E30" s="1">
        <v>26.773458480834961</v>
      </c>
      <c r="F30" s="25"/>
      <c r="G30" s="26"/>
      <c r="H30" s="1">
        <v>15.067670822143555</v>
      </c>
      <c r="I30" s="25"/>
      <c r="J30" s="26"/>
      <c r="K30" s="27"/>
      <c r="L30" s="31"/>
      <c r="M30" s="27"/>
      <c r="N30" s="27"/>
      <c r="P30" s="27"/>
      <c r="Q30" s="27"/>
      <c r="R30" s="28"/>
      <c r="U30" s="31"/>
      <c r="V30" s="31"/>
    </row>
    <row r="31" spans="1:22" ht="15" x14ac:dyDescent="0.2">
      <c r="A31" t="s">
        <v>271</v>
      </c>
      <c r="B31" t="s">
        <v>165</v>
      </c>
      <c r="C31" s="18" t="s">
        <v>286</v>
      </c>
      <c r="D31" s="18" t="s">
        <v>263</v>
      </c>
      <c r="E31" s="1">
        <v>24.814939498901367</v>
      </c>
      <c r="F31" s="25">
        <f t="shared" ref="F31" si="41">AVERAGE(E31:E33)</f>
        <v>24.861841201782227</v>
      </c>
      <c r="G31" s="26">
        <f t="shared" ref="G31" si="42">STDEV(E31:E33)</f>
        <v>6.3528545550847026E-2</v>
      </c>
      <c r="H31" s="1">
        <v>15.513956069946289</v>
      </c>
      <c r="I31" s="25">
        <f t="shared" ref="I31" si="43">AVERAGE(H31:H33)</f>
        <v>15.021415074666342</v>
      </c>
      <c r="J31" s="26">
        <f t="shared" ref="J31" si="44">STDEV(H31:H33)</f>
        <v>0.60277648227858049</v>
      </c>
      <c r="K31" s="27">
        <f t="shared" ref="K31" si="45">F31-I31</f>
        <v>9.8404261271158848</v>
      </c>
      <c r="L31" s="38"/>
      <c r="M31" s="27">
        <f t="shared" ref="M31" si="46">K31-$L$4</f>
        <v>0.17334183057149311</v>
      </c>
      <c r="N31" s="27">
        <f t="shared" ref="N31" si="47">POWER(2,-M31)</f>
        <v>0.8867861661221268</v>
      </c>
      <c r="R31" s="22">
        <f t="shared" ref="R31" si="48">SQRT((G31^2)+(J31^2))</f>
        <v>0.60611497563411676</v>
      </c>
      <c r="T31" s="29"/>
    </row>
    <row r="32" spans="1:22" ht="15" x14ac:dyDescent="0.2">
      <c r="B32" t="s">
        <v>166</v>
      </c>
      <c r="C32" s="18" t="s">
        <v>286</v>
      </c>
      <c r="D32" s="18" t="s">
        <v>263</v>
      </c>
      <c r="E32" s="1">
        <v>24.934139251708984</v>
      </c>
      <c r="F32" s="25"/>
      <c r="G32" s="26"/>
      <c r="H32" s="1">
        <v>14.3492431640625</v>
      </c>
      <c r="I32" s="25"/>
      <c r="J32" s="26"/>
      <c r="K32" s="27"/>
      <c r="M32" s="27"/>
      <c r="N32" s="27"/>
      <c r="R32" s="28"/>
      <c r="T32" s="30"/>
      <c r="U32" s="29"/>
    </row>
    <row r="33" spans="1:22" ht="16" thickBot="1" x14ac:dyDescent="0.25">
      <c r="A33" s="36"/>
      <c r="B33" t="s">
        <v>167</v>
      </c>
      <c r="C33" s="18" t="s">
        <v>286</v>
      </c>
      <c r="D33" s="18" t="s">
        <v>263</v>
      </c>
      <c r="E33" s="1">
        <v>24.836444854736328</v>
      </c>
      <c r="F33" s="25"/>
      <c r="G33" s="26"/>
      <c r="H33" s="1">
        <v>15.201045989990234</v>
      </c>
      <c r="I33" s="25"/>
      <c r="J33" s="26"/>
      <c r="K33" s="27"/>
      <c r="M33" s="27"/>
      <c r="N33" s="27"/>
      <c r="R33" s="28"/>
      <c r="U33" s="31"/>
      <c r="V33" s="31"/>
    </row>
    <row r="34" spans="1:22" ht="15" x14ac:dyDescent="0.2">
      <c r="A34" t="s">
        <v>276</v>
      </c>
      <c r="B34" t="s">
        <v>201</v>
      </c>
      <c r="C34" s="18" t="s">
        <v>287</v>
      </c>
      <c r="D34" s="18" t="s">
        <v>263</v>
      </c>
      <c r="E34" s="1">
        <v>24.087818145751953</v>
      </c>
      <c r="F34" s="25">
        <f t="shared" ref="F34" si="49">AVERAGE(E34:E36)</f>
        <v>24.159756342569988</v>
      </c>
      <c r="G34" s="26">
        <f t="shared" ref="G34" si="50">STDEV(E34:E36)</f>
        <v>0.15207506516224009</v>
      </c>
      <c r="H34" s="1">
        <v>17.416294097900391</v>
      </c>
      <c r="I34" s="25">
        <f t="shared" ref="I34" si="51">AVERAGE(H34:H36)</f>
        <v>17.347393035888672</v>
      </c>
      <c r="J34" s="26">
        <f t="shared" ref="J34" si="52">STDEV(H34:H36)</f>
        <v>0.13669515321225026</v>
      </c>
      <c r="K34" s="27">
        <f t="shared" ref="K34" si="53">F34-I34</f>
        <v>6.8123633066813163</v>
      </c>
      <c r="M34" s="27">
        <f t="shared" ref="M34" si="54">K34-$L$4</f>
        <v>-2.8547209898630754</v>
      </c>
      <c r="N34" s="27">
        <f t="shared" ref="N34" si="55">POWER(2,-M34)</f>
        <v>7.2336359355339628</v>
      </c>
      <c r="R34" s="22">
        <f t="shared" ref="R34" si="56">SQRT((G34^2)+(J34^2))</f>
        <v>0.20448078236308698</v>
      </c>
      <c r="U34" s="31"/>
      <c r="V34" s="31"/>
    </row>
    <row r="35" spans="1:22" ht="15" x14ac:dyDescent="0.2">
      <c r="B35" t="s">
        <v>202</v>
      </c>
      <c r="C35" s="18" t="s">
        <v>287</v>
      </c>
      <c r="D35" s="18" t="s">
        <v>263</v>
      </c>
      <c r="E35" s="1">
        <v>24.056997299194336</v>
      </c>
      <c r="F35" s="25"/>
      <c r="G35" s="26"/>
      <c r="H35" s="1">
        <v>17.43592643737793</v>
      </c>
      <c r="I35" s="25"/>
      <c r="J35" s="26"/>
      <c r="K35" s="27"/>
      <c r="M35" s="27"/>
      <c r="N35" s="27"/>
      <c r="R35" s="28"/>
    </row>
    <row r="36" spans="1:22" ht="16" thickBot="1" x14ac:dyDescent="0.25">
      <c r="A36" s="36"/>
      <c r="B36" t="s">
        <v>203</v>
      </c>
      <c r="C36" s="18" t="s">
        <v>287</v>
      </c>
      <c r="D36" s="18" t="s">
        <v>263</v>
      </c>
      <c r="E36" s="1">
        <v>24.334453582763672</v>
      </c>
      <c r="F36" s="25"/>
      <c r="G36" s="26"/>
      <c r="H36" s="1">
        <v>17.189958572387695</v>
      </c>
      <c r="I36" s="25"/>
      <c r="J36" s="26"/>
      <c r="K36" s="27"/>
      <c r="M36" s="27"/>
      <c r="N36" s="27"/>
      <c r="R36" s="28"/>
    </row>
    <row r="37" spans="1:22" ht="15" x14ac:dyDescent="0.2">
      <c r="A37" t="s">
        <v>272</v>
      </c>
      <c r="B37" t="s">
        <v>237</v>
      </c>
      <c r="C37" s="18" t="s">
        <v>288</v>
      </c>
      <c r="D37" s="18" t="s">
        <v>263</v>
      </c>
      <c r="E37" s="1">
        <v>25.203010559082031</v>
      </c>
      <c r="F37" s="25">
        <f t="shared" ref="F37" si="57">AVERAGE(E37:E39)</f>
        <v>25.486557642618816</v>
      </c>
      <c r="G37" s="26">
        <f t="shared" ref="G37" si="58">STDEV(E37:E39)</f>
        <v>0.49515550127612079</v>
      </c>
      <c r="H37" s="1">
        <v>15.180239677429199</v>
      </c>
      <c r="I37" s="25">
        <f t="shared" ref="I37" si="59">AVERAGE(H37:H39)</f>
        <v>14.910815238952637</v>
      </c>
      <c r="J37" s="26">
        <f t="shared" ref="J37" si="60">STDEV(H37:H39)</f>
        <v>0.26580785621720071</v>
      </c>
      <c r="K37" s="27">
        <f t="shared" ref="K37" si="61">F37-I37</f>
        <v>10.57574240366618</v>
      </c>
      <c r="M37" s="27">
        <f t="shared" ref="M37" si="62">K37-$L$4</f>
        <v>0.90865810712178785</v>
      </c>
      <c r="N37" s="27">
        <f t="shared" ref="N37" si="63">POWER(2,-M37)</f>
        <v>0.53268032243331986</v>
      </c>
      <c r="R37" s="22">
        <f t="shared" ref="R37" si="64">SQRT((G37^2)+(J37^2))</f>
        <v>0.56199002381785257</v>
      </c>
    </row>
    <row r="38" spans="1:22" ht="15" x14ac:dyDescent="0.2">
      <c r="B38" t="s">
        <v>238</v>
      </c>
      <c r="C38" s="18" t="s">
        <v>288</v>
      </c>
      <c r="D38" s="18" t="s">
        <v>263</v>
      </c>
      <c r="E38" s="1">
        <v>25.198354721069336</v>
      </c>
      <c r="F38" s="25"/>
      <c r="G38" s="26"/>
      <c r="H38" s="1">
        <v>14.648777961730957</v>
      </c>
      <c r="I38" s="25"/>
      <c r="J38" s="26"/>
      <c r="K38" s="27"/>
      <c r="M38" s="27"/>
      <c r="N38" s="27"/>
      <c r="R38" s="28"/>
    </row>
    <row r="39" spans="1:22" ht="16" thickBot="1" x14ac:dyDescent="0.25">
      <c r="A39" s="36"/>
      <c r="B39" t="s">
        <v>239</v>
      </c>
      <c r="C39" s="18" t="s">
        <v>288</v>
      </c>
      <c r="D39" s="18" t="s">
        <v>263</v>
      </c>
      <c r="E39" s="1">
        <v>26.058307647705078</v>
      </c>
      <c r="F39" s="25"/>
      <c r="G39" s="26"/>
      <c r="H39" s="1">
        <v>14.903428077697754</v>
      </c>
      <c r="I39" s="25"/>
      <c r="J39" s="26"/>
      <c r="K39" s="27"/>
      <c r="M39" s="27"/>
      <c r="N39" s="27"/>
      <c r="R39" s="42"/>
    </row>
    <row r="40" spans="1:22" ht="15" x14ac:dyDescent="0.2">
      <c r="A40" s="17" t="s">
        <v>325</v>
      </c>
      <c r="B40" t="s">
        <v>42</v>
      </c>
      <c r="C40" s="18" t="s">
        <v>326</v>
      </c>
      <c r="D40" s="18" t="s">
        <v>263</v>
      </c>
      <c r="E40" s="1">
        <v>24.223234176635742</v>
      </c>
      <c r="F40" s="25">
        <f>AVERAGE(E40:E42)</f>
        <v>24.460683822631836</v>
      </c>
      <c r="G40" s="26">
        <f>STDEV(E40:E42)</f>
        <v>0.32474448687245572</v>
      </c>
      <c r="H40" s="1">
        <v>16.115955352783203</v>
      </c>
      <c r="I40" s="25">
        <f>AVERAGE(H40:H42)</f>
        <v>15.650363922119141</v>
      </c>
      <c r="J40" s="26">
        <f>STDEV(H40:H42)</f>
        <v>0.42404150985558031</v>
      </c>
      <c r="K40" s="27">
        <f>F40-I40</f>
        <v>8.8103199005126953</v>
      </c>
      <c r="L40" s="27">
        <f>K40</f>
        <v>8.8103199005126953</v>
      </c>
      <c r="M40" s="27">
        <f>K40-$L$40</f>
        <v>0</v>
      </c>
      <c r="N40" s="27">
        <f>POWER(2,-M40)</f>
        <v>1</v>
      </c>
      <c r="O40" s="27"/>
      <c r="P40" s="27"/>
      <c r="Q40" s="27"/>
      <c r="R40" s="22">
        <f>SQRT((G40^2)+(J40^2))</f>
        <v>0.53410690300224994</v>
      </c>
    </row>
    <row r="41" spans="1:22" ht="15" x14ac:dyDescent="0.2">
      <c r="A41" s="24"/>
      <c r="B41" t="s">
        <v>43</v>
      </c>
      <c r="C41" s="18" t="s">
        <v>326</v>
      </c>
      <c r="D41" s="18" t="s">
        <v>263</v>
      </c>
      <c r="E41" s="1">
        <v>24.328067779541016</v>
      </c>
      <c r="F41" s="25"/>
      <c r="G41" s="26"/>
      <c r="H41" s="1">
        <v>15.286306381225586</v>
      </c>
      <c r="I41" s="25"/>
      <c r="J41" s="26"/>
      <c r="K41" s="27"/>
      <c r="M41" s="27"/>
      <c r="N41" s="27"/>
      <c r="P41" s="27"/>
      <c r="Q41" s="27"/>
      <c r="R41" s="28"/>
    </row>
    <row r="42" spans="1:22" ht="16" thickBot="1" x14ac:dyDescent="0.25">
      <c r="A42" s="24"/>
      <c r="B42" t="s">
        <v>44</v>
      </c>
      <c r="C42" s="18" t="s">
        <v>326</v>
      </c>
      <c r="D42" s="18" t="s">
        <v>263</v>
      </c>
      <c r="E42" s="1">
        <v>24.83074951171875</v>
      </c>
      <c r="F42" s="25"/>
      <c r="G42" s="26"/>
      <c r="H42" s="1">
        <v>15.548830032348633</v>
      </c>
      <c r="I42" s="25"/>
      <c r="J42" s="26"/>
      <c r="K42" s="27"/>
      <c r="M42" s="27"/>
      <c r="N42" s="27"/>
      <c r="P42" s="27"/>
      <c r="Q42" s="27"/>
      <c r="R42" s="28"/>
    </row>
    <row r="43" spans="1:22" ht="15" x14ac:dyDescent="0.2">
      <c r="A43" s="17" t="s">
        <v>327</v>
      </c>
      <c r="B43" t="s">
        <v>114</v>
      </c>
      <c r="C43" s="18" t="s">
        <v>328</v>
      </c>
      <c r="D43" s="18" t="s">
        <v>263</v>
      </c>
      <c r="E43" s="1">
        <v>21.251605987548828</v>
      </c>
      <c r="F43" s="25">
        <f>AVERAGE(E43:E45)</f>
        <v>21.054141998291016</v>
      </c>
      <c r="G43" s="26">
        <f>STDEV(E43:E45)</f>
        <v>0.4627483994866754</v>
      </c>
      <c r="H43" s="1">
        <v>17.342586517333984</v>
      </c>
      <c r="I43" s="25">
        <f>AVERAGE(H43:H45)</f>
        <v>16.352012952168781</v>
      </c>
      <c r="J43" s="26">
        <f>STDEV(H43:H45)</f>
        <v>0.90738170348990443</v>
      </c>
      <c r="K43" s="27">
        <f>F43-I43</f>
        <v>4.7021290461222343</v>
      </c>
      <c r="M43" s="27">
        <f>K43-$L$40</f>
        <v>-4.1081908543904611</v>
      </c>
      <c r="N43" s="27">
        <f>POWER(2,-M43)</f>
        <v>17.246011647827608</v>
      </c>
      <c r="P43" s="27"/>
      <c r="Q43" s="27"/>
      <c r="R43" s="22">
        <f>SQRT((G43^2)+(J43^2))</f>
        <v>1.0185664617764127</v>
      </c>
    </row>
    <row r="44" spans="1:22" ht="15" x14ac:dyDescent="0.2">
      <c r="A44" s="24"/>
      <c r="B44" t="s">
        <v>115</v>
      </c>
      <c r="C44" s="18" t="s">
        <v>328</v>
      </c>
      <c r="D44" s="18" t="s">
        <v>263</v>
      </c>
      <c r="E44" s="1">
        <v>20.525419235229492</v>
      </c>
      <c r="F44" s="25"/>
      <c r="G44" s="26"/>
      <c r="H44" s="1">
        <v>16.152385711669922</v>
      </c>
      <c r="I44" s="25"/>
      <c r="J44" s="26"/>
      <c r="K44" s="27"/>
      <c r="M44" s="27"/>
      <c r="N44" s="27"/>
      <c r="P44" s="27"/>
      <c r="Q44" s="27"/>
      <c r="R44" s="28"/>
    </row>
    <row r="45" spans="1:22" ht="16" thickBot="1" x14ac:dyDescent="0.25">
      <c r="A45" s="24"/>
      <c r="B45" t="s">
        <v>116</v>
      </c>
      <c r="C45" s="18" t="s">
        <v>328</v>
      </c>
      <c r="D45" s="18" t="s">
        <v>263</v>
      </c>
      <c r="E45" s="1">
        <v>21.385400772094727</v>
      </c>
      <c r="F45" s="25"/>
      <c r="G45" s="26"/>
      <c r="H45" s="1">
        <v>15.561066627502441</v>
      </c>
      <c r="I45" s="25"/>
      <c r="J45" s="26"/>
      <c r="K45" s="27"/>
      <c r="M45" s="27"/>
      <c r="N45" s="27"/>
      <c r="P45" s="27"/>
      <c r="Q45" s="27"/>
      <c r="R45" s="28"/>
    </row>
    <row r="46" spans="1:22" ht="15" x14ac:dyDescent="0.2">
      <c r="A46" s="17" t="s">
        <v>329</v>
      </c>
      <c r="B46" t="s">
        <v>78</v>
      </c>
      <c r="C46" s="18" t="s">
        <v>330</v>
      </c>
      <c r="D46" s="18" t="s">
        <v>263</v>
      </c>
      <c r="E46" s="1">
        <v>25.886920928955078</v>
      </c>
      <c r="F46" s="25">
        <f>AVERAGE(E46:E48)</f>
        <v>25.76341438293457</v>
      </c>
      <c r="G46" s="26">
        <f>STDEV(E46:E48)</f>
        <v>0.11580411846006802</v>
      </c>
      <c r="H46" s="1">
        <v>15.625075340270996</v>
      </c>
      <c r="I46" s="25">
        <f>AVERAGE(H46:H48)</f>
        <v>15.532382647196451</v>
      </c>
      <c r="J46" s="26">
        <f>STDEV(H46:H48)</f>
        <v>0.16110708894655437</v>
      </c>
      <c r="K46" s="27">
        <f>F46-I46</f>
        <v>10.231031735738119</v>
      </c>
      <c r="M46" s="27">
        <f>K46-$L$40</f>
        <v>1.4207118352254238</v>
      </c>
      <c r="N46" s="27">
        <f>POWER(2,-M46)</f>
        <v>0.37352796552772605</v>
      </c>
      <c r="P46" s="27"/>
      <c r="Q46" s="27"/>
      <c r="R46" s="22">
        <f>SQRT((G46^2)+(J46^2))</f>
        <v>0.19840889083190413</v>
      </c>
    </row>
    <row r="47" spans="1:22" ht="15" x14ac:dyDescent="0.2">
      <c r="A47" s="24"/>
      <c r="B47" t="s">
        <v>79</v>
      </c>
      <c r="C47" s="18" t="s">
        <v>330</v>
      </c>
      <c r="D47" s="18" t="s">
        <v>263</v>
      </c>
      <c r="E47" s="1">
        <v>25.746047973632812</v>
      </c>
      <c r="F47" s="25"/>
      <c r="G47" s="26"/>
      <c r="H47" s="1">
        <v>15.625720024108887</v>
      </c>
      <c r="I47" s="25"/>
      <c r="J47" s="26"/>
      <c r="K47" s="27"/>
      <c r="M47" s="27"/>
      <c r="N47" s="27"/>
      <c r="P47" s="27"/>
      <c r="Q47" s="27"/>
      <c r="R47" s="28"/>
    </row>
    <row r="48" spans="1:22" ht="16" thickBot="1" x14ac:dyDescent="0.25">
      <c r="A48" s="32"/>
      <c r="B48" s="36" t="s">
        <v>80</v>
      </c>
      <c r="C48" s="40" t="s">
        <v>330</v>
      </c>
      <c r="D48" s="40" t="s">
        <v>263</v>
      </c>
      <c r="E48" s="41">
        <v>25.65727424621582</v>
      </c>
      <c r="F48" s="33"/>
      <c r="G48" s="34"/>
      <c r="H48" s="41">
        <v>15.346352577209473</v>
      </c>
      <c r="I48" s="33"/>
      <c r="J48" s="34"/>
      <c r="K48" s="35"/>
      <c r="L48" s="36"/>
      <c r="M48" s="35"/>
      <c r="N48" s="35"/>
      <c r="O48" s="36"/>
      <c r="P48" s="35"/>
      <c r="Q48" s="35"/>
      <c r="R48" s="42"/>
    </row>
    <row r="49" spans="1:26" ht="15" x14ac:dyDescent="0.2">
      <c r="C49" s="18"/>
      <c r="D49" s="18"/>
      <c r="E49" s="1"/>
      <c r="F49" s="25"/>
      <c r="G49" s="26"/>
      <c r="H49" s="1"/>
      <c r="I49" s="25"/>
      <c r="J49" s="26"/>
      <c r="K49" s="27"/>
      <c r="L49" s="31"/>
      <c r="M49" s="27"/>
      <c r="N49" s="27"/>
      <c r="R49" s="27"/>
    </row>
    <row r="50" spans="1:26" ht="14" thickBot="1" x14ac:dyDescent="0.2">
      <c r="L50" s="2" t="s">
        <v>253</v>
      </c>
      <c r="M50" s="2"/>
      <c r="N50" s="2"/>
      <c r="O50" s="3" t="s">
        <v>254</v>
      </c>
      <c r="P50" s="3"/>
      <c r="Q50" s="4"/>
      <c r="R50" s="4"/>
      <c r="T50" s="2" t="str">
        <f>L50</f>
        <v>relative to ave control</v>
      </c>
      <c r="U50" s="2"/>
      <c r="V50" s="2"/>
      <c r="X50" s="59"/>
    </row>
    <row r="51" spans="1:26" ht="65" thickBot="1" x14ac:dyDescent="0.3">
      <c r="A51" s="47"/>
      <c r="B51" s="57" t="str">
        <f>D52</f>
        <v>LYZ</v>
      </c>
      <c r="C51" s="47"/>
      <c r="D51" s="47"/>
      <c r="E51" s="48" t="s">
        <v>252</v>
      </c>
      <c r="F51" s="50" t="s">
        <v>255</v>
      </c>
      <c r="G51" s="48"/>
      <c r="H51" s="49" t="s">
        <v>256</v>
      </c>
      <c r="I51" s="8" t="s">
        <v>255</v>
      </c>
      <c r="J51" s="9" t="s">
        <v>257</v>
      </c>
      <c r="K51" s="10" t="s">
        <v>258</v>
      </c>
      <c r="L51" s="10" t="s">
        <v>259</v>
      </c>
      <c r="M51" s="11" t="s">
        <v>260</v>
      </c>
      <c r="N51" s="12" t="s">
        <v>261</v>
      </c>
      <c r="O51" s="10" t="s">
        <v>259</v>
      </c>
      <c r="P51" s="11" t="s">
        <v>260</v>
      </c>
      <c r="Q51" s="13" t="s">
        <v>261</v>
      </c>
      <c r="R51" s="14" t="s">
        <v>262</v>
      </c>
      <c r="T51" s="15" t="str">
        <f>S52</f>
        <v>mORG</v>
      </c>
      <c r="U51" s="16" t="str">
        <f>B51</f>
        <v>LYZ</v>
      </c>
      <c r="V51" s="16" t="str">
        <f>R51</f>
        <v>st dev</v>
      </c>
      <c r="X51" s="44" t="s">
        <v>293</v>
      </c>
      <c r="Y51" s="44" t="s">
        <v>294</v>
      </c>
      <c r="Z51" s="44" t="s">
        <v>295</v>
      </c>
    </row>
    <row r="52" spans="1:26" ht="15" x14ac:dyDescent="0.2">
      <c r="A52" s="24" t="s">
        <v>265</v>
      </c>
      <c r="B52" t="s">
        <v>0</v>
      </c>
      <c r="C52" s="18" t="s">
        <v>277</v>
      </c>
      <c r="D52" s="37" t="s">
        <v>289</v>
      </c>
      <c r="E52" s="1">
        <v>15.326212882995605</v>
      </c>
      <c r="F52" s="25">
        <f>AVERAGE(E52:E54)</f>
        <v>15.129364649454752</v>
      </c>
      <c r="G52" s="26">
        <f>STDEV(E52:E54)</f>
        <v>0.23949056821219034</v>
      </c>
      <c r="H52" s="1">
        <v>14.48223876953125</v>
      </c>
      <c r="I52" s="19">
        <f>AVERAGE(H52:H54)</f>
        <v>14.328478495279947</v>
      </c>
      <c r="J52" s="20">
        <f>STDEV(H52:H54)</f>
        <v>0.13397090508203213</v>
      </c>
      <c r="K52" s="21">
        <f>F52-I52</f>
        <v>0.80088615417480469</v>
      </c>
      <c r="L52" s="21">
        <f>AVERAGE(K52,K61,K70,K79)</f>
        <v>2.0409637292226144</v>
      </c>
      <c r="M52" s="60">
        <f>K52-$L$52</f>
        <v>-1.2400775750478097</v>
      </c>
      <c r="N52" s="21">
        <f>POWER(2,-M52)</f>
        <v>2.3621123324109723</v>
      </c>
      <c r="O52" s="21"/>
      <c r="P52" s="21"/>
      <c r="Q52" s="21"/>
      <c r="R52" s="22">
        <f>SQRT((G52^2)+(J52^2))</f>
        <v>0.27441562577793682</v>
      </c>
      <c r="S52" t="s">
        <v>264</v>
      </c>
      <c r="T52" s="39" t="str">
        <f>A52</f>
        <v>Clone 1 BM50</v>
      </c>
      <c r="U52" s="23">
        <f>N52</f>
        <v>2.3621123324109723</v>
      </c>
      <c r="V52" s="23">
        <f>R52</f>
        <v>0.27441562577793682</v>
      </c>
      <c r="X52" s="23">
        <f>U52</f>
        <v>2.3621123324109723</v>
      </c>
      <c r="Y52" s="23">
        <f>U53</f>
        <v>2.9238209786078269</v>
      </c>
      <c r="Z52" s="23">
        <f>U54</f>
        <v>0.65550324590660336</v>
      </c>
    </row>
    <row r="53" spans="1:26" ht="15" x14ac:dyDescent="0.2">
      <c r="A53" s="24"/>
      <c r="B53" t="s">
        <v>2</v>
      </c>
      <c r="C53" s="18" t="s">
        <v>277</v>
      </c>
      <c r="D53" s="37" t="s">
        <v>289</v>
      </c>
      <c r="E53" s="1">
        <v>14.862732887268066</v>
      </c>
      <c r="F53" s="25"/>
      <c r="G53" s="26"/>
      <c r="H53" s="1">
        <v>14.236883163452148</v>
      </c>
      <c r="I53" s="25"/>
      <c r="J53" s="26"/>
      <c r="K53" s="27"/>
      <c r="L53" s="27"/>
      <c r="M53" s="60"/>
      <c r="N53" s="27"/>
      <c r="O53" s="27"/>
      <c r="P53" s="27"/>
      <c r="Q53" s="27"/>
      <c r="R53" s="28"/>
      <c r="T53" s="39" t="str">
        <f>A55</f>
        <v>Clone 1 CHIR</v>
      </c>
      <c r="U53" s="23">
        <f>N55</f>
        <v>2.9238209786078269</v>
      </c>
      <c r="V53" s="23">
        <f>R55</f>
        <v>0.36874582072328699</v>
      </c>
      <c r="X53" s="23">
        <f>U55</f>
        <v>0.31157808219288596</v>
      </c>
      <c r="Y53" s="23">
        <f>U56</f>
        <v>0.71657017413605406</v>
      </c>
      <c r="Z53" s="23">
        <f>U57</f>
        <v>0.10693174182662532</v>
      </c>
    </row>
    <row r="54" spans="1:26" ht="16" thickBot="1" x14ac:dyDescent="0.25">
      <c r="A54" s="24"/>
      <c r="B54" t="s">
        <v>3</v>
      </c>
      <c r="C54" s="18" t="s">
        <v>277</v>
      </c>
      <c r="D54" s="37" t="s">
        <v>289</v>
      </c>
      <c r="E54" s="1">
        <v>15.199148178100586</v>
      </c>
      <c r="F54" s="25"/>
      <c r="G54" s="26"/>
      <c r="H54" s="1">
        <v>14.266313552856445</v>
      </c>
      <c r="I54" s="25"/>
      <c r="J54" s="26"/>
      <c r="K54" s="27"/>
      <c r="L54" s="27"/>
      <c r="M54" s="60"/>
      <c r="N54" s="27"/>
      <c r="O54" s="27"/>
      <c r="P54" s="27"/>
      <c r="Q54" s="27"/>
      <c r="R54" s="28"/>
      <c r="T54" s="39" t="str">
        <f>A58</f>
        <v>Clone 1 DAPT</v>
      </c>
      <c r="U54" s="23">
        <f>N58</f>
        <v>0.65550324590660336</v>
      </c>
      <c r="V54" s="23">
        <f>R58</f>
        <v>0.16598367615172868</v>
      </c>
      <c r="X54" s="23">
        <f>U58</f>
        <v>3.4806498773850971</v>
      </c>
      <c r="Y54" s="23">
        <f>U59</f>
        <v>18.997577091736392</v>
      </c>
      <c r="Z54" s="23">
        <f>U60</f>
        <v>2.5331309173665204</v>
      </c>
    </row>
    <row r="55" spans="1:26" ht="15" x14ac:dyDescent="0.2">
      <c r="A55" s="17" t="s">
        <v>273</v>
      </c>
      <c r="B55" t="s">
        <v>39</v>
      </c>
      <c r="C55" s="18" t="s">
        <v>278</v>
      </c>
      <c r="D55" s="37" t="s">
        <v>289</v>
      </c>
      <c r="E55" s="1">
        <v>16.121374130249023</v>
      </c>
      <c r="F55" s="25">
        <f>AVERAGE(E55:E57)</f>
        <v>16.375482559204102</v>
      </c>
      <c r="G55" s="26">
        <f>STDEV(E55:E57)</f>
        <v>0.27687847148170447</v>
      </c>
      <c r="H55" s="1">
        <v>15.970088958740234</v>
      </c>
      <c r="I55" s="25">
        <f>AVERAGE(H55:H57)</f>
        <v>15.882373809814453</v>
      </c>
      <c r="J55" s="26">
        <f>STDEV(H55:H57)</f>
        <v>0.24354012468348105</v>
      </c>
      <c r="K55" s="27">
        <f>F55-I55</f>
        <v>0.49310874938964844</v>
      </c>
      <c r="L55" s="27"/>
      <c r="M55" s="60">
        <f t="shared" ref="M53:M94" si="65">K55-$L$52</f>
        <v>-1.5478549798329659</v>
      </c>
      <c r="N55" s="27">
        <f>POWER(2,-M55)</f>
        <v>2.9238209786078269</v>
      </c>
      <c r="O55" s="27"/>
      <c r="P55" s="27"/>
      <c r="Q55" s="27"/>
      <c r="R55" s="22">
        <f>SQRT((G55^2)+(J55^2))</f>
        <v>0.36874582072328699</v>
      </c>
      <c r="T55" s="39" t="str">
        <f>A61</f>
        <v>Clone 2 BM50</v>
      </c>
      <c r="U55" s="23">
        <f>N61</f>
        <v>0.31157808219288596</v>
      </c>
      <c r="V55" s="23">
        <f>R61</f>
        <v>0.65118139822984522</v>
      </c>
      <c r="X55" s="23">
        <f>U61</f>
        <v>0.39036620606388539</v>
      </c>
      <c r="Y55" s="23">
        <f>U62</f>
        <v>0.94975939737548687</v>
      </c>
      <c r="Z55" s="23">
        <f>U63</f>
        <v>0.33473802532934466</v>
      </c>
    </row>
    <row r="56" spans="1:26" ht="15" x14ac:dyDescent="0.2">
      <c r="A56" s="24"/>
      <c r="B56" t="s">
        <v>40</v>
      </c>
      <c r="C56" s="18" t="s">
        <v>278</v>
      </c>
      <c r="D56" s="37" t="s">
        <v>289</v>
      </c>
      <c r="E56" s="1">
        <v>16.670564651489258</v>
      </c>
      <c r="F56" s="25"/>
      <c r="G56" s="26"/>
      <c r="H56" s="1">
        <v>16.069906234741211</v>
      </c>
      <c r="I56" s="25"/>
      <c r="J56" s="26"/>
      <c r="K56" s="27"/>
      <c r="M56" s="60"/>
      <c r="N56" s="27"/>
      <c r="P56" s="27"/>
      <c r="Q56" s="27"/>
      <c r="R56" s="28"/>
      <c r="T56" s="39" t="str">
        <f>A64</f>
        <v>Clone 2 CHIR</v>
      </c>
      <c r="U56" s="23">
        <f>N64</f>
        <v>0.71657017413605406</v>
      </c>
      <c r="V56" s="23">
        <f>R64</f>
        <v>0.33624241366785607</v>
      </c>
      <c r="W56" s="45"/>
      <c r="X56" s="56">
        <f>U64</f>
        <v>1</v>
      </c>
      <c r="Y56" s="56">
        <f>U65</f>
        <v>1.1338378477795628</v>
      </c>
      <c r="Z56" s="56">
        <f>U66</f>
        <v>0.6636681983698729</v>
      </c>
    </row>
    <row r="57" spans="1:26" ht="16" thickBot="1" x14ac:dyDescent="0.25">
      <c r="A57" s="24"/>
      <c r="B57" t="s">
        <v>41</v>
      </c>
      <c r="C57" s="18" t="s">
        <v>278</v>
      </c>
      <c r="D57" s="37" t="s">
        <v>289</v>
      </c>
      <c r="E57" s="1">
        <v>16.334508895874023</v>
      </c>
      <c r="F57" s="25"/>
      <c r="G57" s="26"/>
      <c r="H57" s="1">
        <v>15.607126235961914</v>
      </c>
      <c r="I57" s="25"/>
      <c r="J57" s="26"/>
      <c r="K57" s="27"/>
      <c r="M57" s="60"/>
      <c r="N57" s="27"/>
      <c r="P57" s="27"/>
      <c r="Q57" s="27"/>
      <c r="R57" s="28"/>
      <c r="T57" s="39" t="str">
        <f>A67</f>
        <v>Clone 2 DAPT</v>
      </c>
      <c r="U57" s="23">
        <f>N67</f>
        <v>0.10693174182662532</v>
      </c>
      <c r="V57" s="23">
        <f>R67</f>
        <v>0.43083876426129264</v>
      </c>
      <c r="W57" s="45" t="s">
        <v>298</v>
      </c>
      <c r="X57" s="46">
        <f>AVERAGE(X52:X56)</f>
        <v>1.508941299610568</v>
      </c>
      <c r="Y57" s="46">
        <f t="shared" ref="Y57:Z57" si="66">AVERAGE(Y52:Y56)</f>
        <v>4.9443130979270649</v>
      </c>
      <c r="Z57" s="46">
        <f t="shared" si="66"/>
        <v>0.85879442575979326</v>
      </c>
    </row>
    <row r="58" spans="1:26" ht="15" x14ac:dyDescent="0.2">
      <c r="A58" s="17" t="s">
        <v>266</v>
      </c>
      <c r="B58" t="s">
        <v>75</v>
      </c>
      <c r="C58" s="18" t="s">
        <v>279</v>
      </c>
      <c r="D58" s="37" t="s">
        <v>289</v>
      </c>
      <c r="E58" s="1">
        <v>19.395204544067383</v>
      </c>
      <c r="F58" s="25">
        <f>AVERAGE(E58:E60)</f>
        <v>19.349147796630859</v>
      </c>
      <c r="G58" s="26">
        <f>STDEV(E58:E60)</f>
        <v>8.0258749177420319E-2</v>
      </c>
      <c r="H58" s="1">
        <v>16.831890106201172</v>
      </c>
      <c r="I58" s="25">
        <f>AVERAGE(H58:H60)</f>
        <v>16.698858896891277</v>
      </c>
      <c r="J58" s="26">
        <f>STDEV(H58:H60)</f>
        <v>0.14528975851489973</v>
      </c>
      <c r="K58" s="27">
        <f>F58-I58</f>
        <v>2.6502888997395821</v>
      </c>
      <c r="M58" s="60">
        <f t="shared" si="65"/>
        <v>0.60932517051696777</v>
      </c>
      <c r="N58" s="27">
        <f>POWER(2,-M58)</f>
        <v>0.65550324590660336</v>
      </c>
      <c r="P58" s="27"/>
      <c r="Q58" s="27"/>
      <c r="R58" s="22">
        <f>SQRT((G58^2)+(J58^2))</f>
        <v>0.16598367615172868</v>
      </c>
      <c r="T58" s="39" t="str">
        <f>A70</f>
        <v>Clone 3 BM50</v>
      </c>
      <c r="U58" s="23">
        <f>N70</f>
        <v>3.4806498773850971</v>
      </c>
      <c r="V58" s="23">
        <f>R70</f>
        <v>0.6296753803309697</v>
      </c>
      <c r="W58" s="45" t="s">
        <v>296</v>
      </c>
      <c r="X58" s="31">
        <f>STDEV(X52:X56)</f>
        <v>1.3747223072002992</v>
      </c>
      <c r="Y58" s="31">
        <f>STDEV(Y52:Y56)</f>
        <v>7.9045336423499828</v>
      </c>
      <c r="Z58" s="31">
        <f>STDEV(Z52:Z56)</f>
        <v>0.96471975747762551</v>
      </c>
    </row>
    <row r="59" spans="1:26" ht="15" x14ac:dyDescent="0.2">
      <c r="A59" s="24"/>
      <c r="B59" t="s">
        <v>76</v>
      </c>
      <c r="C59" s="18" t="s">
        <v>279</v>
      </c>
      <c r="D59" s="37" t="s">
        <v>289</v>
      </c>
      <c r="E59" s="1">
        <v>19.39576530456543</v>
      </c>
      <c r="F59" s="25"/>
      <c r="G59" s="26"/>
      <c r="H59" s="1">
        <v>16.720865249633789</v>
      </c>
      <c r="I59" s="25"/>
      <c r="J59" s="26"/>
      <c r="K59" s="27"/>
      <c r="M59" s="60"/>
      <c r="N59" s="27"/>
      <c r="P59" s="27"/>
      <c r="Q59" s="27"/>
      <c r="R59" s="28"/>
      <c r="T59" s="39" t="str">
        <f>A73</f>
        <v>Clone 3 CHIR</v>
      </c>
      <c r="U59" s="23">
        <f>N73</f>
        <v>18.997577091736392</v>
      </c>
      <c r="V59" s="23">
        <f>R73</f>
        <v>0.41313413882431793</v>
      </c>
      <c r="W59" s="55" t="s">
        <v>297</v>
      </c>
      <c r="X59" s="31">
        <f>X57/SQRT(COUNT(X53:X57))</f>
        <v>0.67481906399722136</v>
      </c>
      <c r="Y59" s="31">
        <f t="shared" ref="Y59:Z59" si="67">Y57/SQRT(COUNT(Y53:Y57))</f>
        <v>2.2111640378014981</v>
      </c>
      <c r="Z59" s="31">
        <f t="shared" si="67"/>
        <v>0.38406454293935882</v>
      </c>
    </row>
    <row r="60" spans="1:26" ht="16" thickBot="1" x14ac:dyDescent="0.25">
      <c r="A60" s="24"/>
      <c r="B60" t="s">
        <v>77</v>
      </c>
      <c r="C60" s="18" t="s">
        <v>279</v>
      </c>
      <c r="D60" s="37" t="s">
        <v>289</v>
      </c>
      <c r="E60" s="1">
        <v>19.256473541259766</v>
      </c>
      <c r="F60" s="25"/>
      <c r="G60" s="26"/>
      <c r="H60" s="1">
        <v>16.543821334838867</v>
      </c>
      <c r="I60" s="25"/>
      <c r="J60" s="26"/>
      <c r="K60" s="27"/>
      <c r="M60" s="60"/>
      <c r="N60" s="27"/>
      <c r="P60" s="27"/>
      <c r="Q60" s="27"/>
      <c r="R60" s="28"/>
      <c r="T60" s="39" t="str">
        <f>A76</f>
        <v>Clone 3 DAPT</v>
      </c>
      <c r="U60" s="23">
        <f>N76</f>
        <v>2.5331309173665204</v>
      </c>
      <c r="V60" s="23">
        <f>R76</f>
        <v>0.65289327658172935</v>
      </c>
    </row>
    <row r="61" spans="1:26" ht="15" x14ac:dyDescent="0.2">
      <c r="A61" s="17" t="s">
        <v>267</v>
      </c>
      <c r="B61" t="s">
        <v>144</v>
      </c>
      <c r="C61" s="18" t="s">
        <v>280</v>
      </c>
      <c r="D61" s="37" t="s">
        <v>289</v>
      </c>
      <c r="E61" s="1">
        <v>19.72125244140625</v>
      </c>
      <c r="F61" s="25">
        <f>AVERAGE(E61:E63)</f>
        <v>19.182238896687824</v>
      </c>
      <c r="G61" s="26">
        <f>STDEV(E61:E63)</f>
        <v>0.46932395860290022</v>
      </c>
      <c r="H61" s="1">
        <v>14.937707901000977</v>
      </c>
      <c r="I61" s="25">
        <f>AVERAGE(H61:H63)</f>
        <v>15.458940823872885</v>
      </c>
      <c r="J61" s="26">
        <f>STDEV(H61:H63)</f>
        <v>0.45141138142705206</v>
      </c>
      <c r="K61" s="27">
        <f>F61-I61</f>
        <v>3.7232980728149396</v>
      </c>
      <c r="L61" s="27"/>
      <c r="M61" s="60">
        <f t="shared" si="65"/>
        <v>1.6823343435923253</v>
      </c>
      <c r="N61" s="27">
        <f>POWER(2,-M61)</f>
        <v>0.31157808219288596</v>
      </c>
      <c r="O61" s="27"/>
      <c r="P61" s="27"/>
      <c r="Q61" s="27"/>
      <c r="R61" s="22">
        <f>SQRT((G61^2)+(J61^2))</f>
        <v>0.65118139822984522</v>
      </c>
      <c r="T61" s="39" t="str">
        <f>A79</f>
        <v>Clone 5 BM50</v>
      </c>
      <c r="U61" s="23">
        <f>N79</f>
        <v>0.39036620606388539</v>
      </c>
      <c r="V61" s="23">
        <f>R79</f>
        <v>0.60631368681284115</v>
      </c>
    </row>
    <row r="62" spans="1:26" ht="15" x14ac:dyDescent="0.2">
      <c r="A62" s="24"/>
      <c r="B62" t="s">
        <v>145</v>
      </c>
      <c r="C62" s="18" t="s">
        <v>280</v>
      </c>
      <c r="D62" s="37" t="s">
        <v>289</v>
      </c>
      <c r="E62" s="1">
        <v>18.864118576049805</v>
      </c>
      <c r="F62" s="25"/>
      <c r="G62" s="26"/>
      <c r="H62" s="1">
        <v>15.716488838195801</v>
      </c>
      <c r="I62" s="25"/>
      <c r="J62" s="26"/>
      <c r="K62" s="27"/>
      <c r="M62" s="60"/>
      <c r="N62" s="27"/>
      <c r="P62" s="27"/>
      <c r="Q62" s="27"/>
      <c r="R62" s="28"/>
      <c r="T62" s="39" t="str">
        <f>A82</f>
        <v>Clone 5 CHIR</v>
      </c>
      <c r="U62" s="23">
        <f>N82</f>
        <v>0.94975939737548687</v>
      </c>
      <c r="V62" s="23">
        <f>R82</f>
        <v>0.25171975169343114</v>
      </c>
    </row>
    <row r="63" spans="1:26" ht="16" thickBot="1" x14ac:dyDescent="0.25">
      <c r="A63" s="24"/>
      <c r="B63" t="s">
        <v>146</v>
      </c>
      <c r="C63" s="18" t="s">
        <v>280</v>
      </c>
      <c r="D63" s="37" t="s">
        <v>289</v>
      </c>
      <c r="E63" s="1">
        <v>18.961345672607422</v>
      </c>
      <c r="F63" s="25"/>
      <c r="G63" s="26"/>
      <c r="H63" s="1">
        <v>15.722625732421875</v>
      </c>
      <c r="I63" s="25"/>
      <c r="J63" s="26"/>
      <c r="K63" s="27"/>
      <c r="M63" s="60"/>
      <c r="N63" s="27"/>
      <c r="P63" s="27"/>
      <c r="Q63" s="27"/>
      <c r="R63" s="28"/>
      <c r="T63" s="39" t="str">
        <f>A85</f>
        <v>Clone 5 DAPT</v>
      </c>
      <c r="U63" s="23">
        <f>N85</f>
        <v>0.33473802532934466</v>
      </c>
      <c r="V63" s="23">
        <f>R85</f>
        <v>0.32502176527249699</v>
      </c>
    </row>
    <row r="64" spans="1:26" ht="15" x14ac:dyDescent="0.2">
      <c r="A64" s="17" t="s">
        <v>274</v>
      </c>
      <c r="B64" t="s">
        <v>180</v>
      </c>
      <c r="C64" s="18" t="s">
        <v>281</v>
      </c>
      <c r="D64" s="37" t="s">
        <v>289</v>
      </c>
      <c r="E64" s="1">
        <v>20.221649169921875</v>
      </c>
      <c r="F64" s="25">
        <f>AVERAGE(E64:E66)</f>
        <v>20.217809677124023</v>
      </c>
      <c r="G64" s="26">
        <f>STDEV(E64:E66)</f>
        <v>4.4600629366842191E-2</v>
      </c>
      <c r="H64" s="1">
        <v>18.079133987426758</v>
      </c>
      <c r="I64" s="25">
        <f>AVERAGE(H64:H66)</f>
        <v>17.696025848388672</v>
      </c>
      <c r="J64" s="26">
        <f>STDEV(H64:H66)</f>
        <v>0.33327127780423443</v>
      </c>
      <c r="K64" s="27">
        <f>F64-I64</f>
        <v>2.5217838287353516</v>
      </c>
      <c r="L64" s="31"/>
      <c r="M64" s="60">
        <f t="shared" si="65"/>
        <v>0.48082009951273719</v>
      </c>
      <c r="N64" s="27">
        <f>POWER(2,-M64)</f>
        <v>0.71657017413605406</v>
      </c>
      <c r="O64" s="31"/>
      <c r="P64" s="27"/>
      <c r="Q64" s="27"/>
      <c r="R64" s="22">
        <f>SQRT((G64^2)+(J64^2))</f>
        <v>0.33624241366785607</v>
      </c>
      <c r="T64" s="39" t="str">
        <f>A88</f>
        <v>Pt 2 BM50</v>
      </c>
      <c r="U64" s="23">
        <f>N88</f>
        <v>1</v>
      </c>
      <c r="V64" s="23">
        <f>R88</f>
        <v>0.62498834395855141</v>
      </c>
    </row>
    <row r="65" spans="1:22" ht="15" x14ac:dyDescent="0.2">
      <c r="A65" s="24"/>
      <c r="B65" t="s">
        <v>181</v>
      </c>
      <c r="C65" s="18" t="s">
        <v>281</v>
      </c>
      <c r="D65" s="37" t="s">
        <v>289</v>
      </c>
      <c r="E65" s="1">
        <v>20.171413421630859</v>
      </c>
      <c r="F65" s="25"/>
      <c r="G65" s="26"/>
      <c r="H65" s="1">
        <v>17.472993850708008</v>
      </c>
      <c r="I65" s="25"/>
      <c r="J65" s="26"/>
      <c r="K65" s="27"/>
      <c r="M65" s="60"/>
      <c r="N65" s="27"/>
      <c r="P65" s="27"/>
      <c r="Q65" s="27"/>
      <c r="R65" s="28"/>
      <c r="T65" s="39" t="str">
        <f>A91</f>
        <v>Pt 2 CHIR</v>
      </c>
      <c r="U65" s="23">
        <f>N91</f>
        <v>1.1338378477795628</v>
      </c>
      <c r="V65" s="23">
        <f>R91</f>
        <v>0.90967171589724871</v>
      </c>
    </row>
    <row r="66" spans="1:22" ht="16" thickBot="1" x14ac:dyDescent="0.25">
      <c r="A66" s="32"/>
      <c r="B66" t="s">
        <v>182</v>
      </c>
      <c r="C66" s="18" t="s">
        <v>281</v>
      </c>
      <c r="D66" s="37" t="s">
        <v>289</v>
      </c>
      <c r="E66" s="1">
        <v>20.260366439819336</v>
      </c>
      <c r="F66" s="25"/>
      <c r="G66" s="26"/>
      <c r="H66" s="1">
        <v>17.53594970703125</v>
      </c>
      <c r="I66" s="25"/>
      <c r="J66" s="26"/>
      <c r="K66" s="27"/>
      <c r="M66" s="60"/>
      <c r="N66" s="27"/>
      <c r="P66" s="27"/>
      <c r="Q66" s="27"/>
      <c r="R66" s="28"/>
      <c r="T66" s="39" t="str">
        <f>A94</f>
        <v>Pt 2 DAPT</v>
      </c>
      <c r="U66" s="23">
        <f>N94</f>
        <v>0.6636681983698729</v>
      </c>
      <c r="V66" s="23">
        <f>R94</f>
        <v>0.26443668841697521</v>
      </c>
    </row>
    <row r="67" spans="1:22" ht="15" x14ac:dyDescent="0.2">
      <c r="A67" s="17" t="s">
        <v>268</v>
      </c>
      <c r="B67" t="s">
        <v>216</v>
      </c>
      <c r="C67" s="18" t="s">
        <v>282</v>
      </c>
      <c r="D67" s="37" t="s">
        <v>289</v>
      </c>
      <c r="E67" s="1">
        <v>19.682332992553711</v>
      </c>
      <c r="F67" s="25">
        <f t="shared" ref="F67" si="68">AVERAGE(E67:E69)</f>
        <v>20.113117218017578</v>
      </c>
      <c r="G67" s="26">
        <f t="shared" ref="G67" si="69">STDEV(E67:E69)</f>
        <v>0.37521035416266241</v>
      </c>
      <c r="H67" s="1">
        <v>14.784703254699707</v>
      </c>
      <c r="I67" s="25">
        <f t="shared" ref="I67" si="70">AVERAGE(H67:H69)</f>
        <v>14.846915562947592</v>
      </c>
      <c r="J67" s="26">
        <f>STDEV(H67:H69)</f>
        <v>0.21175275894147672</v>
      </c>
      <c r="K67" s="27">
        <f t="shared" ref="K67" si="71">F67-I67</f>
        <v>5.2662016550699864</v>
      </c>
      <c r="M67" s="60">
        <f t="shared" si="65"/>
        <v>3.225237925847372</v>
      </c>
      <c r="N67" s="27">
        <f t="shared" ref="N67" si="72">POWER(2,-M67)</f>
        <v>0.10693174182662532</v>
      </c>
      <c r="O67" s="27"/>
      <c r="P67" s="27"/>
      <c r="Q67" s="27"/>
      <c r="R67" s="22">
        <f t="shared" ref="R67" si="73">SQRT((G67^2)+(J67^2))</f>
        <v>0.43083876426129264</v>
      </c>
      <c r="T67" s="54"/>
      <c r="U67" s="31"/>
      <c r="V67" s="31"/>
    </row>
    <row r="68" spans="1:22" ht="15" x14ac:dyDescent="0.2">
      <c r="A68" s="24"/>
      <c r="B68" t="s">
        <v>217</v>
      </c>
      <c r="C68" s="18" t="s">
        <v>282</v>
      </c>
      <c r="D68" s="37" t="s">
        <v>289</v>
      </c>
      <c r="E68" s="1">
        <v>20.368528366088867</v>
      </c>
      <c r="F68" s="25"/>
      <c r="G68" s="26"/>
      <c r="H68" s="1">
        <v>14.673237800598145</v>
      </c>
      <c r="I68" s="25"/>
      <c r="J68" s="26"/>
      <c r="K68" s="27"/>
      <c r="M68" s="60"/>
      <c r="N68" s="27"/>
      <c r="P68" s="27"/>
      <c r="Q68" s="27"/>
      <c r="R68" s="28"/>
      <c r="T68" s="54"/>
      <c r="U68" s="31"/>
      <c r="V68" s="31"/>
    </row>
    <row r="69" spans="1:22" ht="16" thickBot="1" x14ac:dyDescent="0.25">
      <c r="A69" s="24"/>
      <c r="B69" t="s">
        <v>218</v>
      </c>
      <c r="C69" s="18" t="s">
        <v>282</v>
      </c>
      <c r="D69" s="37" t="s">
        <v>289</v>
      </c>
      <c r="E69" s="1">
        <v>20.288490295410156</v>
      </c>
      <c r="F69" s="25"/>
      <c r="G69" s="26"/>
      <c r="H69" s="1">
        <v>15.082805633544922</v>
      </c>
      <c r="I69" s="25"/>
      <c r="J69" s="26"/>
      <c r="K69" s="27"/>
      <c r="M69" s="60"/>
      <c r="N69" s="27"/>
      <c r="O69" s="27"/>
      <c r="P69" s="27"/>
      <c r="Q69" s="27"/>
      <c r="R69" s="28"/>
      <c r="U69" s="31"/>
      <c r="V69" s="31"/>
    </row>
    <row r="70" spans="1:22" ht="15" x14ac:dyDescent="0.2">
      <c r="A70" s="17" t="s">
        <v>269</v>
      </c>
      <c r="B70" t="s">
        <v>21</v>
      </c>
      <c r="C70" s="18" t="s">
        <v>283</v>
      </c>
      <c r="D70" s="37" t="s">
        <v>289</v>
      </c>
      <c r="E70" s="1">
        <v>14.776886940002441</v>
      </c>
      <c r="F70" s="25">
        <f t="shared" ref="F70" si="74">AVERAGE(E70:E72)</f>
        <v>15.085062662760416</v>
      </c>
      <c r="G70" s="26">
        <f t="shared" ref="G70" si="75">STDEV(E70:E72)</f>
        <v>0.62758616985283322</v>
      </c>
      <c r="H70" s="1">
        <v>14.792047500610352</v>
      </c>
      <c r="I70" s="25">
        <f t="shared" ref="I70" si="76">AVERAGE(H70:H72)</f>
        <v>14.84345563252767</v>
      </c>
      <c r="J70" s="26">
        <f t="shared" ref="J70" si="77">STDEV(H70:H72)</f>
        <v>5.1251185395092068E-2</v>
      </c>
      <c r="K70" s="27">
        <f t="shared" ref="K70" si="78">F70-I70</f>
        <v>0.24160703023274621</v>
      </c>
      <c r="L70" s="38"/>
      <c r="M70" s="60">
        <f t="shared" si="65"/>
        <v>-1.7993566989898682</v>
      </c>
      <c r="N70" s="27">
        <f t="shared" ref="N70" si="79">POWER(2,-M70)</f>
        <v>3.4806498773850971</v>
      </c>
      <c r="P70" s="27"/>
      <c r="Q70" s="27"/>
      <c r="R70" s="22">
        <f t="shared" ref="R70" si="80">SQRT((G70^2)+(J70^2))</f>
        <v>0.6296753803309697</v>
      </c>
      <c r="U70" s="31"/>
      <c r="V70" s="31"/>
    </row>
    <row r="71" spans="1:22" ht="15" x14ac:dyDescent="0.2">
      <c r="A71" s="24"/>
      <c r="B71" t="s">
        <v>22</v>
      </c>
      <c r="C71" s="18" t="s">
        <v>283</v>
      </c>
      <c r="D71" s="37" t="s">
        <v>289</v>
      </c>
      <c r="E71" s="1">
        <v>14.671140670776367</v>
      </c>
      <c r="F71" s="25"/>
      <c r="G71" s="26"/>
      <c r="H71" s="1">
        <v>14.894548416137695</v>
      </c>
      <c r="I71" s="25"/>
      <c r="J71" s="26"/>
      <c r="K71" s="27"/>
      <c r="M71" s="60"/>
      <c r="N71" s="27"/>
      <c r="P71" s="27"/>
      <c r="Q71" s="27"/>
      <c r="R71" s="28"/>
      <c r="U71" s="31"/>
      <c r="V71" s="31"/>
    </row>
    <row r="72" spans="1:22" ht="16" thickBot="1" x14ac:dyDescent="0.25">
      <c r="A72" s="24"/>
      <c r="B72" t="s">
        <v>23</v>
      </c>
      <c r="C72" s="18" t="s">
        <v>283</v>
      </c>
      <c r="D72" s="37" t="s">
        <v>289</v>
      </c>
      <c r="E72" s="1">
        <v>15.807160377502441</v>
      </c>
      <c r="F72" s="25"/>
      <c r="G72" s="26"/>
      <c r="H72" s="1">
        <v>14.843770980834961</v>
      </c>
      <c r="I72" s="25"/>
      <c r="J72" s="26"/>
      <c r="K72" s="27"/>
      <c r="M72" s="60"/>
      <c r="N72" s="27"/>
      <c r="P72" s="27"/>
      <c r="Q72" s="27"/>
      <c r="R72" s="28"/>
    </row>
    <row r="73" spans="1:22" ht="15" x14ac:dyDescent="0.2">
      <c r="A73" s="17" t="s">
        <v>275</v>
      </c>
      <c r="B73" t="s">
        <v>57</v>
      </c>
      <c r="C73" s="18" t="s">
        <v>284</v>
      </c>
      <c r="D73" s="37" t="s">
        <v>289</v>
      </c>
      <c r="E73" s="1">
        <v>14.782160758972168</v>
      </c>
      <c r="F73" s="25">
        <f t="shared" ref="F73" si="81">AVERAGE(E73:E75)</f>
        <v>14.722904523213705</v>
      </c>
      <c r="G73" s="26">
        <f t="shared" ref="G73" si="82">STDEV(E73:E75)</f>
        <v>0.14392933416018544</v>
      </c>
      <c r="H73" s="1">
        <v>16.531009674072266</v>
      </c>
      <c r="I73" s="25">
        <f t="shared" ref="I73" si="83">AVERAGE(H73:H75)</f>
        <v>16.929684321085613</v>
      </c>
      <c r="J73" s="26">
        <f t="shared" ref="J73" si="84">STDEV(H73:H75)</f>
        <v>0.38725206704460141</v>
      </c>
      <c r="K73" s="27">
        <f t="shared" ref="K73" si="85">F73-I73</f>
        <v>-2.2067797978719081</v>
      </c>
      <c r="M73" s="60">
        <f t="shared" si="65"/>
        <v>-4.2477435270945225</v>
      </c>
      <c r="N73" s="27">
        <f t="shared" ref="N73" si="86">POWER(2,-M73)</f>
        <v>18.997577091736392</v>
      </c>
      <c r="P73" s="27"/>
      <c r="Q73" s="27"/>
      <c r="R73" s="22">
        <f t="shared" ref="R73" si="87">SQRT((G73^2)+(J73^2))</f>
        <v>0.41313413882431793</v>
      </c>
    </row>
    <row r="74" spans="1:22" ht="15" x14ac:dyDescent="0.2">
      <c r="A74" s="24"/>
      <c r="B74" t="s">
        <v>58</v>
      </c>
      <c r="C74" s="18" t="s">
        <v>284</v>
      </c>
      <c r="D74" s="37" t="s">
        <v>289</v>
      </c>
      <c r="E74" s="1">
        <v>14.558806419372559</v>
      </c>
      <c r="F74" s="25"/>
      <c r="G74" s="26"/>
      <c r="H74" s="1">
        <v>16.953641891479492</v>
      </c>
      <c r="I74" s="25"/>
      <c r="J74" s="26"/>
      <c r="K74" s="27"/>
      <c r="M74" s="60"/>
      <c r="N74" s="27"/>
      <c r="P74" s="27"/>
      <c r="Q74" s="27"/>
      <c r="R74" s="28"/>
    </row>
    <row r="75" spans="1:22" ht="16" thickBot="1" x14ac:dyDescent="0.25">
      <c r="A75" s="32"/>
      <c r="B75" t="s">
        <v>59</v>
      </c>
      <c r="C75" s="18" t="s">
        <v>284</v>
      </c>
      <c r="D75" s="37" t="s">
        <v>289</v>
      </c>
      <c r="E75" s="1">
        <v>14.827746391296387</v>
      </c>
      <c r="F75" s="25"/>
      <c r="G75" s="26"/>
      <c r="H75" s="1">
        <v>17.304401397705078</v>
      </c>
      <c r="I75" s="25"/>
      <c r="J75" s="26"/>
      <c r="K75" s="27"/>
      <c r="M75" s="60"/>
      <c r="N75" s="27"/>
      <c r="P75" s="27"/>
      <c r="Q75" s="27"/>
      <c r="R75" s="28"/>
      <c r="T75" s="30"/>
      <c r="U75" s="29"/>
      <c r="V75" s="29"/>
    </row>
    <row r="76" spans="1:22" ht="15" x14ac:dyDescent="0.2">
      <c r="A76" s="24" t="s">
        <v>270</v>
      </c>
      <c r="B76" t="s">
        <v>93</v>
      </c>
      <c r="C76" s="18" t="s">
        <v>285</v>
      </c>
      <c r="D76" s="37" t="s">
        <v>289</v>
      </c>
      <c r="E76" s="1">
        <v>15.634220123291016</v>
      </c>
      <c r="F76" s="25">
        <f t="shared" ref="F76" si="88">AVERAGE(E76:E78)</f>
        <v>15.754828135172525</v>
      </c>
      <c r="G76" s="26">
        <f t="shared" ref="G76" si="89">STDEV(E76:E78)</f>
        <v>0.63526679888024951</v>
      </c>
      <c r="H76" s="1">
        <v>15.198614120483398</v>
      </c>
      <c r="I76" s="25">
        <f t="shared" ref="I76" si="90">AVERAGE(H76:H78)</f>
        <v>15.054786046346029</v>
      </c>
      <c r="J76" s="26">
        <f t="shared" ref="J76" si="91">STDEV(H76:H78)</f>
        <v>0.15068418910445522</v>
      </c>
      <c r="K76" s="27">
        <f t="shared" ref="K76" si="92">F76-I76</f>
        <v>0.70004208882649621</v>
      </c>
      <c r="L76" s="27"/>
      <c r="M76" s="60">
        <f t="shared" si="65"/>
        <v>-1.3409216403961182</v>
      </c>
      <c r="N76" s="27">
        <f t="shared" ref="N76" si="93">POWER(2,-M76)</f>
        <v>2.5331309173665204</v>
      </c>
      <c r="P76" s="27"/>
      <c r="Q76" s="27"/>
      <c r="R76" s="22">
        <f t="shared" ref="R76" si="94">SQRT((G76^2)+(J76^2))</f>
        <v>0.65289327658172935</v>
      </c>
      <c r="U76" s="31"/>
      <c r="V76" s="31"/>
    </row>
    <row r="77" spans="1:22" ht="15" x14ac:dyDescent="0.2">
      <c r="B77" t="s">
        <v>94</v>
      </c>
      <c r="C77" s="18" t="s">
        <v>285</v>
      </c>
      <c r="D77" s="37" t="s">
        <v>289</v>
      </c>
      <c r="E77" s="1">
        <v>16.441753387451172</v>
      </c>
      <c r="F77" s="25"/>
      <c r="G77" s="26"/>
      <c r="H77" s="1">
        <v>14.898073196411133</v>
      </c>
      <c r="I77" s="25"/>
      <c r="J77" s="26"/>
      <c r="K77" s="27"/>
      <c r="M77" s="60"/>
      <c r="N77" s="27"/>
      <c r="P77" s="27"/>
      <c r="Q77" s="27"/>
      <c r="R77" s="28"/>
      <c r="U77" s="31"/>
      <c r="V77" s="31"/>
    </row>
    <row r="78" spans="1:22" ht="16" thickBot="1" x14ac:dyDescent="0.25">
      <c r="A78" s="36"/>
      <c r="B78" t="s">
        <v>95</v>
      </c>
      <c r="C78" s="18" t="s">
        <v>285</v>
      </c>
      <c r="D78" s="37" t="s">
        <v>289</v>
      </c>
      <c r="E78" s="1">
        <v>15.188510894775391</v>
      </c>
      <c r="F78" s="25"/>
      <c r="G78" s="26"/>
      <c r="H78" s="1">
        <v>15.067670822143555</v>
      </c>
      <c r="I78" s="25"/>
      <c r="J78" s="26"/>
      <c r="K78" s="27"/>
      <c r="L78" s="31"/>
      <c r="M78" s="60"/>
      <c r="N78" s="27"/>
      <c r="P78" s="27"/>
      <c r="Q78" s="27"/>
      <c r="R78" s="28"/>
      <c r="U78" s="31"/>
      <c r="V78" s="31"/>
    </row>
    <row r="79" spans="1:22" ht="15" x14ac:dyDescent="0.2">
      <c r="A79" t="s">
        <v>271</v>
      </c>
      <c r="B79" t="s">
        <v>162</v>
      </c>
      <c r="C79" s="18" t="s">
        <v>286</v>
      </c>
      <c r="D79" s="37" t="s">
        <v>289</v>
      </c>
      <c r="E79" s="1">
        <v>18.46058464050293</v>
      </c>
      <c r="F79" s="25">
        <f t="shared" ref="F79" si="95">AVERAGE(E79:E81)</f>
        <v>18.419478734334309</v>
      </c>
      <c r="G79" s="26">
        <f t="shared" ref="G79" si="96">STDEV(E79:E81)</f>
        <v>6.539724174948143E-2</v>
      </c>
      <c r="H79" s="1">
        <v>15.513956069946289</v>
      </c>
      <c r="I79" s="25">
        <f t="shared" ref="I79" si="97">AVERAGE(H79:H81)</f>
        <v>15.021415074666342</v>
      </c>
      <c r="J79" s="26">
        <f t="shared" ref="J79" si="98">STDEV(H79:H81)</f>
        <v>0.60277648227858049</v>
      </c>
      <c r="K79" s="27">
        <f t="shared" ref="K79" si="99">F79-I79</f>
        <v>3.398063659667967</v>
      </c>
      <c r="L79" s="38"/>
      <c r="M79" s="60">
        <f t="shared" si="65"/>
        <v>1.3570999304453526</v>
      </c>
      <c r="N79" s="27">
        <f t="shared" ref="N79" si="100">POWER(2,-M79)</f>
        <v>0.39036620606388539</v>
      </c>
      <c r="R79" s="22">
        <f t="shared" ref="R79" si="101">SQRT((G79^2)+(J79^2))</f>
        <v>0.60631368681284115</v>
      </c>
      <c r="T79" s="29"/>
    </row>
    <row r="80" spans="1:22" ht="15" x14ac:dyDescent="0.2">
      <c r="B80" t="s">
        <v>163</v>
      </c>
      <c r="C80" s="18" t="s">
        <v>286</v>
      </c>
      <c r="D80" s="37" t="s">
        <v>289</v>
      </c>
      <c r="E80" s="1">
        <v>18.344066619873047</v>
      </c>
      <c r="F80" s="25"/>
      <c r="G80" s="26"/>
      <c r="H80" s="1">
        <v>14.3492431640625</v>
      </c>
      <c r="I80" s="25"/>
      <c r="J80" s="26"/>
      <c r="K80" s="27"/>
      <c r="M80" s="60"/>
      <c r="N80" s="27"/>
      <c r="R80" s="28"/>
      <c r="T80" s="30"/>
      <c r="U80" s="29"/>
    </row>
    <row r="81" spans="1:22" ht="16" thickBot="1" x14ac:dyDescent="0.25">
      <c r="A81" s="36"/>
      <c r="B81" t="s">
        <v>164</v>
      </c>
      <c r="C81" s="18" t="s">
        <v>286</v>
      </c>
      <c r="D81" s="37" t="s">
        <v>289</v>
      </c>
      <c r="E81" s="1">
        <v>18.453784942626953</v>
      </c>
      <c r="F81" s="25"/>
      <c r="G81" s="26"/>
      <c r="H81" s="1">
        <v>15.201045989990234</v>
      </c>
      <c r="I81" s="25"/>
      <c r="J81" s="26"/>
      <c r="K81" s="27"/>
      <c r="M81" s="60"/>
      <c r="N81" s="27"/>
      <c r="R81" s="28"/>
      <c r="U81" s="31"/>
      <c r="V81" s="31"/>
    </row>
    <row r="82" spans="1:22" ht="15" x14ac:dyDescent="0.2">
      <c r="A82" t="s">
        <v>276</v>
      </c>
      <c r="B82" t="s">
        <v>198</v>
      </c>
      <c r="C82" s="18" t="s">
        <v>287</v>
      </c>
      <c r="D82" s="37" t="s">
        <v>289</v>
      </c>
      <c r="E82" s="1">
        <v>19.453292846679688</v>
      </c>
      <c r="F82" s="25">
        <f t="shared" ref="F82" si="102">AVERAGE(E82:E84)</f>
        <v>19.462722778320312</v>
      </c>
      <c r="G82" s="26">
        <f t="shared" ref="G82" si="103">STDEV(E82:E84)</f>
        <v>0.21136998008440566</v>
      </c>
      <c r="H82" s="1">
        <v>17.416294097900391</v>
      </c>
      <c r="I82" s="25">
        <f t="shared" ref="I82" si="104">AVERAGE(H82:H84)</f>
        <v>17.347393035888672</v>
      </c>
      <c r="J82" s="26">
        <f t="shared" ref="J82" si="105">STDEV(H82:H84)</f>
        <v>0.13669515321225026</v>
      </c>
      <c r="K82" s="27">
        <f t="shared" ref="K82" si="106">F82-I82</f>
        <v>2.1153297424316406</v>
      </c>
      <c r="M82" s="60">
        <f t="shared" si="65"/>
        <v>7.4366013209026249E-2</v>
      </c>
      <c r="N82" s="27">
        <f t="shared" ref="N82" si="107">POWER(2,-M82)</f>
        <v>0.94975939737548687</v>
      </c>
      <c r="R82" s="22">
        <f t="shared" ref="R82" si="108">SQRT((G82^2)+(J82^2))</f>
        <v>0.25171975169343114</v>
      </c>
      <c r="U82" s="31"/>
      <c r="V82" s="31"/>
    </row>
    <row r="83" spans="1:22" ht="15" x14ac:dyDescent="0.2">
      <c r="B83" t="s">
        <v>199</v>
      </c>
      <c r="C83" s="18" t="s">
        <v>287</v>
      </c>
      <c r="D83" s="37" t="s">
        <v>289</v>
      </c>
      <c r="E83" s="1">
        <v>19.2562255859375</v>
      </c>
      <c r="F83" s="25"/>
      <c r="G83" s="26"/>
      <c r="H83" s="1">
        <v>17.43592643737793</v>
      </c>
      <c r="I83" s="25"/>
      <c r="J83" s="26"/>
      <c r="K83" s="27"/>
      <c r="M83" s="60"/>
      <c r="N83" s="27"/>
      <c r="R83" s="28"/>
    </row>
    <row r="84" spans="1:22" ht="16" thickBot="1" x14ac:dyDescent="0.25">
      <c r="A84" s="36"/>
      <c r="B84" t="s">
        <v>200</v>
      </c>
      <c r="C84" s="18" t="s">
        <v>287</v>
      </c>
      <c r="D84" s="37" t="s">
        <v>289</v>
      </c>
      <c r="E84" s="1">
        <v>19.67864990234375</v>
      </c>
      <c r="F84" s="25"/>
      <c r="G84" s="26"/>
      <c r="H84" s="1">
        <v>17.189958572387695</v>
      </c>
      <c r="I84" s="25"/>
      <c r="J84" s="26"/>
      <c r="K84" s="27"/>
      <c r="M84" s="60"/>
      <c r="N84" s="27"/>
      <c r="R84" s="28"/>
    </row>
    <row r="85" spans="1:22" ht="15" x14ac:dyDescent="0.2">
      <c r="A85" t="s">
        <v>272</v>
      </c>
      <c r="B85" t="s">
        <v>234</v>
      </c>
      <c r="C85" s="18" t="s">
        <v>288</v>
      </c>
      <c r="D85" s="37" t="s">
        <v>289</v>
      </c>
      <c r="E85" s="1">
        <v>18.716024398803711</v>
      </c>
      <c r="F85" s="25">
        <f t="shared" ref="F85" si="109">AVERAGE(E85:E87)</f>
        <v>18.530674616495769</v>
      </c>
      <c r="G85" s="26">
        <f t="shared" ref="G85" si="110">STDEV(E85:E87)</f>
        <v>0.1870436619457235</v>
      </c>
      <c r="H85" s="1">
        <v>15.180239677429199</v>
      </c>
      <c r="I85" s="25">
        <f t="shared" ref="I85" si="111">AVERAGE(H85:H87)</f>
        <v>14.910815238952637</v>
      </c>
      <c r="J85" s="26">
        <f t="shared" ref="J85" si="112">STDEV(H85:H87)</f>
        <v>0.26580785621720071</v>
      </c>
      <c r="K85" s="27">
        <f t="shared" ref="K85" si="113">F85-I85</f>
        <v>3.6198593775431327</v>
      </c>
      <c r="M85" s="60">
        <f>K85-$L$52</f>
        <v>1.5788956483205183</v>
      </c>
      <c r="N85" s="27">
        <f>POWER(2,-M85)</f>
        <v>0.33473802532934466</v>
      </c>
      <c r="R85" s="22">
        <f t="shared" ref="R85" si="114">SQRT((G85^2)+(J85^2))</f>
        <v>0.32502176527249699</v>
      </c>
    </row>
    <row r="86" spans="1:22" ht="15" x14ac:dyDescent="0.2">
      <c r="B86" t="s">
        <v>235</v>
      </c>
      <c r="C86" s="18" t="s">
        <v>288</v>
      </c>
      <c r="D86" s="37" t="s">
        <v>289</v>
      </c>
      <c r="E86" s="1">
        <v>18.341981887817383</v>
      </c>
      <c r="F86" s="25"/>
      <c r="G86" s="26"/>
      <c r="H86" s="1">
        <v>14.648777961730957</v>
      </c>
      <c r="I86" s="25"/>
      <c r="J86" s="26"/>
      <c r="K86" s="27"/>
      <c r="M86" s="60"/>
      <c r="N86" s="27"/>
      <c r="R86" s="28"/>
    </row>
    <row r="87" spans="1:22" ht="16" thickBot="1" x14ac:dyDescent="0.25">
      <c r="A87" s="36"/>
      <c r="B87" t="s">
        <v>236</v>
      </c>
      <c r="C87" s="18" t="s">
        <v>288</v>
      </c>
      <c r="D87" s="37" t="s">
        <v>289</v>
      </c>
      <c r="E87" s="1">
        <v>18.534017562866211</v>
      </c>
      <c r="F87" s="25"/>
      <c r="G87" s="26"/>
      <c r="H87" s="1">
        <v>14.903428077697754</v>
      </c>
      <c r="I87" s="25"/>
      <c r="J87" s="26"/>
      <c r="K87" s="27"/>
      <c r="M87" s="60"/>
      <c r="N87" s="27"/>
      <c r="R87" s="42"/>
    </row>
    <row r="88" spans="1:22" ht="15" x14ac:dyDescent="0.2">
      <c r="A88" s="17" t="s">
        <v>325</v>
      </c>
      <c r="B88" t="s">
        <v>39</v>
      </c>
      <c r="C88" s="18" t="s">
        <v>326</v>
      </c>
      <c r="D88" t="s">
        <v>1</v>
      </c>
      <c r="E88" s="1">
        <v>16.108997344970703</v>
      </c>
      <c r="F88" s="25">
        <f>AVERAGE(E88:E90)</f>
        <v>16.621927261352539</v>
      </c>
      <c r="G88" s="26">
        <f>STDEV(E88:E90)</f>
        <v>0.45912877061174495</v>
      </c>
      <c r="H88" s="1">
        <v>16.115955352783203</v>
      </c>
      <c r="I88" s="25">
        <f>AVERAGE(H88:H90)</f>
        <v>15.650363922119141</v>
      </c>
      <c r="J88" s="26">
        <f>STDEV(H88:H90)</f>
        <v>0.42404150985558031</v>
      </c>
      <c r="K88" s="27">
        <f>F88-I88</f>
        <v>0.97156333923339844</v>
      </c>
      <c r="L88" s="27">
        <f>K88</f>
        <v>0.97156333923339844</v>
      </c>
      <c r="M88" s="60">
        <f>K88-$L$88</f>
        <v>0</v>
      </c>
      <c r="N88" s="27">
        <f>POWER(2,-M88)</f>
        <v>1</v>
      </c>
      <c r="O88" s="27"/>
      <c r="P88" s="27"/>
      <c r="Q88" s="27"/>
      <c r="R88" s="22">
        <f>SQRT((G88^2)+(J88^2))</f>
        <v>0.62498834395855141</v>
      </c>
    </row>
    <row r="89" spans="1:22" ht="15" x14ac:dyDescent="0.2">
      <c r="A89" s="24"/>
      <c r="B89" t="s">
        <v>40</v>
      </c>
      <c r="C89" s="18" t="s">
        <v>326</v>
      </c>
      <c r="D89" t="s">
        <v>1</v>
      </c>
      <c r="E89" s="1">
        <v>16.762304306030273</v>
      </c>
      <c r="F89" s="25"/>
      <c r="G89" s="26"/>
      <c r="H89" s="1">
        <v>15.286306381225586</v>
      </c>
      <c r="I89" s="25"/>
      <c r="J89" s="26"/>
      <c r="K89" s="27"/>
      <c r="M89" s="60"/>
      <c r="N89" s="27"/>
      <c r="P89" s="27"/>
      <c r="Q89" s="27"/>
      <c r="R89" s="28"/>
    </row>
    <row r="90" spans="1:22" ht="16" thickBot="1" x14ac:dyDescent="0.25">
      <c r="A90" s="24"/>
      <c r="B90" t="s">
        <v>41</v>
      </c>
      <c r="C90" s="18" t="s">
        <v>326</v>
      </c>
      <c r="D90" t="s">
        <v>1</v>
      </c>
      <c r="E90" s="1">
        <v>16.994480133056641</v>
      </c>
      <c r="F90" s="25"/>
      <c r="G90" s="26"/>
      <c r="H90" s="1">
        <v>15.548830032348633</v>
      </c>
      <c r="I90" s="25"/>
      <c r="J90" s="26"/>
      <c r="K90" s="27"/>
      <c r="M90" s="60"/>
      <c r="N90" s="27"/>
      <c r="P90" s="27"/>
      <c r="Q90" s="27"/>
      <c r="R90" s="28"/>
    </row>
    <row r="91" spans="1:22" ht="15" x14ac:dyDescent="0.2">
      <c r="A91" s="17" t="s">
        <v>327</v>
      </c>
      <c r="B91" t="s">
        <v>75</v>
      </c>
      <c r="C91" s="18" t="s">
        <v>328</v>
      </c>
      <c r="D91" t="s">
        <v>1</v>
      </c>
      <c r="E91" s="1">
        <v>17.102901458740234</v>
      </c>
      <c r="F91" s="25">
        <f>AVERAGE(E91:E93)</f>
        <v>17.142361958821613</v>
      </c>
      <c r="G91" s="26">
        <f>STDEV(E91:E93)</f>
        <v>6.4506394064495431E-2</v>
      </c>
      <c r="H91" s="1">
        <v>17.342586517333984</v>
      </c>
      <c r="I91" s="25">
        <f>AVERAGE(H91:H93)</f>
        <v>16.352012952168781</v>
      </c>
      <c r="J91" s="26">
        <f>STDEV(H91:H93)</f>
        <v>0.90738170348990443</v>
      </c>
      <c r="K91" s="27">
        <f>F91-I91</f>
        <v>0.79034900665283203</v>
      </c>
      <c r="M91" s="60">
        <f t="shared" ref="M89:M94" si="115">K91-$L$88</f>
        <v>-0.18121433258056641</v>
      </c>
      <c r="N91" s="27">
        <f>POWER(2,-M91)</f>
        <v>1.1338378477795628</v>
      </c>
      <c r="P91" s="27"/>
      <c r="Q91" s="27"/>
      <c r="R91" s="22">
        <f>SQRT((G91^2)+(J91^2))</f>
        <v>0.90967171589724871</v>
      </c>
    </row>
    <row r="92" spans="1:22" ht="15" x14ac:dyDescent="0.2">
      <c r="A92" s="24"/>
      <c r="B92" t="s">
        <v>76</v>
      </c>
      <c r="C92" s="18" t="s">
        <v>328</v>
      </c>
      <c r="D92" t="s">
        <v>1</v>
      </c>
      <c r="E92" s="1">
        <v>17.107381820678711</v>
      </c>
      <c r="F92" s="25"/>
      <c r="G92" s="26"/>
      <c r="H92" s="1">
        <v>16.152385711669922</v>
      </c>
      <c r="I92" s="25"/>
      <c r="J92" s="26"/>
      <c r="K92" s="27"/>
      <c r="M92" s="60"/>
      <c r="N92" s="27"/>
      <c r="P92" s="27"/>
      <c r="Q92" s="27"/>
      <c r="R92" s="28"/>
    </row>
    <row r="93" spans="1:22" ht="16" thickBot="1" x14ac:dyDescent="0.25">
      <c r="A93" s="24"/>
      <c r="B93" t="s">
        <v>77</v>
      </c>
      <c r="C93" s="18" t="s">
        <v>328</v>
      </c>
      <c r="D93" t="s">
        <v>1</v>
      </c>
      <c r="E93" s="1">
        <v>17.216802597045898</v>
      </c>
      <c r="F93" s="25"/>
      <c r="G93" s="26"/>
      <c r="H93" s="1">
        <v>15.561066627502441</v>
      </c>
      <c r="I93" s="25"/>
      <c r="J93" s="26"/>
      <c r="K93" s="27"/>
      <c r="M93" s="60"/>
      <c r="N93" s="27"/>
      <c r="P93" s="27"/>
      <c r="Q93" s="27"/>
      <c r="R93" s="28"/>
    </row>
    <row r="94" spans="1:22" ht="15" x14ac:dyDescent="0.2">
      <c r="A94" s="17" t="s">
        <v>329</v>
      </c>
      <c r="B94" t="s">
        <v>111</v>
      </c>
      <c r="C94" s="18" t="s">
        <v>330</v>
      </c>
      <c r="D94" t="s">
        <v>1</v>
      </c>
      <c r="E94" s="1">
        <v>16.861240386962891</v>
      </c>
      <c r="F94" s="25">
        <f>AVERAGE(E94:E96)</f>
        <v>17.095411936442058</v>
      </c>
      <c r="G94" s="26">
        <f>STDEV(E94:E96)</f>
        <v>0.20969327140398056</v>
      </c>
      <c r="H94" s="1">
        <v>15.625075340270996</v>
      </c>
      <c r="I94" s="25">
        <f>AVERAGE(H94:H96)</f>
        <v>15.532382647196451</v>
      </c>
      <c r="J94" s="26">
        <f>STDEV(H94:H96)</f>
        <v>0.16110708894655437</v>
      </c>
      <c r="K94" s="27">
        <f>F94-I94</f>
        <v>1.5630292892456072</v>
      </c>
      <c r="M94" s="60">
        <f t="shared" si="115"/>
        <v>0.59146595001220881</v>
      </c>
      <c r="N94" s="27">
        <f>POWER(2,-M94)</f>
        <v>0.6636681983698729</v>
      </c>
      <c r="P94" s="27"/>
      <c r="Q94" s="27"/>
      <c r="R94" s="22">
        <f>SQRT((G94^2)+(J94^2))</f>
        <v>0.26443668841697521</v>
      </c>
    </row>
    <row r="95" spans="1:22" ht="15" x14ac:dyDescent="0.2">
      <c r="A95" s="24"/>
      <c r="B95" t="s">
        <v>112</v>
      </c>
      <c r="C95" s="18" t="s">
        <v>330</v>
      </c>
      <c r="D95" t="s">
        <v>1</v>
      </c>
      <c r="E95" s="1">
        <v>17.159168243408203</v>
      </c>
      <c r="F95" s="25"/>
      <c r="G95" s="26"/>
      <c r="H95" s="1">
        <v>15.625720024108887</v>
      </c>
      <c r="I95" s="25"/>
      <c r="J95" s="26"/>
      <c r="K95" s="27"/>
      <c r="M95" s="27"/>
      <c r="N95" s="27"/>
      <c r="P95" s="27"/>
      <c r="Q95" s="27"/>
      <c r="R95" s="28"/>
    </row>
    <row r="96" spans="1:22" ht="16" thickBot="1" x14ac:dyDescent="0.25">
      <c r="A96" s="32"/>
      <c r="B96" s="36" t="s">
        <v>113</v>
      </c>
      <c r="C96" s="40" t="s">
        <v>330</v>
      </c>
      <c r="D96" s="36" t="s">
        <v>1</v>
      </c>
      <c r="E96" s="41">
        <v>17.265827178955078</v>
      </c>
      <c r="F96" s="33"/>
      <c r="G96" s="34"/>
      <c r="H96" s="41">
        <v>15.346352577209473</v>
      </c>
      <c r="I96" s="33"/>
      <c r="J96" s="34"/>
      <c r="K96" s="35"/>
      <c r="L96" s="36"/>
      <c r="M96" s="35"/>
      <c r="N96" s="35"/>
      <c r="O96" s="36"/>
      <c r="P96" s="35"/>
      <c r="Q96" s="35"/>
      <c r="R96" s="42"/>
    </row>
    <row r="97" spans="1:26" ht="15" x14ac:dyDescent="0.2">
      <c r="C97" s="18"/>
      <c r="D97" s="37"/>
      <c r="E97" s="1"/>
      <c r="F97" s="25"/>
      <c r="G97" s="26"/>
      <c r="H97" s="1"/>
      <c r="I97" s="25"/>
      <c r="J97" s="26"/>
      <c r="K97" s="27"/>
      <c r="L97" s="31"/>
      <c r="M97" s="27"/>
      <c r="N97" s="27"/>
      <c r="R97" s="27"/>
    </row>
    <row r="98" spans="1:26" ht="15" x14ac:dyDescent="0.2">
      <c r="C98" s="18"/>
      <c r="D98" s="37"/>
      <c r="E98" s="1"/>
      <c r="F98" s="25"/>
      <c r="G98" s="26"/>
      <c r="H98" s="1"/>
      <c r="I98" s="25"/>
      <c r="J98" s="26"/>
      <c r="K98" s="27"/>
      <c r="M98" s="27"/>
      <c r="N98" s="27"/>
      <c r="R98" s="27"/>
    </row>
    <row r="99" spans="1:26" ht="14" thickBot="1" x14ac:dyDescent="0.2">
      <c r="L99" s="2" t="s">
        <v>253</v>
      </c>
      <c r="M99" s="2"/>
      <c r="N99" s="2"/>
      <c r="O99" s="3" t="s">
        <v>254</v>
      </c>
      <c r="P99" s="3"/>
      <c r="Q99" s="4"/>
      <c r="R99" s="4"/>
      <c r="T99" s="2" t="str">
        <f>L99</f>
        <v>relative to ave control</v>
      </c>
      <c r="U99" s="2"/>
      <c r="V99" s="2"/>
    </row>
    <row r="100" spans="1:26" ht="65" thickBot="1" x14ac:dyDescent="0.3">
      <c r="A100" s="47"/>
      <c r="B100" s="57" t="s">
        <v>291</v>
      </c>
      <c r="C100" s="47"/>
      <c r="D100" s="47"/>
      <c r="E100" s="48" t="s">
        <v>252</v>
      </c>
      <c r="F100" s="50" t="s">
        <v>255</v>
      </c>
      <c r="G100" s="48"/>
      <c r="H100" s="49" t="s">
        <v>256</v>
      </c>
      <c r="I100" s="8" t="s">
        <v>255</v>
      </c>
      <c r="J100" s="9" t="s">
        <v>257</v>
      </c>
      <c r="K100" s="10" t="s">
        <v>258</v>
      </c>
      <c r="L100" s="10" t="s">
        <v>259</v>
      </c>
      <c r="M100" s="11" t="s">
        <v>260</v>
      </c>
      <c r="N100" s="12" t="s">
        <v>261</v>
      </c>
      <c r="O100" s="10" t="s">
        <v>259</v>
      </c>
      <c r="P100" s="11" t="s">
        <v>260</v>
      </c>
      <c r="Q100" s="13" t="s">
        <v>261</v>
      </c>
      <c r="R100" s="14" t="s">
        <v>262</v>
      </c>
      <c r="T100" s="15">
        <f>S101</f>
        <v>0</v>
      </c>
      <c r="U100" s="16" t="str">
        <f>B100</f>
        <v>OLFM4</v>
      </c>
      <c r="V100" s="16" t="str">
        <f>R100</f>
        <v>st dev</v>
      </c>
      <c r="X100" s="44" t="s">
        <v>293</v>
      </c>
      <c r="Y100" s="44" t="s">
        <v>294</v>
      </c>
      <c r="Z100" s="44" t="s">
        <v>295</v>
      </c>
    </row>
    <row r="101" spans="1:26" ht="15" x14ac:dyDescent="0.2">
      <c r="A101" s="24" t="s">
        <v>265</v>
      </c>
      <c r="B101" t="s">
        <v>7</v>
      </c>
      <c r="C101" s="18" t="s">
        <v>277</v>
      </c>
      <c r="D101" s="18" t="s">
        <v>291</v>
      </c>
      <c r="E101" s="1">
        <v>22.339321136474609</v>
      </c>
      <c r="F101" s="25">
        <f>AVERAGE(E101:E103)</f>
        <v>22.601484298706055</v>
      </c>
      <c r="G101" s="26">
        <f>STDEV(E101:E103)</f>
        <v>0.26490920552051306</v>
      </c>
      <c r="H101" s="1">
        <v>14.48223876953125</v>
      </c>
      <c r="I101" s="19">
        <f>AVERAGE(H101:H103)</f>
        <v>14.328478495279947</v>
      </c>
      <c r="J101" s="20">
        <f>STDEV(H101:H103)</f>
        <v>0.13397090508203213</v>
      </c>
      <c r="K101" s="21">
        <f>F101-I101</f>
        <v>8.2730058034261074</v>
      </c>
      <c r="L101" s="21">
        <f>AVERAGE(K101,K110,K119,K128)</f>
        <v>8.4890587329864502</v>
      </c>
      <c r="M101" s="21">
        <f>K101-$L$101</f>
        <v>-0.21605292956034283</v>
      </c>
      <c r="N101" s="21">
        <f>POWER(2,-M101)</f>
        <v>1.1615513461113545</v>
      </c>
      <c r="O101" s="21"/>
      <c r="P101" s="21"/>
      <c r="Q101" s="21"/>
      <c r="R101" s="22">
        <f>SQRT((G101^2)+(J101^2))</f>
        <v>0.2968587047367961</v>
      </c>
      <c r="T101" s="39" t="str">
        <f>A101</f>
        <v>Clone 1 BM50</v>
      </c>
      <c r="U101" s="23">
        <f>N101</f>
        <v>1.1615513461113545</v>
      </c>
      <c r="V101" s="23">
        <f>R101</f>
        <v>0.2968587047367961</v>
      </c>
      <c r="X101" s="23">
        <f>U101</f>
        <v>1.1615513461113545</v>
      </c>
      <c r="Y101" s="23">
        <f>U102</f>
        <v>6.4109723401079846</v>
      </c>
      <c r="Z101" s="23">
        <f>U103</f>
        <v>0.1917927895897803</v>
      </c>
    </row>
    <row r="102" spans="1:26" ht="15" x14ac:dyDescent="0.2">
      <c r="A102" s="24"/>
      <c r="B102" t="s">
        <v>9</v>
      </c>
      <c r="C102" s="18" t="s">
        <v>277</v>
      </c>
      <c r="D102" s="18" t="s">
        <v>291</v>
      </c>
      <c r="E102" s="1">
        <v>22.596075057983398</v>
      </c>
      <c r="F102" s="25"/>
      <c r="G102" s="26"/>
      <c r="H102" s="1">
        <v>14.236883163452148</v>
      </c>
      <c r="I102" s="25"/>
      <c r="J102" s="26"/>
      <c r="K102" s="27"/>
      <c r="L102" s="27"/>
      <c r="M102" s="27"/>
      <c r="N102" s="27"/>
      <c r="O102" s="27"/>
      <c r="P102" s="27"/>
      <c r="Q102" s="27"/>
      <c r="R102" s="28"/>
      <c r="T102" s="39" t="str">
        <f>A104</f>
        <v>Clone 1 CHIR</v>
      </c>
      <c r="U102" s="23">
        <f>N104</f>
        <v>6.4109723401079846</v>
      </c>
      <c r="V102" s="23">
        <f>R104</f>
        <v>0.37579681002200022</v>
      </c>
      <c r="X102" s="23">
        <f>U104</f>
        <v>7.7712441719138131E-3</v>
      </c>
      <c r="Y102" s="23">
        <f>U105</f>
        <v>2.114774044966369E-2</v>
      </c>
      <c r="Z102" s="23">
        <f>U106</f>
        <v>1.7725201796907672E-4</v>
      </c>
    </row>
    <row r="103" spans="1:26" ht="16" thickBot="1" x14ac:dyDescent="0.25">
      <c r="A103" s="24"/>
      <c r="B103" t="s">
        <v>10</v>
      </c>
      <c r="C103" s="18" t="s">
        <v>277</v>
      </c>
      <c r="D103" s="18" t="s">
        <v>291</v>
      </c>
      <c r="E103" s="1">
        <v>22.869056701660156</v>
      </c>
      <c r="F103" s="25"/>
      <c r="G103" s="26"/>
      <c r="H103" s="1">
        <v>14.266313552856445</v>
      </c>
      <c r="I103" s="25"/>
      <c r="J103" s="26"/>
      <c r="K103" s="27"/>
      <c r="L103" s="27"/>
      <c r="M103" s="27"/>
      <c r="N103" s="27"/>
      <c r="O103" s="27"/>
      <c r="P103" s="27"/>
      <c r="Q103" s="27"/>
      <c r="R103" s="28"/>
      <c r="T103" s="39" t="str">
        <f>A107</f>
        <v>Clone 1 DAPT</v>
      </c>
      <c r="U103" s="23">
        <f>N107</f>
        <v>0.1917927895897803</v>
      </c>
      <c r="V103" s="23">
        <f>R107</f>
        <v>0.28808602268495886</v>
      </c>
      <c r="X103" s="23">
        <f>U107</f>
        <v>12.384391875156878</v>
      </c>
      <c r="Y103" s="23">
        <f>U108</f>
        <v>119.57933111832307</v>
      </c>
      <c r="Z103" s="23">
        <f>U109</f>
        <v>3.0018811281324673</v>
      </c>
    </row>
    <row r="104" spans="1:26" ht="15" x14ac:dyDescent="0.2">
      <c r="A104" s="17" t="s">
        <v>273</v>
      </c>
      <c r="B104" t="s">
        <v>45</v>
      </c>
      <c r="C104" s="18" t="s">
        <v>278</v>
      </c>
      <c r="D104" s="18" t="s">
        <v>291</v>
      </c>
      <c r="E104" s="1">
        <v>21.362043380737305</v>
      </c>
      <c r="F104" s="25">
        <f>AVERAGE(E104:E106)</f>
        <v>21.690889358520508</v>
      </c>
      <c r="G104" s="26">
        <f>STDEV(E104:E106)</f>
        <v>0.28620176465540154</v>
      </c>
      <c r="H104" s="1">
        <v>15.970088958740234</v>
      </c>
      <c r="I104" s="25">
        <f>AVERAGE(H104:H106)</f>
        <v>15.882373809814453</v>
      </c>
      <c r="J104" s="26">
        <f>STDEV(H104:H106)</f>
        <v>0.24354012468348105</v>
      </c>
      <c r="K104" s="27">
        <f>F104-I104</f>
        <v>5.8085155487060547</v>
      </c>
      <c r="L104" s="27"/>
      <c r="M104" s="27">
        <f>K104-$L$101</f>
        <v>-2.6805431842803955</v>
      </c>
      <c r="N104" s="27">
        <f>POWER(2,-M104)</f>
        <v>6.4109723401079846</v>
      </c>
      <c r="O104" s="27"/>
      <c r="P104" s="27"/>
      <c r="Q104" s="27"/>
      <c r="R104" s="22">
        <f>SQRT((G104^2)+(J104^2))</f>
        <v>0.37579681002200022</v>
      </c>
      <c r="T104" s="39" t="str">
        <f>A110</f>
        <v>Clone 2 BM50</v>
      </c>
      <c r="U104" s="23">
        <f>N110</f>
        <v>7.7712441719138131E-3</v>
      </c>
      <c r="V104" s="23">
        <f>R110</f>
        <v>0.45783670886996286</v>
      </c>
      <c r="X104" s="23">
        <f>U110</f>
        <v>8.9453295969964</v>
      </c>
      <c r="Y104" s="23">
        <f>U111</f>
        <v>41.228334216104422</v>
      </c>
      <c r="Z104" s="23">
        <f>U112</f>
        <v>1.6566109701567397</v>
      </c>
    </row>
    <row r="105" spans="1:26" ht="15" x14ac:dyDescent="0.2">
      <c r="A105" s="24"/>
      <c r="B105" t="s">
        <v>46</v>
      </c>
      <c r="C105" s="18" t="s">
        <v>278</v>
      </c>
      <c r="D105" s="18" t="s">
        <v>291</v>
      </c>
      <c r="E105" s="1">
        <v>21.826910018920898</v>
      </c>
      <c r="F105" s="25"/>
      <c r="G105" s="26"/>
      <c r="H105" s="1">
        <v>16.069906234741211</v>
      </c>
      <c r="I105" s="25"/>
      <c r="J105" s="26"/>
      <c r="K105" s="27"/>
      <c r="M105" s="27"/>
      <c r="N105" s="27"/>
      <c r="P105" s="27"/>
      <c r="Q105" s="27"/>
      <c r="R105" s="28"/>
      <c r="T105" s="39" t="str">
        <f>A113</f>
        <v>Clone 2 CHIR</v>
      </c>
      <c r="U105" s="23">
        <f>N113</f>
        <v>2.114774044966369E-2</v>
      </c>
      <c r="V105" s="23">
        <f>R113</f>
        <v>0.63043246890865634</v>
      </c>
      <c r="W105" s="45"/>
      <c r="X105" s="56">
        <f>U113</f>
        <v>1</v>
      </c>
      <c r="Y105" s="56">
        <f>U114</f>
        <v>2.4430982203911302</v>
      </c>
      <c r="Z105" s="56">
        <f>U115</f>
        <v>0.2931089722759268</v>
      </c>
    </row>
    <row r="106" spans="1:26" ht="16" thickBot="1" x14ac:dyDescent="0.25">
      <c r="A106" s="24"/>
      <c r="B106" t="s">
        <v>47</v>
      </c>
      <c r="C106" s="18" t="s">
        <v>278</v>
      </c>
      <c r="D106" s="18" t="s">
        <v>291</v>
      </c>
      <c r="E106" s="1">
        <v>21.88371467590332</v>
      </c>
      <c r="F106" s="25"/>
      <c r="G106" s="26"/>
      <c r="H106" s="1">
        <v>15.607126235961914</v>
      </c>
      <c r="I106" s="25"/>
      <c r="J106" s="26"/>
      <c r="K106" s="27"/>
      <c r="M106" s="27"/>
      <c r="N106" s="27"/>
      <c r="P106" s="27"/>
      <c r="Q106" s="27"/>
      <c r="R106" s="28"/>
      <c r="T106" s="39" t="str">
        <f>A116</f>
        <v>Clone 2 DAPT</v>
      </c>
      <c r="U106" s="23">
        <f>N116</f>
        <v>1.7725201796907672E-4</v>
      </c>
      <c r="V106" s="23">
        <f>R116</f>
        <v>1.4559759504554728</v>
      </c>
      <c r="W106" s="45" t="s">
        <v>298</v>
      </c>
      <c r="X106" s="46">
        <f>AVERAGE(X101:X105)</f>
        <v>4.6998088124873094</v>
      </c>
      <c r="Y106" s="46">
        <f>AVERAGE(Y101:Y105)</f>
        <v>33.936576727075256</v>
      </c>
      <c r="Z106" s="46">
        <f>AVERAGE(Z101:Z105)</f>
        <v>1.0287142224345767</v>
      </c>
    </row>
    <row r="107" spans="1:26" ht="15" x14ac:dyDescent="0.2">
      <c r="A107" s="17" t="s">
        <v>266</v>
      </c>
      <c r="B107" t="s">
        <v>81</v>
      </c>
      <c r="C107" s="18" t="s">
        <v>279</v>
      </c>
      <c r="D107" s="18" t="s">
        <v>291</v>
      </c>
      <c r="E107" s="1">
        <v>27.321907043457031</v>
      </c>
      <c r="F107" s="25">
        <f>AVERAGE(E107:E109)</f>
        <v>27.570297241210938</v>
      </c>
      <c r="G107" s="26">
        <f>STDEV(E107:E109)</f>
        <v>0.2487658387663402</v>
      </c>
      <c r="H107" s="1">
        <v>16.831890106201172</v>
      </c>
      <c r="I107" s="25">
        <f>AVERAGE(H107:H109)</f>
        <v>16.698858896891277</v>
      </c>
      <c r="J107" s="26">
        <f>STDEV(H107:H109)</f>
        <v>0.14528975851489973</v>
      </c>
      <c r="K107" s="27">
        <f>F107-I107</f>
        <v>10.87143834431966</v>
      </c>
      <c r="M107" s="27">
        <f>K107-$L$101</f>
        <v>2.3823796113332101</v>
      </c>
      <c r="N107" s="27">
        <f>POWER(2,-M107)</f>
        <v>0.1917927895897803</v>
      </c>
      <c r="P107" s="27"/>
      <c r="Q107" s="27"/>
      <c r="R107" s="22">
        <f>SQRT((G107^2)+(J107^2))</f>
        <v>0.28808602268495886</v>
      </c>
      <c r="T107" s="39" t="str">
        <f>A119</f>
        <v>Clone 3 BM50</v>
      </c>
      <c r="U107" s="23">
        <f>N119</f>
        <v>12.384391875156878</v>
      </c>
      <c r="V107" s="23">
        <f>R119</f>
        <v>0.21396454797965542</v>
      </c>
      <c r="W107" s="45" t="s">
        <v>296</v>
      </c>
      <c r="X107" s="31">
        <f>STDEV(X101:X105)</f>
        <v>5.5968815260949931</v>
      </c>
      <c r="Y107" s="31">
        <f>STDEV(Y101:Y105)</f>
        <v>50.713917014129514</v>
      </c>
      <c r="Z107" s="31">
        <f>STDEV(Z101:Z105)</f>
        <v>1.2832656420117379</v>
      </c>
    </row>
    <row r="108" spans="1:26" ht="15" x14ac:dyDescent="0.2">
      <c r="A108" s="24"/>
      <c r="B108" t="s">
        <v>82</v>
      </c>
      <c r="C108" s="18" t="s">
        <v>279</v>
      </c>
      <c r="D108" s="18" t="s">
        <v>291</v>
      </c>
      <c r="E108" s="1">
        <v>27.569547653198242</v>
      </c>
      <c r="F108" s="25"/>
      <c r="G108" s="26"/>
      <c r="H108" s="1">
        <v>16.720865249633789</v>
      </c>
      <c r="I108" s="25"/>
      <c r="J108" s="26"/>
      <c r="K108" s="27"/>
      <c r="M108" s="27"/>
      <c r="N108" s="27"/>
      <c r="P108" s="27"/>
      <c r="Q108" s="27"/>
      <c r="R108" s="28"/>
      <c r="T108" s="39" t="str">
        <f>A122</f>
        <v>Clone 3 CHIR</v>
      </c>
      <c r="U108" s="23">
        <f>N122</f>
        <v>119.57933111832307</v>
      </c>
      <c r="V108" s="23">
        <f>R122</f>
        <v>0.40914192774746955</v>
      </c>
      <c r="W108" s="55" t="s">
        <v>297</v>
      </c>
      <c r="X108" s="31">
        <f>X106/SQRT(COUNT(X102:X106))</f>
        <v>2.1018183971948372</v>
      </c>
      <c r="Y108" s="31">
        <f>Y106/SQRT(COUNT(Y102:Y106))</f>
        <v>15.17689849707552</v>
      </c>
      <c r="Z108" s="31">
        <f>Z106/SQRT(COUNT(Z102:Z106))</f>
        <v>0.46005498615691048</v>
      </c>
    </row>
    <row r="109" spans="1:26" ht="16" thickBot="1" x14ac:dyDescent="0.25">
      <c r="A109" s="24"/>
      <c r="B109" t="s">
        <v>83</v>
      </c>
      <c r="C109" s="18" t="s">
        <v>279</v>
      </c>
      <c r="D109" s="18" t="s">
        <v>291</v>
      </c>
      <c r="E109" s="1">
        <v>27.819437026977539</v>
      </c>
      <c r="F109" s="25"/>
      <c r="G109" s="26"/>
      <c r="H109" s="1">
        <v>16.543821334838867</v>
      </c>
      <c r="I109" s="25"/>
      <c r="J109" s="26"/>
      <c r="K109" s="27"/>
      <c r="M109" s="27"/>
      <c r="N109" s="27"/>
      <c r="P109" s="27"/>
      <c r="Q109" s="27"/>
      <c r="R109" s="28"/>
      <c r="T109" s="39" t="str">
        <f>A125</f>
        <v>Clone 3 DAPT</v>
      </c>
      <c r="U109" s="23">
        <f>N125</f>
        <v>3.0018811281324673</v>
      </c>
      <c r="V109" s="23">
        <f>R125</f>
        <v>0.22434988074603471</v>
      </c>
    </row>
    <row r="110" spans="1:26" ht="15" x14ac:dyDescent="0.2">
      <c r="A110" s="17" t="s">
        <v>267</v>
      </c>
      <c r="B110" t="s">
        <v>150</v>
      </c>
      <c r="C110" s="18" t="s">
        <v>280</v>
      </c>
      <c r="D110" s="18" t="s">
        <v>291</v>
      </c>
      <c r="E110" s="1">
        <v>30.868625640869141</v>
      </c>
      <c r="F110" s="25">
        <f>AVERAGE(E110:E112)</f>
        <v>30.955638249715168</v>
      </c>
      <c r="G110" s="26">
        <f>STDEV(E110:E112)</f>
        <v>7.6434394790563076E-2</v>
      </c>
      <c r="H110" s="1">
        <v>14.937707901000977</v>
      </c>
      <c r="I110" s="25">
        <f>AVERAGE(H110:H112)</f>
        <v>15.458940823872885</v>
      </c>
      <c r="J110" s="26">
        <f>STDEV(H110:H112)</f>
        <v>0.45141138142705206</v>
      </c>
      <c r="K110" s="27">
        <f>F110-I110</f>
        <v>15.496697425842283</v>
      </c>
      <c r="L110" s="27"/>
      <c r="M110" s="27">
        <f>K110-$L$101</f>
        <v>7.0076386928558332</v>
      </c>
      <c r="N110" s="27">
        <f>POWER(2,-M110)</f>
        <v>7.7712441719138131E-3</v>
      </c>
      <c r="O110" s="27"/>
      <c r="P110" s="27"/>
      <c r="Q110" s="27"/>
      <c r="R110" s="22">
        <f>SQRT((G110^2)+(J110^2))</f>
        <v>0.45783670886996286</v>
      </c>
      <c r="T110" s="39" t="str">
        <f>A128</f>
        <v>Clone 5 BM50</v>
      </c>
      <c r="U110" s="23">
        <f>N128</f>
        <v>8.9453295969964</v>
      </c>
      <c r="V110" s="23">
        <f>R128</f>
        <v>0.69962432410792152</v>
      </c>
    </row>
    <row r="111" spans="1:26" ht="15" x14ac:dyDescent="0.2">
      <c r="A111" s="24"/>
      <c r="B111" t="s">
        <v>151</v>
      </c>
      <c r="C111" s="18" t="s">
        <v>280</v>
      </c>
      <c r="D111" s="18" t="s">
        <v>291</v>
      </c>
      <c r="E111" s="1">
        <v>30.986345291137695</v>
      </c>
      <c r="F111" s="25"/>
      <c r="G111" s="26"/>
      <c r="H111" s="1">
        <v>15.716488838195801</v>
      </c>
      <c r="I111" s="25"/>
      <c r="J111" s="26"/>
      <c r="K111" s="27"/>
      <c r="M111" s="27"/>
      <c r="N111" s="27"/>
      <c r="P111" s="27"/>
      <c r="Q111" s="27"/>
      <c r="R111" s="28"/>
      <c r="T111" s="39" t="str">
        <f>A131</f>
        <v>Clone 5 CHIR</v>
      </c>
      <c r="U111" s="23">
        <f>N131</f>
        <v>41.228334216104422</v>
      </c>
      <c r="V111" s="23">
        <f>R131</f>
        <v>0.18183185115848086</v>
      </c>
    </row>
    <row r="112" spans="1:26" ht="16" thickBot="1" x14ac:dyDescent="0.25">
      <c r="A112" s="24"/>
      <c r="B112" t="s">
        <v>152</v>
      </c>
      <c r="C112" s="18" t="s">
        <v>280</v>
      </c>
      <c r="D112" s="18" t="s">
        <v>291</v>
      </c>
      <c r="E112" s="1">
        <v>31.011943817138672</v>
      </c>
      <c r="F112" s="25"/>
      <c r="G112" s="26"/>
      <c r="H112" s="1">
        <v>15.722625732421875</v>
      </c>
      <c r="I112" s="25"/>
      <c r="J112" s="26"/>
      <c r="K112" s="27"/>
      <c r="M112" s="27"/>
      <c r="N112" s="27"/>
      <c r="P112" s="27"/>
      <c r="Q112" s="27"/>
      <c r="R112" s="28"/>
      <c r="T112" s="39" t="str">
        <f>A134</f>
        <v>Clone 5 DAPT</v>
      </c>
      <c r="U112" s="23">
        <f>N134</f>
        <v>1.6566109701567397</v>
      </c>
      <c r="V112" s="23">
        <f>R134</f>
        <v>0.26848994148070315</v>
      </c>
    </row>
    <row r="113" spans="1:22" ht="15" x14ac:dyDescent="0.2">
      <c r="A113" s="17" t="s">
        <v>274</v>
      </c>
      <c r="B113" t="s">
        <v>186</v>
      </c>
      <c r="C113" s="18" t="s">
        <v>281</v>
      </c>
      <c r="D113" s="18" t="s">
        <v>291</v>
      </c>
      <c r="E113" s="1">
        <v>31.152437210083008</v>
      </c>
      <c r="F113" s="25">
        <f>AVERAGE(E113:E115)</f>
        <v>31.748437245686848</v>
      </c>
      <c r="G113" s="26">
        <f>STDEV(E113:E115)</f>
        <v>0.53514049860293389</v>
      </c>
      <c r="H113" s="1">
        <v>18.079133987426758</v>
      </c>
      <c r="I113" s="25">
        <f>AVERAGE(H113:H115)</f>
        <v>17.696025848388672</v>
      </c>
      <c r="J113" s="26">
        <f>STDEV(H113:H115)</f>
        <v>0.33327127780423443</v>
      </c>
      <c r="K113" s="27">
        <f>F113-I113</f>
        <v>14.052411397298176</v>
      </c>
      <c r="L113" s="31"/>
      <c r="M113" s="27">
        <f>K113-$L$101</f>
        <v>5.5633526643117257</v>
      </c>
      <c r="N113" s="27">
        <f>POWER(2,-M113)</f>
        <v>2.114774044966369E-2</v>
      </c>
      <c r="O113" s="31"/>
      <c r="P113" s="27"/>
      <c r="Q113" s="27"/>
      <c r="R113" s="22">
        <f>SQRT((G113^2)+(J113^2))</f>
        <v>0.63043246890865634</v>
      </c>
      <c r="T113" s="39" t="str">
        <f>A137</f>
        <v>Pt 2 BM50</v>
      </c>
      <c r="U113" s="23">
        <f>N137</f>
        <v>1</v>
      </c>
      <c r="V113" s="23">
        <f>R137</f>
        <v>0.42984017562955595</v>
      </c>
    </row>
    <row r="114" spans="1:22" ht="15" x14ac:dyDescent="0.2">
      <c r="A114" s="24"/>
      <c r="B114" t="s">
        <v>187</v>
      </c>
      <c r="C114" s="18" t="s">
        <v>281</v>
      </c>
      <c r="D114" s="18" t="s">
        <v>291</v>
      </c>
      <c r="E114" s="1">
        <v>31.905145645141602</v>
      </c>
      <c r="F114" s="25"/>
      <c r="G114" s="26"/>
      <c r="H114" s="1">
        <v>17.472993850708008</v>
      </c>
      <c r="I114" s="25"/>
      <c r="J114" s="26"/>
      <c r="K114" s="27"/>
      <c r="M114" s="27"/>
      <c r="N114" s="27"/>
      <c r="P114" s="27"/>
      <c r="Q114" s="27"/>
      <c r="R114" s="28"/>
      <c r="T114" s="39" t="str">
        <f>A140</f>
        <v>Pt 2 CHIR</v>
      </c>
      <c r="U114" s="23">
        <f>N140</f>
        <v>2.4430982203911302</v>
      </c>
      <c r="V114" s="23">
        <f>R140</f>
        <v>0.95710087561463641</v>
      </c>
    </row>
    <row r="115" spans="1:22" ht="16" thickBot="1" x14ac:dyDescent="0.25">
      <c r="A115" s="32"/>
      <c r="B115" t="s">
        <v>188</v>
      </c>
      <c r="C115" s="18" t="s">
        <v>281</v>
      </c>
      <c r="D115" s="18" t="s">
        <v>291</v>
      </c>
      <c r="E115" s="1">
        <v>32.187728881835938</v>
      </c>
      <c r="F115" s="25"/>
      <c r="G115" s="26"/>
      <c r="H115" s="1">
        <v>17.53594970703125</v>
      </c>
      <c r="I115" s="25"/>
      <c r="J115" s="26"/>
      <c r="K115" s="27"/>
      <c r="M115" s="27"/>
      <c r="N115" s="27"/>
      <c r="P115" s="27"/>
      <c r="Q115" s="27"/>
      <c r="R115" s="28"/>
      <c r="T115" s="39" t="str">
        <f>A143</f>
        <v>Pt 2 DAPT</v>
      </c>
      <c r="U115" s="23">
        <f>N143</f>
        <v>0.2931089722759268</v>
      </c>
      <c r="V115" s="23">
        <f>R143</f>
        <v>0.2624287010131181</v>
      </c>
    </row>
    <row r="116" spans="1:22" ht="15" x14ac:dyDescent="0.2">
      <c r="A116" s="17" t="s">
        <v>268</v>
      </c>
      <c r="B116" t="s">
        <v>222</v>
      </c>
      <c r="C116" s="18" t="s">
        <v>282</v>
      </c>
      <c r="D116" s="18" t="s">
        <v>291</v>
      </c>
      <c r="E116" s="1">
        <v>34.655002593994141</v>
      </c>
      <c r="F116" s="25">
        <f>AVERAGE(E116:E118)</f>
        <v>35.797884623209633</v>
      </c>
      <c r="G116" s="26">
        <f>STDEV(E116:E118)</f>
        <v>1.440495309740851</v>
      </c>
      <c r="H116" s="1">
        <v>14.784703254699707</v>
      </c>
      <c r="I116" s="25">
        <f>AVERAGE(H116:H118)</f>
        <v>14.846915562947592</v>
      </c>
      <c r="J116" s="26">
        <f>STDEV(H116:H118)</f>
        <v>0.21175275894147672</v>
      </c>
      <c r="K116" s="27">
        <f>F116-I116</f>
        <v>20.95096906026204</v>
      </c>
      <c r="M116" s="27">
        <f>K116-$L$101</f>
        <v>12.461910327275589</v>
      </c>
      <c r="N116" s="27">
        <f>POWER(2,-M116)</f>
        <v>1.7725201796907672E-4</v>
      </c>
      <c r="O116" s="27"/>
      <c r="P116" s="27"/>
      <c r="Q116" s="27"/>
      <c r="R116" s="22">
        <f>SQRT((G116^2)+(J116^2))</f>
        <v>1.4559759504554728</v>
      </c>
      <c r="T116" s="54"/>
      <c r="U116" s="31"/>
      <c r="V116" s="31"/>
    </row>
    <row r="117" spans="1:22" ht="15" x14ac:dyDescent="0.2">
      <c r="A117" s="24"/>
      <c r="B117" t="s">
        <v>223</v>
      </c>
      <c r="C117" s="18" t="s">
        <v>282</v>
      </c>
      <c r="D117" s="18" t="s">
        <v>291</v>
      </c>
      <c r="E117" s="1">
        <v>37.415935516357422</v>
      </c>
      <c r="F117" s="25"/>
      <c r="G117" s="26"/>
      <c r="H117" s="1">
        <v>14.673237800598145</v>
      </c>
      <c r="I117" s="25"/>
      <c r="J117" s="26"/>
      <c r="K117" s="27"/>
      <c r="M117" s="27"/>
      <c r="N117" s="27"/>
      <c r="P117" s="27"/>
      <c r="Q117" s="27"/>
      <c r="R117" s="28"/>
      <c r="T117" s="54"/>
      <c r="U117" s="31"/>
      <c r="V117" s="31"/>
    </row>
    <row r="118" spans="1:22" ht="16" thickBot="1" x14ac:dyDescent="0.25">
      <c r="A118" s="24"/>
      <c r="B118" t="s">
        <v>224</v>
      </c>
      <c r="C118" s="18" t="s">
        <v>282</v>
      </c>
      <c r="D118" s="18" t="s">
        <v>291</v>
      </c>
      <c r="E118" s="1">
        <v>35.322715759277344</v>
      </c>
      <c r="F118" s="25"/>
      <c r="G118" s="26"/>
      <c r="H118" s="1">
        <v>15.082805633544922</v>
      </c>
      <c r="I118" s="25"/>
      <c r="J118" s="26"/>
      <c r="K118" s="27"/>
      <c r="L118" s="27"/>
      <c r="M118" s="27"/>
      <c r="N118" s="27"/>
      <c r="O118" s="27"/>
      <c r="P118" s="27"/>
      <c r="Q118" s="27"/>
      <c r="R118" s="28"/>
      <c r="U118" s="31"/>
      <c r="V118" s="31"/>
    </row>
    <row r="119" spans="1:22" ht="15" x14ac:dyDescent="0.2">
      <c r="A119" s="17" t="s">
        <v>269</v>
      </c>
      <c r="B119" t="s">
        <v>27</v>
      </c>
      <c r="C119" s="18" t="s">
        <v>283</v>
      </c>
      <c r="D119" s="18" t="s">
        <v>291</v>
      </c>
      <c r="E119" s="1">
        <v>19.850509643554688</v>
      </c>
      <c r="F119" s="25">
        <f>AVERAGE(E119:E121)</f>
        <v>19.702063242594402</v>
      </c>
      <c r="G119" s="26">
        <f>STDEV(E119:E121)</f>
        <v>0.20773575471674624</v>
      </c>
      <c r="H119" s="1">
        <v>14.792047500610352</v>
      </c>
      <c r="I119" s="25">
        <f>AVERAGE(H119:H121)</f>
        <v>14.84345563252767</v>
      </c>
      <c r="J119" s="26">
        <f>STDEV(H119:H121)</f>
        <v>5.1251185395092068E-2</v>
      </c>
      <c r="K119" s="27">
        <f>F119-I119</f>
        <v>4.8586076100667324</v>
      </c>
      <c r="L119" s="38"/>
      <c r="M119" s="27">
        <f>K119-$L$101</f>
        <v>-3.6304511229197178</v>
      </c>
      <c r="N119" s="27">
        <f>POWER(2,-M119)</f>
        <v>12.384391875156878</v>
      </c>
      <c r="P119" s="27"/>
      <c r="Q119" s="27"/>
      <c r="R119" s="22">
        <f>SQRT((G119^2)+(J119^2))</f>
        <v>0.21396454797965542</v>
      </c>
      <c r="U119" s="31"/>
      <c r="V119" s="31"/>
    </row>
    <row r="120" spans="1:22" ht="15" x14ac:dyDescent="0.2">
      <c r="A120" s="24"/>
      <c r="B120" t="s">
        <v>28</v>
      </c>
      <c r="C120" s="18" t="s">
        <v>283</v>
      </c>
      <c r="D120" s="18" t="s">
        <v>291</v>
      </c>
      <c r="E120" s="1">
        <v>19.464662551879883</v>
      </c>
      <c r="F120" s="25"/>
      <c r="G120" s="26"/>
      <c r="H120" s="1">
        <v>14.894548416137695</v>
      </c>
      <c r="I120" s="25"/>
      <c r="J120" s="26"/>
      <c r="K120" s="27"/>
      <c r="M120" s="27"/>
      <c r="N120" s="27"/>
      <c r="P120" s="27"/>
      <c r="Q120" s="27"/>
      <c r="R120" s="28"/>
      <c r="U120" s="31"/>
      <c r="V120" s="31"/>
    </row>
    <row r="121" spans="1:22" ht="16" thickBot="1" x14ac:dyDescent="0.25">
      <c r="A121" s="24"/>
      <c r="B121" t="s">
        <v>29</v>
      </c>
      <c r="C121" s="18" t="s">
        <v>283</v>
      </c>
      <c r="D121" s="18" t="s">
        <v>291</v>
      </c>
      <c r="E121" s="1">
        <v>19.791017532348633</v>
      </c>
      <c r="F121" s="25"/>
      <c r="G121" s="26"/>
      <c r="H121" s="1">
        <v>14.843770980834961</v>
      </c>
      <c r="I121" s="25"/>
      <c r="J121" s="26"/>
      <c r="K121" s="27"/>
      <c r="M121" s="27"/>
      <c r="N121" s="27"/>
      <c r="P121" s="27"/>
      <c r="Q121" s="27"/>
      <c r="R121" s="28"/>
    </row>
    <row r="122" spans="1:22" ht="15" x14ac:dyDescent="0.2">
      <c r="A122" s="17" t="s">
        <v>275</v>
      </c>
      <c r="B122" t="s">
        <v>63</v>
      </c>
      <c r="C122" s="18" t="s">
        <v>284</v>
      </c>
      <c r="D122" s="18" t="s">
        <v>291</v>
      </c>
      <c r="E122" s="1">
        <v>18.366094589233398</v>
      </c>
      <c r="F122" s="25">
        <f>AVERAGE(E122:E124)</f>
        <v>18.516918818155926</v>
      </c>
      <c r="G122" s="26">
        <f>STDEV(E122:E124)</f>
        <v>0.13203391083581187</v>
      </c>
      <c r="H122" s="1">
        <v>16.531009674072266</v>
      </c>
      <c r="I122" s="25">
        <f>AVERAGE(H122:H124)</f>
        <v>16.929684321085613</v>
      </c>
      <c r="J122" s="26">
        <f>STDEV(H122:H124)</f>
        <v>0.38725206704460141</v>
      </c>
      <c r="K122" s="27">
        <f>F122-I122</f>
        <v>1.5872344970703125</v>
      </c>
      <c r="M122" s="27">
        <f>K122-L101</f>
        <v>-6.9018242359161377</v>
      </c>
      <c r="N122" s="27">
        <f>POWER(2,-M122)</f>
        <v>119.57933111832307</v>
      </c>
      <c r="P122" s="27"/>
      <c r="Q122" s="27"/>
      <c r="R122" s="22">
        <f>SQRT((G122^2)+(J122^2))</f>
        <v>0.40914192774746955</v>
      </c>
    </row>
    <row r="123" spans="1:22" ht="15" x14ac:dyDescent="0.2">
      <c r="A123" s="24"/>
      <c r="B123" t="s">
        <v>64</v>
      </c>
      <c r="C123" s="18" t="s">
        <v>284</v>
      </c>
      <c r="D123" s="18" t="s">
        <v>291</v>
      </c>
      <c r="E123" s="1">
        <v>18.611618041992188</v>
      </c>
      <c r="F123" s="25"/>
      <c r="G123" s="26"/>
      <c r="H123" s="1">
        <v>16.953641891479492</v>
      </c>
      <c r="I123" s="25"/>
      <c r="J123" s="26"/>
      <c r="K123" s="27"/>
      <c r="M123" s="27"/>
      <c r="N123" s="27"/>
      <c r="P123" s="27"/>
      <c r="Q123" s="27"/>
      <c r="R123" s="28"/>
    </row>
    <row r="124" spans="1:22" ht="16" thickBot="1" x14ac:dyDescent="0.25">
      <c r="A124" s="32"/>
      <c r="B124" t="s">
        <v>65</v>
      </c>
      <c r="C124" s="18" t="s">
        <v>284</v>
      </c>
      <c r="D124" s="18" t="s">
        <v>291</v>
      </c>
      <c r="E124" s="1">
        <v>18.573043823242188</v>
      </c>
      <c r="F124" s="25"/>
      <c r="G124" s="26"/>
      <c r="H124" s="1">
        <v>17.304401397705078</v>
      </c>
      <c r="I124" s="25"/>
      <c r="J124" s="26"/>
      <c r="K124" s="27"/>
      <c r="M124" s="27"/>
      <c r="N124" s="27"/>
      <c r="P124" s="27"/>
      <c r="Q124" s="27"/>
      <c r="R124" s="28"/>
      <c r="T124" s="30"/>
      <c r="U124" s="29"/>
      <c r="V124" s="29"/>
    </row>
    <row r="125" spans="1:22" ht="15" x14ac:dyDescent="0.2">
      <c r="A125" s="24" t="s">
        <v>270</v>
      </c>
      <c r="B125" t="s">
        <v>99</v>
      </c>
      <c r="C125" s="18" t="s">
        <v>285</v>
      </c>
      <c r="D125" s="18" t="s">
        <v>291</v>
      </c>
      <c r="E125" s="1">
        <v>21.84431266784668</v>
      </c>
      <c r="F125" s="25">
        <f>AVERAGE(E125:E127)</f>
        <v>21.957977930704754</v>
      </c>
      <c r="G125" s="26">
        <f>STDEV(E125:E127)</f>
        <v>0.1662141514573677</v>
      </c>
      <c r="H125" s="1">
        <v>15.198614120483398</v>
      </c>
      <c r="I125" s="25">
        <f>AVERAGE(H125:H127)</f>
        <v>15.054786046346029</v>
      </c>
      <c r="J125" s="26">
        <f>STDEV(H125:H127)</f>
        <v>0.15068418910445522</v>
      </c>
      <c r="K125" s="27">
        <f>F125-I125</f>
        <v>6.9031918843587246</v>
      </c>
      <c r="L125" s="27"/>
      <c r="M125" s="27">
        <f>K125-$L$101</f>
        <v>-1.5858668486277256</v>
      </c>
      <c r="N125" s="27">
        <f>POWER(2,-M125)</f>
        <v>3.0018811281324673</v>
      </c>
      <c r="P125" s="27"/>
      <c r="Q125" s="27"/>
      <c r="R125" s="22">
        <f>SQRT((G125^2)+(J125^2))</f>
        <v>0.22434988074603471</v>
      </c>
      <c r="U125" s="31"/>
      <c r="V125" s="31"/>
    </row>
    <row r="126" spans="1:22" ht="15" x14ac:dyDescent="0.2">
      <c r="B126" t="s">
        <v>100</v>
      </c>
      <c r="C126" s="18" t="s">
        <v>285</v>
      </c>
      <c r="D126" s="18" t="s">
        <v>291</v>
      </c>
      <c r="E126" s="1">
        <v>21.880880355834961</v>
      </c>
      <c r="F126" s="25"/>
      <c r="G126" s="26"/>
      <c r="H126" s="1">
        <v>14.898073196411133</v>
      </c>
      <c r="I126" s="25"/>
      <c r="J126" s="26"/>
      <c r="K126" s="27"/>
      <c r="M126" s="27"/>
      <c r="N126" s="27"/>
      <c r="P126" s="27"/>
      <c r="Q126" s="27"/>
      <c r="R126" s="28"/>
      <c r="U126" s="31"/>
      <c r="V126" s="31"/>
    </row>
    <row r="127" spans="1:22" ht="16" thickBot="1" x14ac:dyDescent="0.25">
      <c r="A127" s="36"/>
      <c r="B127" t="s">
        <v>101</v>
      </c>
      <c r="C127" s="18" t="s">
        <v>285</v>
      </c>
      <c r="D127" s="18" t="s">
        <v>291</v>
      </c>
      <c r="E127" s="1">
        <v>22.148740768432617</v>
      </c>
      <c r="F127" s="25"/>
      <c r="G127" s="26"/>
      <c r="H127" s="1">
        <v>15.067670822143555</v>
      </c>
      <c r="I127" s="25"/>
      <c r="J127" s="26"/>
      <c r="K127" s="27"/>
      <c r="L127" s="31"/>
      <c r="M127" s="27"/>
      <c r="N127" s="27"/>
      <c r="P127" s="27"/>
      <c r="Q127" s="27"/>
      <c r="R127" s="28"/>
      <c r="U127" s="31"/>
      <c r="V127" s="31"/>
    </row>
    <row r="128" spans="1:22" ht="15" x14ac:dyDescent="0.2">
      <c r="A128" t="s">
        <v>271</v>
      </c>
      <c r="B128" t="s">
        <v>168</v>
      </c>
      <c r="C128" s="18" t="s">
        <v>286</v>
      </c>
      <c r="D128" s="18" t="s">
        <v>291</v>
      </c>
      <c r="E128" s="1">
        <v>20.496162414550781</v>
      </c>
      <c r="F128" s="25">
        <f>AVERAGE(E128:E130)</f>
        <v>20.349339167277019</v>
      </c>
      <c r="G128" s="26">
        <f>STDEV(E128:E130)</f>
        <v>0.35515448370438196</v>
      </c>
      <c r="H128" s="1">
        <v>15.513956069946289</v>
      </c>
      <c r="I128" s="25">
        <f>AVERAGE(H128:H130)</f>
        <v>15.021415074666342</v>
      </c>
      <c r="J128" s="26">
        <f>STDEV(H128:H130)</f>
        <v>0.60277648227858049</v>
      </c>
      <c r="K128" s="27">
        <f>F128-I128</f>
        <v>5.3279240926106777</v>
      </c>
      <c r="L128" s="38"/>
      <c r="M128" s="27">
        <f>K128-$L$101</f>
        <v>-3.1611346403757725</v>
      </c>
      <c r="N128" s="27">
        <f>POWER(2,-M128)</f>
        <v>8.9453295969964</v>
      </c>
      <c r="R128" s="22">
        <f>SQRT((G128^2)+(J128^2))</f>
        <v>0.69962432410792152</v>
      </c>
      <c r="T128" s="29"/>
    </row>
    <row r="129" spans="1:22" ht="15" x14ac:dyDescent="0.2">
      <c r="B129" t="s">
        <v>169</v>
      </c>
      <c r="C129" s="18" t="s">
        <v>286</v>
      </c>
      <c r="D129" s="18" t="s">
        <v>291</v>
      </c>
      <c r="E129" s="1">
        <v>20.607540130615234</v>
      </c>
      <c r="F129" s="25"/>
      <c r="G129" s="26"/>
      <c r="H129" s="1">
        <v>14.3492431640625</v>
      </c>
      <c r="I129" s="25"/>
      <c r="J129" s="26"/>
      <c r="K129" s="27"/>
      <c r="M129" s="27"/>
      <c r="N129" s="27"/>
      <c r="R129" s="28"/>
      <c r="T129" s="30"/>
      <c r="U129" s="29"/>
    </row>
    <row r="130" spans="1:22" ht="16" thickBot="1" x14ac:dyDescent="0.25">
      <c r="A130" s="36"/>
      <c r="B130" t="s">
        <v>170</v>
      </c>
      <c r="C130" s="18" t="s">
        <v>286</v>
      </c>
      <c r="D130" s="18" t="s">
        <v>291</v>
      </c>
      <c r="E130" s="1">
        <v>19.944314956665039</v>
      </c>
      <c r="F130" s="25"/>
      <c r="G130" s="26"/>
      <c r="H130" s="1">
        <v>15.201045989990234</v>
      </c>
      <c r="I130" s="25"/>
      <c r="J130" s="26"/>
      <c r="K130" s="27"/>
      <c r="M130" s="27"/>
      <c r="N130" s="27"/>
      <c r="R130" s="28"/>
      <c r="U130" s="31"/>
      <c r="V130" s="31"/>
    </row>
    <row r="131" spans="1:22" ht="15" x14ac:dyDescent="0.2">
      <c r="A131" t="s">
        <v>276</v>
      </c>
      <c r="B131" t="s">
        <v>204</v>
      </c>
      <c r="C131" s="18" t="s">
        <v>287</v>
      </c>
      <c r="D131" s="18" t="s">
        <v>291</v>
      </c>
      <c r="E131" s="1">
        <v>20.45427131652832</v>
      </c>
      <c r="F131" s="25">
        <f>AVERAGE(E131:E133)</f>
        <v>20.470887502034504</v>
      </c>
      <c r="G131" s="26">
        <f>STDEV(E131:E133)</f>
        <v>0.11990520082131285</v>
      </c>
      <c r="H131" s="1">
        <v>17.416294097900391</v>
      </c>
      <c r="I131" s="25">
        <f>AVERAGE(H131:H133)</f>
        <v>17.347393035888672</v>
      </c>
      <c r="J131" s="26">
        <f>STDEV(H131:H133)</f>
        <v>0.13669515321225026</v>
      </c>
      <c r="K131" s="27">
        <f>F131-I131</f>
        <v>3.1234944661458321</v>
      </c>
      <c r="M131" s="27">
        <f>K131-$L$101</f>
        <v>-5.365564266840618</v>
      </c>
      <c r="N131" s="27">
        <f>POWER(2,-M131)</f>
        <v>41.228334216104422</v>
      </c>
      <c r="R131" s="22">
        <f>SQRT((G131^2)+(J131^2))</f>
        <v>0.18183185115848086</v>
      </c>
      <c r="U131" s="31"/>
      <c r="V131" s="31"/>
    </row>
    <row r="132" spans="1:22" ht="15" x14ac:dyDescent="0.2">
      <c r="B132" t="s">
        <v>205</v>
      </c>
      <c r="C132" s="18" t="s">
        <v>287</v>
      </c>
      <c r="D132" s="18" t="s">
        <v>291</v>
      </c>
      <c r="E132" s="1">
        <v>20.598234176635742</v>
      </c>
      <c r="F132" s="25"/>
      <c r="G132" s="26"/>
      <c r="H132" s="1">
        <v>17.43592643737793</v>
      </c>
      <c r="I132" s="25"/>
      <c r="J132" s="26"/>
      <c r="K132" s="27"/>
      <c r="M132" s="27"/>
      <c r="N132" s="27"/>
      <c r="R132" s="28"/>
    </row>
    <row r="133" spans="1:22" ht="16" thickBot="1" x14ac:dyDescent="0.25">
      <c r="A133" s="36"/>
      <c r="B133" t="s">
        <v>206</v>
      </c>
      <c r="C133" s="18" t="s">
        <v>287</v>
      </c>
      <c r="D133" s="18" t="s">
        <v>291</v>
      </c>
      <c r="E133" s="1">
        <v>20.360157012939453</v>
      </c>
      <c r="F133" s="25"/>
      <c r="G133" s="26"/>
      <c r="H133" s="1">
        <v>17.189958572387695</v>
      </c>
      <c r="I133" s="25"/>
      <c r="J133" s="26"/>
      <c r="K133" s="27"/>
      <c r="M133" s="27"/>
      <c r="N133" s="27"/>
      <c r="R133" s="28"/>
    </row>
    <row r="134" spans="1:22" ht="15" x14ac:dyDescent="0.2">
      <c r="A134" t="s">
        <v>272</v>
      </c>
      <c r="B134" t="s">
        <v>240</v>
      </c>
      <c r="C134" s="18" t="s">
        <v>288</v>
      </c>
      <c r="D134" s="18" t="s">
        <v>291</v>
      </c>
      <c r="E134" s="1">
        <v>22.679697036743164</v>
      </c>
      <c r="F134" s="25">
        <f>AVERAGE(E134:E136)</f>
        <v>22.67163912455241</v>
      </c>
      <c r="G134" s="26">
        <f>STDEV(E134:E136)</f>
        <v>3.7855412420516071E-2</v>
      </c>
      <c r="H134" s="1">
        <v>15.180239677429199</v>
      </c>
      <c r="I134" s="25">
        <f>AVERAGE(H134:H136)</f>
        <v>14.910815238952637</v>
      </c>
      <c r="J134" s="26">
        <f>STDEV(H134:H136)</f>
        <v>0.26580785621720071</v>
      </c>
      <c r="K134" s="27">
        <f>F134-I134</f>
        <v>7.7608238855997733</v>
      </c>
      <c r="M134" s="27">
        <f>K134-$L$101</f>
        <v>-0.72823484738667688</v>
      </c>
      <c r="N134" s="27">
        <f>POWER(2,-M134)</f>
        <v>1.6566109701567397</v>
      </c>
      <c r="R134" s="22">
        <f>SQRT((G134^2)+(J134^2))</f>
        <v>0.26848994148070315</v>
      </c>
    </row>
    <row r="135" spans="1:22" ht="15" x14ac:dyDescent="0.2">
      <c r="B135" t="s">
        <v>241</v>
      </c>
      <c r="C135" s="18" t="s">
        <v>288</v>
      </c>
      <c r="D135" s="18" t="s">
        <v>291</v>
      </c>
      <c r="E135" s="1">
        <v>22.704816818237305</v>
      </c>
      <c r="F135" s="25"/>
      <c r="G135" s="26"/>
      <c r="H135" s="1">
        <v>14.648777961730957</v>
      </c>
      <c r="I135" s="25"/>
      <c r="J135" s="26"/>
      <c r="K135" s="27"/>
      <c r="M135" s="27"/>
      <c r="N135" s="27"/>
      <c r="R135" s="28"/>
    </row>
    <row r="136" spans="1:22" ht="16" thickBot="1" x14ac:dyDescent="0.25">
      <c r="A136" s="36"/>
      <c r="B136" t="s">
        <v>242</v>
      </c>
      <c r="C136" s="18" t="s">
        <v>288</v>
      </c>
      <c r="D136" s="18" t="s">
        <v>291</v>
      </c>
      <c r="E136" s="1">
        <v>22.630403518676758</v>
      </c>
      <c r="F136" s="25"/>
      <c r="G136" s="26"/>
      <c r="H136" s="1">
        <v>14.903428077697754</v>
      </c>
      <c r="I136" s="25"/>
      <c r="J136" s="26"/>
      <c r="K136" s="27"/>
      <c r="M136" s="27"/>
      <c r="N136" s="27"/>
      <c r="R136" s="42"/>
    </row>
    <row r="137" spans="1:22" ht="15" x14ac:dyDescent="0.2">
      <c r="A137" s="17" t="s">
        <v>325</v>
      </c>
      <c r="B137" t="s">
        <v>45</v>
      </c>
      <c r="C137" s="18" t="s">
        <v>326</v>
      </c>
      <c r="D137" t="s">
        <v>8</v>
      </c>
      <c r="E137" s="1">
        <v>16.9970703125</v>
      </c>
      <c r="F137" s="25">
        <f>AVERAGE(E137:E139)</f>
        <v>17.032452265421551</v>
      </c>
      <c r="G137" s="26">
        <f>STDEV(E137:E139)</f>
        <v>7.0366003898525417E-2</v>
      </c>
      <c r="H137" s="1">
        <v>16.115955352783203</v>
      </c>
      <c r="I137" s="25">
        <f>AVERAGE(H137:H139)</f>
        <v>15.650363922119141</v>
      </c>
      <c r="J137" s="26">
        <f>STDEV(H137:H139)</f>
        <v>0.42404150985558031</v>
      </c>
      <c r="K137" s="27">
        <f>F137-I137</f>
        <v>1.38208834330241</v>
      </c>
      <c r="L137" s="27">
        <f>K137</f>
        <v>1.38208834330241</v>
      </c>
      <c r="M137" s="27">
        <f>K137-$L$137</f>
        <v>0</v>
      </c>
      <c r="N137" s="27">
        <f>POWER(2,-M137)</f>
        <v>1</v>
      </c>
      <c r="O137" s="27"/>
      <c r="P137" s="27"/>
      <c r="Q137" s="27"/>
      <c r="R137" s="22">
        <f>SQRT((G137^2)+(J137^2))</f>
        <v>0.42984017562955595</v>
      </c>
    </row>
    <row r="138" spans="1:22" ht="15" x14ac:dyDescent="0.2">
      <c r="A138" s="24"/>
      <c r="B138" t="s">
        <v>46</v>
      </c>
      <c r="C138" s="18" t="s">
        <v>326</v>
      </c>
      <c r="D138" t="s">
        <v>8</v>
      </c>
      <c r="E138" s="1">
        <v>17.113487243652344</v>
      </c>
      <c r="F138" s="25"/>
      <c r="G138" s="26"/>
      <c r="H138" s="1">
        <v>15.286306381225586</v>
      </c>
      <c r="I138" s="25"/>
      <c r="J138" s="26"/>
      <c r="K138" s="27"/>
      <c r="M138" s="27"/>
      <c r="N138" s="27"/>
      <c r="P138" s="27"/>
      <c r="Q138" s="27"/>
      <c r="R138" s="28"/>
    </row>
    <row r="139" spans="1:22" ht="16" thickBot="1" x14ac:dyDescent="0.25">
      <c r="A139" s="24"/>
      <c r="B139" t="s">
        <v>47</v>
      </c>
      <c r="C139" s="18" t="s">
        <v>326</v>
      </c>
      <c r="D139" t="s">
        <v>8</v>
      </c>
      <c r="E139" s="1">
        <v>16.986799240112305</v>
      </c>
      <c r="F139" s="25"/>
      <c r="G139" s="26"/>
      <c r="H139" s="1">
        <v>15.548830032348633</v>
      </c>
      <c r="I139" s="25"/>
      <c r="J139" s="26"/>
      <c r="K139" s="27"/>
      <c r="M139" s="27"/>
      <c r="N139" s="27"/>
      <c r="P139" s="27"/>
      <c r="Q139" s="27"/>
      <c r="R139" s="28"/>
    </row>
    <row r="140" spans="1:22" ht="15" x14ac:dyDescent="0.2">
      <c r="A140" s="17" t="s">
        <v>327</v>
      </c>
      <c r="B140" t="s">
        <v>117</v>
      </c>
      <c r="C140" s="18" t="s">
        <v>328</v>
      </c>
      <c r="D140" t="s">
        <v>8</v>
      </c>
      <c r="E140" s="1">
        <v>16.593582153320312</v>
      </c>
      <c r="F140" s="25">
        <f>AVERAGE(E140:E142)</f>
        <v>16.445389429728191</v>
      </c>
      <c r="G140" s="26">
        <f>STDEV(E140:E142)</f>
        <v>0.30446761777578735</v>
      </c>
      <c r="H140" s="1">
        <v>17.342586517333984</v>
      </c>
      <c r="I140" s="25">
        <f>AVERAGE(H140:H142)</f>
        <v>16.352012952168781</v>
      </c>
      <c r="J140" s="26">
        <f>STDEV(H140:H142)</f>
        <v>0.90738170348990443</v>
      </c>
      <c r="K140" s="27">
        <f>F140-I140</f>
        <v>9.3376477559409921E-2</v>
      </c>
      <c r="M140" s="27">
        <f>K140-$L$137</f>
        <v>-1.2887118657430001</v>
      </c>
      <c r="N140" s="27">
        <f>POWER(2,-M140)</f>
        <v>2.4430982203911302</v>
      </c>
      <c r="P140" s="27"/>
      <c r="Q140" s="27"/>
      <c r="R140" s="22">
        <f>SQRT((G140^2)+(J140^2))</f>
        <v>0.95710087561463641</v>
      </c>
    </row>
    <row r="141" spans="1:22" ht="15" x14ac:dyDescent="0.2">
      <c r="A141" s="24"/>
      <c r="B141" t="s">
        <v>118</v>
      </c>
      <c r="C141" s="18" t="s">
        <v>328</v>
      </c>
      <c r="D141" t="s">
        <v>8</v>
      </c>
      <c r="E141" s="1">
        <v>16.095195770263672</v>
      </c>
      <c r="F141" s="25"/>
      <c r="G141" s="26"/>
      <c r="H141" s="1">
        <v>16.152385711669922</v>
      </c>
      <c r="I141" s="25"/>
      <c r="J141" s="26"/>
      <c r="K141" s="27"/>
      <c r="M141" s="27"/>
      <c r="N141" s="27"/>
      <c r="P141" s="27"/>
      <c r="Q141" s="27"/>
      <c r="R141" s="28"/>
    </row>
    <row r="142" spans="1:22" ht="16" thickBot="1" x14ac:dyDescent="0.25">
      <c r="A142" s="24"/>
      <c r="B142" t="s">
        <v>119</v>
      </c>
      <c r="C142" s="18" t="s">
        <v>328</v>
      </c>
      <c r="D142" t="s">
        <v>8</v>
      </c>
      <c r="E142" s="1">
        <v>16.647390365600586</v>
      </c>
      <c r="F142" s="25"/>
      <c r="G142" s="26"/>
      <c r="H142" s="1">
        <v>15.561066627502441</v>
      </c>
      <c r="I142" s="25"/>
      <c r="J142" s="26"/>
      <c r="K142" s="27"/>
      <c r="M142" s="27"/>
      <c r="N142" s="27"/>
      <c r="P142" s="27"/>
      <c r="Q142" s="27"/>
      <c r="R142" s="28"/>
    </row>
    <row r="143" spans="1:22" ht="15" x14ac:dyDescent="0.2">
      <c r="A143" s="17" t="s">
        <v>329</v>
      </c>
      <c r="B143" t="s">
        <v>81</v>
      </c>
      <c r="C143" s="18" t="s">
        <v>330</v>
      </c>
      <c r="D143" t="s">
        <v>8</v>
      </c>
      <c r="E143" s="1">
        <v>18.648090362548828</v>
      </c>
      <c r="F143" s="25">
        <f>AVERAGE(E143:E145)</f>
        <v>18.684961954752605</v>
      </c>
      <c r="G143" s="26">
        <f>STDEV(E143:E145)</f>
        <v>0.2071553257982994</v>
      </c>
      <c r="H143" s="1">
        <v>15.625075340270996</v>
      </c>
      <c r="I143" s="25">
        <f>AVERAGE(H143:H145)</f>
        <v>15.532382647196451</v>
      </c>
      <c r="J143" s="26">
        <f>STDEV(H143:H145)</f>
        <v>0.16110708894655437</v>
      </c>
      <c r="K143" s="27">
        <f>F143-I143</f>
        <v>3.1525793075561541</v>
      </c>
      <c r="M143" s="27">
        <f>K143-$L$137</f>
        <v>1.7704909642537441</v>
      </c>
      <c r="N143" s="27">
        <f>POWER(2,-M143)</f>
        <v>0.2931089722759268</v>
      </c>
      <c r="P143" s="27"/>
      <c r="Q143" s="27"/>
      <c r="R143" s="22">
        <f>SQRT((G143^2)+(J143^2))</f>
        <v>0.2624287010131181</v>
      </c>
    </row>
    <row r="144" spans="1:22" ht="15" x14ac:dyDescent="0.2">
      <c r="A144" s="24"/>
      <c r="B144" t="s">
        <v>82</v>
      </c>
      <c r="C144" s="18" t="s">
        <v>330</v>
      </c>
      <c r="D144" t="s">
        <v>8</v>
      </c>
      <c r="E144" s="1">
        <v>18.49871826171875</v>
      </c>
      <c r="F144" s="25"/>
      <c r="G144" s="26"/>
      <c r="H144" s="1">
        <v>15.625720024108887</v>
      </c>
      <c r="I144" s="25"/>
      <c r="J144" s="26"/>
      <c r="K144" s="27"/>
      <c r="M144" s="27"/>
      <c r="N144" s="27"/>
      <c r="P144" s="27"/>
      <c r="Q144" s="27"/>
      <c r="R144" s="28"/>
    </row>
    <row r="145" spans="1:26" ht="16" thickBot="1" x14ac:dyDescent="0.25">
      <c r="A145" s="32"/>
      <c r="B145" s="36" t="s">
        <v>83</v>
      </c>
      <c r="C145" s="40" t="s">
        <v>330</v>
      </c>
      <c r="D145" s="36" t="s">
        <v>8</v>
      </c>
      <c r="E145" s="41">
        <v>18.908077239990234</v>
      </c>
      <c r="F145" s="33"/>
      <c r="G145" s="34"/>
      <c r="H145" s="41">
        <v>15.346352577209473</v>
      </c>
      <c r="I145" s="33"/>
      <c r="J145" s="34"/>
      <c r="K145" s="35"/>
      <c r="L145" s="36"/>
      <c r="M145" s="35"/>
      <c r="N145" s="35"/>
      <c r="O145" s="36"/>
      <c r="P145" s="35"/>
      <c r="Q145" s="35"/>
      <c r="R145" s="42"/>
    </row>
    <row r="146" spans="1:26" ht="15" x14ac:dyDescent="0.2">
      <c r="C146" s="18"/>
      <c r="D146" s="18"/>
      <c r="E146" s="1"/>
      <c r="F146" s="25"/>
      <c r="G146" s="26"/>
      <c r="H146" s="1"/>
      <c r="I146" s="25"/>
      <c r="J146" s="26"/>
      <c r="K146" s="27"/>
      <c r="L146" s="31"/>
      <c r="M146" s="27"/>
      <c r="N146" s="27"/>
      <c r="R146" s="27"/>
    </row>
    <row r="148" spans="1:26" ht="14" thickBot="1" x14ac:dyDescent="0.2">
      <c r="L148" s="2" t="s">
        <v>253</v>
      </c>
      <c r="M148" s="2"/>
      <c r="N148" s="2"/>
      <c r="O148" s="3" t="s">
        <v>254</v>
      </c>
      <c r="P148" s="3"/>
      <c r="Q148" s="4"/>
      <c r="R148" s="4"/>
      <c r="T148" s="2" t="str">
        <f>L148</f>
        <v>relative to ave control</v>
      </c>
      <c r="U148" s="2"/>
      <c r="V148" s="2"/>
    </row>
    <row r="149" spans="1:26" ht="65" thickBot="1" x14ac:dyDescent="0.3">
      <c r="A149" s="47"/>
      <c r="B149" s="57" t="s">
        <v>290</v>
      </c>
      <c r="C149" s="47"/>
      <c r="D149" s="47"/>
      <c r="E149" s="48" t="s">
        <v>252</v>
      </c>
      <c r="F149" s="50" t="s">
        <v>255</v>
      </c>
      <c r="G149" s="48"/>
      <c r="H149" s="49" t="s">
        <v>256</v>
      </c>
      <c r="I149" s="8" t="s">
        <v>255</v>
      </c>
      <c r="J149" s="9" t="s">
        <v>257</v>
      </c>
      <c r="K149" s="10" t="s">
        <v>258</v>
      </c>
      <c r="L149" s="10" t="s">
        <v>259</v>
      </c>
      <c r="M149" s="11" t="s">
        <v>260</v>
      </c>
      <c r="N149" s="12" t="s">
        <v>261</v>
      </c>
      <c r="O149" s="10" t="s">
        <v>259</v>
      </c>
      <c r="P149" s="11" t="s">
        <v>260</v>
      </c>
      <c r="Q149" s="13" t="s">
        <v>261</v>
      </c>
      <c r="R149" s="14" t="s">
        <v>262</v>
      </c>
      <c r="T149" s="15" t="str">
        <f>S150</f>
        <v>mORG</v>
      </c>
      <c r="U149" s="16" t="str">
        <f>B149</f>
        <v>MUC2</v>
      </c>
      <c r="V149" s="16" t="str">
        <f>R149</f>
        <v>st dev</v>
      </c>
      <c r="X149" s="44" t="s">
        <v>293</v>
      </c>
      <c r="Y149" s="44" t="s">
        <v>294</v>
      </c>
      <c r="Z149" s="44" t="s">
        <v>295</v>
      </c>
    </row>
    <row r="150" spans="1:26" ht="15" x14ac:dyDescent="0.2">
      <c r="A150" s="24" t="s">
        <v>265</v>
      </c>
      <c r="B150" t="s">
        <v>11</v>
      </c>
      <c r="C150" s="18" t="s">
        <v>277</v>
      </c>
      <c r="D150" s="18" t="s">
        <v>290</v>
      </c>
      <c r="E150" s="1">
        <v>25.970451354980469</v>
      </c>
      <c r="F150" s="25">
        <f>AVERAGE(E150:E152)</f>
        <v>25.978006998697918</v>
      </c>
      <c r="G150" s="26">
        <f>STDEV(E150:E152)</f>
        <v>8.0810775081534628E-2</v>
      </c>
      <c r="H150" s="1">
        <v>14.48223876953125</v>
      </c>
      <c r="I150" s="19">
        <f>AVERAGE(H150:H152)</f>
        <v>14.328478495279947</v>
      </c>
      <c r="J150" s="20">
        <f>STDEV(H150:H152)</f>
        <v>0.13397090508203213</v>
      </c>
      <c r="K150" s="21">
        <f>F150-I150</f>
        <v>11.649528503417971</v>
      </c>
      <c r="L150" s="21">
        <f>AVERAGE(K150,K159,K168,K177)</f>
        <v>12.946468750635784</v>
      </c>
      <c r="M150" s="21">
        <f>K150-$L$150</f>
        <v>-1.2969402472178135</v>
      </c>
      <c r="N150" s="21">
        <f>POWER(2,-M150)</f>
        <v>2.4570721930638366</v>
      </c>
      <c r="O150" s="21"/>
      <c r="P150" s="21"/>
      <c r="Q150" s="21"/>
      <c r="R150" s="22">
        <f>SQRT((G150^2)+(J150^2))</f>
        <v>0.15645633505159592</v>
      </c>
      <c r="S150" t="s">
        <v>264</v>
      </c>
      <c r="T150" s="39" t="str">
        <f>A150</f>
        <v>Clone 1 BM50</v>
      </c>
      <c r="U150" s="23">
        <f>N150</f>
        <v>2.4570721930638366</v>
      </c>
      <c r="V150" s="23">
        <f>R150</f>
        <v>0.15645633505159592</v>
      </c>
      <c r="X150" s="23">
        <f>U150</f>
        <v>2.4570721930638366</v>
      </c>
      <c r="Y150" s="23">
        <f>U151</f>
        <v>6.5417609774746053</v>
      </c>
      <c r="Z150" s="23">
        <f>U152</f>
        <v>11.76645092699628</v>
      </c>
    </row>
    <row r="151" spans="1:26" ht="15" x14ac:dyDescent="0.2">
      <c r="A151" s="24"/>
      <c r="B151" t="s">
        <v>13</v>
      </c>
      <c r="C151" s="18" t="s">
        <v>277</v>
      </c>
      <c r="D151" s="18" t="s">
        <v>290</v>
      </c>
      <c r="E151" s="1">
        <v>26.06233024597168</v>
      </c>
      <c r="F151" s="25"/>
      <c r="G151" s="26"/>
      <c r="H151" s="1">
        <v>14.236883163452148</v>
      </c>
      <c r="I151" s="25"/>
      <c r="J151" s="26"/>
      <c r="K151" s="27"/>
      <c r="L151" s="27"/>
      <c r="M151" s="27"/>
      <c r="N151" s="27"/>
      <c r="O151" s="27"/>
      <c r="P151" s="27"/>
      <c r="Q151" s="27"/>
      <c r="R151" s="28"/>
      <c r="T151" s="39" t="str">
        <f>A153</f>
        <v>Clone 1 CHIR</v>
      </c>
      <c r="U151" s="23">
        <f>N153</f>
        <v>6.5417609774746053</v>
      </c>
      <c r="V151" s="23">
        <f>R153</f>
        <v>0.33255535060178532</v>
      </c>
      <c r="X151" s="23">
        <f>U153</f>
        <v>1.8403500011234244</v>
      </c>
      <c r="Y151" s="23">
        <f>U154</f>
        <v>3.22772534833994</v>
      </c>
      <c r="Z151" s="23">
        <f>U155</f>
        <v>3.5432587375245208</v>
      </c>
    </row>
    <row r="152" spans="1:26" ht="16" thickBot="1" x14ac:dyDescent="0.25">
      <c r="A152" s="24"/>
      <c r="B152" t="s">
        <v>14</v>
      </c>
      <c r="C152" s="18" t="s">
        <v>277</v>
      </c>
      <c r="D152" s="18" t="s">
        <v>290</v>
      </c>
      <c r="E152" s="1">
        <v>25.901239395141602</v>
      </c>
      <c r="F152" s="25"/>
      <c r="G152" s="26"/>
      <c r="H152" s="1">
        <v>14.266313552856445</v>
      </c>
      <c r="I152" s="25"/>
      <c r="J152" s="26"/>
      <c r="K152" s="27"/>
      <c r="L152" s="27"/>
      <c r="M152" s="27"/>
      <c r="N152" s="27"/>
      <c r="O152" s="27"/>
      <c r="P152" s="27"/>
      <c r="Q152" s="27"/>
      <c r="R152" s="28"/>
      <c r="T152" s="39" t="str">
        <f>A156</f>
        <v>Clone 1 DAPT</v>
      </c>
      <c r="U152" s="23">
        <f>N156</f>
        <v>11.76645092699628</v>
      </c>
      <c r="V152" s="23">
        <f>R156</f>
        <v>0.36138683658101023</v>
      </c>
      <c r="X152" s="23">
        <f>U156</f>
        <v>0.10181139801987019</v>
      </c>
      <c r="Y152" s="23">
        <f>U157</f>
        <v>8.9262738588458013E-2</v>
      </c>
      <c r="Z152" s="23">
        <f>U158</f>
        <v>0.29161057834821319</v>
      </c>
    </row>
    <row r="153" spans="1:26" ht="15" x14ac:dyDescent="0.2">
      <c r="A153" s="17" t="s">
        <v>273</v>
      </c>
      <c r="B153" t="s">
        <v>48</v>
      </c>
      <c r="C153" s="18" t="s">
        <v>278</v>
      </c>
      <c r="D153" s="18" t="s">
        <v>290</v>
      </c>
      <c r="E153" s="1">
        <v>25.864418029785156</v>
      </c>
      <c r="F153" s="25">
        <f>AVERAGE(E153:E155)</f>
        <v>26.119163513183594</v>
      </c>
      <c r="G153" s="26">
        <f>STDEV(E153:E155)</f>
        <v>0.2264536793320675</v>
      </c>
      <c r="H153" s="1">
        <v>15.970088958740234</v>
      </c>
      <c r="I153" s="25">
        <f>AVERAGE(H153:H155)</f>
        <v>15.882373809814453</v>
      </c>
      <c r="J153" s="26">
        <f>STDEV(H153:H155)</f>
        <v>0.24354012468348105</v>
      </c>
      <c r="K153" s="27">
        <f>F153-I153</f>
        <v>10.236789703369141</v>
      </c>
      <c r="L153" s="27"/>
      <c r="M153" s="27">
        <f>K153-$L$150</f>
        <v>-2.7096790472666434</v>
      </c>
      <c r="N153" s="27">
        <f>POWER(2,-M153)</f>
        <v>6.5417609774746053</v>
      </c>
      <c r="O153" s="27"/>
      <c r="P153" s="27"/>
      <c r="Q153" s="27"/>
      <c r="R153" s="22">
        <f>SQRT((G153^2)+(J153^2))</f>
        <v>0.33255535060178532</v>
      </c>
      <c r="T153" s="39" t="str">
        <f>A159</f>
        <v>Clone 2 BM50</v>
      </c>
      <c r="U153" s="23">
        <f>N159</f>
        <v>1.8403500011234244</v>
      </c>
      <c r="V153" s="23">
        <f>R159</f>
        <v>0.51101747752947013</v>
      </c>
      <c r="X153" s="23">
        <f>U159</f>
        <v>2.1721272112112273</v>
      </c>
      <c r="Y153" s="23">
        <f>U160</f>
        <v>7.0640895518561466</v>
      </c>
      <c r="Z153" s="23">
        <f>U161</f>
        <v>5.618019069700666</v>
      </c>
    </row>
    <row r="154" spans="1:26" ht="15" x14ac:dyDescent="0.2">
      <c r="A154" s="24"/>
      <c r="B154" t="s">
        <v>49</v>
      </c>
      <c r="C154" s="18" t="s">
        <v>278</v>
      </c>
      <c r="D154" s="18" t="s">
        <v>290</v>
      </c>
      <c r="E154" s="1">
        <v>26.195449829101562</v>
      </c>
      <c r="F154" s="25"/>
      <c r="G154" s="26"/>
      <c r="H154" s="1">
        <v>16.069906234741211</v>
      </c>
      <c r="I154" s="25"/>
      <c r="J154" s="26"/>
      <c r="K154" s="27"/>
      <c r="M154" s="27"/>
      <c r="N154" s="27"/>
      <c r="P154" s="27"/>
      <c r="Q154" s="27"/>
      <c r="R154" s="28"/>
      <c r="T154" s="39" t="str">
        <f>A162</f>
        <v>Clone 2 CHIR</v>
      </c>
      <c r="U154" s="23">
        <f>N162</f>
        <v>3.22772534833994</v>
      </c>
      <c r="V154" s="23">
        <f>R162</f>
        <v>0.54649862380651704</v>
      </c>
      <c r="W154" s="45"/>
      <c r="X154" s="56">
        <f>U162</f>
        <v>1</v>
      </c>
      <c r="Y154" s="56">
        <f>U163</f>
        <v>0.29528305598335958</v>
      </c>
      <c r="Z154" s="56">
        <f>U164</f>
        <v>1.415593758011495</v>
      </c>
    </row>
    <row r="155" spans="1:26" ht="16" thickBot="1" x14ac:dyDescent="0.25">
      <c r="A155" s="24"/>
      <c r="B155" t="s">
        <v>50</v>
      </c>
      <c r="C155" s="18" t="s">
        <v>278</v>
      </c>
      <c r="D155" s="18" t="s">
        <v>290</v>
      </c>
      <c r="E155" s="1">
        <v>26.297622680664062</v>
      </c>
      <c r="F155" s="25"/>
      <c r="G155" s="26"/>
      <c r="H155" s="1">
        <v>15.607126235961914</v>
      </c>
      <c r="I155" s="25"/>
      <c r="J155" s="26"/>
      <c r="K155" s="27"/>
      <c r="M155" s="27"/>
      <c r="N155" s="27"/>
      <c r="P155" s="27"/>
      <c r="Q155" s="27"/>
      <c r="R155" s="28"/>
      <c r="T155" s="39" t="str">
        <f>A165</f>
        <v>Clone 2 DAPT</v>
      </c>
      <c r="U155" s="23">
        <f>N165</f>
        <v>3.5432587375245208</v>
      </c>
      <c r="V155" s="23">
        <f>R165</f>
        <v>0.21355250724158018</v>
      </c>
      <c r="W155" s="45" t="s">
        <v>298</v>
      </c>
      <c r="X155" s="46">
        <f>AVERAGE(X150:X154)</f>
        <v>1.5142721606836715</v>
      </c>
      <c r="Y155" s="46">
        <f>AVERAGE(Y150:Y154)</f>
        <v>3.4436243344485016</v>
      </c>
      <c r="Z155" s="46">
        <f>AVERAGE(Z150:Z154)</f>
        <v>4.5269866141162352</v>
      </c>
    </row>
    <row r="156" spans="1:26" ht="15" x14ac:dyDescent="0.2">
      <c r="A156" s="17" t="s">
        <v>266</v>
      </c>
      <c r="B156" t="s">
        <v>84</v>
      </c>
      <c r="C156" s="18" t="s">
        <v>279</v>
      </c>
      <c r="D156" s="18" t="s">
        <v>290</v>
      </c>
      <c r="E156" s="1">
        <v>25.809974670410156</v>
      </c>
      <c r="F156" s="25">
        <f>AVERAGE(E156:E158)</f>
        <v>26.088720321655273</v>
      </c>
      <c r="G156" s="26">
        <f>STDEV(E156:E158)</f>
        <v>0.33089474417813275</v>
      </c>
      <c r="H156" s="1">
        <v>16.831890106201172</v>
      </c>
      <c r="I156" s="25">
        <f>AVERAGE(H156:H158)</f>
        <v>16.698858896891277</v>
      </c>
      <c r="J156" s="26">
        <f>STDEV(H156:H158)</f>
        <v>0.14528975851489973</v>
      </c>
      <c r="K156" s="27">
        <f>F156-I156</f>
        <v>9.3898614247639962</v>
      </c>
      <c r="M156" s="27">
        <f>K156-$L$150</f>
        <v>-3.5566073258717879</v>
      </c>
      <c r="N156" s="27">
        <f>POWER(2,-M156)</f>
        <v>11.76645092699628</v>
      </c>
      <c r="P156" s="27"/>
      <c r="Q156" s="27"/>
      <c r="R156" s="22">
        <f>SQRT((G156^2)+(J156^2))</f>
        <v>0.36138683658101023</v>
      </c>
      <c r="T156" s="39" t="str">
        <f>A168</f>
        <v>Clone 3 BM50</v>
      </c>
      <c r="U156" s="23">
        <f>N168</f>
        <v>0.10181139801987019</v>
      </c>
      <c r="V156" s="23">
        <f>R168</f>
        <v>0.20396240614172464</v>
      </c>
      <c r="W156" s="45" t="s">
        <v>296</v>
      </c>
      <c r="X156" s="31">
        <f>STDEV(X150:X154)</f>
        <v>0.96014233162401108</v>
      </c>
      <c r="Y156" s="31">
        <f>STDEV(Y150:Y154)</f>
        <v>3.3134810223913549</v>
      </c>
      <c r="Z156" s="31">
        <f>STDEV(Z150:Z154)</f>
        <v>4.5328548278420415</v>
      </c>
    </row>
    <row r="157" spans="1:26" ht="15" x14ac:dyDescent="0.2">
      <c r="A157" s="24"/>
      <c r="B157" t="s">
        <v>85</v>
      </c>
      <c r="C157" s="18" t="s">
        <v>279</v>
      </c>
      <c r="D157" s="18" t="s">
        <v>290</v>
      </c>
      <c r="E157" s="1">
        <v>26.454404830932617</v>
      </c>
      <c r="F157" s="25"/>
      <c r="G157" s="26"/>
      <c r="H157" s="1">
        <v>16.720865249633789</v>
      </c>
      <c r="I157" s="25"/>
      <c r="J157" s="26"/>
      <c r="K157" s="27"/>
      <c r="M157" s="27"/>
      <c r="N157" s="27"/>
      <c r="P157" s="27"/>
      <c r="Q157" s="27"/>
      <c r="R157" s="28"/>
      <c r="T157" s="39" t="str">
        <f>A171</f>
        <v>Clone 3 CHIR</v>
      </c>
      <c r="U157" s="23">
        <f>N171</f>
        <v>8.9262738588458013E-2</v>
      </c>
      <c r="V157" s="23">
        <f>R171</f>
        <v>0.73338446417914138</v>
      </c>
      <c r="W157" s="55" t="s">
        <v>297</v>
      </c>
      <c r="X157" s="31">
        <f>X155/SQRT(COUNT(X151:X155))</f>
        <v>0.67720309754483476</v>
      </c>
      <c r="Y157" s="31">
        <f>Y155/SQRT(COUNT(Y151:Y155))</f>
        <v>1.5400356201598639</v>
      </c>
      <c r="Z157" s="31">
        <f>Z155/SQRT(COUNT(Z151:Z155))</f>
        <v>2.0245299604791023</v>
      </c>
    </row>
    <row r="158" spans="1:26" ht="16" thickBot="1" x14ac:dyDescent="0.25">
      <c r="A158" s="24"/>
      <c r="B158" t="s">
        <v>86</v>
      </c>
      <c r="C158" s="18" t="s">
        <v>279</v>
      </c>
      <c r="D158" s="18" t="s">
        <v>290</v>
      </c>
      <c r="E158" s="1">
        <v>26.001781463623047</v>
      </c>
      <c r="F158" s="25"/>
      <c r="G158" s="26"/>
      <c r="H158" s="1">
        <v>16.543821334838867</v>
      </c>
      <c r="I158" s="25"/>
      <c r="J158" s="26"/>
      <c r="K158" s="27"/>
      <c r="M158" s="27"/>
      <c r="N158" s="27"/>
      <c r="P158" s="27"/>
      <c r="Q158" s="27"/>
      <c r="R158" s="28"/>
      <c r="T158" s="39" t="str">
        <f>A174</f>
        <v>Clone 3 DAPT</v>
      </c>
      <c r="U158" s="23">
        <f>N174</f>
        <v>0.29161057834821319</v>
      </c>
      <c r="V158" s="23">
        <f>R174</f>
        <v>0.17998593292919746</v>
      </c>
    </row>
    <row r="159" spans="1:26" ht="15" x14ac:dyDescent="0.2">
      <c r="A159" s="17" t="s">
        <v>267</v>
      </c>
      <c r="B159" t="s">
        <v>153</v>
      </c>
      <c r="C159" s="18" t="s">
        <v>280</v>
      </c>
      <c r="D159" s="18" t="s">
        <v>290</v>
      </c>
      <c r="E159" s="1">
        <v>27.251873016357422</v>
      </c>
      <c r="F159" s="25">
        <f>AVERAGE(E159:E161)</f>
        <v>27.525429407755535</v>
      </c>
      <c r="G159" s="26">
        <f>STDEV(E159:E161)</f>
        <v>0.23951331290494701</v>
      </c>
      <c r="H159" s="1">
        <v>14.937707901000977</v>
      </c>
      <c r="I159" s="25">
        <f>AVERAGE(H159:H161)</f>
        <v>15.458940823872885</v>
      </c>
      <c r="J159" s="26">
        <f>STDEV(H159:H161)</f>
        <v>0.45141138142705206</v>
      </c>
      <c r="K159" s="27">
        <f>F159-I159</f>
        <v>12.06648858388265</v>
      </c>
      <c r="L159" s="27"/>
      <c r="M159" s="27">
        <f>K159-$L150</f>
        <v>-0.87998016675313373</v>
      </c>
      <c r="N159" s="27">
        <f>POWER(2,-M159)</f>
        <v>1.8403500011234244</v>
      </c>
      <c r="O159" s="27"/>
      <c r="P159" s="27"/>
      <c r="Q159" s="27"/>
      <c r="R159" s="22">
        <f>SQRT((G159^2)+(J159^2))</f>
        <v>0.51101747752947013</v>
      </c>
      <c r="T159" s="39" t="str">
        <f>A177</f>
        <v>Clone 5 BM50</v>
      </c>
      <c r="U159" s="23">
        <f>N177</f>
        <v>2.1721272112112273</v>
      </c>
      <c r="V159" s="23">
        <f>R177</f>
        <v>0.60328835039834627</v>
      </c>
    </row>
    <row r="160" spans="1:26" ht="15" x14ac:dyDescent="0.2">
      <c r="A160" s="24"/>
      <c r="B160" t="s">
        <v>154</v>
      </c>
      <c r="C160" s="18" t="s">
        <v>280</v>
      </c>
      <c r="D160" s="18" t="s">
        <v>290</v>
      </c>
      <c r="E160" s="1">
        <v>27.626968383789062</v>
      </c>
      <c r="F160" s="25"/>
      <c r="G160" s="26"/>
      <c r="H160" s="1">
        <v>15.716488838195801</v>
      </c>
      <c r="I160" s="25"/>
      <c r="J160" s="26"/>
      <c r="K160" s="27"/>
      <c r="M160" s="27"/>
      <c r="N160" s="27"/>
      <c r="P160" s="27"/>
      <c r="Q160" s="27"/>
      <c r="R160" s="28"/>
      <c r="T160" s="39" t="str">
        <f>A180</f>
        <v>Clone 5 CHIR</v>
      </c>
      <c r="U160" s="23">
        <f>N180</f>
        <v>7.0640895518561466</v>
      </c>
      <c r="V160" s="23">
        <f>R180</f>
        <v>0.21664212788068576</v>
      </c>
    </row>
    <row r="161" spans="1:22" ht="16" thickBot="1" x14ac:dyDescent="0.25">
      <c r="A161" s="24"/>
      <c r="B161" t="s">
        <v>155</v>
      </c>
      <c r="C161" s="18" t="s">
        <v>280</v>
      </c>
      <c r="D161" s="18" t="s">
        <v>290</v>
      </c>
      <c r="E161" s="1">
        <v>27.697446823120117</v>
      </c>
      <c r="F161" s="25"/>
      <c r="G161" s="26"/>
      <c r="H161" s="1">
        <v>15.722625732421875</v>
      </c>
      <c r="I161" s="25"/>
      <c r="J161" s="26"/>
      <c r="K161" s="27"/>
      <c r="M161" s="27"/>
      <c r="N161" s="27"/>
      <c r="P161" s="27"/>
      <c r="Q161" s="27"/>
      <c r="R161" s="28"/>
      <c r="T161" s="39" t="str">
        <f>A183</f>
        <v>Clone 5 DAPT</v>
      </c>
      <c r="U161" s="23">
        <f>N183</f>
        <v>5.618019069700666</v>
      </c>
      <c r="V161" s="23">
        <f>R183</f>
        <v>0.31909200500284424</v>
      </c>
    </row>
    <row r="162" spans="1:22" ht="15" x14ac:dyDescent="0.2">
      <c r="A162" s="17" t="s">
        <v>274</v>
      </c>
      <c r="B162" t="s">
        <v>189</v>
      </c>
      <c r="C162" s="18" t="s">
        <v>281</v>
      </c>
      <c r="D162" s="18" t="s">
        <v>290</v>
      </c>
      <c r="E162" s="1">
        <v>28.558443069458008</v>
      </c>
      <c r="F162" s="25">
        <f>AVERAGE(E162:E164)</f>
        <v>28.951976776123047</v>
      </c>
      <c r="G162" s="26">
        <f>STDEV(E162:E164)</f>
        <v>0.4331177682953562</v>
      </c>
      <c r="H162" s="1">
        <v>18.079133987426758</v>
      </c>
      <c r="I162" s="25">
        <f>AVERAGE(H162:H164)</f>
        <v>17.696025848388672</v>
      </c>
      <c r="J162" s="26">
        <f>STDEV(H162:H164)</f>
        <v>0.33327127780423443</v>
      </c>
      <c r="K162" s="27">
        <f>F162-I162</f>
        <v>11.255950927734375</v>
      </c>
      <c r="L162" s="31"/>
      <c r="M162" s="27">
        <f>K162-$L$150</f>
        <v>-1.6905178229014091</v>
      </c>
      <c r="N162" s="27">
        <f>POWER(2,-M162)</f>
        <v>3.22772534833994</v>
      </c>
      <c r="O162" s="31"/>
      <c r="P162" s="27"/>
      <c r="Q162" s="27"/>
      <c r="R162" s="22">
        <f>SQRT((G162^2)+(J162^2))</f>
        <v>0.54649862380651704</v>
      </c>
      <c r="T162" s="39" t="str">
        <f>A186</f>
        <v>Pt 2 BM50</v>
      </c>
      <c r="U162" s="23">
        <f>N186</f>
        <v>1</v>
      </c>
      <c r="V162" s="23">
        <f>R186</f>
        <v>0.4382437749904487</v>
      </c>
    </row>
    <row r="163" spans="1:22" ht="15" x14ac:dyDescent="0.2">
      <c r="A163" s="24"/>
      <c r="B163" t="s">
        <v>190</v>
      </c>
      <c r="C163" s="18" t="s">
        <v>281</v>
      </c>
      <c r="D163" s="18" t="s">
        <v>290</v>
      </c>
      <c r="E163" s="1">
        <v>29.416025161743164</v>
      </c>
      <c r="F163" s="25"/>
      <c r="G163" s="26"/>
      <c r="H163" s="1">
        <v>17.472993850708008</v>
      </c>
      <c r="I163" s="25"/>
      <c r="J163" s="26"/>
      <c r="K163" s="27"/>
      <c r="M163" s="27"/>
      <c r="N163" s="27"/>
      <c r="P163" s="27"/>
      <c r="Q163" s="27"/>
      <c r="R163" s="28"/>
      <c r="T163" s="39" t="str">
        <f>A189</f>
        <v>Pt 2 CHIR</v>
      </c>
      <c r="U163" s="23">
        <f>N189</f>
        <v>0.29528305598335958</v>
      </c>
      <c r="V163" s="23">
        <f>R189</f>
        <v>0.93704095585994585</v>
      </c>
    </row>
    <row r="164" spans="1:22" ht="16" thickBot="1" x14ac:dyDescent="0.25">
      <c r="A164" s="32"/>
      <c r="B164" t="s">
        <v>191</v>
      </c>
      <c r="C164" s="18" t="s">
        <v>281</v>
      </c>
      <c r="D164" s="18" t="s">
        <v>290</v>
      </c>
      <c r="E164" s="1">
        <v>28.881462097167969</v>
      </c>
      <c r="F164" s="25"/>
      <c r="G164" s="26"/>
      <c r="H164" s="1">
        <v>17.53594970703125</v>
      </c>
      <c r="I164" s="25"/>
      <c r="J164" s="26"/>
      <c r="K164" s="27"/>
      <c r="M164" s="27"/>
      <c r="N164" s="27"/>
      <c r="P164" s="27"/>
      <c r="Q164" s="27"/>
      <c r="R164" s="28"/>
      <c r="T164" s="39" t="str">
        <f>A192</f>
        <v>Pt 2 DAPT</v>
      </c>
      <c r="U164" s="23">
        <f>N192</f>
        <v>1.415593758011495</v>
      </c>
      <c r="V164" s="23">
        <f>R192</f>
        <v>0.51242490645232164</v>
      </c>
    </row>
    <row r="165" spans="1:22" ht="15" x14ac:dyDescent="0.2">
      <c r="A165" s="17" t="s">
        <v>268</v>
      </c>
      <c r="B165" t="s">
        <v>225</v>
      </c>
      <c r="C165" s="18" t="s">
        <v>282</v>
      </c>
      <c r="D165" s="18" t="s">
        <v>290</v>
      </c>
      <c r="E165" s="1">
        <v>25.969648361206055</v>
      </c>
      <c r="F165" s="25">
        <f>AVERAGE(E165:E167)</f>
        <v>25.968307495117188</v>
      </c>
      <c r="G165" s="26">
        <f>STDEV(E165:E167)</f>
        <v>2.7666630258092573E-2</v>
      </c>
      <c r="H165" s="1">
        <v>14.784703254699707</v>
      </c>
      <c r="I165" s="25">
        <f>AVERAGE(H165:H167)</f>
        <v>14.846915562947592</v>
      </c>
      <c r="J165" s="26">
        <f>STDEV(H165:H167)</f>
        <v>0.21175275894147672</v>
      </c>
      <c r="K165" s="27">
        <f>F165-I165</f>
        <v>11.121391932169596</v>
      </c>
      <c r="M165" s="27">
        <f>K165-$L$150</f>
        <v>-1.8250768184661883</v>
      </c>
      <c r="N165" s="27">
        <f>POWER(2,-M165)</f>
        <v>3.5432587375245208</v>
      </c>
      <c r="O165" s="27"/>
      <c r="P165" s="27"/>
      <c r="Q165" s="27"/>
      <c r="R165" s="22">
        <f>SQRT((G165^2)+(J165^2))</f>
        <v>0.21355250724158018</v>
      </c>
      <c r="T165" s="54"/>
      <c r="U165" s="31"/>
      <c r="V165" s="31"/>
    </row>
    <row r="166" spans="1:22" ht="15" x14ac:dyDescent="0.2">
      <c r="A166" s="24"/>
      <c r="B166" t="s">
        <v>226</v>
      </c>
      <c r="C166" s="18" t="s">
        <v>282</v>
      </c>
      <c r="D166" s="18" t="s">
        <v>290</v>
      </c>
      <c r="E166" s="1">
        <v>25.995279312133789</v>
      </c>
      <c r="F166" s="25"/>
      <c r="G166" s="26"/>
      <c r="H166" s="1">
        <v>14.673237800598145</v>
      </c>
      <c r="I166" s="25"/>
      <c r="J166" s="26"/>
      <c r="K166" s="27"/>
      <c r="M166" s="27"/>
      <c r="N166" s="27"/>
      <c r="P166" s="27"/>
      <c r="Q166" s="27"/>
      <c r="R166" s="28"/>
      <c r="T166" s="54"/>
      <c r="U166" s="31"/>
      <c r="V166" s="31"/>
    </row>
    <row r="167" spans="1:22" ht="16" thickBot="1" x14ac:dyDescent="0.25">
      <c r="A167" s="24"/>
      <c r="B167" t="s">
        <v>227</v>
      </c>
      <c r="C167" s="18" t="s">
        <v>282</v>
      </c>
      <c r="D167" s="18" t="s">
        <v>290</v>
      </c>
      <c r="E167" s="1">
        <v>25.939994812011719</v>
      </c>
      <c r="F167" s="25"/>
      <c r="G167" s="26"/>
      <c r="H167" s="1">
        <v>15.082805633544922</v>
      </c>
      <c r="I167" s="25"/>
      <c r="J167" s="26"/>
      <c r="K167" s="27"/>
      <c r="L167" s="27"/>
      <c r="M167" s="27"/>
      <c r="N167" s="27"/>
      <c r="O167" s="27"/>
      <c r="P167" s="27"/>
      <c r="Q167" s="27"/>
      <c r="R167" s="28"/>
      <c r="U167" s="31"/>
      <c r="V167" s="31"/>
    </row>
    <row r="168" spans="1:22" ht="15" x14ac:dyDescent="0.2">
      <c r="A168" s="17" t="s">
        <v>269</v>
      </c>
      <c r="B168" t="s">
        <v>30</v>
      </c>
      <c r="C168" s="18" t="s">
        <v>283</v>
      </c>
      <c r="D168" s="18" t="s">
        <v>290</v>
      </c>
      <c r="E168" s="1">
        <v>31.061647415161133</v>
      </c>
      <c r="F168" s="25">
        <f>AVERAGE(E168:E170)</f>
        <v>31.085953394571941</v>
      </c>
      <c r="G168" s="26">
        <f>STDEV(E168:E170)</f>
        <v>0.19741828465144695</v>
      </c>
      <c r="H168" s="1">
        <v>14.792047500610352</v>
      </c>
      <c r="I168" s="25">
        <f>AVERAGE(H168:H170)</f>
        <v>14.84345563252767</v>
      </c>
      <c r="J168" s="26">
        <f>STDEV(H168:H170)</f>
        <v>5.1251185395092068E-2</v>
      </c>
      <c r="K168" s="27">
        <f>F168-I168</f>
        <v>16.242497762044273</v>
      </c>
      <c r="L168" s="38"/>
      <c r="M168" s="27">
        <f>K168-$L$150</f>
        <v>3.2960290114084891</v>
      </c>
      <c r="N168" s="27">
        <f>POWER(2,-M168)</f>
        <v>0.10181139801987019</v>
      </c>
      <c r="P168" s="27"/>
      <c r="Q168" s="27"/>
      <c r="R168" s="22">
        <f>SQRT((G168^2)+(J168^2))</f>
        <v>0.20396240614172464</v>
      </c>
      <c r="U168" s="31"/>
      <c r="V168" s="31"/>
    </row>
    <row r="169" spans="1:22" ht="15" x14ac:dyDescent="0.2">
      <c r="A169" s="24"/>
      <c r="B169" t="s">
        <v>31</v>
      </c>
      <c r="C169" s="18" t="s">
        <v>283</v>
      </c>
      <c r="D169" s="18" t="s">
        <v>290</v>
      </c>
      <c r="E169" s="1">
        <v>30.901813507080078</v>
      </c>
      <c r="F169" s="25"/>
      <c r="G169" s="26"/>
      <c r="H169" s="1">
        <v>14.894548416137695</v>
      </c>
      <c r="I169" s="25"/>
      <c r="J169" s="26"/>
      <c r="K169" s="27"/>
      <c r="M169" s="27"/>
      <c r="N169" s="27"/>
      <c r="P169" s="27"/>
      <c r="Q169" s="27"/>
      <c r="R169" s="28"/>
      <c r="U169" s="31"/>
      <c r="V169" s="31"/>
    </row>
    <row r="170" spans="1:22" ht="16" thickBot="1" x14ac:dyDescent="0.25">
      <c r="A170" s="24"/>
      <c r="B170" t="s">
        <v>32</v>
      </c>
      <c r="C170" s="18" t="s">
        <v>283</v>
      </c>
      <c r="D170" s="18" t="s">
        <v>290</v>
      </c>
      <c r="E170" s="1">
        <v>31.294399261474609</v>
      </c>
      <c r="F170" s="25"/>
      <c r="G170" s="26"/>
      <c r="H170" s="1">
        <v>14.843770980834961</v>
      </c>
      <c r="I170" s="25"/>
      <c r="J170" s="26"/>
      <c r="K170" s="27"/>
      <c r="M170" s="27"/>
      <c r="N170" s="27"/>
      <c r="P170" s="27"/>
      <c r="Q170" s="27"/>
      <c r="R170" s="28"/>
    </row>
    <row r="171" spans="1:22" ht="15" x14ac:dyDescent="0.2">
      <c r="A171" s="17" t="s">
        <v>275</v>
      </c>
      <c r="B171" t="s">
        <v>66</v>
      </c>
      <c r="C171" s="18" t="s">
        <v>284</v>
      </c>
      <c r="D171" s="18" t="s">
        <v>290</v>
      </c>
      <c r="E171" s="1">
        <v>33.4559326171875</v>
      </c>
      <c r="F171" s="25">
        <f>AVERAGE(E171:E173)</f>
        <v>33.361951192220054</v>
      </c>
      <c r="G171" s="26">
        <f>STDEV(E171:E173)</f>
        <v>0.62280703983578245</v>
      </c>
      <c r="H171" s="1">
        <v>16.531009674072266</v>
      </c>
      <c r="I171" s="25">
        <f>AVERAGE(H171:H173)</f>
        <v>16.929684321085613</v>
      </c>
      <c r="J171" s="26">
        <f>STDEV(H171:H173)</f>
        <v>0.38725206704460141</v>
      </c>
      <c r="K171" s="27">
        <f>F171-I171</f>
        <v>16.432266871134441</v>
      </c>
      <c r="M171" s="27">
        <f>K171-$L$150</f>
        <v>3.4857981204986572</v>
      </c>
      <c r="N171" s="27">
        <f>POWER(2,-M171)</f>
        <v>8.9262738588458013E-2</v>
      </c>
      <c r="P171" s="27"/>
      <c r="Q171" s="27"/>
      <c r="R171" s="22">
        <f>SQRT((G171^2)+(J171^2))</f>
        <v>0.73338446417914138</v>
      </c>
    </row>
    <row r="172" spans="1:22" ht="15" x14ac:dyDescent="0.2">
      <c r="A172" s="24"/>
      <c r="B172" t="s">
        <v>67</v>
      </c>
      <c r="C172" s="18" t="s">
        <v>284</v>
      </c>
      <c r="D172" s="18" t="s">
        <v>290</v>
      </c>
      <c r="E172" s="1">
        <v>33.932426452636719</v>
      </c>
      <c r="F172" s="25"/>
      <c r="G172" s="26"/>
      <c r="H172" s="1">
        <v>16.953641891479492</v>
      </c>
      <c r="I172" s="25"/>
      <c r="J172" s="26"/>
      <c r="K172" s="27"/>
      <c r="M172" s="27"/>
      <c r="N172" s="27"/>
      <c r="P172" s="27"/>
      <c r="Q172" s="27"/>
      <c r="R172" s="28"/>
    </row>
    <row r="173" spans="1:22" ht="16" thickBot="1" x14ac:dyDescent="0.25">
      <c r="A173" s="32"/>
      <c r="B173" t="s">
        <v>68</v>
      </c>
      <c r="C173" s="18" t="s">
        <v>284</v>
      </c>
      <c r="D173" s="18" t="s">
        <v>290</v>
      </c>
      <c r="E173" s="1">
        <v>32.697494506835938</v>
      </c>
      <c r="F173" s="25"/>
      <c r="G173" s="26"/>
      <c r="H173" s="1">
        <v>17.304401397705078</v>
      </c>
      <c r="I173" s="25"/>
      <c r="J173" s="26"/>
      <c r="K173" s="27"/>
      <c r="M173" s="27"/>
      <c r="N173" s="27"/>
      <c r="P173" s="27"/>
      <c r="Q173" s="27"/>
      <c r="R173" s="28"/>
      <c r="T173" s="30"/>
      <c r="U173" s="29"/>
      <c r="V173" s="29"/>
    </row>
    <row r="174" spans="1:22" ht="15" x14ac:dyDescent="0.2">
      <c r="A174" s="24" t="s">
        <v>270</v>
      </c>
      <c r="B174" t="s">
        <v>102</v>
      </c>
      <c r="C174" s="18" t="s">
        <v>285</v>
      </c>
      <c r="D174" s="18" t="s">
        <v>290</v>
      </c>
      <c r="E174" s="1">
        <v>29.842067718505859</v>
      </c>
      <c r="F174" s="25">
        <f>AVERAGE(E174:E176)</f>
        <v>29.779139836629231</v>
      </c>
      <c r="G174" s="26">
        <f>STDEV(E174:E176)</f>
        <v>9.8433790978130764E-2</v>
      </c>
      <c r="H174" s="1">
        <v>15.198614120483398</v>
      </c>
      <c r="I174" s="25">
        <f>AVERAGE(H174:H176)</f>
        <v>15.054786046346029</v>
      </c>
      <c r="J174" s="26">
        <f>STDEV(H174:H176)</f>
        <v>0.15068418910445522</v>
      </c>
      <c r="K174" s="27">
        <f>F174-I174</f>
        <v>14.724353790283201</v>
      </c>
      <c r="L174" s="27"/>
      <c r="M174" s="27">
        <f>K174-$L$150</f>
        <v>1.7778850396474173</v>
      </c>
      <c r="N174" s="27">
        <f>POWER(2,-M174)</f>
        <v>0.29161057834821319</v>
      </c>
      <c r="P174" s="27"/>
      <c r="Q174" s="27"/>
      <c r="R174" s="22">
        <f>SQRT((G174^2)+(J174^2))</f>
        <v>0.17998593292919746</v>
      </c>
      <c r="U174" s="31"/>
      <c r="V174" s="31"/>
    </row>
    <row r="175" spans="1:22" ht="15" x14ac:dyDescent="0.2">
      <c r="B175" t="s">
        <v>103</v>
      </c>
      <c r="C175" s="18" t="s">
        <v>285</v>
      </c>
      <c r="D175" s="18" t="s">
        <v>290</v>
      </c>
      <c r="E175" s="1">
        <v>29.665704727172852</v>
      </c>
      <c r="F175" s="25"/>
      <c r="G175" s="26"/>
      <c r="H175" s="1">
        <v>14.898073196411133</v>
      </c>
      <c r="I175" s="25"/>
      <c r="J175" s="26"/>
      <c r="K175" s="27"/>
      <c r="M175" s="27"/>
      <c r="N175" s="27"/>
      <c r="P175" s="27"/>
      <c r="Q175" s="27"/>
      <c r="R175" s="28"/>
      <c r="U175" s="31"/>
      <c r="V175" s="31"/>
    </row>
    <row r="176" spans="1:22" ht="16" thickBot="1" x14ac:dyDescent="0.25">
      <c r="A176" s="36"/>
      <c r="B176" t="s">
        <v>104</v>
      </c>
      <c r="C176" s="18" t="s">
        <v>285</v>
      </c>
      <c r="D176" s="18" t="s">
        <v>290</v>
      </c>
      <c r="E176" s="1">
        <v>29.829647064208984</v>
      </c>
      <c r="F176" s="25"/>
      <c r="G176" s="26"/>
      <c r="H176" s="1">
        <v>15.067670822143555</v>
      </c>
      <c r="I176" s="25"/>
      <c r="J176" s="26"/>
      <c r="K176" s="27"/>
      <c r="L176" s="31"/>
      <c r="M176" s="27"/>
      <c r="N176" s="27"/>
      <c r="P176" s="27"/>
      <c r="Q176" s="27"/>
      <c r="R176" s="28"/>
      <c r="U176" s="31"/>
      <c r="V176" s="31"/>
    </row>
    <row r="177" spans="1:22" ht="15" x14ac:dyDescent="0.2">
      <c r="A177" t="s">
        <v>271</v>
      </c>
      <c r="B177" t="s">
        <v>171</v>
      </c>
      <c r="C177" s="18" t="s">
        <v>286</v>
      </c>
      <c r="D177" s="18" t="s">
        <v>290</v>
      </c>
      <c r="E177" s="1">
        <v>26.86932373046875</v>
      </c>
      <c r="F177" s="25">
        <f>AVERAGE(E177:E179)</f>
        <v>26.848775227864582</v>
      </c>
      <c r="G177" s="26">
        <f>STDEV(E177:E179)</f>
        <v>2.4846451219802591E-2</v>
      </c>
      <c r="H177" s="1">
        <v>15.513956069946289</v>
      </c>
      <c r="I177" s="25">
        <f>AVERAGE(H177:H179)</f>
        <v>15.021415074666342</v>
      </c>
      <c r="J177" s="26">
        <f>STDEV(H177:H179)</f>
        <v>0.60277648227858049</v>
      </c>
      <c r="K177" s="27">
        <f>F177-I177</f>
        <v>11.82736015319824</v>
      </c>
      <c r="L177" s="38"/>
      <c r="M177" s="27">
        <f>K177-$L$150</f>
        <v>-1.1191085974375437</v>
      </c>
      <c r="N177" s="27">
        <f>POWER(2,-M177)</f>
        <v>2.1721272112112273</v>
      </c>
      <c r="R177" s="22">
        <f>SQRT((G177^2)+(J177^2))</f>
        <v>0.60328835039834627</v>
      </c>
      <c r="T177" s="29"/>
    </row>
    <row r="178" spans="1:22" ht="15" x14ac:dyDescent="0.2">
      <c r="B178" t="s">
        <v>172</v>
      </c>
      <c r="C178" s="18" t="s">
        <v>286</v>
      </c>
      <c r="D178" s="18" t="s">
        <v>290</v>
      </c>
      <c r="E178" s="1">
        <v>26.855840682983398</v>
      </c>
      <c r="F178" s="25"/>
      <c r="G178" s="26"/>
      <c r="H178" s="1">
        <v>14.3492431640625</v>
      </c>
      <c r="I178" s="25"/>
      <c r="J178" s="26"/>
      <c r="K178" s="27"/>
      <c r="M178" s="27"/>
      <c r="N178" s="27"/>
      <c r="R178" s="28"/>
      <c r="T178" s="30"/>
      <c r="U178" s="29"/>
    </row>
    <row r="179" spans="1:22" ht="16" thickBot="1" x14ac:dyDescent="0.25">
      <c r="A179" s="36"/>
      <c r="B179" t="s">
        <v>173</v>
      </c>
      <c r="C179" s="18" t="s">
        <v>286</v>
      </c>
      <c r="D179" s="18" t="s">
        <v>290</v>
      </c>
      <c r="E179" s="1">
        <v>26.821161270141602</v>
      </c>
      <c r="F179" s="25"/>
      <c r="G179" s="26"/>
      <c r="H179" s="1">
        <v>15.201045989990234</v>
      </c>
      <c r="I179" s="25"/>
      <c r="J179" s="26"/>
      <c r="K179" s="27"/>
      <c r="M179" s="27"/>
      <c r="N179" s="27"/>
      <c r="R179" s="28"/>
      <c r="U179" s="31"/>
      <c r="V179" s="31"/>
    </row>
    <row r="180" spans="1:22" ht="15" x14ac:dyDescent="0.2">
      <c r="A180" t="s">
        <v>276</v>
      </c>
      <c r="B180" t="s">
        <v>207</v>
      </c>
      <c r="C180" s="18" t="s">
        <v>287</v>
      </c>
      <c r="D180" s="18" t="s">
        <v>290</v>
      </c>
      <c r="E180" s="1">
        <v>27.296552658081055</v>
      </c>
      <c r="F180" s="25">
        <f>AVERAGE(E180:E182)</f>
        <v>27.473358154296875</v>
      </c>
      <c r="G180" s="26">
        <f>STDEV(E180:E182)</f>
        <v>0.16807214718968408</v>
      </c>
      <c r="H180" s="1">
        <v>17.416294097900391</v>
      </c>
      <c r="I180" s="25">
        <f>AVERAGE(H180:H182)</f>
        <v>17.347393035888672</v>
      </c>
      <c r="J180" s="26">
        <f>STDEV(H180:H182)</f>
        <v>0.13669515321225026</v>
      </c>
      <c r="K180" s="27">
        <f>F180-I180</f>
        <v>10.125965118408203</v>
      </c>
      <c r="M180" s="27">
        <f>K180-$L150</f>
        <v>-2.8205036322275809</v>
      </c>
      <c r="N180" s="27">
        <f>POWER(2,-M180)</f>
        <v>7.0640895518561466</v>
      </c>
      <c r="R180" s="22">
        <f>SQRT((G180^2)+(J180^2))</f>
        <v>0.21664212788068576</v>
      </c>
      <c r="U180" s="31"/>
      <c r="V180" s="31"/>
    </row>
    <row r="181" spans="1:22" ht="15" x14ac:dyDescent="0.2">
      <c r="B181" t="s">
        <v>208</v>
      </c>
      <c r="C181" s="18" t="s">
        <v>287</v>
      </c>
      <c r="D181" s="18" t="s">
        <v>290</v>
      </c>
      <c r="E181" s="1">
        <v>27.631065368652344</v>
      </c>
      <c r="F181" s="25"/>
      <c r="G181" s="26"/>
      <c r="H181" s="1">
        <v>17.43592643737793</v>
      </c>
      <c r="I181" s="25"/>
      <c r="J181" s="26"/>
      <c r="K181" s="27"/>
      <c r="M181" s="27"/>
      <c r="N181" s="27"/>
      <c r="R181" s="28"/>
    </row>
    <row r="182" spans="1:22" ht="16" thickBot="1" x14ac:dyDescent="0.25">
      <c r="A182" s="36"/>
      <c r="B182" t="s">
        <v>209</v>
      </c>
      <c r="C182" s="18" t="s">
        <v>287</v>
      </c>
      <c r="D182" s="18" t="s">
        <v>290</v>
      </c>
      <c r="E182" s="1">
        <v>27.492456436157227</v>
      </c>
      <c r="F182" s="25"/>
      <c r="G182" s="26"/>
      <c r="H182" s="1">
        <v>17.189958572387695</v>
      </c>
      <c r="I182" s="25"/>
      <c r="J182" s="26"/>
      <c r="K182" s="27"/>
      <c r="M182" s="27"/>
      <c r="N182" s="27"/>
      <c r="R182" s="28"/>
    </row>
    <row r="183" spans="1:22" ht="15" x14ac:dyDescent="0.2">
      <c r="A183" t="s">
        <v>272</v>
      </c>
      <c r="B183" t="s">
        <v>243</v>
      </c>
      <c r="C183" s="18" t="s">
        <v>288</v>
      </c>
      <c r="D183" s="18" t="s">
        <v>290</v>
      </c>
      <c r="E183" s="1">
        <v>25.163385391235352</v>
      </c>
      <c r="F183" s="25">
        <f>AVERAGE(E183:E185)</f>
        <v>25.367222468058269</v>
      </c>
      <c r="G183" s="26">
        <f>STDEV(E183:E185)</f>
        <v>0.17653863948142098</v>
      </c>
      <c r="H183" s="1">
        <v>15.180239677429199</v>
      </c>
      <c r="I183" s="25">
        <f>AVERAGE(H183:H185)</f>
        <v>14.910815238952637</v>
      </c>
      <c r="J183" s="26">
        <f>STDEV(H183:H185)</f>
        <v>0.26580785621720071</v>
      </c>
      <c r="K183" s="27">
        <f>F183-I183</f>
        <v>10.456407229105633</v>
      </c>
      <c r="M183" s="27">
        <f>K183-$L150</f>
        <v>-2.4900615215301514</v>
      </c>
      <c r="N183" s="27">
        <f>POWER(2,-M183)</f>
        <v>5.618019069700666</v>
      </c>
      <c r="R183" s="22">
        <f>SQRT((G183^2)+(J183^2))</f>
        <v>0.31909200500284424</v>
      </c>
    </row>
    <row r="184" spans="1:22" ht="15" x14ac:dyDescent="0.2">
      <c r="B184" t="s">
        <v>244</v>
      </c>
      <c r="C184" s="18" t="s">
        <v>288</v>
      </c>
      <c r="D184" s="18" t="s">
        <v>290</v>
      </c>
      <c r="E184" s="1">
        <v>25.46721076965332</v>
      </c>
      <c r="F184" s="25"/>
      <c r="G184" s="26"/>
      <c r="H184" s="1">
        <v>14.648777961730957</v>
      </c>
      <c r="I184" s="25"/>
      <c r="J184" s="26"/>
      <c r="K184" s="27"/>
      <c r="M184" s="27"/>
      <c r="N184" s="27"/>
      <c r="R184" s="28"/>
    </row>
    <row r="185" spans="1:22" ht="16" thickBot="1" x14ac:dyDescent="0.25">
      <c r="A185" s="36"/>
      <c r="B185" t="s">
        <v>245</v>
      </c>
      <c r="C185" s="18" t="s">
        <v>288</v>
      </c>
      <c r="D185" s="18" t="s">
        <v>290</v>
      </c>
      <c r="E185" s="1">
        <v>25.471071243286133</v>
      </c>
      <c r="F185" s="25"/>
      <c r="G185" s="26"/>
      <c r="H185" s="1">
        <v>14.903428077697754</v>
      </c>
      <c r="I185" s="25"/>
      <c r="J185" s="26"/>
      <c r="K185" s="27"/>
      <c r="M185" s="27"/>
      <c r="N185" s="27"/>
      <c r="R185" s="42"/>
    </row>
    <row r="186" spans="1:22" ht="15" x14ac:dyDescent="0.2">
      <c r="A186" s="17" t="s">
        <v>325</v>
      </c>
      <c r="B186" t="s">
        <v>48</v>
      </c>
      <c r="C186" s="18" t="s">
        <v>326</v>
      </c>
      <c r="D186" t="s">
        <v>12</v>
      </c>
      <c r="E186" s="1">
        <v>23.233184814453125</v>
      </c>
      <c r="F186" s="25">
        <f>AVERAGE(E186:E188)</f>
        <v>23.299468358357746</v>
      </c>
      <c r="G186" s="26">
        <f>STDEV(E186:E188)</f>
        <v>0.11066347291350843</v>
      </c>
      <c r="H186" s="1">
        <v>16.115955352783203</v>
      </c>
      <c r="I186" s="25">
        <f>AVERAGE(H186:H188)</f>
        <v>15.650363922119141</v>
      </c>
      <c r="J186" s="26">
        <f>STDEV(H186:H188)</f>
        <v>0.42404150985558031</v>
      </c>
      <c r="K186" s="27">
        <f>F186-I186</f>
        <v>7.6491044362386056</v>
      </c>
      <c r="L186" s="27">
        <f>K186</f>
        <v>7.6491044362386056</v>
      </c>
      <c r="M186" s="27">
        <f>K186-$L$186</f>
        <v>0</v>
      </c>
      <c r="N186" s="27">
        <f>POWER(2,-M186)</f>
        <v>1</v>
      </c>
      <c r="O186" s="27"/>
      <c r="P186" s="27"/>
      <c r="Q186" s="27"/>
      <c r="R186" s="22">
        <f>SQRT((G186^2)+(J186^2))</f>
        <v>0.4382437749904487</v>
      </c>
    </row>
    <row r="187" spans="1:22" ht="15" x14ac:dyDescent="0.2">
      <c r="A187" s="24"/>
      <c r="B187" t="s">
        <v>49</v>
      </c>
      <c r="C187" s="18" t="s">
        <v>326</v>
      </c>
      <c r="D187" t="s">
        <v>12</v>
      </c>
      <c r="E187" s="1">
        <v>23.237998962402344</v>
      </c>
      <c r="F187" s="25"/>
      <c r="G187" s="26"/>
      <c r="H187" s="1">
        <v>15.286306381225586</v>
      </c>
      <c r="I187" s="25"/>
      <c r="J187" s="26"/>
      <c r="K187" s="27"/>
      <c r="M187" s="27"/>
      <c r="N187" s="27"/>
      <c r="P187" s="27"/>
      <c r="Q187" s="27"/>
      <c r="R187" s="28"/>
    </row>
    <row r="188" spans="1:22" ht="16" thickBot="1" x14ac:dyDescent="0.25">
      <c r="A188" s="24"/>
      <c r="B188" t="s">
        <v>50</v>
      </c>
      <c r="C188" s="18" t="s">
        <v>326</v>
      </c>
      <c r="D188" t="s">
        <v>12</v>
      </c>
      <c r="E188" s="1">
        <v>23.427221298217773</v>
      </c>
      <c r="F188" s="25"/>
      <c r="G188" s="26"/>
      <c r="H188" s="1">
        <v>15.548830032348633</v>
      </c>
      <c r="I188" s="25"/>
      <c r="J188" s="26"/>
      <c r="K188" s="27"/>
      <c r="M188" s="27"/>
      <c r="N188" s="27"/>
      <c r="P188" s="27"/>
      <c r="Q188" s="27"/>
      <c r="R188" s="28"/>
    </row>
    <row r="189" spans="1:22" ht="15" x14ac:dyDescent="0.2">
      <c r="A189" s="17" t="s">
        <v>327</v>
      </c>
      <c r="B189" t="s">
        <v>120</v>
      </c>
      <c r="C189" s="18" t="s">
        <v>328</v>
      </c>
      <c r="D189" t="s">
        <v>12</v>
      </c>
      <c r="E189" s="1">
        <v>26.027864456176758</v>
      </c>
      <c r="F189" s="25">
        <f>AVERAGE(E189:E191)</f>
        <v>25.76094690958659</v>
      </c>
      <c r="G189" s="26">
        <f>STDEV(E189:E191)</f>
        <v>0.23388928391587366</v>
      </c>
      <c r="H189" s="1">
        <v>17.342586517333984</v>
      </c>
      <c r="I189" s="25">
        <f>AVERAGE(H189:H191)</f>
        <v>16.352012952168781</v>
      </c>
      <c r="J189" s="26">
        <f>STDEV(H189:H191)</f>
        <v>0.90738170348990443</v>
      </c>
      <c r="K189" s="27">
        <f>F189-I189</f>
        <v>9.4089339574178084</v>
      </c>
      <c r="M189" s="27">
        <f>K189-$L$186</f>
        <v>1.7598295211792028</v>
      </c>
      <c r="N189" s="27">
        <f>POWER(2,-M189)</f>
        <v>0.29528305598335958</v>
      </c>
      <c r="P189" s="27"/>
      <c r="Q189" s="27"/>
      <c r="R189" s="22">
        <f>SQRT((G189^2)+(J189^2))</f>
        <v>0.93704095585994585</v>
      </c>
    </row>
    <row r="190" spans="1:22" ht="15" x14ac:dyDescent="0.2">
      <c r="A190" s="24"/>
      <c r="B190" t="s">
        <v>121</v>
      </c>
      <c r="C190" s="18" t="s">
        <v>328</v>
      </c>
      <c r="D190" t="s">
        <v>12</v>
      </c>
      <c r="E190" s="1">
        <v>25.59184455871582</v>
      </c>
      <c r="F190" s="25"/>
      <c r="G190" s="26"/>
      <c r="H190" s="1">
        <v>16.152385711669922</v>
      </c>
      <c r="I190" s="25"/>
      <c r="J190" s="26"/>
      <c r="K190" s="27"/>
      <c r="M190" s="27"/>
      <c r="N190" s="27"/>
      <c r="P190" s="27"/>
      <c r="Q190" s="27"/>
      <c r="R190" s="28"/>
    </row>
    <row r="191" spans="1:22" ht="16" thickBot="1" x14ac:dyDescent="0.25">
      <c r="A191" s="24"/>
      <c r="B191" t="s">
        <v>122</v>
      </c>
      <c r="C191" s="18" t="s">
        <v>328</v>
      </c>
      <c r="D191" t="s">
        <v>12</v>
      </c>
      <c r="E191" s="1">
        <v>25.663131713867188</v>
      </c>
      <c r="F191" s="25"/>
      <c r="G191" s="26"/>
      <c r="H191" s="1">
        <v>15.561066627502441</v>
      </c>
      <c r="I191" s="25"/>
      <c r="J191" s="26"/>
      <c r="K191" s="27"/>
      <c r="M191" s="27"/>
      <c r="N191" s="27"/>
      <c r="P191" s="27"/>
      <c r="Q191" s="27"/>
      <c r="R191" s="28"/>
    </row>
    <row r="192" spans="1:22" ht="15" x14ac:dyDescent="0.2">
      <c r="A192" s="17" t="s">
        <v>329</v>
      </c>
      <c r="B192" t="s">
        <v>84</v>
      </c>
      <c r="C192" s="18" t="s">
        <v>330</v>
      </c>
      <c r="D192" t="s">
        <v>12</v>
      </c>
      <c r="E192" s="1">
        <v>22.213632583618164</v>
      </c>
      <c r="F192" s="25">
        <f>AVERAGE(E192:E194)</f>
        <v>22.680079778035481</v>
      </c>
      <c r="G192" s="26">
        <f>STDEV(E192:E194)</f>
        <v>0.4864399147313444</v>
      </c>
      <c r="H192" s="1">
        <v>15.625075340270996</v>
      </c>
      <c r="I192" s="25">
        <f>AVERAGE(H192:H194)</f>
        <v>15.532382647196451</v>
      </c>
      <c r="J192" s="26">
        <f>STDEV(H192:H194)</f>
        <v>0.16110708894655437</v>
      </c>
      <c r="K192" s="27">
        <f>F192-I192</f>
        <v>7.1476971308390294</v>
      </c>
      <c r="M192" s="27">
        <f>K192-$L$186</f>
        <v>-0.50140730539957623</v>
      </c>
      <c r="N192" s="27">
        <f>POWER(2,-M192)</f>
        <v>1.415593758011495</v>
      </c>
      <c r="P192" s="27"/>
      <c r="Q192" s="27"/>
      <c r="R192" s="22">
        <f>SQRT((G192^2)+(J192^2))</f>
        <v>0.51242490645232164</v>
      </c>
    </row>
    <row r="193" spans="1:26" ht="15" x14ac:dyDescent="0.2">
      <c r="A193" s="24"/>
      <c r="B193" t="s">
        <v>85</v>
      </c>
      <c r="C193" s="18" t="s">
        <v>330</v>
      </c>
      <c r="D193" t="s">
        <v>12</v>
      </c>
      <c r="E193" s="1">
        <v>22.642297744750977</v>
      </c>
      <c r="F193" s="25"/>
      <c r="G193" s="26"/>
      <c r="H193" s="1">
        <v>15.625720024108887</v>
      </c>
      <c r="I193" s="25"/>
      <c r="J193" s="26"/>
      <c r="K193" s="27"/>
      <c r="M193" s="27"/>
      <c r="N193" s="27"/>
      <c r="P193" s="27"/>
      <c r="Q193" s="27"/>
      <c r="R193" s="28"/>
    </row>
    <row r="194" spans="1:26" ht="16" thickBot="1" x14ac:dyDescent="0.25">
      <c r="A194" s="32"/>
      <c r="B194" s="36" t="s">
        <v>86</v>
      </c>
      <c r="C194" s="40" t="s">
        <v>330</v>
      </c>
      <c r="D194" s="36" t="s">
        <v>12</v>
      </c>
      <c r="E194" s="41">
        <v>23.184309005737305</v>
      </c>
      <c r="F194" s="33"/>
      <c r="G194" s="34"/>
      <c r="H194" s="41">
        <v>15.346352577209473</v>
      </c>
      <c r="I194" s="33"/>
      <c r="J194" s="34"/>
      <c r="K194" s="35"/>
      <c r="L194" s="36"/>
      <c r="M194" s="35"/>
      <c r="N194" s="35"/>
      <c r="O194" s="36"/>
      <c r="P194" s="35"/>
      <c r="Q194" s="35"/>
      <c r="R194" s="42"/>
    </row>
    <row r="195" spans="1:26" ht="15" x14ac:dyDescent="0.2">
      <c r="C195" s="18"/>
      <c r="D195" s="18"/>
      <c r="E195" s="1"/>
      <c r="F195" s="25"/>
      <c r="G195" s="26"/>
      <c r="H195" s="1"/>
      <c r="I195" s="25"/>
      <c r="J195" s="26"/>
      <c r="K195" s="27"/>
      <c r="L195" s="31"/>
      <c r="M195" s="27"/>
      <c r="N195" s="27"/>
      <c r="R195" s="27"/>
    </row>
    <row r="196" spans="1:26" ht="15" x14ac:dyDescent="0.2">
      <c r="C196" s="18"/>
      <c r="D196" s="18"/>
      <c r="E196" s="1"/>
      <c r="F196" s="25"/>
      <c r="G196" s="26"/>
      <c r="H196" s="1"/>
      <c r="I196" s="25"/>
      <c r="J196" s="26"/>
      <c r="K196" s="27"/>
      <c r="M196" s="27"/>
      <c r="N196" s="27"/>
      <c r="R196" s="27"/>
    </row>
    <row r="197" spans="1:26" ht="14" thickBot="1" x14ac:dyDescent="0.2">
      <c r="L197" s="2" t="s">
        <v>253</v>
      </c>
      <c r="M197" s="2"/>
      <c r="N197" s="2"/>
      <c r="O197" s="3" t="s">
        <v>254</v>
      </c>
      <c r="P197" s="3"/>
      <c r="Q197" s="4"/>
      <c r="R197" s="4"/>
      <c r="T197" s="2" t="str">
        <f>L197</f>
        <v>relative to ave control</v>
      </c>
      <c r="U197" s="2"/>
      <c r="V197" s="2"/>
    </row>
    <row r="198" spans="1:26" ht="65" thickBot="1" x14ac:dyDescent="0.3">
      <c r="A198" s="47"/>
      <c r="B198" s="57" t="s">
        <v>299</v>
      </c>
      <c r="C198" s="47"/>
      <c r="D198" s="47"/>
      <c r="E198" s="48" t="s">
        <v>252</v>
      </c>
      <c r="F198" s="7" t="s">
        <v>255</v>
      </c>
      <c r="G198" s="6"/>
      <c r="H198" s="49" t="s">
        <v>256</v>
      </c>
      <c r="I198" s="8" t="s">
        <v>255</v>
      </c>
      <c r="J198" s="9" t="s">
        <v>257</v>
      </c>
      <c r="K198" s="10" t="s">
        <v>258</v>
      </c>
      <c r="L198" s="10" t="s">
        <v>259</v>
      </c>
      <c r="M198" s="11" t="s">
        <v>260</v>
      </c>
      <c r="N198" s="12" t="s">
        <v>261</v>
      </c>
      <c r="O198" s="10" t="s">
        <v>259</v>
      </c>
      <c r="P198" s="11" t="s">
        <v>260</v>
      </c>
      <c r="Q198" s="13" t="s">
        <v>261</v>
      </c>
      <c r="R198" s="14" t="s">
        <v>262</v>
      </c>
      <c r="T198" s="15" t="str">
        <f>S199</f>
        <v>mORG</v>
      </c>
      <c r="U198" s="16" t="str">
        <f>B198</f>
        <v>ALPI</v>
      </c>
      <c r="V198" s="16" t="str">
        <f>R198</f>
        <v>st dev</v>
      </c>
      <c r="X198" s="44" t="s">
        <v>293</v>
      </c>
      <c r="Y198" s="44" t="s">
        <v>294</v>
      </c>
      <c r="Z198" s="44" t="s">
        <v>295</v>
      </c>
    </row>
    <row r="199" spans="1:26" ht="15" x14ac:dyDescent="0.2">
      <c r="A199" s="24" t="s">
        <v>265</v>
      </c>
      <c r="B199" t="s">
        <v>0</v>
      </c>
      <c r="C199" s="18" t="s">
        <v>277</v>
      </c>
      <c r="D199" s="18" t="s">
        <v>299</v>
      </c>
      <c r="E199" s="1">
        <v>22.506748199462891</v>
      </c>
      <c r="F199" s="19">
        <f>AVERAGE(E199:E201)</f>
        <v>22.286221186319988</v>
      </c>
      <c r="G199" s="20">
        <f>STDEV(E199:E201)</f>
        <v>0.25888311353265547</v>
      </c>
      <c r="H199" s="1">
        <v>15.195988655090332</v>
      </c>
      <c r="I199" s="19">
        <f>AVERAGE(H199:H201)</f>
        <v>15.26850668589274</v>
      </c>
      <c r="J199" s="20">
        <f>STDEV(H199:H201)</f>
        <v>7.8545513724218974E-2</v>
      </c>
      <c r="K199" s="21">
        <f>F199-I199</f>
        <v>7.0177145004272479</v>
      </c>
      <c r="L199" s="21">
        <f>AVERAGE(K199,K208,K217,K226)</f>
        <v>9.4534610112508144</v>
      </c>
      <c r="M199" s="21">
        <f>K199-$L$199</f>
        <v>-2.4357465108235665</v>
      </c>
      <c r="N199" s="21">
        <f>POWER(2,-M199)</f>
        <v>5.4104421972672574</v>
      </c>
      <c r="O199" s="21"/>
      <c r="P199" s="21"/>
      <c r="Q199" s="21"/>
      <c r="R199" s="22">
        <f>SQRT((G199^2)+(J199^2))</f>
        <v>0.27053625302085349</v>
      </c>
      <c r="S199" t="s">
        <v>264</v>
      </c>
      <c r="T199" s="39" t="str">
        <f>A199</f>
        <v>Clone 1 BM50</v>
      </c>
      <c r="U199" s="23">
        <f>N199</f>
        <v>5.4104421972672574</v>
      </c>
      <c r="V199" s="23">
        <f>R199</f>
        <v>0.27053625302085349</v>
      </c>
      <c r="X199" s="23">
        <f>U199</f>
        <v>5.4104421972672574</v>
      </c>
      <c r="Y199" s="23">
        <f>U200</f>
        <v>1.4811653700468999</v>
      </c>
      <c r="Z199" s="23">
        <f>U201</f>
        <v>6.5108714740166862</v>
      </c>
    </row>
    <row r="200" spans="1:26" ht="15" x14ac:dyDescent="0.2">
      <c r="A200" s="24"/>
      <c r="B200" t="s">
        <v>2</v>
      </c>
      <c r="C200" s="18" t="s">
        <v>277</v>
      </c>
      <c r="D200" s="18" t="s">
        <v>299</v>
      </c>
      <c r="E200" s="1">
        <v>22.350732803344727</v>
      </c>
      <c r="F200" s="25"/>
      <c r="G200" s="26"/>
      <c r="H200" s="1">
        <v>15.351938247680664</v>
      </c>
      <c r="I200" s="25"/>
      <c r="J200" s="26"/>
      <c r="K200" s="27"/>
      <c r="L200" s="27"/>
      <c r="M200" s="27"/>
      <c r="N200" s="27"/>
      <c r="O200" s="27"/>
      <c r="P200" s="27"/>
      <c r="Q200" s="27"/>
      <c r="R200" s="28"/>
      <c r="T200" s="39" t="str">
        <f>A202</f>
        <v>Clone 1 CHIR</v>
      </c>
      <c r="U200" s="23">
        <f>N202</f>
        <v>1.4811653700468999</v>
      </c>
      <c r="V200" s="23">
        <f>R202</f>
        <v>0.28945987777296966</v>
      </c>
      <c r="X200" s="23">
        <f>U202</f>
        <v>0.10749093933435376</v>
      </c>
      <c r="Y200" s="23">
        <f>U203</f>
        <v>1.0556393632085181</v>
      </c>
      <c r="Z200" s="23">
        <f>U204</f>
        <v>0.14976262151774561</v>
      </c>
    </row>
    <row r="201" spans="1:26" ht="16" thickBot="1" x14ac:dyDescent="0.25">
      <c r="A201" s="24"/>
      <c r="B201" t="s">
        <v>3</v>
      </c>
      <c r="C201" s="18" t="s">
        <v>277</v>
      </c>
      <c r="D201" s="18" t="s">
        <v>299</v>
      </c>
      <c r="E201" s="1">
        <v>22.001182556152344</v>
      </c>
      <c r="F201" s="25"/>
      <c r="G201" s="26"/>
      <c r="H201" s="1">
        <v>15.257593154907227</v>
      </c>
      <c r="I201" s="25"/>
      <c r="J201" s="26"/>
      <c r="K201" s="27"/>
      <c r="L201" s="27"/>
      <c r="M201" s="27"/>
      <c r="N201" s="27"/>
      <c r="O201" s="27"/>
      <c r="P201" s="27"/>
      <c r="Q201" s="27"/>
      <c r="R201" s="28"/>
      <c r="T201" s="39" t="str">
        <f>A205</f>
        <v>Clone 1 DAPT</v>
      </c>
      <c r="U201" s="23">
        <f>N205</f>
        <v>6.5108714740166862</v>
      </c>
      <c r="V201" s="23">
        <f>R205</f>
        <v>0.55388654093614209</v>
      </c>
      <c r="X201" s="23">
        <f>U205</f>
        <v>0.68727372892951177</v>
      </c>
      <c r="Y201" s="23">
        <f>U206</f>
        <v>3.39441194175145</v>
      </c>
      <c r="Z201" s="23">
        <f>U207</f>
        <v>1.9203865186621212</v>
      </c>
    </row>
    <row r="202" spans="1:26" ht="15" x14ac:dyDescent="0.2">
      <c r="A202" s="17" t="s">
        <v>273</v>
      </c>
      <c r="B202" t="s">
        <v>39</v>
      </c>
      <c r="C202" s="18" t="s">
        <v>278</v>
      </c>
      <c r="D202" s="18" t="s">
        <v>299</v>
      </c>
      <c r="E202" s="1">
        <v>25.468536376953125</v>
      </c>
      <c r="F202" s="25">
        <f>AVERAGE(E202:E204)</f>
        <v>25.561734517415363</v>
      </c>
      <c r="G202" s="26">
        <f>STDEV(E202:E204)</f>
        <v>0.28602660195948987</v>
      </c>
      <c r="H202" s="1">
        <v>16.624240875244141</v>
      </c>
      <c r="I202" s="25">
        <f>AVERAGE(H202:H204)</f>
        <v>16.675006230672199</v>
      </c>
      <c r="J202" s="26">
        <f>STDEV(H202:H204)</f>
        <v>4.4450014756466663E-2</v>
      </c>
      <c r="K202" s="27">
        <f>F202-I202</f>
        <v>8.8867282867431641</v>
      </c>
      <c r="L202" s="27"/>
      <c r="M202" s="27">
        <f>K202-$L$199</f>
        <v>-0.56673272450765033</v>
      </c>
      <c r="N202" s="27">
        <f>POWER(2,-M202)</f>
        <v>1.4811653700468999</v>
      </c>
      <c r="O202" s="27"/>
      <c r="P202" s="27"/>
      <c r="Q202" s="27"/>
      <c r="R202" s="22">
        <f>SQRT((G202^2)+(J202^2))</f>
        <v>0.28945987777296966</v>
      </c>
      <c r="T202" s="39" t="str">
        <f>A208</f>
        <v>Clone 2 BM50</v>
      </c>
      <c r="U202" s="23">
        <f>N208</f>
        <v>0.10749093933435376</v>
      </c>
      <c r="V202" s="23">
        <f>R208</f>
        <v>0.92984973906329527</v>
      </c>
      <c r="X202" s="23">
        <f>U208</f>
        <v>2.5018751703740376</v>
      </c>
      <c r="Y202" s="23">
        <f>U209</f>
        <v>0.4890164675101919</v>
      </c>
      <c r="Z202" s="23">
        <f>U210</f>
        <v>5.1028450311267868</v>
      </c>
    </row>
    <row r="203" spans="1:26" ht="15" x14ac:dyDescent="0.2">
      <c r="A203" s="24"/>
      <c r="B203" t="s">
        <v>40</v>
      </c>
      <c r="C203" s="18" t="s">
        <v>278</v>
      </c>
      <c r="D203" s="18" t="s">
        <v>299</v>
      </c>
      <c r="E203" s="1">
        <v>25.882736206054688</v>
      </c>
      <c r="F203" s="25"/>
      <c r="G203" s="26"/>
      <c r="H203" s="1">
        <v>16.706943511962891</v>
      </c>
      <c r="I203" s="25"/>
      <c r="J203" s="26"/>
      <c r="K203" s="27"/>
      <c r="M203" s="27"/>
      <c r="N203" s="27"/>
      <c r="P203" s="27"/>
      <c r="Q203" s="27"/>
      <c r="R203" s="28"/>
      <c r="T203" s="39" t="str">
        <f>A211</f>
        <v>Clone 2 CHIR</v>
      </c>
      <c r="U203" s="23">
        <f>N211</f>
        <v>1.0556393632085181</v>
      </c>
      <c r="V203" s="23">
        <f>R211</f>
        <v>0.56163366106469104</v>
      </c>
      <c r="W203" s="45"/>
      <c r="X203" s="56">
        <f>U211</f>
        <v>1</v>
      </c>
      <c r="Y203" s="56">
        <f>U212</f>
        <v>2.2370486259650182</v>
      </c>
      <c r="Z203" s="56">
        <f>U213</f>
        <v>7.0054784390669575E-2</v>
      </c>
    </row>
    <row r="204" spans="1:26" ht="16" thickBot="1" x14ac:dyDescent="0.25">
      <c r="A204" s="24"/>
      <c r="B204" t="s">
        <v>41</v>
      </c>
      <c r="C204" s="18" t="s">
        <v>278</v>
      </c>
      <c r="D204" s="18" t="s">
        <v>299</v>
      </c>
      <c r="E204" s="1">
        <v>25.333930969238281</v>
      </c>
      <c r="F204" s="25"/>
      <c r="G204" s="26"/>
      <c r="H204" s="1">
        <v>16.69383430480957</v>
      </c>
      <c r="I204" s="25"/>
      <c r="J204" s="26"/>
      <c r="K204" s="27"/>
      <c r="M204" s="27"/>
      <c r="N204" s="27"/>
      <c r="P204" s="27"/>
      <c r="Q204" s="27"/>
      <c r="R204" s="28"/>
      <c r="T204" s="39" t="str">
        <f>A214</f>
        <v>Clone 2 DAPT</v>
      </c>
      <c r="U204" s="23">
        <f>N214</f>
        <v>0.14976262151774561</v>
      </c>
      <c r="V204" s="23">
        <f>R214</f>
        <v>0.22129355696348138</v>
      </c>
      <c r="W204" s="45" t="s">
        <v>298</v>
      </c>
      <c r="X204" s="46">
        <f>AVERAGE(X199:X203)</f>
        <v>1.9414164071810318</v>
      </c>
      <c r="Y204" s="46">
        <f>AVERAGE(Y199:Y203)</f>
        <v>1.7314563536964158</v>
      </c>
      <c r="Z204" s="46">
        <f>AVERAGE(Z199:Z203)</f>
        <v>2.7507840859428017</v>
      </c>
    </row>
    <row r="205" spans="1:26" ht="15" x14ac:dyDescent="0.2">
      <c r="A205" s="17" t="s">
        <v>266</v>
      </c>
      <c r="B205" t="s">
        <v>75</v>
      </c>
      <c r="C205" s="18" t="s">
        <v>279</v>
      </c>
      <c r="D205" s="18" t="s">
        <v>299</v>
      </c>
      <c r="E205" s="1">
        <v>24.461687088012695</v>
      </c>
      <c r="F205" s="25">
        <f>AVERAGE(E205:E207)</f>
        <v>24.070333480834961</v>
      </c>
      <c r="G205" s="26">
        <f>STDEV(E205:E207)</f>
        <v>0.47947178057419249</v>
      </c>
      <c r="H205" s="1">
        <v>17.215953826904297</v>
      </c>
      <c r="I205" s="25">
        <f>AVERAGE(H205:H207)</f>
        <v>17.319723129272461</v>
      </c>
      <c r="J205" s="26">
        <f>STDEV(H205:H207)</f>
        <v>0.27730328498454182</v>
      </c>
      <c r="K205" s="27">
        <f>F205-I205</f>
        <v>6.7506103515625</v>
      </c>
      <c r="M205" s="27">
        <f>K205-$L$199</f>
        <v>-2.7028506596883144</v>
      </c>
      <c r="N205" s="27">
        <f>POWER(2,-M205)</f>
        <v>6.5108714740166862</v>
      </c>
      <c r="P205" s="27"/>
      <c r="Q205" s="27"/>
      <c r="R205" s="22">
        <f>SQRT((G205^2)+(J205^2))</f>
        <v>0.55388654093614209</v>
      </c>
      <c r="T205" s="39" t="str">
        <f>A217</f>
        <v>Clone 3 BM50</v>
      </c>
      <c r="U205" s="23">
        <f>N217</f>
        <v>0.68727372892951177</v>
      </c>
      <c r="V205" s="23">
        <f>R217</f>
        <v>0.51977874595841167</v>
      </c>
      <c r="W205" s="45" t="s">
        <v>296</v>
      </c>
      <c r="X205" s="31">
        <f>STDEV(X199:X203)</f>
        <v>2.1313537533843014</v>
      </c>
      <c r="Y205" s="31">
        <f>STDEV(Y199:Y203)</f>
        <v>1.1273947717565471</v>
      </c>
      <c r="Z205" s="31">
        <f>STDEV(Z199:Z203)</f>
        <v>2.9288065070160312</v>
      </c>
    </row>
    <row r="206" spans="1:26" ht="15" x14ac:dyDescent="0.2">
      <c r="A206" s="24"/>
      <c r="B206" t="s">
        <v>76</v>
      </c>
      <c r="C206" s="18" t="s">
        <v>279</v>
      </c>
      <c r="D206" s="18" t="s">
        <v>299</v>
      </c>
      <c r="E206" s="1">
        <v>24.213809967041016</v>
      </c>
      <c r="F206" s="25"/>
      <c r="G206" s="26"/>
      <c r="H206" s="1">
        <v>17.633945465087891</v>
      </c>
      <c r="I206" s="25"/>
      <c r="J206" s="26"/>
      <c r="K206" s="27"/>
      <c r="M206" s="27"/>
      <c r="N206" s="27"/>
      <c r="P206" s="27"/>
      <c r="Q206" s="27"/>
      <c r="R206" s="28"/>
      <c r="T206" s="39" t="str">
        <f>A220</f>
        <v>Clone 3 CHIR</v>
      </c>
      <c r="U206" s="23">
        <f>N220</f>
        <v>3.39441194175145</v>
      </c>
      <c r="V206" s="23">
        <f>R220</f>
        <v>0.5284079553629023</v>
      </c>
      <c r="W206" s="55" t="s">
        <v>297</v>
      </c>
      <c r="X206" s="31">
        <f>X204/SQRT(COUNT(X200:X204))</f>
        <v>0.86822781181803954</v>
      </c>
      <c r="Y206" s="31">
        <f>Y204/SQRT(COUNT(Y200:Y204))</f>
        <v>0.77433082138782094</v>
      </c>
      <c r="Z206" s="31">
        <f>Z204/SQRT(COUNT(Z200:Z204))</f>
        <v>1.2301880415185455</v>
      </c>
    </row>
    <row r="207" spans="1:26" ht="16" thickBot="1" x14ac:dyDescent="0.25">
      <c r="A207" s="24"/>
      <c r="B207" t="s">
        <v>77</v>
      </c>
      <c r="C207" s="18" t="s">
        <v>279</v>
      </c>
      <c r="D207" s="18" t="s">
        <v>299</v>
      </c>
      <c r="E207" s="1">
        <v>23.535503387451172</v>
      </c>
      <c r="F207" s="25"/>
      <c r="G207" s="26"/>
      <c r="H207" s="1">
        <v>17.109270095825195</v>
      </c>
      <c r="I207" s="25"/>
      <c r="J207" s="26"/>
      <c r="K207" s="27"/>
      <c r="M207" s="27"/>
      <c r="N207" s="27"/>
      <c r="P207" s="27"/>
      <c r="Q207" s="27"/>
      <c r="R207" s="28"/>
      <c r="T207" s="39" t="str">
        <f>A223</f>
        <v>Clone 3 DAPT</v>
      </c>
      <c r="U207" s="23">
        <f>N223</f>
        <v>1.9203865186621212</v>
      </c>
      <c r="V207" s="23">
        <f>R223</f>
        <v>0.32957679150697722</v>
      </c>
    </row>
    <row r="208" spans="1:26" ht="15" x14ac:dyDescent="0.2">
      <c r="A208" s="17" t="s">
        <v>267</v>
      </c>
      <c r="B208" t="s">
        <v>144</v>
      </c>
      <c r="C208" s="18" t="s">
        <v>280</v>
      </c>
      <c r="D208" s="18" t="s">
        <v>299</v>
      </c>
      <c r="E208" s="1">
        <v>29.322694778442383</v>
      </c>
      <c r="F208" s="25">
        <f>AVERAGE(E208:E210)</f>
        <v>28.572751998901367</v>
      </c>
      <c r="G208" s="26">
        <f>STDEV(E208:E210)</f>
        <v>0.91762976710019373</v>
      </c>
      <c r="H208" s="1">
        <v>15.728157997131348</v>
      </c>
      <c r="I208" s="25">
        <f>AVERAGE(H208:H210)</f>
        <v>15.901577949523926</v>
      </c>
      <c r="J208" s="26">
        <f>STDEV(H208:H210)</f>
        <v>0.15025361149643768</v>
      </c>
      <c r="K208" s="27">
        <f>F208-I208</f>
        <v>12.671174049377441</v>
      </c>
      <c r="L208" s="27"/>
      <c r="M208" s="27">
        <f>K208-$L$199</f>
        <v>3.217713038126627</v>
      </c>
      <c r="N208" s="27">
        <f>POWER(2,-M208)</f>
        <v>0.10749093933435376</v>
      </c>
      <c r="O208" s="27"/>
      <c r="P208" s="27"/>
      <c r="Q208" s="27"/>
      <c r="R208" s="22">
        <f>SQRT((G208^2)+(J208^2))</f>
        <v>0.92984973906329527</v>
      </c>
      <c r="T208" s="39" t="str">
        <f>A226</f>
        <v>Clone 5 BM50</v>
      </c>
      <c r="U208" s="23">
        <f>N226</f>
        <v>2.5018751703740376</v>
      </c>
      <c r="V208" s="23">
        <f>R226</f>
        <v>0.43020242135310943</v>
      </c>
    </row>
    <row r="209" spans="1:22" ht="15" x14ac:dyDescent="0.2">
      <c r="A209" s="24"/>
      <c r="B209" t="s">
        <v>145</v>
      </c>
      <c r="C209" s="18" t="s">
        <v>280</v>
      </c>
      <c r="D209" s="18" t="s">
        <v>299</v>
      </c>
      <c r="E209" s="1">
        <v>27.549526214599609</v>
      </c>
      <c r="F209" s="25"/>
      <c r="G209" s="26"/>
      <c r="H209" s="1">
        <v>15.992792129516602</v>
      </c>
      <c r="I209" s="25"/>
      <c r="J209" s="26"/>
      <c r="K209" s="27"/>
      <c r="M209" s="27"/>
      <c r="N209" s="27"/>
      <c r="P209" s="27"/>
      <c r="Q209" s="27"/>
      <c r="R209" s="28"/>
      <c r="T209" s="39" t="str">
        <f>A229</f>
        <v>Clone 5 CHIR</v>
      </c>
      <c r="U209" s="23">
        <f>N229</f>
        <v>0.4890164675101919</v>
      </c>
      <c r="V209" s="23">
        <f>R229</f>
        <v>0.95598708769073981</v>
      </c>
    </row>
    <row r="210" spans="1:22" ht="16" thickBot="1" x14ac:dyDescent="0.25">
      <c r="A210" s="24"/>
      <c r="B210" t="s">
        <v>146</v>
      </c>
      <c r="C210" s="18" t="s">
        <v>280</v>
      </c>
      <c r="D210" s="18" t="s">
        <v>299</v>
      </c>
      <c r="E210" s="1">
        <v>28.846035003662109</v>
      </c>
      <c r="F210" s="25"/>
      <c r="G210" s="26"/>
      <c r="H210" s="1">
        <v>15.983783721923828</v>
      </c>
      <c r="I210" s="25"/>
      <c r="J210" s="26"/>
      <c r="K210" s="27"/>
      <c r="M210" s="27"/>
      <c r="N210" s="27"/>
      <c r="P210" s="27"/>
      <c r="Q210" s="27"/>
      <c r="R210" s="28"/>
      <c r="T210" s="39" t="str">
        <f>A232</f>
        <v>Clone 5 DAPT</v>
      </c>
      <c r="U210" s="23">
        <f>N232</f>
        <v>5.1028450311267868</v>
      </c>
      <c r="V210" s="23">
        <f>R232</f>
        <v>0.51991787071259266</v>
      </c>
    </row>
    <row r="211" spans="1:22" ht="15" x14ac:dyDescent="0.2">
      <c r="A211" s="17" t="s">
        <v>274</v>
      </c>
      <c r="B211" t="s">
        <v>180</v>
      </c>
      <c r="C211" s="18" t="s">
        <v>281</v>
      </c>
      <c r="D211" s="18" t="s">
        <v>299</v>
      </c>
      <c r="E211" s="1">
        <v>27.067968368530273</v>
      </c>
      <c r="F211" s="25">
        <f>AVERAGE(E211:E213)</f>
        <v>27.67132568359375</v>
      </c>
      <c r="G211" s="26">
        <f>STDEV(E211:E213)</f>
        <v>0.52847092003059437</v>
      </c>
      <c r="H211" s="1">
        <v>18.515283584594727</v>
      </c>
      <c r="I211" s="25">
        <f>AVERAGE(H211:H213)</f>
        <v>18.295981725056965</v>
      </c>
      <c r="J211" s="26">
        <f>STDEV(H211:H213)</f>
        <v>0.19013378427556052</v>
      </c>
      <c r="K211" s="27">
        <f>F211-I211</f>
        <v>9.375343958536785</v>
      </c>
      <c r="L211" s="31"/>
      <c r="M211" s="27">
        <f>K211-$L$199</f>
        <v>-7.8117052714029356E-2</v>
      </c>
      <c r="N211" s="27">
        <f>POWER(2,-M211)</f>
        <v>1.0556393632085181</v>
      </c>
      <c r="O211" s="31"/>
      <c r="P211" s="27"/>
      <c r="Q211" s="27"/>
      <c r="R211" s="22">
        <f>SQRT((G211^2)+(J211^2))</f>
        <v>0.56163366106469104</v>
      </c>
      <c r="T211" s="39" t="str">
        <f>A235</f>
        <v>Pt 2 BM50</v>
      </c>
      <c r="U211" s="23">
        <f>N235</f>
        <v>1</v>
      </c>
      <c r="V211" s="23">
        <f>R235</f>
        <v>0.43512686291918812</v>
      </c>
    </row>
    <row r="212" spans="1:22" ht="15" x14ac:dyDescent="0.2">
      <c r="A212" s="24"/>
      <c r="B212" t="s">
        <v>181</v>
      </c>
      <c r="C212" s="18" t="s">
        <v>281</v>
      </c>
      <c r="D212" s="18" t="s">
        <v>299</v>
      </c>
      <c r="E212" s="1">
        <v>27.893938064575195</v>
      </c>
      <c r="F212" s="25"/>
      <c r="G212" s="26"/>
      <c r="H212" s="1">
        <v>18.177337646484375</v>
      </c>
      <c r="I212" s="25"/>
      <c r="J212" s="26"/>
      <c r="K212" s="27"/>
      <c r="M212" s="27"/>
      <c r="N212" s="27"/>
      <c r="P212" s="27"/>
      <c r="Q212" s="27"/>
      <c r="R212" s="28"/>
      <c r="T212" s="39" t="str">
        <f>A238</f>
        <v>Pt 2 CHIR</v>
      </c>
      <c r="U212" s="23">
        <f>N238</f>
        <v>2.2370486259650182</v>
      </c>
      <c r="V212" s="23">
        <f>R238</f>
        <v>0.91318912785290784</v>
      </c>
    </row>
    <row r="213" spans="1:22" ht="16" thickBot="1" x14ac:dyDescent="0.25">
      <c r="A213" s="32"/>
      <c r="B213" t="s">
        <v>182</v>
      </c>
      <c r="C213" s="18" t="s">
        <v>281</v>
      </c>
      <c r="D213" s="18" t="s">
        <v>299</v>
      </c>
      <c r="E213" s="1">
        <v>28.052070617675781</v>
      </c>
      <c r="F213" s="25"/>
      <c r="G213" s="26"/>
      <c r="H213" s="1">
        <v>18.195323944091797</v>
      </c>
      <c r="I213" s="25"/>
      <c r="J213" s="26"/>
      <c r="K213" s="27"/>
      <c r="M213" s="27"/>
      <c r="N213" s="27"/>
      <c r="P213" s="27"/>
      <c r="Q213" s="27"/>
      <c r="R213" s="28"/>
      <c r="T213" s="39" t="str">
        <f>A241</f>
        <v>Pt 2 DAPT</v>
      </c>
      <c r="U213" s="23">
        <f>N241</f>
        <v>7.0054784390669575E-2</v>
      </c>
      <c r="V213" s="23">
        <f>R241</f>
        <v>0.47120067142041577</v>
      </c>
    </row>
    <row r="214" spans="1:22" ht="15" x14ac:dyDescent="0.2">
      <c r="A214" s="17" t="s">
        <v>268</v>
      </c>
      <c r="B214" t="s">
        <v>216</v>
      </c>
      <c r="C214" s="18" t="s">
        <v>282</v>
      </c>
      <c r="D214" s="18" t="s">
        <v>299</v>
      </c>
      <c r="E214" s="1">
        <v>27.786104202270508</v>
      </c>
      <c r="F214" s="25">
        <f>AVERAGE(E214:E216)</f>
        <v>27.537770589192707</v>
      </c>
      <c r="G214" s="26">
        <f>STDEV(E214:E216)</f>
        <v>0.2151181866311222</v>
      </c>
      <c r="H214" s="1">
        <v>15.291258811950684</v>
      </c>
      <c r="I214" s="25">
        <f>AVERAGE(H214:H216)</f>
        <v>15.345059076944986</v>
      </c>
      <c r="J214" s="26">
        <f>STDEV(H214:H216)</f>
        <v>5.1913429226812406E-2</v>
      </c>
      <c r="K214" s="27">
        <f>F214-I214</f>
        <v>12.192711512247721</v>
      </c>
      <c r="M214" s="27">
        <f>K214-$L$199</f>
        <v>2.7392505009969064</v>
      </c>
      <c r="N214" s="27">
        <f>POWER(2,-M214)</f>
        <v>0.14976262151774561</v>
      </c>
      <c r="O214" s="27"/>
      <c r="P214" s="27"/>
      <c r="Q214" s="27"/>
      <c r="R214" s="22">
        <f>SQRT((G214^2)+(J214^2))</f>
        <v>0.22129355696348138</v>
      </c>
      <c r="T214" s="54"/>
      <c r="U214" s="31"/>
      <c r="V214" s="31"/>
    </row>
    <row r="215" spans="1:22" ht="15" x14ac:dyDescent="0.2">
      <c r="A215" s="24"/>
      <c r="B215" t="s">
        <v>217</v>
      </c>
      <c r="C215" s="18" t="s">
        <v>282</v>
      </c>
      <c r="D215" s="18" t="s">
        <v>299</v>
      </c>
      <c r="E215" s="1">
        <v>27.408740997314453</v>
      </c>
      <c r="F215" s="25"/>
      <c r="G215" s="26"/>
      <c r="H215" s="1">
        <v>15.349064826965332</v>
      </c>
      <c r="I215" s="25"/>
      <c r="J215" s="26"/>
      <c r="K215" s="27"/>
      <c r="M215" s="27"/>
      <c r="N215" s="27"/>
      <c r="P215" s="27"/>
      <c r="Q215" s="27"/>
      <c r="R215" s="28"/>
      <c r="T215" s="54"/>
      <c r="U215" s="31"/>
      <c r="V215" s="31"/>
    </row>
    <row r="216" spans="1:22" ht="16" thickBot="1" x14ac:dyDescent="0.25">
      <c r="A216" s="24"/>
      <c r="B216" t="s">
        <v>218</v>
      </c>
      <c r="C216" s="18" t="s">
        <v>282</v>
      </c>
      <c r="D216" s="18" t="s">
        <v>299</v>
      </c>
      <c r="E216" s="1">
        <v>27.418466567993164</v>
      </c>
      <c r="F216" s="25"/>
      <c r="G216" s="26"/>
      <c r="H216" s="1">
        <v>15.394853591918945</v>
      </c>
      <c r="I216" s="25"/>
      <c r="J216" s="26"/>
      <c r="K216" s="27"/>
      <c r="L216" s="27"/>
      <c r="M216" s="27"/>
      <c r="N216" s="27"/>
      <c r="O216" s="27"/>
      <c r="P216" s="27"/>
      <c r="Q216" s="27"/>
      <c r="R216" s="28"/>
      <c r="U216" s="31"/>
      <c r="V216" s="31"/>
    </row>
    <row r="217" spans="1:22" ht="15" x14ac:dyDescent="0.2">
      <c r="A217" s="17" t="s">
        <v>269</v>
      </c>
      <c r="B217" t="s">
        <v>21</v>
      </c>
      <c r="C217" s="18" t="s">
        <v>283</v>
      </c>
      <c r="D217" s="18" t="s">
        <v>299</v>
      </c>
      <c r="E217" s="1">
        <v>24.616310119628906</v>
      </c>
      <c r="F217" s="25">
        <f>AVERAGE(E217:E219)</f>
        <v>24.987220764160156</v>
      </c>
      <c r="G217" s="26">
        <f>STDEV(E217:E219)</f>
        <v>0.51928629201729215</v>
      </c>
      <c r="H217" s="1">
        <v>14.982186317443848</v>
      </c>
      <c r="I217" s="25">
        <f>AVERAGE(H217:H219)</f>
        <v>14.992716471354166</v>
      </c>
      <c r="J217" s="26">
        <f>STDEV(H217:H219)</f>
        <v>2.2620602844102774E-2</v>
      </c>
      <c r="K217" s="27">
        <f>F217-I217</f>
        <v>9.9945042928059902</v>
      </c>
      <c r="L217" s="38"/>
      <c r="M217" s="27">
        <f>K217-$L$199</f>
        <v>0.54104328155517578</v>
      </c>
      <c r="N217" s="27">
        <f>POWER(2,-M217)</f>
        <v>0.68727372892951177</v>
      </c>
      <c r="P217" s="27"/>
      <c r="Q217" s="27"/>
      <c r="R217" s="22">
        <f>SQRT((G217^2)+(J217^2))</f>
        <v>0.51977874595841167</v>
      </c>
      <c r="U217" s="31"/>
      <c r="V217" s="31"/>
    </row>
    <row r="218" spans="1:22" ht="15" x14ac:dyDescent="0.2">
      <c r="A218" s="24"/>
      <c r="B218" t="s">
        <v>22</v>
      </c>
      <c r="C218" s="18" t="s">
        <v>283</v>
      </c>
      <c r="D218" s="18" t="s">
        <v>299</v>
      </c>
      <c r="E218" s="1">
        <v>24.764659881591797</v>
      </c>
      <c r="F218" s="25"/>
      <c r="G218" s="26"/>
      <c r="H218" s="1">
        <v>15.018682479858398</v>
      </c>
      <c r="I218" s="25"/>
      <c r="J218" s="26"/>
      <c r="K218" s="27"/>
      <c r="M218" s="27"/>
      <c r="N218" s="27"/>
      <c r="P218" s="27"/>
      <c r="Q218" s="27"/>
      <c r="R218" s="28"/>
      <c r="U218" s="31"/>
      <c r="V218" s="31"/>
    </row>
    <row r="219" spans="1:22" ht="16" thickBot="1" x14ac:dyDescent="0.25">
      <c r="A219" s="24"/>
      <c r="B219" t="s">
        <v>23</v>
      </c>
      <c r="C219" s="18" t="s">
        <v>283</v>
      </c>
      <c r="D219" s="18" t="s">
        <v>299</v>
      </c>
      <c r="E219" s="1">
        <v>25.580692291259766</v>
      </c>
      <c r="F219" s="25"/>
      <c r="G219" s="26"/>
      <c r="H219" s="1">
        <v>14.977280616760254</v>
      </c>
      <c r="I219" s="25"/>
      <c r="J219" s="26"/>
      <c r="K219" s="27"/>
      <c r="M219" s="27"/>
      <c r="N219" s="27"/>
      <c r="P219" s="27"/>
      <c r="Q219" s="27"/>
      <c r="R219" s="28"/>
    </row>
    <row r="220" spans="1:22" ht="15" x14ac:dyDescent="0.2">
      <c r="A220" s="17" t="s">
        <v>275</v>
      </c>
      <c r="B220" t="s">
        <v>57</v>
      </c>
      <c r="C220" s="18" t="s">
        <v>284</v>
      </c>
      <c r="D220" s="18" t="s">
        <v>299</v>
      </c>
      <c r="E220" s="1">
        <v>25.519678115844727</v>
      </c>
      <c r="F220" s="25">
        <f>AVERAGE(E220:E222)</f>
        <v>24.940196990966797</v>
      </c>
      <c r="G220" s="26">
        <f>STDEV(E220:E222)</f>
        <v>0.5023469524473293</v>
      </c>
      <c r="H220" s="1">
        <v>17.326639175415039</v>
      </c>
      <c r="I220" s="25">
        <f>AVERAGE(H220:H222)</f>
        <v>17.249897638956707</v>
      </c>
      <c r="J220" s="26">
        <f>STDEV(H220:H222)</f>
        <v>0.16389785434130491</v>
      </c>
      <c r="K220" s="27">
        <f>F220-I220</f>
        <v>7.69029935201009</v>
      </c>
      <c r="M220" s="27">
        <f>K220-$L$199</f>
        <v>-1.7631616592407244</v>
      </c>
      <c r="N220" s="27">
        <f>POWER(2,-M220)</f>
        <v>3.39441194175145</v>
      </c>
      <c r="P220" s="27"/>
      <c r="Q220" s="27"/>
      <c r="R220" s="22">
        <f>SQRT((G220^2)+(J220^2))</f>
        <v>0.5284079553629023</v>
      </c>
    </row>
    <row r="221" spans="1:22" ht="15" x14ac:dyDescent="0.2">
      <c r="A221" s="24"/>
      <c r="B221" t="s">
        <v>58</v>
      </c>
      <c r="C221" s="18" t="s">
        <v>284</v>
      </c>
      <c r="D221" s="18" t="s">
        <v>299</v>
      </c>
      <c r="E221" s="1">
        <v>24.67289924621582</v>
      </c>
      <c r="F221" s="25"/>
      <c r="G221" s="26"/>
      <c r="H221" s="1">
        <v>17.061708450317383</v>
      </c>
      <c r="I221" s="25"/>
      <c r="J221" s="26"/>
      <c r="K221" s="27"/>
      <c r="M221" s="27"/>
      <c r="N221" s="27"/>
      <c r="P221" s="27"/>
      <c r="Q221" s="27"/>
      <c r="R221" s="28"/>
    </row>
    <row r="222" spans="1:22" ht="16" thickBot="1" x14ac:dyDescent="0.25">
      <c r="A222" s="32"/>
      <c r="B222" t="s">
        <v>59</v>
      </c>
      <c r="C222" s="18" t="s">
        <v>284</v>
      </c>
      <c r="D222" s="18" t="s">
        <v>299</v>
      </c>
      <c r="E222" s="1">
        <v>24.628013610839844</v>
      </c>
      <c r="F222" s="25"/>
      <c r="G222" s="26"/>
      <c r="H222" s="1">
        <v>17.361345291137695</v>
      </c>
      <c r="I222" s="25"/>
      <c r="J222" s="26"/>
      <c r="K222" s="27"/>
      <c r="M222" s="27"/>
      <c r="N222" s="27"/>
      <c r="P222" s="27"/>
      <c r="Q222" s="27"/>
      <c r="R222" s="28"/>
      <c r="T222" s="30"/>
      <c r="U222" s="29"/>
      <c r="V222" s="29"/>
    </row>
    <row r="223" spans="1:22" ht="15" x14ac:dyDescent="0.2">
      <c r="A223" s="24" t="s">
        <v>270</v>
      </c>
      <c r="B223" t="s">
        <v>93</v>
      </c>
      <c r="C223" s="18" t="s">
        <v>285</v>
      </c>
      <c r="D223" s="18" t="s">
        <v>299</v>
      </c>
      <c r="E223" s="1">
        <v>23.613168716430664</v>
      </c>
      <c r="F223" s="25">
        <f>AVERAGE(E223:E225)</f>
        <v>23.819583257039387</v>
      </c>
      <c r="G223" s="26">
        <f>STDEV(E223:E225)</f>
        <v>0.32707813514352568</v>
      </c>
      <c r="H223" s="1">
        <v>15.319127082824707</v>
      </c>
      <c r="I223" s="25">
        <f>AVERAGE(H223:H225)</f>
        <v>15.30751895904541</v>
      </c>
      <c r="J223" s="26">
        <f>STDEV(H223:H225)</f>
        <v>4.0506234224710218E-2</v>
      </c>
      <c r="K223" s="27">
        <f>F223-I223</f>
        <v>8.5120642979939767</v>
      </c>
      <c r="L223" s="27"/>
      <c r="M223" s="27">
        <f>K223-$L$199</f>
        <v>-0.94139671325683771</v>
      </c>
      <c r="N223" s="27">
        <f>POWER(2,-M223)</f>
        <v>1.9203865186621212</v>
      </c>
      <c r="P223" s="27"/>
      <c r="Q223" s="27"/>
      <c r="R223" s="22">
        <f>SQRT((G223^2)+(J223^2))</f>
        <v>0.32957679150697722</v>
      </c>
      <c r="U223" s="31"/>
      <c r="V223" s="31"/>
    </row>
    <row r="224" spans="1:22" ht="15" x14ac:dyDescent="0.2">
      <c r="B224" t="s">
        <v>94</v>
      </c>
      <c r="C224" s="18" t="s">
        <v>285</v>
      </c>
      <c r="D224" s="18" t="s">
        <v>299</v>
      </c>
      <c r="E224" s="1">
        <v>24.196697235107422</v>
      </c>
      <c r="F224" s="25"/>
      <c r="G224" s="26"/>
      <c r="H224" s="1">
        <v>15.262475967407227</v>
      </c>
      <c r="I224" s="25"/>
      <c r="J224" s="26"/>
      <c r="K224" s="27"/>
      <c r="M224" s="27"/>
      <c r="N224" s="27"/>
      <c r="P224" s="27"/>
      <c r="Q224" s="27"/>
      <c r="R224" s="28"/>
      <c r="U224" s="31"/>
      <c r="V224" s="31"/>
    </row>
    <row r="225" spans="1:22" ht="16" thickBot="1" x14ac:dyDescent="0.25">
      <c r="A225" s="36"/>
      <c r="B225" t="s">
        <v>95</v>
      </c>
      <c r="C225" s="18" t="s">
        <v>285</v>
      </c>
      <c r="D225" s="18" t="s">
        <v>299</v>
      </c>
      <c r="E225" s="1">
        <v>23.648883819580078</v>
      </c>
      <c r="F225" s="25"/>
      <c r="G225" s="26"/>
      <c r="H225" s="1">
        <v>15.340953826904297</v>
      </c>
      <c r="I225" s="25"/>
      <c r="J225" s="26"/>
      <c r="K225" s="27"/>
      <c r="L225" s="31"/>
      <c r="M225" s="27"/>
      <c r="N225" s="27"/>
      <c r="P225" s="27"/>
      <c r="Q225" s="27"/>
      <c r="R225" s="28"/>
      <c r="U225" s="31"/>
      <c r="V225" s="31"/>
    </row>
    <row r="226" spans="1:22" ht="15" x14ac:dyDescent="0.2">
      <c r="A226" t="s">
        <v>271</v>
      </c>
      <c r="B226" t="s">
        <v>162</v>
      </c>
      <c r="C226" s="18" t="s">
        <v>286</v>
      </c>
      <c r="D226" s="18" t="s">
        <v>299</v>
      </c>
      <c r="E226" s="1">
        <v>23.432126998901367</v>
      </c>
      <c r="F226" s="25">
        <f>AVERAGE(E226:E228)</f>
        <v>23.230771382649738</v>
      </c>
      <c r="G226" s="26">
        <f>STDEV(E226:E228)</f>
        <v>0.24159882520091128</v>
      </c>
      <c r="H226" s="1">
        <v>15.456777572631836</v>
      </c>
      <c r="I226" s="25">
        <f>AVERAGE(H226:H228)</f>
        <v>15.100320180257162</v>
      </c>
      <c r="J226" s="26">
        <f>STDEV(H226:H228)</f>
        <v>0.35595523735382489</v>
      </c>
      <c r="K226" s="27">
        <f>F226-I226</f>
        <v>8.1304512023925763</v>
      </c>
      <c r="L226" s="38"/>
      <c r="M226" s="27">
        <f>K226-$L$199</f>
        <v>-1.323009808858238</v>
      </c>
      <c r="N226" s="27">
        <f>POWER(2,-M226)</f>
        <v>2.5018751703740376</v>
      </c>
      <c r="R226" s="22">
        <f>SQRT((G226^2)+(J226^2))</f>
        <v>0.43020242135310943</v>
      </c>
      <c r="T226" s="29"/>
    </row>
    <row r="227" spans="1:22" ht="15" x14ac:dyDescent="0.2">
      <c r="B227" t="s">
        <v>163</v>
      </c>
      <c r="C227" s="18" t="s">
        <v>286</v>
      </c>
      <c r="D227" s="18" t="s">
        <v>299</v>
      </c>
      <c r="E227" s="1">
        <v>22.962875366210938</v>
      </c>
      <c r="F227" s="25"/>
      <c r="G227" s="26"/>
      <c r="H227" s="1">
        <v>14.744869232177734</v>
      </c>
      <c r="I227" s="25"/>
      <c r="J227" s="26"/>
      <c r="K227" s="27"/>
      <c r="M227" s="27"/>
      <c r="N227" s="27"/>
      <c r="R227" s="28"/>
      <c r="T227" s="30"/>
      <c r="U227" s="29"/>
    </row>
    <row r="228" spans="1:22" ht="16" thickBot="1" x14ac:dyDescent="0.25">
      <c r="A228" s="36"/>
      <c r="B228" t="s">
        <v>164</v>
      </c>
      <c r="C228" s="18" t="s">
        <v>286</v>
      </c>
      <c r="D228" s="18" t="s">
        <v>299</v>
      </c>
      <c r="E228" s="1">
        <v>23.297311782836914</v>
      </c>
      <c r="F228" s="25"/>
      <c r="G228" s="26"/>
      <c r="H228" s="1">
        <v>15.099313735961914</v>
      </c>
      <c r="I228" s="25"/>
      <c r="J228" s="26"/>
      <c r="K228" s="27"/>
      <c r="M228" s="27"/>
      <c r="N228" s="27"/>
      <c r="R228" s="28"/>
      <c r="U228" s="31"/>
      <c r="V228" s="31"/>
    </row>
    <row r="229" spans="1:22" ht="15" x14ac:dyDescent="0.2">
      <c r="A229" t="s">
        <v>276</v>
      </c>
      <c r="B229" t="s">
        <v>198</v>
      </c>
      <c r="C229" s="18" t="s">
        <v>287</v>
      </c>
      <c r="D229" s="18" t="s">
        <v>299</v>
      </c>
      <c r="E229" s="1">
        <v>28.188301086425781</v>
      </c>
      <c r="F229" s="25">
        <f>AVERAGE(E229:E231)</f>
        <v>27.387778600056965</v>
      </c>
      <c r="G229" s="26">
        <f>STDEV(E229:E231)</f>
        <v>0.95127156105433019</v>
      </c>
      <c r="H229" s="1">
        <v>16.985963821411133</v>
      </c>
      <c r="I229" s="25">
        <f>AVERAGE(H229:H231)</f>
        <v>16.902272542317707</v>
      </c>
      <c r="J229" s="26">
        <f>STDEV(H229:H231)</f>
        <v>9.483527276641282E-2</v>
      </c>
      <c r="K229" s="27">
        <f>F229-I229</f>
        <v>10.485506057739258</v>
      </c>
      <c r="M229" s="27">
        <f>K229-$L$199</f>
        <v>1.0320450464884434</v>
      </c>
      <c r="N229" s="27">
        <f>POWER(2,-M229)</f>
        <v>0.4890164675101919</v>
      </c>
      <c r="R229" s="22">
        <f>SQRT((G229^2)+(J229^2))</f>
        <v>0.95598708769073981</v>
      </c>
      <c r="U229" s="31"/>
      <c r="V229" s="31"/>
    </row>
    <row r="230" spans="1:22" ht="15" x14ac:dyDescent="0.2">
      <c r="B230" t="s">
        <v>199</v>
      </c>
      <c r="C230" s="18" t="s">
        <v>287</v>
      </c>
      <c r="D230" s="18" t="s">
        <v>299</v>
      </c>
      <c r="E230" s="1">
        <v>26.336141586303711</v>
      </c>
      <c r="F230" s="25"/>
      <c r="G230" s="26"/>
      <c r="H230" s="1">
        <v>16.799266815185547</v>
      </c>
      <c r="I230" s="25"/>
      <c r="J230" s="26"/>
      <c r="K230" s="27"/>
      <c r="M230" s="27"/>
      <c r="N230" s="27"/>
      <c r="R230" s="28"/>
    </row>
    <row r="231" spans="1:22" ht="16" thickBot="1" x14ac:dyDescent="0.25">
      <c r="A231" s="36"/>
      <c r="B231" t="s">
        <v>200</v>
      </c>
      <c r="C231" s="18" t="s">
        <v>287</v>
      </c>
      <c r="D231" s="18" t="s">
        <v>299</v>
      </c>
      <c r="E231" s="1">
        <v>27.638893127441406</v>
      </c>
      <c r="F231" s="25"/>
      <c r="G231" s="26"/>
      <c r="H231" s="1">
        <v>16.921586990356445</v>
      </c>
      <c r="I231" s="25"/>
      <c r="J231" s="26"/>
      <c r="K231" s="27"/>
      <c r="M231" s="27"/>
      <c r="N231" s="27"/>
      <c r="R231" s="28"/>
    </row>
    <row r="232" spans="1:22" ht="15" x14ac:dyDescent="0.2">
      <c r="A232" t="s">
        <v>272</v>
      </c>
      <c r="B232" t="s">
        <v>234</v>
      </c>
      <c r="C232" s="18" t="s">
        <v>288</v>
      </c>
      <c r="D232" s="18" t="s">
        <v>299</v>
      </c>
      <c r="E232" s="1">
        <v>21.651540756225586</v>
      </c>
      <c r="F232" s="25">
        <f>AVERAGE(E232:E234)</f>
        <v>21.101116816202801</v>
      </c>
      <c r="G232" s="26">
        <f>STDEV(E232:E234)</f>
        <v>0.48517035723895097</v>
      </c>
      <c r="H232" s="1">
        <v>14.18562126159668</v>
      </c>
      <c r="I232" s="25">
        <f>AVERAGE(H232:H234)</f>
        <v>13.998957633972168</v>
      </c>
      <c r="J232" s="26">
        <f>STDEV(H232:H234)</f>
        <v>0.18688048786041023</v>
      </c>
      <c r="K232" s="27">
        <f>F232-I232</f>
        <v>7.1021591822306327</v>
      </c>
      <c r="M232" s="27">
        <f>K232-$L$199</f>
        <v>-2.3513018290201817</v>
      </c>
      <c r="N232" s="27">
        <f>POWER(2,-M232)</f>
        <v>5.1028450311267868</v>
      </c>
      <c r="R232" s="22">
        <f>SQRT((G232^2)+(J232^2))</f>
        <v>0.51991787071259266</v>
      </c>
    </row>
    <row r="233" spans="1:22" ht="15" x14ac:dyDescent="0.2">
      <c r="B233" t="s">
        <v>235</v>
      </c>
      <c r="C233" s="18" t="s">
        <v>288</v>
      </c>
      <c r="D233" s="18" t="s">
        <v>299</v>
      </c>
      <c r="E233" s="1">
        <v>20.916267395019531</v>
      </c>
      <c r="F233" s="25"/>
      <c r="G233" s="26"/>
      <c r="H233" s="1">
        <v>13.811861038208008</v>
      </c>
      <c r="I233" s="25"/>
      <c r="J233" s="26"/>
      <c r="K233" s="27"/>
      <c r="M233" s="27"/>
      <c r="N233" s="27"/>
      <c r="R233" s="28"/>
    </row>
    <row r="234" spans="1:22" ht="16" thickBot="1" x14ac:dyDescent="0.25">
      <c r="A234" s="36"/>
      <c r="B234" t="s">
        <v>236</v>
      </c>
      <c r="C234" s="18" t="s">
        <v>288</v>
      </c>
      <c r="D234" s="18" t="s">
        <v>299</v>
      </c>
      <c r="E234" s="1">
        <v>20.735542297363281</v>
      </c>
      <c r="F234" s="25"/>
      <c r="G234" s="26"/>
      <c r="H234" s="1">
        <v>13.999390602111816</v>
      </c>
      <c r="I234" s="25"/>
      <c r="J234" s="26"/>
      <c r="K234" s="27"/>
      <c r="M234" s="27"/>
      <c r="N234" s="27"/>
      <c r="R234" s="42"/>
    </row>
    <row r="235" spans="1:22" ht="15" x14ac:dyDescent="0.2">
      <c r="A235" s="17" t="s">
        <v>325</v>
      </c>
      <c r="B235" t="s">
        <v>51</v>
      </c>
      <c r="C235" s="18" t="s">
        <v>326</v>
      </c>
      <c r="D235" t="s">
        <v>299</v>
      </c>
      <c r="E235" s="1">
        <v>23.004827499389648</v>
      </c>
      <c r="F235" s="25">
        <f>AVERAGE(E235:E237)</f>
        <v>22.903893152872723</v>
      </c>
      <c r="G235" s="26">
        <f>STDEV(E235:E237)</f>
        <v>9.7591929754942922E-2</v>
      </c>
      <c r="H235" s="1">
        <v>16.115955352783203</v>
      </c>
      <c r="I235" s="25">
        <f>AVERAGE(H235:H237)</f>
        <v>15.650363922119141</v>
      </c>
      <c r="J235" s="26">
        <f>STDEV(H235:H237)</f>
        <v>0.42404150985558031</v>
      </c>
      <c r="K235" s="27">
        <f>F235-I235</f>
        <v>7.2535292307535819</v>
      </c>
      <c r="L235" s="27">
        <f>K235</f>
        <v>7.2535292307535819</v>
      </c>
      <c r="M235" s="27">
        <f>K235-$L$235</f>
        <v>0</v>
      </c>
      <c r="N235" s="27">
        <f>POWER(2,-M235)</f>
        <v>1</v>
      </c>
      <c r="O235" s="27"/>
      <c r="P235" s="27"/>
      <c r="Q235" s="27"/>
      <c r="R235" s="22">
        <f>SQRT((G235^2)+(J235^2))</f>
        <v>0.43512686291918812</v>
      </c>
    </row>
    <row r="236" spans="1:22" ht="15" x14ac:dyDescent="0.2">
      <c r="A236" s="24"/>
      <c r="B236" t="s">
        <v>52</v>
      </c>
      <c r="C236" s="18" t="s">
        <v>326</v>
      </c>
      <c r="D236" t="s">
        <v>299</v>
      </c>
      <c r="E236" s="1">
        <v>22.896823883056641</v>
      </c>
      <c r="F236" s="25"/>
      <c r="G236" s="26"/>
      <c r="H236" s="1">
        <v>15.286306381225586</v>
      </c>
      <c r="I236" s="25"/>
      <c r="J236" s="26"/>
      <c r="K236" s="27"/>
      <c r="M236" s="27"/>
      <c r="N236" s="27"/>
      <c r="P236" s="27"/>
      <c r="Q236" s="27"/>
      <c r="R236" s="28"/>
    </row>
    <row r="237" spans="1:22" ht="16" thickBot="1" x14ac:dyDescent="0.25">
      <c r="A237" s="24"/>
      <c r="B237" t="s">
        <v>53</v>
      </c>
      <c r="C237" s="18" t="s">
        <v>326</v>
      </c>
      <c r="D237" t="s">
        <v>299</v>
      </c>
      <c r="E237" s="1">
        <v>22.810028076171875</v>
      </c>
      <c r="F237" s="25"/>
      <c r="G237" s="26"/>
      <c r="H237" s="1">
        <v>15.548830032348633</v>
      </c>
      <c r="I237" s="25"/>
      <c r="J237" s="26"/>
      <c r="K237" s="27"/>
      <c r="M237" s="27"/>
      <c r="N237" s="27"/>
      <c r="P237" s="27"/>
      <c r="Q237" s="27"/>
      <c r="R237" s="28"/>
    </row>
    <row r="238" spans="1:22" ht="15" x14ac:dyDescent="0.2">
      <c r="A238" s="17" t="s">
        <v>327</v>
      </c>
      <c r="B238" t="s">
        <v>87</v>
      </c>
      <c r="C238" s="18" t="s">
        <v>328</v>
      </c>
      <c r="D238" t="s">
        <v>299</v>
      </c>
      <c r="E238" s="1">
        <v>22.530744552612305</v>
      </c>
      <c r="F238" s="25">
        <f>AVERAGE(E238:E240)</f>
        <v>22.443945566813152</v>
      </c>
      <c r="G238" s="26">
        <f>STDEV(E238:E240)</f>
        <v>0.10282425492321128</v>
      </c>
      <c r="H238" s="1">
        <v>17.342586517333984</v>
      </c>
      <c r="I238" s="25">
        <f>AVERAGE(H238:H240)</f>
        <v>16.352012952168781</v>
      </c>
      <c r="J238" s="26">
        <f>STDEV(H238:H240)</f>
        <v>0.90738170348990443</v>
      </c>
      <c r="K238" s="27">
        <f>F238-I238</f>
        <v>6.0919326146443709</v>
      </c>
      <c r="M238" s="27">
        <f>K238-$L$235</f>
        <v>-1.1615966161092111</v>
      </c>
      <c r="N238" s="27">
        <f>POWER(2,-M238)</f>
        <v>2.2370486259650182</v>
      </c>
      <c r="P238" s="27"/>
      <c r="Q238" s="27"/>
      <c r="R238" s="22">
        <f>SQRT((G238^2)+(J238^2))</f>
        <v>0.91318912785290784</v>
      </c>
    </row>
    <row r="239" spans="1:22" ht="15" x14ac:dyDescent="0.2">
      <c r="A239" s="24"/>
      <c r="B239" t="s">
        <v>88</v>
      </c>
      <c r="C239" s="18" t="s">
        <v>328</v>
      </c>
      <c r="D239" t="s">
        <v>299</v>
      </c>
      <c r="E239" s="1">
        <v>22.470705032348633</v>
      </c>
      <c r="F239" s="25"/>
      <c r="G239" s="26"/>
      <c r="H239" s="1">
        <v>16.152385711669922</v>
      </c>
      <c r="I239" s="25"/>
      <c r="J239" s="26"/>
      <c r="K239" s="27"/>
      <c r="M239" s="27"/>
      <c r="N239" s="27"/>
      <c r="P239" s="27"/>
      <c r="Q239" s="27"/>
      <c r="R239" s="28"/>
    </row>
    <row r="240" spans="1:22" ht="16" thickBot="1" x14ac:dyDescent="0.25">
      <c r="A240" s="24"/>
      <c r="B240" t="s">
        <v>89</v>
      </c>
      <c r="C240" s="18" t="s">
        <v>328</v>
      </c>
      <c r="D240" t="s">
        <v>299</v>
      </c>
      <c r="E240" s="1">
        <v>22.330387115478516</v>
      </c>
      <c r="F240" s="25"/>
      <c r="G240" s="26"/>
      <c r="H240" s="1">
        <v>15.561066627502441</v>
      </c>
      <c r="I240" s="25"/>
      <c r="J240" s="26"/>
      <c r="K240" s="27"/>
      <c r="M240" s="27"/>
      <c r="N240" s="27"/>
      <c r="P240" s="27"/>
      <c r="Q240" s="27"/>
      <c r="R240" s="28"/>
    </row>
    <row r="241" spans="1:26" ht="15" x14ac:dyDescent="0.2">
      <c r="A241" s="17" t="s">
        <v>329</v>
      </c>
      <c r="B241" t="s">
        <v>123</v>
      </c>
      <c r="C241" s="18" t="s">
        <v>330</v>
      </c>
      <c r="D241" t="s">
        <v>299</v>
      </c>
      <c r="E241" s="1">
        <v>27.130918502807617</v>
      </c>
      <c r="F241" s="25">
        <f>AVERAGE(E241:E243)</f>
        <v>26.621284484863281</v>
      </c>
      <c r="G241" s="26">
        <f>STDEV(E241:E243)</f>
        <v>0.44280309239911325</v>
      </c>
      <c r="H241" s="1">
        <v>15.625075340270996</v>
      </c>
      <c r="I241" s="25">
        <f>AVERAGE(H241:H243)</f>
        <v>15.532382647196451</v>
      </c>
      <c r="J241" s="26">
        <f>STDEV(H241:H243)</f>
        <v>0.16110708894655437</v>
      </c>
      <c r="K241" s="27">
        <f>F241-I241</f>
        <v>11.08890183766683</v>
      </c>
      <c r="M241" s="27">
        <f>K241-$L$235</f>
        <v>3.8353726069132481</v>
      </c>
      <c r="N241" s="27">
        <f>POWER(2,-M241)</f>
        <v>7.0054784390669575E-2</v>
      </c>
      <c r="P241" s="27"/>
      <c r="Q241" s="27"/>
      <c r="R241" s="22">
        <f>SQRT((G241^2)+(J241^2))</f>
        <v>0.47120067142041577</v>
      </c>
    </row>
    <row r="242" spans="1:26" ht="15" x14ac:dyDescent="0.2">
      <c r="A242" s="24"/>
      <c r="B242" t="s">
        <v>124</v>
      </c>
      <c r="C242" s="18" t="s">
        <v>330</v>
      </c>
      <c r="D242" t="s">
        <v>299</v>
      </c>
      <c r="E242" s="1">
        <v>26.402236938476562</v>
      </c>
      <c r="F242" s="25"/>
      <c r="G242" s="26"/>
      <c r="H242" s="1">
        <v>15.625720024108887</v>
      </c>
      <c r="I242" s="25"/>
      <c r="J242" s="26"/>
      <c r="K242" s="27"/>
      <c r="M242" s="27"/>
      <c r="N242" s="27"/>
      <c r="P242" s="27"/>
      <c r="Q242" s="27"/>
      <c r="R242" s="28"/>
    </row>
    <row r="243" spans="1:26" ht="16" thickBot="1" x14ac:dyDescent="0.25">
      <c r="A243" s="32"/>
      <c r="B243" s="36" t="s">
        <v>125</v>
      </c>
      <c r="C243" s="40" t="s">
        <v>330</v>
      </c>
      <c r="D243" s="36" t="s">
        <v>299</v>
      </c>
      <c r="E243" s="41">
        <v>26.330698013305664</v>
      </c>
      <c r="F243" s="33"/>
      <c r="G243" s="34"/>
      <c r="H243" s="41">
        <v>15.346352577209473</v>
      </c>
      <c r="I243" s="33"/>
      <c r="J243" s="34"/>
      <c r="K243" s="35"/>
      <c r="L243" s="36"/>
      <c r="M243" s="35"/>
      <c r="N243" s="35"/>
      <c r="O243" s="36"/>
      <c r="P243" s="35"/>
      <c r="Q243" s="35"/>
      <c r="R243" s="42"/>
    </row>
    <row r="246" spans="1:26" ht="14" thickBot="1" x14ac:dyDescent="0.2"/>
    <row r="247" spans="1:26" ht="65" thickBot="1" x14ac:dyDescent="0.3">
      <c r="A247" s="47"/>
      <c r="B247" s="57" t="str">
        <f>D248</f>
        <v>FABP1</v>
      </c>
      <c r="C247" s="47"/>
      <c r="D247" s="47"/>
      <c r="E247" s="48" t="s">
        <v>252</v>
      </c>
      <c r="F247" s="50" t="s">
        <v>255</v>
      </c>
      <c r="G247" s="48"/>
      <c r="H247" s="49" t="s">
        <v>256</v>
      </c>
      <c r="I247" s="8" t="s">
        <v>255</v>
      </c>
      <c r="J247" s="9" t="s">
        <v>257</v>
      </c>
      <c r="K247" s="10" t="s">
        <v>258</v>
      </c>
      <c r="L247" s="10" t="s">
        <v>259</v>
      </c>
      <c r="M247" s="11" t="s">
        <v>260</v>
      </c>
      <c r="N247" s="12" t="s">
        <v>261</v>
      </c>
      <c r="O247" s="10" t="s">
        <v>259</v>
      </c>
      <c r="P247" s="11" t="s">
        <v>260</v>
      </c>
      <c r="Q247" s="13" t="s">
        <v>261</v>
      </c>
      <c r="R247" s="14" t="s">
        <v>262</v>
      </c>
      <c r="T247" s="15">
        <f>S248</f>
        <v>0</v>
      </c>
      <c r="U247" s="16" t="str">
        <f>B247</f>
        <v>FABP1</v>
      </c>
      <c r="V247" s="16" t="str">
        <f>R247</f>
        <v>st dev</v>
      </c>
      <c r="X247" s="44" t="s">
        <v>293</v>
      </c>
      <c r="Y247" s="44" t="s">
        <v>294</v>
      </c>
      <c r="Z247" s="44" t="s">
        <v>295</v>
      </c>
    </row>
    <row r="248" spans="1:26" ht="15" x14ac:dyDescent="0.2">
      <c r="A248" s="24" t="s">
        <v>265</v>
      </c>
      <c r="B248" t="s">
        <v>7</v>
      </c>
      <c r="C248" s="18" t="s">
        <v>304</v>
      </c>
      <c r="D248" t="s">
        <v>319</v>
      </c>
      <c r="E248" s="1">
        <v>16.864013671875</v>
      </c>
      <c r="F248" s="25">
        <f>AVERAGE(E248:E250)</f>
        <v>16.480308850606281</v>
      </c>
      <c r="G248" s="26">
        <f>STDEV(E248:E250)</f>
        <v>0.55875495890263216</v>
      </c>
      <c r="H248" s="1">
        <v>16.213897705078125</v>
      </c>
      <c r="I248" s="19">
        <f>AVERAGE(H248:H250)</f>
        <v>16.320093154907227</v>
      </c>
      <c r="J248" s="20">
        <f>STDEV(H248:H250)</f>
        <v>0.15018304541062702</v>
      </c>
      <c r="K248" s="21">
        <f>F248-I248</f>
        <v>0.16021569569905481</v>
      </c>
      <c r="L248" s="21">
        <f>AVERAGE(K248,K257,K266,K275)</f>
        <v>1.5502789020538326</v>
      </c>
      <c r="M248" s="21">
        <f>K248-$L$248</f>
        <v>-1.3900632063547778</v>
      </c>
      <c r="N248" s="21">
        <f>POWER(2,-M248)</f>
        <v>2.6209016303263586</v>
      </c>
      <c r="O248" s="21"/>
      <c r="P248" s="21"/>
      <c r="Q248" s="21"/>
      <c r="R248" s="22">
        <f>SQRT((G248^2)+(J248^2))</f>
        <v>0.57858625219330317</v>
      </c>
      <c r="T248" s="39" t="str">
        <f>A248</f>
        <v>Clone 1 BM50</v>
      </c>
      <c r="U248" s="23">
        <f>N248</f>
        <v>2.6209016303263586</v>
      </c>
      <c r="V248" s="23">
        <f>R248</f>
        <v>0.57858625219330317</v>
      </c>
      <c r="X248" s="23">
        <f>U248</f>
        <v>2.6209016303263586</v>
      </c>
      <c r="Y248" s="23">
        <f>U249</f>
        <v>0.32530457645009292</v>
      </c>
      <c r="Z248" s="23">
        <f>U250</f>
        <v>1.5628926451470868</v>
      </c>
    </row>
    <row r="249" spans="1:26" ht="15" x14ac:dyDescent="0.2">
      <c r="A249" s="24"/>
      <c r="B249" t="s">
        <v>9</v>
      </c>
      <c r="C249" s="18" t="s">
        <v>304</v>
      </c>
      <c r="D249" t="s">
        <v>319</v>
      </c>
      <c r="E249" s="1">
        <v>16.737661361694336</v>
      </c>
      <c r="F249" s="25"/>
      <c r="G249" s="26"/>
      <c r="H249" s="1">
        <v>16.426288604736328</v>
      </c>
      <c r="I249" s="25"/>
      <c r="J249" s="26"/>
      <c r="K249" s="27"/>
      <c r="L249" s="27"/>
      <c r="M249" s="27"/>
      <c r="N249" s="27"/>
      <c r="O249" s="27"/>
      <c r="P249" s="27"/>
      <c r="Q249" s="27"/>
      <c r="R249" s="28"/>
      <c r="T249" s="39" t="str">
        <f>A251</f>
        <v>Clone 1 CHIR</v>
      </c>
      <c r="U249" s="23">
        <f>N251</f>
        <v>0.32530457645009292</v>
      </c>
      <c r="V249" s="23">
        <f>R251</f>
        <v>0.43991527820230425</v>
      </c>
      <c r="X249" s="23">
        <f>U251</f>
        <v>0.74989537057116262</v>
      </c>
      <c r="Y249" s="23">
        <f>U252</f>
        <v>4.4364822318983171E-2</v>
      </c>
      <c r="Z249" s="23">
        <f>U253</f>
        <v>1.8084866881545296</v>
      </c>
    </row>
    <row r="250" spans="1:26" ht="16" thickBot="1" x14ac:dyDescent="0.25">
      <c r="A250" s="24"/>
      <c r="B250" t="s">
        <v>10</v>
      </c>
      <c r="C250" s="18" t="s">
        <v>304</v>
      </c>
      <c r="D250" t="s">
        <v>319</v>
      </c>
      <c r="E250" s="1">
        <v>15.839251518249512</v>
      </c>
      <c r="F250" s="25"/>
      <c r="G250" s="26"/>
      <c r="H250" s="43" t="s">
        <v>321</v>
      </c>
      <c r="I250" s="25"/>
      <c r="J250" s="26"/>
      <c r="K250" s="27"/>
      <c r="L250" s="27"/>
      <c r="M250" s="27"/>
      <c r="N250" s="27"/>
      <c r="O250" s="27"/>
      <c r="P250" s="27"/>
      <c r="Q250" s="27"/>
      <c r="R250" s="28"/>
      <c r="T250" s="39" t="str">
        <f>A254</f>
        <v>Clone 1 DAPT</v>
      </c>
      <c r="U250" s="23">
        <f>N254</f>
        <v>1.5628926451470868</v>
      </c>
      <c r="V250" s="23">
        <f>R254</f>
        <v>0.32894315531599172</v>
      </c>
      <c r="X250" s="23">
        <f>U254</f>
        <v>0.6703999907272139</v>
      </c>
      <c r="Y250" s="23">
        <f>U255</f>
        <v>0.28664305233292831</v>
      </c>
      <c r="Z250" s="23">
        <f>U256</f>
        <v>0.69324309287489805</v>
      </c>
    </row>
    <row r="251" spans="1:26" ht="15" x14ac:dyDescent="0.2">
      <c r="A251" s="17" t="s">
        <v>273</v>
      </c>
      <c r="B251" t="s">
        <v>45</v>
      </c>
      <c r="C251" s="18" t="s">
        <v>306</v>
      </c>
      <c r="D251" t="s">
        <v>319</v>
      </c>
      <c r="E251" s="1">
        <v>18.533651351928711</v>
      </c>
      <c r="F251" s="25">
        <f>AVERAGE(E251:E253)</f>
        <v>18.390382766723633</v>
      </c>
      <c r="G251" s="26">
        <f>STDEV(E251:E253)</f>
        <v>0.19422988391728035</v>
      </c>
      <c r="H251" s="1">
        <v>15.658161163330078</v>
      </c>
      <c r="I251" s="25">
        <f>AVERAGE(H251:H253)</f>
        <v>15.219966888427734</v>
      </c>
      <c r="J251" s="26">
        <f>STDEV(H251:H253)</f>
        <v>0.39471534577374939</v>
      </c>
      <c r="K251" s="27">
        <f>F251-I251</f>
        <v>3.1704158782958984</v>
      </c>
      <c r="L251" s="27"/>
      <c r="M251" s="27">
        <f>K251-$L$248</f>
        <v>1.6201369762420659</v>
      </c>
      <c r="N251" s="27">
        <f>POWER(2,-M251)</f>
        <v>0.32530457645009292</v>
      </c>
      <c r="O251" s="27"/>
      <c r="P251" s="27"/>
      <c r="Q251" s="27"/>
      <c r="R251" s="22">
        <f>SQRT((G251^2)+(J251^2))</f>
        <v>0.43991527820230425</v>
      </c>
      <c r="T251" s="39" t="str">
        <f>A257</f>
        <v>Clone 2 BM50</v>
      </c>
      <c r="U251" s="23">
        <f>N257</f>
        <v>0.74989537057116262</v>
      </c>
      <c r="V251" s="23">
        <f>R257</f>
        <v>0.4537652387018446</v>
      </c>
      <c r="X251" s="23">
        <f>U257</f>
        <v>0.75895251923175022</v>
      </c>
      <c r="Y251" s="23">
        <f>U258</f>
        <v>0.28907934319314771</v>
      </c>
      <c r="Z251" s="23">
        <f>U259</f>
        <v>0.96127877266361339</v>
      </c>
    </row>
    <row r="252" spans="1:26" ht="15" x14ac:dyDescent="0.2">
      <c r="A252" s="24"/>
      <c r="B252" t="s">
        <v>46</v>
      </c>
      <c r="C252" s="18" t="s">
        <v>306</v>
      </c>
      <c r="D252" t="s">
        <v>319</v>
      </c>
      <c r="E252" s="1">
        <v>18.468183517456055</v>
      </c>
      <c r="F252" s="25"/>
      <c r="G252" s="26"/>
      <c r="H252" s="1">
        <v>15.10944938659668</v>
      </c>
      <c r="I252" s="25"/>
      <c r="J252" s="26"/>
      <c r="K252" s="27"/>
      <c r="M252" s="27"/>
      <c r="N252" s="27"/>
      <c r="P252" s="27"/>
      <c r="Q252" s="27"/>
      <c r="R252" s="28"/>
      <c r="T252" s="39" t="str">
        <f>A260</f>
        <v>Clone 2 CHIR</v>
      </c>
      <c r="U252" s="23">
        <f>N260</f>
        <v>4.4364822318983171E-2</v>
      </c>
      <c r="V252" s="23">
        <f>R260</f>
        <v>0.50230554201824806</v>
      </c>
      <c r="W252" s="45"/>
      <c r="X252" s="56">
        <f>U260</f>
        <v>1</v>
      </c>
      <c r="Y252" s="56">
        <f>U261</f>
        <v>0.566816000748392</v>
      </c>
      <c r="Z252" s="56">
        <f>U262</f>
        <v>1.5205124962579302</v>
      </c>
    </row>
    <row r="253" spans="1:26" ht="16" thickBot="1" x14ac:dyDescent="0.25">
      <c r="A253" s="24"/>
      <c r="B253" t="s">
        <v>47</v>
      </c>
      <c r="C253" s="18" t="s">
        <v>306</v>
      </c>
      <c r="D253" t="s">
        <v>319</v>
      </c>
      <c r="E253" s="1">
        <v>18.169313430786133</v>
      </c>
      <c r="F253" s="25"/>
      <c r="G253" s="26"/>
      <c r="H253" s="1">
        <v>14.892290115356445</v>
      </c>
      <c r="I253" s="25"/>
      <c r="J253" s="26"/>
      <c r="K253" s="27"/>
      <c r="M253" s="27"/>
      <c r="N253" s="27"/>
      <c r="P253" s="27"/>
      <c r="Q253" s="27"/>
      <c r="R253" s="28"/>
      <c r="T253" s="39" t="str">
        <f>A263</f>
        <v>Clone 2 DAPT</v>
      </c>
      <c r="U253" s="23">
        <f>N263</f>
        <v>1.8084866881545296</v>
      </c>
      <c r="V253" s="23">
        <f>R263</f>
        <v>0.51133610108038963</v>
      </c>
      <c r="W253" s="45" t="s">
        <v>298</v>
      </c>
      <c r="X253" s="46">
        <f>AVERAGE(X248:X252)</f>
        <v>1.160029902171297</v>
      </c>
      <c r="Y253" s="46">
        <f>AVERAGE(Y248:Y252)</f>
        <v>0.30244155900870884</v>
      </c>
      <c r="Z253" s="46">
        <f>AVERAGE(Z248:Z252)</f>
        <v>1.3092827390196116</v>
      </c>
    </row>
    <row r="254" spans="1:26" ht="15" x14ac:dyDescent="0.2">
      <c r="A254" s="17" t="s">
        <v>266</v>
      </c>
      <c r="B254" t="s">
        <v>81</v>
      </c>
      <c r="C254" s="18" t="s">
        <v>307</v>
      </c>
      <c r="D254" t="s">
        <v>319</v>
      </c>
      <c r="E254" s="1">
        <v>16.248039245605469</v>
      </c>
      <c r="F254" s="25">
        <f>AVERAGE(E254:E256)</f>
        <v>16.04363505045573</v>
      </c>
      <c r="G254" s="26">
        <f>STDEV(E254:E256)</f>
        <v>0.20352464430796188</v>
      </c>
      <c r="H254" s="1">
        <v>15.12291145324707</v>
      </c>
      <c r="I254" s="25">
        <f>AVERAGE(H254:H256)</f>
        <v>15.137574831644693</v>
      </c>
      <c r="J254" s="26">
        <f>STDEV(H254:H256)</f>
        <v>0.25842081686380891</v>
      </c>
      <c r="K254" s="27">
        <f>F254-I254</f>
        <v>0.90606021881103693</v>
      </c>
      <c r="M254" s="27">
        <f>K254-$L$248</f>
        <v>-0.64421868324279563</v>
      </c>
      <c r="N254" s="27">
        <f>POWER(2,-M254)</f>
        <v>1.5628926451470868</v>
      </c>
      <c r="P254" s="27"/>
      <c r="Q254" s="27"/>
      <c r="R254" s="22">
        <f>SQRT((G254^2)+(J254^2))</f>
        <v>0.32894315531599172</v>
      </c>
      <c r="T254" s="39" t="str">
        <f>A266</f>
        <v>Clone 3 BM50</v>
      </c>
      <c r="U254" s="23">
        <f>N266</f>
        <v>0.6703999907272139</v>
      </c>
      <c r="V254" s="23">
        <f>R266</f>
        <v>0.41801004550879084</v>
      </c>
      <c r="W254" s="45" t="s">
        <v>296</v>
      </c>
      <c r="X254" s="31">
        <f>STDEV(X248:X252)</f>
        <v>0.82591867441790956</v>
      </c>
      <c r="Y254" s="31">
        <f>STDEV(Y248:Y252)</f>
        <v>0.18537010725626615</v>
      </c>
      <c r="Z254" s="31">
        <f>STDEV(Z248:Z252)</f>
        <v>0.46334441398447196</v>
      </c>
    </row>
    <row r="255" spans="1:26" ht="15" x14ac:dyDescent="0.2">
      <c r="A255" s="24"/>
      <c r="B255" t="s">
        <v>82</v>
      </c>
      <c r="C255" s="18" t="s">
        <v>307</v>
      </c>
      <c r="D255" t="s">
        <v>319</v>
      </c>
      <c r="E255" s="1">
        <v>16.041864395141602</v>
      </c>
      <c r="F255" s="25"/>
      <c r="G255" s="26"/>
      <c r="H255" s="1">
        <v>14.886797904968262</v>
      </c>
      <c r="I255" s="25"/>
      <c r="J255" s="26"/>
      <c r="K255" s="27"/>
      <c r="M255" s="27"/>
      <c r="N255" s="27"/>
      <c r="P255" s="27"/>
      <c r="Q255" s="27"/>
      <c r="R255" s="28"/>
      <c r="T255" s="39" t="str">
        <f>A269</f>
        <v>Clone 3 CHIR</v>
      </c>
      <c r="U255" s="23">
        <f>N269</f>
        <v>0.28664305233292831</v>
      </c>
      <c r="V255" s="23">
        <f>R269</f>
        <v>0.82230135234897328</v>
      </c>
      <c r="W255" s="55" t="s">
        <v>297</v>
      </c>
      <c r="X255" s="31">
        <f>X253/SQRT(COUNT(X249:X253))</f>
        <v>0.51878114343749016</v>
      </c>
      <c r="Y255" s="31">
        <f>Y253/SQRT(COUNT(Y249:Y253))</f>
        <v>0.13525597703289738</v>
      </c>
      <c r="Z255" s="31">
        <f>Z253/SQRT(COUNT(Z249:Z253))</f>
        <v>0.58552904124299354</v>
      </c>
    </row>
    <row r="256" spans="1:26" ht="16" thickBot="1" x14ac:dyDescent="0.25">
      <c r="A256" s="24"/>
      <c r="B256" t="s">
        <v>83</v>
      </c>
      <c r="C256" s="18" t="s">
        <v>307</v>
      </c>
      <c r="D256" t="s">
        <v>319</v>
      </c>
      <c r="E256" s="1">
        <v>15.841001510620117</v>
      </c>
      <c r="F256" s="25"/>
      <c r="G256" s="26"/>
      <c r="H256" s="1">
        <v>15.40301513671875</v>
      </c>
      <c r="I256" s="25"/>
      <c r="J256" s="26"/>
      <c r="K256" s="27"/>
      <c r="M256" s="27"/>
      <c r="N256" s="27"/>
      <c r="P256" s="27"/>
      <c r="Q256" s="27"/>
      <c r="R256" s="28"/>
      <c r="T256" s="39" t="str">
        <f>A272</f>
        <v>Clone 3 DAPT</v>
      </c>
      <c r="U256" s="23">
        <f>N272</f>
        <v>0.69324309287489805</v>
      </c>
      <c r="V256" s="23">
        <f>R272</f>
        <v>0.56302324960406169</v>
      </c>
    </row>
    <row r="257" spans="1:22" ht="15" x14ac:dyDescent="0.2">
      <c r="A257" s="17" t="s">
        <v>267</v>
      </c>
      <c r="B257" t="s">
        <v>150</v>
      </c>
      <c r="C257" s="18" t="s">
        <v>308</v>
      </c>
      <c r="D257" t="s">
        <v>319</v>
      </c>
      <c r="E257" s="1">
        <v>16.339992523193359</v>
      </c>
      <c r="F257" s="25">
        <f>AVERAGE(E257:E259)</f>
        <v>16.162052154541016</v>
      </c>
      <c r="G257" s="26">
        <f>STDEV(E257:E259)</f>
        <v>0.16414435362303334</v>
      </c>
      <c r="H257" s="1">
        <v>14.652599334716797</v>
      </c>
      <c r="I257" s="25">
        <f>AVERAGE(H257:H259)</f>
        <v>14.196534474690756</v>
      </c>
      <c r="J257" s="26">
        <f>STDEV(H257:H259)</f>
        <v>0.42303607769056595</v>
      </c>
      <c r="K257" s="27">
        <f>F257-I257</f>
        <v>1.9655176798502598</v>
      </c>
      <c r="L257" s="27"/>
      <c r="M257" s="27">
        <f>K257-$L$248</f>
        <v>0.41523877779642726</v>
      </c>
      <c r="N257" s="27">
        <f>POWER(2,-M257)</f>
        <v>0.74989537057116262</v>
      </c>
      <c r="O257" s="27"/>
      <c r="P257" s="27"/>
      <c r="Q257" s="27"/>
      <c r="R257" s="22">
        <f>SQRT((G257^2)+(J257^2))</f>
        <v>0.4537652387018446</v>
      </c>
      <c r="T257" s="39" t="str">
        <f>A275</f>
        <v>Clone 5 BM50</v>
      </c>
      <c r="U257" s="23">
        <f>N275</f>
        <v>0.75895251923175022</v>
      </c>
      <c r="V257" s="23">
        <f>R275</f>
        <v>0.42252845642302533</v>
      </c>
    </row>
    <row r="258" spans="1:22" ht="15" x14ac:dyDescent="0.2">
      <c r="A258" s="24"/>
      <c r="B258" t="s">
        <v>151</v>
      </c>
      <c r="C258" s="18" t="s">
        <v>308</v>
      </c>
      <c r="D258" t="s">
        <v>319</v>
      </c>
      <c r="E258" s="1">
        <v>16.016546249389648</v>
      </c>
      <c r="F258" s="25"/>
      <c r="G258" s="26"/>
      <c r="H258" s="1">
        <v>14.120038032531738</v>
      </c>
      <c r="I258" s="25"/>
      <c r="J258" s="26"/>
      <c r="K258" s="27"/>
      <c r="M258" s="27"/>
      <c r="N258" s="27"/>
      <c r="P258" s="27"/>
      <c r="Q258" s="27"/>
      <c r="R258" s="28"/>
      <c r="T258" s="39" t="str">
        <f>A278</f>
        <v>Clone 5 CHIR</v>
      </c>
      <c r="U258" s="23">
        <f>N278</f>
        <v>0.28907934319314771</v>
      </c>
      <c r="V258" s="23">
        <f>R278</f>
        <v>0.75352823012037295</v>
      </c>
    </row>
    <row r="259" spans="1:22" ht="16" thickBot="1" x14ac:dyDescent="0.25">
      <c r="A259" s="24"/>
      <c r="B259" t="s">
        <v>152</v>
      </c>
      <c r="C259" s="18" t="s">
        <v>308</v>
      </c>
      <c r="D259" t="s">
        <v>319</v>
      </c>
      <c r="E259" s="1">
        <v>16.129617691040039</v>
      </c>
      <c r="F259" s="25"/>
      <c r="G259" s="26"/>
      <c r="H259" s="1">
        <v>13.81696605682373</v>
      </c>
      <c r="I259" s="25"/>
      <c r="J259" s="26"/>
      <c r="K259" s="27"/>
      <c r="M259" s="27"/>
      <c r="N259" s="27"/>
      <c r="P259" s="27"/>
      <c r="Q259" s="27"/>
      <c r="R259" s="28"/>
      <c r="T259" s="39" t="str">
        <f>A281</f>
        <v>Clone 5 DAPT</v>
      </c>
      <c r="U259" s="23">
        <f>N281</f>
        <v>0.96127877266361339</v>
      </c>
      <c r="V259" s="23">
        <f>R281</f>
        <v>0.4969903879180998</v>
      </c>
    </row>
    <row r="260" spans="1:22" ht="15" x14ac:dyDescent="0.2">
      <c r="A260" s="17" t="s">
        <v>274</v>
      </c>
      <c r="B260" t="s">
        <v>186</v>
      </c>
      <c r="C260" s="18" t="s">
        <v>309</v>
      </c>
      <c r="D260" t="s">
        <v>319</v>
      </c>
      <c r="E260" s="1">
        <v>22.301763534545898</v>
      </c>
      <c r="F260" s="25">
        <f>AVERAGE(E260:E262)</f>
        <v>21.97252909342448</v>
      </c>
      <c r="G260" s="26">
        <f>STDEV(E260:E262)</f>
        <v>0.34936081083854398</v>
      </c>
      <c r="H260" s="1">
        <v>15.672606468200684</v>
      </c>
      <c r="I260" s="25">
        <f>AVERAGE(H260:H262)</f>
        <v>15.927810192108154</v>
      </c>
      <c r="J260" s="26">
        <f>STDEV(H260:H262)</f>
        <v>0.36091256751806394</v>
      </c>
      <c r="K260" s="27">
        <f>F260-I260</f>
        <v>6.0447189013163261</v>
      </c>
      <c r="L260" s="31"/>
      <c r="M260" s="27">
        <f>K260-$L$248</f>
        <v>4.494439999262493</v>
      </c>
      <c r="N260" s="27">
        <f>POWER(2,-M260)</f>
        <v>4.4364822318983171E-2</v>
      </c>
      <c r="O260" s="31"/>
      <c r="P260" s="27"/>
      <c r="Q260" s="27"/>
      <c r="R260" s="22">
        <f>SQRT((G260^2)+(J260^2))</f>
        <v>0.50230554201824806</v>
      </c>
      <c r="T260" s="39" t="str">
        <f>A284</f>
        <v>Pt 2 BM50</v>
      </c>
      <c r="U260" s="23">
        <f>N284</f>
        <v>1</v>
      </c>
      <c r="V260" s="23">
        <f>R284</f>
        <v>0.45906575192572807</v>
      </c>
    </row>
    <row r="261" spans="1:22" ht="15" x14ac:dyDescent="0.2">
      <c r="A261" s="24"/>
      <c r="B261" t="s">
        <v>187</v>
      </c>
      <c r="C261" s="18" t="s">
        <v>309</v>
      </c>
      <c r="D261" t="s">
        <v>319</v>
      </c>
      <c r="E261" s="1">
        <v>22.009794235229492</v>
      </c>
      <c r="F261" s="25"/>
      <c r="G261" s="26"/>
      <c r="H261" s="43" t="s">
        <v>322</v>
      </c>
      <c r="I261" s="25"/>
      <c r="J261" s="26"/>
      <c r="K261" s="27"/>
      <c r="M261" s="27"/>
      <c r="N261" s="27"/>
      <c r="P261" s="27"/>
      <c r="Q261" s="27"/>
      <c r="R261" s="28"/>
      <c r="T261" s="39" t="str">
        <f>A287</f>
        <v>Pt 2 CHIR</v>
      </c>
      <c r="U261" s="23">
        <f>N287</f>
        <v>0.566816000748392</v>
      </c>
      <c r="V261" s="23">
        <f>R287</f>
        <v>0.91162564674257374</v>
      </c>
    </row>
    <row r="262" spans="1:22" ht="16" thickBot="1" x14ac:dyDescent="0.25">
      <c r="A262" s="32"/>
      <c r="B262" t="s">
        <v>188</v>
      </c>
      <c r="C262" s="18" t="s">
        <v>309</v>
      </c>
      <c r="D262" t="s">
        <v>319</v>
      </c>
      <c r="E262" s="1">
        <v>21.606029510498047</v>
      </c>
      <c r="F262" s="25"/>
      <c r="G262" s="26"/>
      <c r="H262" s="1">
        <v>16.183013916015625</v>
      </c>
      <c r="I262" s="25"/>
      <c r="J262" s="26"/>
      <c r="K262" s="27"/>
      <c r="M262" s="27"/>
      <c r="N262" s="27"/>
      <c r="P262" s="27"/>
      <c r="Q262" s="27"/>
      <c r="R262" s="28"/>
      <c r="T262" s="39" t="str">
        <f>A290</f>
        <v>Pt 2 DAPT</v>
      </c>
      <c r="U262" s="23">
        <f>N290</f>
        <v>1.5205124962579302</v>
      </c>
      <c r="V262" s="23">
        <f>R290</f>
        <v>0.28238780250977258</v>
      </c>
    </row>
    <row r="263" spans="1:22" ht="15" x14ac:dyDescent="0.2">
      <c r="A263" s="17" t="s">
        <v>268</v>
      </c>
      <c r="B263" t="s">
        <v>222</v>
      </c>
      <c r="C263" s="18" t="s">
        <v>310</v>
      </c>
      <c r="D263" t="s">
        <v>319</v>
      </c>
      <c r="E263" s="1">
        <v>15.813578605651855</v>
      </c>
      <c r="F263" s="25">
        <f>AVERAGE(E263:E265)</f>
        <v>15.325647989908854</v>
      </c>
      <c r="G263" s="26">
        <f>STDEV(E263:E265)</f>
        <v>0.45149248922053076</v>
      </c>
      <c r="H263" s="1">
        <v>14.795587539672852</v>
      </c>
      <c r="I263" s="25">
        <f>AVERAGE(H263:H265)</f>
        <v>14.630152066548666</v>
      </c>
      <c r="J263" s="26">
        <f>STDEV(H263:H265)</f>
        <v>0.24003987261607884</v>
      </c>
      <c r="K263" s="27">
        <f>F263-I263</f>
        <v>0.69549592336018762</v>
      </c>
      <c r="M263" s="27">
        <f>K263-$L$248</f>
        <v>-0.85478297869364495</v>
      </c>
      <c r="N263" s="27">
        <f>POWER(2,-M263)</f>
        <v>1.8084866881545296</v>
      </c>
      <c r="O263" s="27"/>
      <c r="P263" s="27"/>
      <c r="Q263" s="27"/>
      <c r="R263" s="22">
        <f>SQRT((G263^2)+(J263^2))</f>
        <v>0.51133610108038963</v>
      </c>
      <c r="T263" s="54"/>
      <c r="U263" s="31"/>
      <c r="V263" s="31"/>
    </row>
    <row r="264" spans="1:22" ht="15" x14ac:dyDescent="0.2">
      <c r="A264" s="24"/>
      <c r="B264" t="s">
        <v>223</v>
      </c>
      <c r="C264" s="18" t="s">
        <v>310</v>
      </c>
      <c r="D264" t="s">
        <v>319</v>
      </c>
      <c r="E264" s="1">
        <v>14.922659873962402</v>
      </c>
      <c r="F264" s="25"/>
      <c r="G264" s="26"/>
      <c r="H264" s="1">
        <v>14.354840278625488</v>
      </c>
      <c r="I264" s="25"/>
      <c r="J264" s="26"/>
      <c r="K264" s="27"/>
      <c r="M264" s="27"/>
      <c r="N264" s="27"/>
      <c r="P264" s="27"/>
      <c r="Q264" s="27"/>
      <c r="R264" s="28"/>
      <c r="T264" s="54"/>
      <c r="U264" s="31"/>
      <c r="V264" s="31"/>
    </row>
    <row r="265" spans="1:22" ht="16" thickBot="1" x14ac:dyDescent="0.25">
      <c r="A265" s="24"/>
      <c r="B265" t="s">
        <v>224</v>
      </c>
      <c r="C265" s="18" t="s">
        <v>310</v>
      </c>
      <c r="D265" t="s">
        <v>319</v>
      </c>
      <c r="E265" s="1">
        <v>15.240705490112305</v>
      </c>
      <c r="F265" s="25"/>
      <c r="G265" s="26"/>
      <c r="H265" s="1">
        <v>14.740028381347656</v>
      </c>
      <c r="I265" s="25"/>
      <c r="J265" s="26"/>
      <c r="K265" s="27"/>
      <c r="L265" s="27"/>
      <c r="M265" s="27"/>
      <c r="N265" s="27"/>
      <c r="O265" s="27"/>
      <c r="P265" s="27"/>
      <c r="Q265" s="27"/>
      <c r="R265" s="28"/>
    </row>
    <row r="266" spans="1:22" ht="15" x14ac:dyDescent="0.2">
      <c r="A266" s="17" t="s">
        <v>269</v>
      </c>
      <c r="B266" t="s">
        <v>27</v>
      </c>
      <c r="C266" s="18" t="s">
        <v>312</v>
      </c>
      <c r="D266" t="s">
        <v>319</v>
      </c>
      <c r="E266" s="1">
        <v>16.947996139526367</v>
      </c>
      <c r="F266" s="25">
        <f>AVERAGE(E266:E268)</f>
        <v>16.979154586791992</v>
      </c>
      <c r="G266" s="26">
        <f>STDEV(E266:E268)</f>
        <v>0.17300433850946861</v>
      </c>
      <c r="H266" s="1">
        <v>15.256076812744141</v>
      </c>
      <c r="I266" s="25">
        <f>AVERAGE(H266:H268)</f>
        <v>14.851969718933105</v>
      </c>
      <c r="J266" s="26">
        <f>STDEV(H266:H268)</f>
        <v>0.38052844440746159</v>
      </c>
      <c r="K266" s="27">
        <f>F266-I266</f>
        <v>2.1271848678588867</v>
      </c>
      <c r="L266" s="38"/>
      <c r="M266" s="27">
        <f>K266-$L$248</f>
        <v>0.57690596580505416</v>
      </c>
      <c r="N266" s="27">
        <f>POWER(2,-M266)</f>
        <v>0.6703999907272139</v>
      </c>
      <c r="P266" s="27"/>
      <c r="Q266" s="27"/>
      <c r="R266" s="22">
        <f>SQRT((G266^2)+(J266^2))</f>
        <v>0.41801004550879084</v>
      </c>
    </row>
    <row r="267" spans="1:22" ht="15" x14ac:dyDescent="0.2">
      <c r="A267" s="24"/>
      <c r="B267" t="s">
        <v>28</v>
      </c>
      <c r="C267" s="18" t="s">
        <v>312</v>
      </c>
      <c r="D267" t="s">
        <v>319</v>
      </c>
      <c r="E267" s="1">
        <v>17.165620803833008</v>
      </c>
      <c r="F267" s="25"/>
      <c r="G267" s="26"/>
      <c r="H267" s="1">
        <v>14.500500679016113</v>
      </c>
      <c r="I267" s="25"/>
      <c r="J267" s="26"/>
      <c r="K267" s="27"/>
      <c r="M267" s="27"/>
      <c r="N267" s="27"/>
      <c r="P267" s="27"/>
      <c r="Q267" s="27"/>
      <c r="R267" s="28"/>
    </row>
    <row r="268" spans="1:22" ht="16" thickBot="1" x14ac:dyDescent="0.25">
      <c r="A268" s="24"/>
      <c r="B268" t="s">
        <v>29</v>
      </c>
      <c r="C268" s="18" t="s">
        <v>312</v>
      </c>
      <c r="D268" t="s">
        <v>319</v>
      </c>
      <c r="E268" s="1">
        <v>16.823846817016602</v>
      </c>
      <c r="F268" s="25"/>
      <c r="G268" s="26"/>
      <c r="H268" s="1">
        <v>14.799331665039062</v>
      </c>
      <c r="I268" s="25"/>
      <c r="J268" s="26"/>
      <c r="K268" s="27"/>
      <c r="M268" s="27"/>
      <c r="N268" s="27"/>
      <c r="P268" s="27"/>
      <c r="Q268" s="27"/>
      <c r="R268" s="28"/>
    </row>
    <row r="269" spans="1:22" ht="15" x14ac:dyDescent="0.2">
      <c r="A269" s="17" t="s">
        <v>275</v>
      </c>
      <c r="B269" t="s">
        <v>63</v>
      </c>
      <c r="C269" s="18" t="s">
        <v>313</v>
      </c>
      <c r="D269" t="s">
        <v>319</v>
      </c>
      <c r="E269" s="1">
        <v>19.973344802856445</v>
      </c>
      <c r="F269" s="25">
        <f>AVERAGE(E269:E271)</f>
        <v>19.859643936157227</v>
      </c>
      <c r="G269" s="26">
        <f>STDEV(E269:E271)</f>
        <v>0.13413860941970879</v>
      </c>
      <c r="H269" s="1">
        <v>17.303049087524414</v>
      </c>
      <c r="I269" s="25">
        <f>AVERAGE(H269:H271)</f>
        <v>16.50669225056966</v>
      </c>
      <c r="J269" s="26">
        <f>STDEV(H269:H271)</f>
        <v>0.81128684664420458</v>
      </c>
      <c r="K269" s="27">
        <f>F269-I269</f>
        <v>3.3529516855875663</v>
      </c>
      <c r="M269" s="27">
        <f>K269-$L$248</f>
        <v>1.8026727835337337</v>
      </c>
      <c r="N269" s="27">
        <f>POWER(2,-M269)</f>
        <v>0.28664305233292831</v>
      </c>
      <c r="P269" s="27"/>
      <c r="Q269" s="27"/>
      <c r="R269" s="22">
        <f>SQRT((G269^2)+(J269^2))</f>
        <v>0.82230135234897328</v>
      </c>
    </row>
    <row r="270" spans="1:22" ht="15" x14ac:dyDescent="0.2">
      <c r="A270" s="24"/>
      <c r="B270" t="s">
        <v>64</v>
      </c>
      <c r="C270" s="18" t="s">
        <v>313</v>
      </c>
      <c r="D270" t="s">
        <v>319</v>
      </c>
      <c r="E270" s="1">
        <v>19.893882751464844</v>
      </c>
      <c r="F270" s="25"/>
      <c r="G270" s="26"/>
      <c r="H270" s="1">
        <v>16.535770416259766</v>
      </c>
      <c r="I270" s="25"/>
      <c r="J270" s="26"/>
      <c r="K270" s="27"/>
      <c r="M270" s="27"/>
      <c r="N270" s="27"/>
      <c r="P270" s="27"/>
      <c r="Q270" s="27"/>
      <c r="R270" s="28"/>
    </row>
    <row r="271" spans="1:22" ht="16" thickBot="1" x14ac:dyDescent="0.25">
      <c r="A271" s="32"/>
      <c r="B271" t="s">
        <v>65</v>
      </c>
      <c r="C271" s="18" t="s">
        <v>313</v>
      </c>
      <c r="D271" t="s">
        <v>319</v>
      </c>
      <c r="E271" s="1">
        <v>19.711704254150391</v>
      </c>
      <c r="F271" s="25"/>
      <c r="G271" s="26"/>
      <c r="H271" s="1">
        <v>15.681257247924805</v>
      </c>
      <c r="I271" s="25"/>
      <c r="J271" s="26"/>
      <c r="K271" s="27"/>
      <c r="M271" s="27"/>
      <c r="N271" s="27"/>
      <c r="P271" s="27"/>
      <c r="Q271" s="27"/>
      <c r="R271" s="28"/>
    </row>
    <row r="272" spans="1:22" ht="15" x14ac:dyDescent="0.2">
      <c r="A272" s="24" t="s">
        <v>270</v>
      </c>
      <c r="B272" t="s">
        <v>99</v>
      </c>
      <c r="C272" s="18" t="s">
        <v>314</v>
      </c>
      <c r="D272" t="s">
        <v>319</v>
      </c>
      <c r="E272" s="1">
        <v>16.647354125976562</v>
      </c>
      <c r="F272" s="25">
        <f>AVERAGE(E272:E274)</f>
        <v>16.337918917338055</v>
      </c>
      <c r="G272" s="26">
        <f>STDEV(E272:E274)</f>
        <v>0.34538748993604712</v>
      </c>
      <c r="H272" s="1">
        <v>14.628849983215332</v>
      </c>
      <c r="I272" s="25">
        <f>AVERAGE(H272:H274)</f>
        <v>14.259073257446289</v>
      </c>
      <c r="J272" s="26">
        <f>STDEV(H272:H274)</f>
        <v>0.44463767428142487</v>
      </c>
      <c r="K272" s="27">
        <f>F272-I272</f>
        <v>2.0788456598917655</v>
      </c>
      <c r="L272" s="27"/>
      <c r="M272" s="27">
        <f>K272-$L$248</f>
        <v>0.52856675783793294</v>
      </c>
      <c r="N272" s="27">
        <f>POWER(2,-M272)</f>
        <v>0.69324309287489805</v>
      </c>
      <c r="P272" s="27"/>
      <c r="Q272" s="27"/>
      <c r="R272" s="22">
        <f>SQRT((G272^2)+(J272^2))</f>
        <v>0.56302324960406169</v>
      </c>
    </row>
    <row r="273" spans="1:18" ht="15" x14ac:dyDescent="0.2">
      <c r="B273" t="s">
        <v>100</v>
      </c>
      <c r="C273" s="18" t="s">
        <v>314</v>
      </c>
      <c r="D273" t="s">
        <v>319</v>
      </c>
      <c r="E273" s="1">
        <v>16.401100158691406</v>
      </c>
      <c r="F273" s="25"/>
      <c r="G273" s="26"/>
      <c r="H273" s="1">
        <v>14.382651329040527</v>
      </c>
      <c r="I273" s="25"/>
      <c r="J273" s="26"/>
      <c r="K273" s="27"/>
      <c r="M273" s="27"/>
      <c r="N273" s="27"/>
      <c r="P273" s="27"/>
      <c r="Q273" s="27"/>
      <c r="R273" s="28"/>
    </row>
    <row r="274" spans="1:18" ht="16" thickBot="1" x14ac:dyDescent="0.25">
      <c r="A274" s="36"/>
      <c r="B274" t="s">
        <v>101</v>
      </c>
      <c r="C274" s="18" t="s">
        <v>314</v>
      </c>
      <c r="D274" t="s">
        <v>319</v>
      </c>
      <c r="E274" s="1">
        <v>15.965302467346191</v>
      </c>
      <c r="F274" s="25"/>
      <c r="G274" s="26"/>
      <c r="H274" s="1">
        <v>13.765718460083008</v>
      </c>
      <c r="I274" s="25"/>
      <c r="J274" s="26"/>
      <c r="K274" s="27"/>
      <c r="L274" s="31"/>
      <c r="M274" s="27"/>
      <c r="N274" s="27"/>
      <c r="P274" s="27"/>
      <c r="Q274" s="27"/>
      <c r="R274" s="28"/>
    </row>
    <row r="275" spans="1:18" ht="15" x14ac:dyDescent="0.2">
      <c r="A275" t="s">
        <v>271</v>
      </c>
      <c r="B275" t="s">
        <v>168</v>
      </c>
      <c r="C275" s="18" t="s">
        <v>315</v>
      </c>
      <c r="D275" t="s">
        <v>319</v>
      </c>
      <c r="E275" s="1">
        <v>15.278534889221191</v>
      </c>
      <c r="F275" s="25">
        <f>AVERAGE(E275:E277)</f>
        <v>15.17909049987793</v>
      </c>
      <c r="G275" s="26">
        <f>STDEV(E275:E277)</f>
        <v>0.18677839193766976</v>
      </c>
      <c r="H275" s="1">
        <v>13.644260406494141</v>
      </c>
      <c r="I275" s="25">
        <f>AVERAGE(H275:H277)</f>
        <v>13.230893135070801</v>
      </c>
      <c r="J275" s="26">
        <f>STDEV(H275:H277)</f>
        <v>0.37900412767198544</v>
      </c>
      <c r="K275" s="27">
        <f>F275-I275</f>
        <v>1.9481973648071289</v>
      </c>
      <c r="L275" s="38"/>
      <c r="M275" s="27">
        <f>K275-$L$248</f>
        <v>0.39791846275329634</v>
      </c>
      <c r="N275" s="27">
        <f>POWER(2,-M275)</f>
        <v>0.75895251923175022</v>
      </c>
      <c r="R275" s="22">
        <f>SQRT((G275^2)+(J275^2))</f>
        <v>0.42252845642302533</v>
      </c>
    </row>
    <row r="276" spans="1:18" ht="15" x14ac:dyDescent="0.2">
      <c r="B276" t="s">
        <v>169</v>
      </c>
      <c r="C276" s="18" t="s">
        <v>315</v>
      </c>
      <c r="D276" t="s">
        <v>319</v>
      </c>
      <c r="E276" s="1">
        <v>15.295106887817383</v>
      </c>
      <c r="F276" s="25"/>
      <c r="G276" s="26"/>
      <c r="H276" s="1">
        <v>13.148667335510254</v>
      </c>
      <c r="I276" s="25"/>
      <c r="J276" s="26"/>
      <c r="K276" s="27"/>
      <c r="M276" s="27"/>
      <c r="N276" s="27"/>
      <c r="R276" s="28"/>
    </row>
    <row r="277" spans="1:18" ht="16" thickBot="1" x14ac:dyDescent="0.25">
      <c r="A277" s="36"/>
      <c r="B277" t="s">
        <v>170</v>
      </c>
      <c r="C277" s="18" t="s">
        <v>315</v>
      </c>
      <c r="D277" t="s">
        <v>319</v>
      </c>
      <c r="E277" s="1">
        <v>14.963629722595215</v>
      </c>
      <c r="F277" s="25"/>
      <c r="G277" s="26"/>
      <c r="H277" s="1">
        <v>12.899751663208008</v>
      </c>
      <c r="I277" s="25"/>
      <c r="J277" s="26"/>
      <c r="K277" s="27"/>
      <c r="M277" s="27"/>
      <c r="N277" s="27"/>
      <c r="R277" s="28"/>
    </row>
    <row r="278" spans="1:18" ht="15" x14ac:dyDescent="0.2">
      <c r="A278" t="s">
        <v>276</v>
      </c>
      <c r="B278" t="s">
        <v>204</v>
      </c>
      <c r="C278" s="18" t="s">
        <v>316</v>
      </c>
      <c r="D278" t="s">
        <v>319</v>
      </c>
      <c r="E278" s="1">
        <v>17.48643684387207</v>
      </c>
      <c r="F278" s="25">
        <f>AVERAGE(E278:E280)</f>
        <v>18.221783955891926</v>
      </c>
      <c r="G278" s="26">
        <f>STDEV(E278:E280)</f>
        <v>0.65987433618315294</v>
      </c>
      <c r="H278" s="43" t="s">
        <v>323</v>
      </c>
      <c r="I278" s="25">
        <f>AVERAGE(H278:H280)</f>
        <v>14.88104248046875</v>
      </c>
      <c r="J278" s="26">
        <f>STDEV(H278:H280)</f>
        <v>0.36382778073586547</v>
      </c>
      <c r="K278" s="27">
        <f>F278-I278</f>
        <v>3.3407414754231759</v>
      </c>
      <c r="M278" s="27">
        <f>K278-$L$248</f>
        <v>1.7904625733693433</v>
      </c>
      <c r="N278" s="27">
        <f>POWER(2,-M278)</f>
        <v>0.28907934319314771</v>
      </c>
      <c r="R278" s="22">
        <f>SQRT((G278^2)+(J278^2))</f>
        <v>0.75352823012037295</v>
      </c>
    </row>
    <row r="279" spans="1:18" ht="15" x14ac:dyDescent="0.2">
      <c r="B279" t="s">
        <v>205</v>
      </c>
      <c r="C279" s="18" t="s">
        <v>316</v>
      </c>
      <c r="D279" t="s">
        <v>319</v>
      </c>
      <c r="E279" s="1">
        <v>18.762323379516602</v>
      </c>
      <c r="F279" s="25"/>
      <c r="G279" s="26"/>
      <c r="H279" s="1">
        <v>15.138307571411133</v>
      </c>
      <c r="I279" s="25"/>
      <c r="J279" s="26"/>
      <c r="K279" s="27"/>
      <c r="M279" s="27"/>
      <c r="N279" s="27"/>
      <c r="R279" s="28"/>
    </row>
    <row r="280" spans="1:18" ht="16" thickBot="1" x14ac:dyDescent="0.25">
      <c r="A280" s="36"/>
      <c r="B280" t="s">
        <v>206</v>
      </c>
      <c r="C280" s="18" t="s">
        <v>316</v>
      </c>
      <c r="D280" t="s">
        <v>319</v>
      </c>
      <c r="E280" s="1">
        <v>18.416591644287109</v>
      </c>
      <c r="F280" s="25"/>
      <c r="G280" s="26"/>
      <c r="H280" s="1">
        <v>14.623777389526367</v>
      </c>
      <c r="I280" s="25"/>
      <c r="J280" s="26"/>
      <c r="K280" s="27"/>
      <c r="M280" s="27"/>
      <c r="N280" s="27"/>
      <c r="R280" s="28"/>
    </row>
    <row r="281" spans="1:18" ht="15" x14ac:dyDescent="0.2">
      <c r="A281" t="s">
        <v>272</v>
      </c>
      <c r="B281" t="s">
        <v>240</v>
      </c>
      <c r="C281" s="18" t="s">
        <v>317</v>
      </c>
      <c r="D281" t="s">
        <v>319</v>
      </c>
      <c r="E281" s="1">
        <v>14.851775169372559</v>
      </c>
      <c r="F281" s="25">
        <f>AVERAGE(E281:E283)</f>
        <v>14.591340700785318</v>
      </c>
      <c r="G281" s="26">
        <f>STDEV(E281:E283)</f>
        <v>0.44239856318934762</v>
      </c>
      <c r="H281" s="1">
        <v>12.960871696472168</v>
      </c>
      <c r="I281" s="25">
        <f>AVERAGE(H281:H283)</f>
        <v>12.984088579813639</v>
      </c>
      <c r="J281" s="26">
        <f>STDEV(H281:H283)</f>
        <v>0.22645740652710861</v>
      </c>
      <c r="K281" s="27">
        <f>F281-I281</f>
        <v>1.6072521209716797</v>
      </c>
      <c r="M281" s="27">
        <f>K281-$L$248</f>
        <v>5.6973218917847124E-2</v>
      </c>
      <c r="N281" s="27">
        <f>POWER(2,-M281)</f>
        <v>0.96127877266361339</v>
      </c>
      <c r="R281" s="22">
        <f>SQRT((G281^2)+(J281^2))</f>
        <v>0.4969903879180998</v>
      </c>
    </row>
    <row r="282" spans="1:18" ht="15" x14ac:dyDescent="0.2">
      <c r="B282" t="s">
        <v>241</v>
      </c>
      <c r="C282" s="18" t="s">
        <v>317</v>
      </c>
      <c r="D282" t="s">
        <v>319</v>
      </c>
      <c r="E282" s="1">
        <v>14.841711044311523</v>
      </c>
      <c r="F282" s="25"/>
      <c r="G282" s="26"/>
      <c r="H282" s="1">
        <v>13.221260070800781</v>
      </c>
      <c r="I282" s="25"/>
      <c r="J282" s="26"/>
      <c r="K282" s="27"/>
      <c r="M282" s="27"/>
      <c r="N282" s="27"/>
      <c r="R282" s="28"/>
    </row>
    <row r="283" spans="1:18" ht="16" thickBot="1" x14ac:dyDescent="0.25">
      <c r="A283" s="36"/>
      <c r="B283" t="s">
        <v>242</v>
      </c>
      <c r="C283" s="18" t="s">
        <v>317</v>
      </c>
      <c r="D283" t="s">
        <v>319</v>
      </c>
      <c r="E283" s="1">
        <v>14.080535888671875</v>
      </c>
      <c r="F283" s="25"/>
      <c r="G283" s="26"/>
      <c r="H283" s="1">
        <v>12.770133972167969</v>
      </c>
      <c r="I283" s="25"/>
      <c r="J283" s="26"/>
      <c r="K283" s="27"/>
      <c r="M283" s="27"/>
      <c r="N283" s="27"/>
      <c r="R283" s="42"/>
    </row>
    <row r="284" spans="1:18" ht="15" x14ac:dyDescent="0.2">
      <c r="A284" s="17" t="s">
        <v>325</v>
      </c>
      <c r="B284" t="s">
        <v>57</v>
      </c>
      <c r="C284" s="18" t="s">
        <v>326</v>
      </c>
      <c r="D284" t="s">
        <v>319</v>
      </c>
      <c r="E284" s="1">
        <v>16.874212265014648</v>
      </c>
      <c r="F284" s="25">
        <f>AVERAGE(E284:E286)</f>
        <v>16.672129313151043</v>
      </c>
      <c r="G284" s="26">
        <f>STDEV(E284:E286)</f>
        <v>0.17586973164968978</v>
      </c>
      <c r="H284" s="1">
        <v>16.115955352783203</v>
      </c>
      <c r="I284" s="25">
        <f>AVERAGE(H284:H286)</f>
        <v>15.650363922119141</v>
      </c>
      <c r="J284" s="26">
        <f>STDEV(H284:H286)</f>
        <v>0.42404150985558031</v>
      </c>
      <c r="K284" s="27">
        <f>F284-I284</f>
        <v>1.0217653910319022</v>
      </c>
      <c r="L284" s="27">
        <f>K284</f>
        <v>1.0217653910319022</v>
      </c>
      <c r="M284" s="27">
        <f>K284-$L$284</f>
        <v>0</v>
      </c>
      <c r="N284" s="27">
        <f>POWER(2,-M284)</f>
        <v>1</v>
      </c>
      <c r="O284" s="27"/>
      <c r="P284" s="27"/>
      <c r="Q284" s="27"/>
      <c r="R284" s="22">
        <f>SQRT((G284^2)+(J284^2))</f>
        <v>0.45906575192572807</v>
      </c>
    </row>
    <row r="285" spans="1:18" ht="15" x14ac:dyDescent="0.2">
      <c r="A285" s="24"/>
      <c r="B285" t="s">
        <v>58</v>
      </c>
      <c r="C285" s="18" t="s">
        <v>326</v>
      </c>
      <c r="D285" t="s">
        <v>319</v>
      </c>
      <c r="E285" s="1">
        <v>16.588466644287109</v>
      </c>
      <c r="F285" s="25"/>
      <c r="G285" s="26"/>
      <c r="H285" s="1">
        <v>15.286306381225586</v>
      </c>
      <c r="I285" s="25"/>
      <c r="J285" s="26"/>
      <c r="K285" s="27"/>
      <c r="M285" s="27"/>
      <c r="N285" s="27"/>
      <c r="P285" s="27"/>
      <c r="Q285" s="27"/>
      <c r="R285" s="28"/>
    </row>
    <row r="286" spans="1:18" ht="16" thickBot="1" x14ac:dyDescent="0.25">
      <c r="A286" s="24"/>
      <c r="B286" t="s">
        <v>59</v>
      </c>
      <c r="C286" s="18" t="s">
        <v>326</v>
      </c>
      <c r="D286" t="s">
        <v>319</v>
      </c>
      <c r="E286" s="1">
        <v>16.553709030151367</v>
      </c>
      <c r="F286" s="25"/>
      <c r="G286" s="26"/>
      <c r="H286" s="1">
        <v>15.548830032348633</v>
      </c>
      <c r="I286" s="25"/>
      <c r="J286" s="26"/>
      <c r="K286" s="27"/>
      <c r="M286" s="27"/>
      <c r="N286" s="27"/>
      <c r="P286" s="27"/>
      <c r="Q286" s="27"/>
      <c r="R286" s="28"/>
    </row>
    <row r="287" spans="1:18" ht="15" x14ac:dyDescent="0.2">
      <c r="A287" s="17" t="s">
        <v>327</v>
      </c>
      <c r="B287" t="s">
        <v>129</v>
      </c>
      <c r="C287" s="18" t="s">
        <v>328</v>
      </c>
      <c r="D287" t="s">
        <v>319</v>
      </c>
      <c r="E287" s="1">
        <v>18.096403121948242</v>
      </c>
      <c r="F287" s="25">
        <f>AVERAGE(E287:E289)</f>
        <v>18.192825953165691</v>
      </c>
      <c r="G287" s="26">
        <f>STDEV(E287:E289)</f>
        <v>8.7862187376452835E-2</v>
      </c>
      <c r="H287" s="1">
        <v>17.342586517333984</v>
      </c>
      <c r="I287" s="25">
        <f>AVERAGE(H287:H289)</f>
        <v>16.352012952168781</v>
      </c>
      <c r="J287" s="26">
        <f>STDEV(H287:H289)</f>
        <v>0.90738170348990443</v>
      </c>
      <c r="K287" s="27">
        <f>F287-I287</f>
        <v>1.8408130009969099</v>
      </c>
      <c r="M287" s="27">
        <f>K287-$L$284</f>
        <v>0.81904760996500769</v>
      </c>
      <c r="N287" s="27">
        <f>POWER(2,-M287)</f>
        <v>0.566816000748392</v>
      </c>
      <c r="P287" s="27"/>
      <c r="Q287" s="27"/>
      <c r="R287" s="22">
        <f>SQRT((G287^2)+(J287^2))</f>
        <v>0.91162564674257374</v>
      </c>
    </row>
    <row r="288" spans="1:18" ht="15" x14ac:dyDescent="0.2">
      <c r="A288" s="24"/>
      <c r="B288" t="s">
        <v>130</v>
      </c>
      <c r="C288" s="18" t="s">
        <v>328</v>
      </c>
      <c r="D288" t="s">
        <v>319</v>
      </c>
      <c r="E288" s="1">
        <v>18.268363952636719</v>
      </c>
      <c r="F288" s="25"/>
      <c r="G288" s="26"/>
      <c r="H288" s="1">
        <v>16.152385711669922</v>
      </c>
      <c r="I288" s="25"/>
      <c r="J288" s="26"/>
      <c r="K288" s="27"/>
      <c r="M288" s="27"/>
      <c r="N288" s="27"/>
      <c r="P288" s="27"/>
      <c r="Q288" s="27"/>
      <c r="R288" s="28"/>
    </row>
    <row r="289" spans="1:26" ht="16" thickBot="1" x14ac:dyDescent="0.25">
      <c r="A289" s="24"/>
      <c r="B289" t="s">
        <v>131</v>
      </c>
      <c r="C289" s="18" t="s">
        <v>328</v>
      </c>
      <c r="D289" t="s">
        <v>319</v>
      </c>
      <c r="E289" s="1">
        <v>18.213710784912109</v>
      </c>
      <c r="F289" s="25"/>
      <c r="G289" s="26"/>
      <c r="H289" s="1">
        <v>15.561066627502441</v>
      </c>
      <c r="I289" s="25"/>
      <c r="J289" s="26"/>
      <c r="K289" s="27"/>
      <c r="M289" s="27"/>
      <c r="N289" s="27"/>
      <c r="P289" s="27"/>
      <c r="Q289" s="27"/>
      <c r="R289" s="28"/>
    </row>
    <row r="290" spans="1:26" ht="15" x14ac:dyDescent="0.2">
      <c r="A290" s="17" t="s">
        <v>329</v>
      </c>
      <c r="B290" t="s">
        <v>93</v>
      </c>
      <c r="C290" s="18" t="s">
        <v>330</v>
      </c>
      <c r="D290" t="s">
        <v>319</v>
      </c>
      <c r="E290" s="1">
        <v>15.696640014648438</v>
      </c>
      <c r="F290" s="25">
        <f>AVERAGE(E290:E292)</f>
        <v>15.949590365091959</v>
      </c>
      <c r="G290" s="26">
        <f>STDEV(E290:E292)</f>
        <v>0.23192105746884076</v>
      </c>
      <c r="H290" s="1">
        <v>15.625075340270996</v>
      </c>
      <c r="I290" s="25">
        <f>AVERAGE(H290:H292)</f>
        <v>15.532382647196451</v>
      </c>
      <c r="J290" s="26">
        <f>STDEV(H290:H292)</f>
        <v>0.16110708894655437</v>
      </c>
      <c r="K290" s="27">
        <f>F290-I290</f>
        <v>0.41720771789550781</v>
      </c>
      <c r="M290" s="27">
        <f>K290-$L$284</f>
        <v>-0.60455767313639441</v>
      </c>
      <c r="N290" s="27">
        <f>POWER(2,-M290)</f>
        <v>1.5205124962579302</v>
      </c>
      <c r="P290" s="27"/>
      <c r="Q290" s="27"/>
      <c r="R290" s="22">
        <f>SQRT((G290^2)+(J290^2))</f>
        <v>0.28238780250977258</v>
      </c>
    </row>
    <row r="291" spans="1:26" ht="15" x14ac:dyDescent="0.2">
      <c r="A291" s="24"/>
      <c r="B291" t="s">
        <v>94</v>
      </c>
      <c r="C291" s="18" t="s">
        <v>330</v>
      </c>
      <c r="D291" t="s">
        <v>319</v>
      </c>
      <c r="E291" s="1">
        <v>16.152219772338867</v>
      </c>
      <c r="F291" s="25"/>
      <c r="G291" s="26"/>
      <c r="H291" s="1">
        <v>15.625720024108887</v>
      </c>
      <c r="I291" s="25"/>
      <c r="J291" s="26"/>
      <c r="K291" s="27"/>
      <c r="M291" s="27"/>
      <c r="N291" s="27"/>
      <c r="P291" s="27"/>
      <c r="Q291" s="27"/>
      <c r="R291" s="28"/>
    </row>
    <row r="292" spans="1:26" ht="16" thickBot="1" x14ac:dyDescent="0.25">
      <c r="A292" s="32"/>
      <c r="B292" s="36" t="s">
        <v>95</v>
      </c>
      <c r="C292" s="40" t="s">
        <v>330</v>
      </c>
      <c r="D292" s="36" t="s">
        <v>319</v>
      </c>
      <c r="E292" s="41">
        <v>15.999911308288574</v>
      </c>
      <c r="F292" s="33"/>
      <c r="G292" s="34"/>
      <c r="H292" s="41">
        <v>15.346352577209473</v>
      </c>
      <c r="I292" s="33"/>
      <c r="J292" s="34"/>
      <c r="K292" s="35"/>
      <c r="L292" s="36"/>
      <c r="M292" s="35"/>
      <c r="N292" s="35"/>
      <c r="O292" s="36"/>
      <c r="P292" s="35"/>
      <c r="Q292" s="35"/>
      <c r="R292" s="42"/>
    </row>
    <row r="293" spans="1:26" ht="15" x14ac:dyDescent="0.2">
      <c r="C293" s="18"/>
      <c r="D293" s="18"/>
      <c r="E293" s="1"/>
      <c r="F293" s="25"/>
      <c r="G293" s="26"/>
      <c r="H293" s="1"/>
      <c r="I293" s="25"/>
      <c r="J293" s="26"/>
      <c r="K293" s="27"/>
      <c r="L293" s="31"/>
      <c r="M293" s="27"/>
      <c r="N293" s="27"/>
      <c r="R293" s="27"/>
    </row>
    <row r="295" spans="1:26" ht="14" thickBot="1" x14ac:dyDescent="0.2">
      <c r="L295" s="2" t="s">
        <v>253</v>
      </c>
      <c r="M295" s="2"/>
      <c r="N295" s="2"/>
      <c r="O295" s="3" t="s">
        <v>254</v>
      </c>
      <c r="P295" s="3"/>
      <c r="Q295" s="4"/>
      <c r="R295" s="4"/>
      <c r="T295" s="2" t="str">
        <f>L295</f>
        <v>relative to ave control</v>
      </c>
      <c r="U295" s="2"/>
      <c r="V295" s="2"/>
    </row>
    <row r="296" spans="1:26" ht="65" thickBot="1" x14ac:dyDescent="0.3">
      <c r="A296" s="5"/>
      <c r="B296" s="57" t="s">
        <v>337</v>
      </c>
      <c r="C296" s="47"/>
      <c r="D296" s="47"/>
      <c r="E296" s="48" t="s">
        <v>252</v>
      </c>
      <c r="F296" s="7" t="s">
        <v>255</v>
      </c>
      <c r="G296" s="6"/>
      <c r="H296" s="49" t="s">
        <v>256</v>
      </c>
      <c r="I296" s="8" t="s">
        <v>255</v>
      </c>
      <c r="J296" s="9" t="s">
        <v>257</v>
      </c>
      <c r="K296" s="10" t="s">
        <v>258</v>
      </c>
      <c r="L296" s="10" t="s">
        <v>259</v>
      </c>
      <c r="M296" s="11" t="s">
        <v>260</v>
      </c>
      <c r="N296" s="12" t="s">
        <v>261</v>
      </c>
      <c r="O296" s="10" t="s">
        <v>259</v>
      </c>
      <c r="P296" s="11" t="s">
        <v>260</v>
      </c>
      <c r="Q296" s="13" t="s">
        <v>261</v>
      </c>
      <c r="R296" s="14" t="s">
        <v>262</v>
      </c>
      <c r="T296" s="15" t="str">
        <f>S297</f>
        <v>mORG</v>
      </c>
      <c r="U296" s="16" t="str">
        <f>B296</f>
        <v>CHGA</v>
      </c>
      <c r="V296" s="16" t="str">
        <f>R296</f>
        <v>st dev</v>
      </c>
      <c r="X296" s="44" t="s">
        <v>293</v>
      </c>
      <c r="Y296" s="44" t="s">
        <v>294</v>
      </c>
      <c r="Z296" s="44" t="s">
        <v>295</v>
      </c>
    </row>
    <row r="297" spans="1:26" ht="15" x14ac:dyDescent="0.2">
      <c r="A297" s="17" t="s">
        <v>265</v>
      </c>
      <c r="B297" t="s">
        <v>4</v>
      </c>
      <c r="C297" s="18" t="s">
        <v>277</v>
      </c>
      <c r="D297" s="18" t="s">
        <v>301</v>
      </c>
      <c r="E297" s="1">
        <v>25.985336303710938</v>
      </c>
      <c r="F297" s="19">
        <f>AVERAGE(E297:E299)</f>
        <v>26.456674575805664</v>
      </c>
      <c r="G297" s="20">
        <f>STDEV(E297:E299)</f>
        <v>0.46766889923995325</v>
      </c>
      <c r="H297" s="1">
        <v>15.195988655090332</v>
      </c>
      <c r="I297" s="19">
        <f>AVERAGE(H297:H299)</f>
        <v>15.26850668589274</v>
      </c>
      <c r="J297" s="20">
        <f>STDEV(H297:H299)</f>
        <v>7.8545513724218974E-2</v>
      </c>
      <c r="K297" s="21">
        <f>F297-I297</f>
        <v>11.188167889912924</v>
      </c>
      <c r="L297" s="21">
        <f>AVERAGE(K297,K306,K315,K324)</f>
        <v>11.498087882995605</v>
      </c>
      <c r="M297" s="21">
        <f>K297-$L$297</f>
        <v>-0.3099199930826817</v>
      </c>
      <c r="N297" s="21">
        <f>POWER(2,-M297)</f>
        <v>1.2396389519094637</v>
      </c>
      <c r="O297" s="21"/>
      <c r="P297" s="21"/>
      <c r="Q297" s="21"/>
      <c r="R297" s="22">
        <f>SQRT((G297^2)+(J297^2))</f>
        <v>0.4742189336609316</v>
      </c>
      <c r="S297" t="s">
        <v>264</v>
      </c>
      <c r="T297" s="39" t="str">
        <f>A297</f>
        <v>Clone 1 BM50</v>
      </c>
      <c r="U297" s="23">
        <f>N297</f>
        <v>1.2396389519094637</v>
      </c>
      <c r="V297" s="23">
        <f>R297</f>
        <v>0.4742189336609316</v>
      </c>
      <c r="X297" s="23">
        <f>U297</f>
        <v>1.2396389519094637</v>
      </c>
      <c r="Y297" s="23">
        <f>U298</f>
        <v>3.102913417582704</v>
      </c>
      <c r="Z297" s="23">
        <f>U299</f>
        <v>2.8118363208621253</v>
      </c>
    </row>
    <row r="298" spans="1:26" ht="15" x14ac:dyDescent="0.2">
      <c r="A298" s="24"/>
      <c r="B298" t="s">
        <v>5</v>
      </c>
      <c r="C298" s="18" t="s">
        <v>277</v>
      </c>
      <c r="D298" s="18" t="s">
        <v>301</v>
      </c>
      <c r="E298" s="1">
        <v>26.464101791381836</v>
      </c>
      <c r="F298" s="25"/>
      <c r="G298" s="26"/>
      <c r="H298" s="1">
        <v>15.351938247680664</v>
      </c>
      <c r="I298" s="25"/>
      <c r="J298" s="26"/>
      <c r="K298" s="27"/>
      <c r="L298" s="27"/>
      <c r="M298" s="27"/>
      <c r="N298" s="27"/>
      <c r="O298" s="27"/>
      <c r="P298" s="27"/>
      <c r="Q298" s="27"/>
      <c r="R298" s="28"/>
      <c r="T298" s="39" t="str">
        <f>A300</f>
        <v>Clone 1 CHIR</v>
      </c>
      <c r="U298" s="23">
        <f>N300</f>
        <v>3.102913417582704</v>
      </c>
      <c r="V298" s="23">
        <f>R300</f>
        <v>1.0531703810373347</v>
      </c>
      <c r="X298" s="23">
        <f>U300</f>
        <v>2.5800241907921846</v>
      </c>
      <c r="Y298" s="23">
        <f>U301</f>
        <v>13.49410029068552</v>
      </c>
      <c r="Z298" s="23">
        <f>U302</f>
        <v>1.845653932648246</v>
      </c>
    </row>
    <row r="299" spans="1:26" ht="16" thickBot="1" x14ac:dyDescent="0.25">
      <c r="A299" s="24"/>
      <c r="B299" t="s">
        <v>6</v>
      </c>
      <c r="C299" s="18" t="s">
        <v>277</v>
      </c>
      <c r="D299" s="18" t="s">
        <v>301</v>
      </c>
      <c r="E299" s="1">
        <v>26.920585632324219</v>
      </c>
      <c r="F299" s="25"/>
      <c r="G299" s="26"/>
      <c r="H299" s="1">
        <v>15.257593154907227</v>
      </c>
      <c r="I299" s="25"/>
      <c r="J299" s="26"/>
      <c r="K299" s="27"/>
      <c r="L299" s="27"/>
      <c r="M299" s="27"/>
      <c r="N299" s="27"/>
      <c r="O299" s="27"/>
      <c r="P299" s="27"/>
      <c r="Q299" s="27"/>
      <c r="R299" s="28"/>
      <c r="T299" s="39" t="str">
        <f>A303</f>
        <v>Clone 1 DAPT</v>
      </c>
      <c r="U299" s="23">
        <f>N303</f>
        <v>2.8118363208621253</v>
      </c>
      <c r="V299" s="23">
        <f>R303</f>
        <v>0.45695132845202141</v>
      </c>
      <c r="X299" s="23">
        <f>U303</f>
        <v>0.12654101597277106</v>
      </c>
      <c r="Y299" s="23">
        <f>U304</f>
        <v>1.7223781151827167</v>
      </c>
      <c r="Z299" s="23">
        <f>U305</f>
        <v>0.11533428375037322</v>
      </c>
    </row>
    <row r="300" spans="1:26" ht="15" x14ac:dyDescent="0.2">
      <c r="A300" s="17" t="s">
        <v>273</v>
      </c>
      <c r="B300" t="s">
        <v>42</v>
      </c>
      <c r="C300" s="18" t="s">
        <v>278</v>
      </c>
      <c r="D300" s="18" t="s">
        <v>301</v>
      </c>
      <c r="E300" s="1">
        <v>25.796516418457031</v>
      </c>
      <c r="F300" s="25">
        <f>AVERAGE(E300:E302)</f>
        <v>26.539470672607422</v>
      </c>
      <c r="G300" s="26">
        <f>STDEV(E300:E302)</f>
        <v>1.0522319362585772</v>
      </c>
      <c r="H300" s="1">
        <v>16.624240875244141</v>
      </c>
      <c r="I300" s="25">
        <f>AVERAGE(H300:H302)</f>
        <v>16.675006230672199</v>
      </c>
      <c r="J300" s="26">
        <f>STDEV(H300:H302)</f>
        <v>4.4450014756466663E-2</v>
      </c>
      <c r="K300" s="27">
        <f>F300-I300</f>
        <v>9.8644644419352225</v>
      </c>
      <c r="L300" s="27"/>
      <c r="M300" s="27">
        <f>K300-$L$297</f>
        <v>-1.6336234410603829</v>
      </c>
      <c r="N300" s="27">
        <f>POWER(2,-M300)</f>
        <v>3.102913417582704</v>
      </c>
      <c r="O300" s="27"/>
      <c r="P300" s="27"/>
      <c r="Q300" s="27"/>
      <c r="R300" s="22">
        <f>SQRT((G300^2)+(J300^2))</f>
        <v>1.0531703810373347</v>
      </c>
      <c r="T300" s="39" t="str">
        <f>A306</f>
        <v>Clone 2 BM50</v>
      </c>
      <c r="U300" s="23">
        <f>N306</f>
        <v>2.5800241907921846</v>
      </c>
      <c r="V300" s="23">
        <f>R306</f>
        <v>0.55009570629688331</v>
      </c>
      <c r="X300" s="23">
        <f>U306</f>
        <v>2.4708688300823862</v>
      </c>
      <c r="Y300" s="23">
        <f>U307</f>
        <v>8.7016209122795516</v>
      </c>
      <c r="Z300" s="23">
        <f>U308</f>
        <v>4.148438606670295</v>
      </c>
    </row>
    <row r="301" spans="1:26" ht="15" x14ac:dyDescent="0.2">
      <c r="A301" s="24"/>
      <c r="B301" t="s">
        <v>43</v>
      </c>
      <c r="C301" s="18" t="s">
        <v>278</v>
      </c>
      <c r="D301" s="18" t="s">
        <v>301</v>
      </c>
      <c r="E301" s="1">
        <v>26.078357696533203</v>
      </c>
      <c r="F301" s="25"/>
      <c r="G301" s="26"/>
      <c r="H301" s="1">
        <v>16.706943511962891</v>
      </c>
      <c r="I301" s="25"/>
      <c r="J301" s="26"/>
      <c r="K301" s="27"/>
      <c r="M301" s="27"/>
      <c r="N301" s="27"/>
      <c r="P301" s="27"/>
      <c r="Q301" s="27"/>
      <c r="R301" s="28"/>
      <c r="T301" s="39" t="str">
        <f>A309</f>
        <v>Clone 2 CHIR</v>
      </c>
      <c r="U301" s="23">
        <f>N309</f>
        <v>13.49410029068552</v>
      </c>
      <c r="V301" s="23">
        <f>R309</f>
        <v>0.37414628914139042</v>
      </c>
      <c r="W301" s="45"/>
      <c r="X301" s="56">
        <f>U309</f>
        <v>1</v>
      </c>
      <c r="Y301" s="56">
        <f>U310</f>
        <v>1.5113471190721741</v>
      </c>
      <c r="Z301" s="56">
        <f>U311</f>
        <v>0.85197841870219415</v>
      </c>
    </row>
    <row r="302" spans="1:26" ht="16" thickBot="1" x14ac:dyDescent="0.25">
      <c r="A302" s="24"/>
      <c r="B302" t="s">
        <v>44</v>
      </c>
      <c r="C302" s="18" t="s">
        <v>278</v>
      </c>
      <c r="D302" s="18" t="s">
        <v>301</v>
      </c>
      <c r="E302" s="1">
        <v>27.743537902832031</v>
      </c>
      <c r="F302" s="25"/>
      <c r="G302" s="26"/>
      <c r="H302" s="1">
        <v>16.69383430480957</v>
      </c>
      <c r="I302" s="25"/>
      <c r="J302" s="26"/>
      <c r="K302" s="27"/>
      <c r="M302" s="27"/>
      <c r="N302" s="27"/>
      <c r="P302" s="27"/>
      <c r="Q302" s="27"/>
      <c r="R302" s="28"/>
      <c r="T302" s="39" t="str">
        <f>A312</f>
        <v>Clone 2 DAPT</v>
      </c>
      <c r="U302" s="23">
        <f>N312</f>
        <v>1.845653932648246</v>
      </c>
      <c r="V302" s="23">
        <f>R312</f>
        <v>0.33425274803250737</v>
      </c>
      <c r="W302" s="45" t="s">
        <v>298</v>
      </c>
      <c r="X302" s="46">
        <f>AVERAGE(X297:X301)</f>
        <v>1.4834145977513611</v>
      </c>
      <c r="Y302" s="46">
        <f>AVERAGE(Y297:Y301)</f>
        <v>5.7064719709605338</v>
      </c>
      <c r="Z302" s="46">
        <f>AVERAGE(Z297:Z301)</f>
        <v>1.9546483125266465</v>
      </c>
    </row>
    <row r="303" spans="1:26" ht="15" x14ac:dyDescent="0.2">
      <c r="A303" s="17" t="s">
        <v>266</v>
      </c>
      <c r="B303" t="s">
        <v>78</v>
      </c>
      <c r="C303" s="18" t="s">
        <v>279</v>
      </c>
      <c r="D303" s="18" t="s">
        <v>301</v>
      </c>
      <c r="E303" s="1">
        <v>27.017969131469727</v>
      </c>
      <c r="F303" s="25">
        <f>AVERAGE(E303:E305)</f>
        <v>27.326298395792644</v>
      </c>
      <c r="G303" s="26">
        <f>STDEV(E303:E305)</f>
        <v>0.36319059006374205</v>
      </c>
      <c r="H303" s="1">
        <v>17.215953826904297</v>
      </c>
      <c r="I303" s="25">
        <f>AVERAGE(H303:H305)</f>
        <v>17.319723129272461</v>
      </c>
      <c r="J303" s="26">
        <f>STDEV(H303:H305)</f>
        <v>0.27730328498454182</v>
      </c>
      <c r="K303" s="27">
        <f>F303-I303</f>
        <v>10.006575266520183</v>
      </c>
      <c r="M303" s="27">
        <f>K303-$L$297</f>
        <v>-1.491512616475422</v>
      </c>
      <c r="N303" s="27">
        <f>POWER(2,-M303)</f>
        <v>2.8118363208621253</v>
      </c>
      <c r="P303" s="27"/>
      <c r="Q303" s="27"/>
      <c r="R303" s="22">
        <f>SQRT((G303^2)+(J303^2))</f>
        <v>0.45695132845202141</v>
      </c>
      <c r="T303" s="39" t="str">
        <f>A315</f>
        <v>Clone 3 BM50</v>
      </c>
      <c r="U303" s="23">
        <f>N315</f>
        <v>0.12654101597277106</v>
      </c>
      <c r="V303" s="23">
        <f>R315</f>
        <v>0.46174162443396444</v>
      </c>
      <c r="W303" s="45" t="s">
        <v>296</v>
      </c>
      <c r="X303" s="31">
        <f>STDEV(X297:X301)</f>
        <v>1.0382485993550654</v>
      </c>
      <c r="Y303" s="31">
        <f>STDEV(Y297:Y301)</f>
        <v>5.2409127435569793</v>
      </c>
      <c r="Z303" s="31">
        <f>STDEV(Z297:Z301)</f>
        <v>1.593606279979322</v>
      </c>
    </row>
    <row r="304" spans="1:26" ht="15" x14ac:dyDescent="0.2">
      <c r="A304" s="24"/>
      <c r="B304" t="s">
        <v>79</v>
      </c>
      <c r="C304" s="18" t="s">
        <v>279</v>
      </c>
      <c r="D304" s="18" t="s">
        <v>301</v>
      </c>
      <c r="E304" s="1">
        <v>27.234277725219727</v>
      </c>
      <c r="F304" s="25"/>
      <c r="G304" s="26"/>
      <c r="H304" s="1">
        <v>17.633945465087891</v>
      </c>
      <c r="I304" s="25"/>
      <c r="J304" s="26"/>
      <c r="K304" s="27"/>
      <c r="M304" s="27"/>
      <c r="N304" s="27"/>
      <c r="P304" s="27"/>
      <c r="Q304" s="27"/>
      <c r="R304" s="28"/>
      <c r="T304" s="39" t="str">
        <f>A318</f>
        <v>Clone 3 CHIR</v>
      </c>
      <c r="U304" s="23">
        <f>N318</f>
        <v>1.7223781151827167</v>
      </c>
      <c r="V304" s="23">
        <f>R318</f>
        <v>0.31100318412252215</v>
      </c>
      <c r="W304" s="55" t="s">
        <v>297</v>
      </c>
      <c r="X304" s="31">
        <f>X302/SQRT(COUNT(X298:X302))</f>
        <v>0.66340317587750997</v>
      </c>
      <c r="Y304" s="31">
        <f>Y302/SQRT(COUNT(Y298:Y302))</f>
        <v>2.5520118477529916</v>
      </c>
      <c r="Z304" s="31">
        <f>Z302/SQRT(COUNT(Z298:Z302))</f>
        <v>0.87414529978296707</v>
      </c>
    </row>
    <row r="305" spans="1:22" ht="16" thickBot="1" x14ac:dyDescent="0.25">
      <c r="A305" s="24"/>
      <c r="B305" t="s">
        <v>80</v>
      </c>
      <c r="C305" s="18" t="s">
        <v>279</v>
      </c>
      <c r="D305" s="18" t="s">
        <v>301</v>
      </c>
      <c r="E305" s="1">
        <v>27.726648330688477</v>
      </c>
      <c r="F305" s="25"/>
      <c r="G305" s="26"/>
      <c r="H305" s="1">
        <v>17.109270095825195</v>
      </c>
      <c r="I305" s="25"/>
      <c r="J305" s="26"/>
      <c r="K305" s="27"/>
      <c r="M305" s="27"/>
      <c r="N305" s="27"/>
      <c r="P305" s="27"/>
      <c r="Q305" s="27"/>
      <c r="R305" s="28"/>
      <c r="T305" s="39" t="str">
        <f>A321</f>
        <v>Clone 3 DAPT</v>
      </c>
      <c r="U305" s="23">
        <f>N321</f>
        <v>0.11533428375037322</v>
      </c>
      <c r="V305" s="23">
        <f>R321</f>
        <v>0.42505844512628371</v>
      </c>
    </row>
    <row r="306" spans="1:22" ht="15" x14ac:dyDescent="0.2">
      <c r="A306" s="17" t="s">
        <v>267</v>
      </c>
      <c r="B306" t="s">
        <v>147</v>
      </c>
      <c r="C306" s="18" t="s">
        <v>280</v>
      </c>
      <c r="D306" s="18" t="s">
        <v>301</v>
      </c>
      <c r="E306" s="1">
        <v>25.677064895629883</v>
      </c>
      <c r="F306" s="25">
        <f>AVERAGE(E306:E308)</f>
        <v>26.032281239827473</v>
      </c>
      <c r="G306" s="26">
        <f>STDEV(E306:E308)</f>
        <v>0.5291777946196764</v>
      </c>
      <c r="H306" s="1">
        <v>15.728157997131348</v>
      </c>
      <c r="I306" s="25">
        <f>AVERAGE(H306:H308)</f>
        <v>15.901577949523926</v>
      </c>
      <c r="J306" s="26">
        <f>STDEV(H306:H308)</f>
        <v>0.15025361149643768</v>
      </c>
      <c r="K306" s="27">
        <f>F306-I306</f>
        <v>10.130703290303547</v>
      </c>
      <c r="L306" s="27"/>
      <c r="M306" s="27">
        <f>K306-$L$297</f>
        <v>-1.3673845926920585</v>
      </c>
      <c r="N306" s="27">
        <f>POWER(2,-M306)</f>
        <v>2.5800241907921846</v>
      </c>
      <c r="O306" s="27"/>
      <c r="P306" s="27"/>
      <c r="Q306" s="27"/>
      <c r="R306" s="22">
        <f>SQRT((G306^2)+(J306^2))</f>
        <v>0.55009570629688331</v>
      </c>
      <c r="T306" s="39" t="str">
        <f>A324</f>
        <v>Clone 5 BM50</v>
      </c>
      <c r="U306" s="23">
        <f>N324</f>
        <v>2.4708688300823862</v>
      </c>
      <c r="V306" s="23">
        <f>R324</f>
        <v>0.44427544066314023</v>
      </c>
    </row>
    <row r="307" spans="1:22" ht="15" x14ac:dyDescent="0.2">
      <c r="A307" s="24"/>
      <c r="B307" t="s">
        <v>148</v>
      </c>
      <c r="C307" s="18" t="s">
        <v>280</v>
      </c>
      <c r="D307" s="18" t="s">
        <v>301</v>
      </c>
      <c r="E307" s="1">
        <v>25.779314041137695</v>
      </c>
      <c r="F307" s="25"/>
      <c r="G307" s="26"/>
      <c r="H307" s="1">
        <v>15.992792129516602</v>
      </c>
      <c r="I307" s="25"/>
      <c r="J307" s="26"/>
      <c r="K307" s="27"/>
      <c r="M307" s="27"/>
      <c r="N307" s="27"/>
      <c r="P307" s="27"/>
      <c r="Q307" s="27"/>
      <c r="R307" s="28"/>
      <c r="T307" s="39" t="str">
        <f>A327</f>
        <v>Clone 5 CHIR</v>
      </c>
      <c r="U307" s="23">
        <f>N327</f>
        <v>8.7016209122795516</v>
      </c>
      <c r="V307" s="23">
        <f>R327</f>
        <v>0.34370119450039116</v>
      </c>
    </row>
    <row r="308" spans="1:22" ht="16" thickBot="1" x14ac:dyDescent="0.25">
      <c r="A308" s="24"/>
      <c r="B308" t="s">
        <v>149</v>
      </c>
      <c r="C308" s="18" t="s">
        <v>280</v>
      </c>
      <c r="D308" s="18" t="s">
        <v>301</v>
      </c>
      <c r="E308" s="1">
        <v>26.640464782714844</v>
      </c>
      <c r="F308" s="25"/>
      <c r="G308" s="26"/>
      <c r="H308" s="1">
        <v>15.983783721923828</v>
      </c>
      <c r="I308" s="25"/>
      <c r="J308" s="26"/>
      <c r="K308" s="27"/>
      <c r="M308" s="27"/>
      <c r="N308" s="27"/>
      <c r="P308" s="27"/>
      <c r="Q308" s="27"/>
      <c r="R308" s="28"/>
      <c r="T308" s="39" t="str">
        <f>A330</f>
        <v>Clone 5 DAPT</v>
      </c>
      <c r="U308" s="23">
        <f>N330</f>
        <v>4.148438606670295</v>
      </c>
      <c r="V308" s="23">
        <f>R330</f>
        <v>0.71019851372528298</v>
      </c>
    </row>
    <row r="309" spans="1:22" ht="15" x14ac:dyDescent="0.2">
      <c r="A309" s="17" t="s">
        <v>274</v>
      </c>
      <c r="B309" t="s">
        <v>183</v>
      </c>
      <c r="C309" s="18" t="s">
        <v>281</v>
      </c>
      <c r="D309" s="18" t="s">
        <v>301</v>
      </c>
      <c r="E309" s="1">
        <v>25.779247283935547</v>
      </c>
      <c r="F309" s="25">
        <f>AVERAGE(E309:E311)</f>
        <v>26.039812723795574</v>
      </c>
      <c r="G309" s="26">
        <f>STDEV(E309:E311)</f>
        <v>0.32223375018040479</v>
      </c>
      <c r="H309" s="1">
        <v>18.515283584594727</v>
      </c>
      <c r="I309" s="25">
        <f>AVERAGE(H309:H311)</f>
        <v>18.295981725056965</v>
      </c>
      <c r="J309" s="26">
        <f>STDEV(H309:H311)</f>
        <v>0.19013378427556052</v>
      </c>
      <c r="K309" s="27">
        <f>F309-I309</f>
        <v>7.7438309987386091</v>
      </c>
      <c r="L309" s="31"/>
      <c r="M309" s="27">
        <f>K309-$L$297</f>
        <v>-3.7542568842569963</v>
      </c>
      <c r="N309" s="27">
        <f>POWER(2,-M309)</f>
        <v>13.49410029068552</v>
      </c>
      <c r="O309" s="31"/>
      <c r="P309" s="27"/>
      <c r="Q309" s="27"/>
      <c r="R309" s="22">
        <f>SQRT((G309^2)+(J309^2))</f>
        <v>0.37414628914139042</v>
      </c>
      <c r="T309" s="39" t="str">
        <f>A333</f>
        <v>Pt 2 BM50</v>
      </c>
      <c r="U309" s="23">
        <f>N333</f>
        <v>1</v>
      </c>
      <c r="V309" s="23">
        <f>R333</f>
        <v>0.47264148405786766</v>
      </c>
    </row>
    <row r="310" spans="1:22" ht="15" x14ac:dyDescent="0.2">
      <c r="A310" s="24"/>
      <c r="B310" t="s">
        <v>184</v>
      </c>
      <c r="C310" s="18" t="s">
        <v>281</v>
      </c>
      <c r="D310" s="18" t="s">
        <v>301</v>
      </c>
      <c r="E310" s="1">
        <v>25.940065383911133</v>
      </c>
      <c r="F310" s="25"/>
      <c r="G310" s="26"/>
      <c r="H310" s="1">
        <v>18.177337646484375</v>
      </c>
      <c r="I310" s="25"/>
      <c r="J310" s="26"/>
      <c r="K310" s="27"/>
      <c r="M310" s="27"/>
      <c r="N310" s="27"/>
      <c r="P310" s="27"/>
      <c r="Q310" s="27"/>
      <c r="R310" s="28"/>
      <c r="T310" s="39" t="str">
        <f>A336</f>
        <v>Pt 2 CHIR</v>
      </c>
      <c r="U310" s="23">
        <f>N336</f>
        <v>1.5113471190721741</v>
      </c>
      <c r="V310" s="23">
        <f>R336</f>
        <v>1.4073764445631818</v>
      </c>
    </row>
    <row r="311" spans="1:22" ht="16" thickBot="1" x14ac:dyDescent="0.25">
      <c r="A311" s="32"/>
      <c r="B311" t="s">
        <v>185</v>
      </c>
      <c r="C311" s="18" t="s">
        <v>281</v>
      </c>
      <c r="D311" s="18" t="s">
        <v>301</v>
      </c>
      <c r="E311" s="1">
        <v>26.400125503540039</v>
      </c>
      <c r="F311" s="25"/>
      <c r="G311" s="26"/>
      <c r="H311" s="1">
        <v>18.195323944091797</v>
      </c>
      <c r="I311" s="25"/>
      <c r="J311" s="26"/>
      <c r="K311" s="27"/>
      <c r="M311" s="27"/>
      <c r="N311" s="27"/>
      <c r="P311" s="27"/>
      <c r="Q311" s="27"/>
      <c r="R311" s="28"/>
      <c r="T311" s="39" t="str">
        <f>A339</f>
        <v>Pt 2 DAPT</v>
      </c>
      <c r="U311" s="23">
        <f>N339</f>
        <v>0.85197841870219415</v>
      </c>
      <c r="V311" s="23">
        <f>R339</f>
        <v>0.37741159195815283</v>
      </c>
    </row>
    <row r="312" spans="1:22" ht="15" x14ac:dyDescent="0.2">
      <c r="A312" s="17" t="s">
        <v>268</v>
      </c>
      <c r="B312" t="s">
        <v>219</v>
      </c>
      <c r="C312" s="18" t="s">
        <v>282</v>
      </c>
      <c r="D312" s="18" t="s">
        <v>301</v>
      </c>
      <c r="E312" s="1">
        <v>25.660364151000977</v>
      </c>
      <c r="F312" s="25">
        <f>AVERAGE(E312:E314)</f>
        <v>25.959014892578125</v>
      </c>
      <c r="G312" s="26">
        <f>STDEV(E312:E314)</f>
        <v>0.33019675260849496</v>
      </c>
      <c r="H312" s="1">
        <v>15.291258811950684</v>
      </c>
      <c r="I312" s="25">
        <f>AVERAGE(H312:H314)</f>
        <v>15.345059076944986</v>
      </c>
      <c r="J312" s="26">
        <f>STDEV(H312:H314)</f>
        <v>5.1913429226812406E-2</v>
      </c>
      <c r="K312" s="27">
        <f>F312-I312</f>
        <v>10.613955815633139</v>
      </c>
      <c r="M312" s="27">
        <f>K312-$L$297</f>
        <v>-0.88413206736246686</v>
      </c>
      <c r="N312" s="27">
        <f>POWER(2,-M312)</f>
        <v>1.845653932648246</v>
      </c>
      <c r="O312" s="27"/>
      <c r="P312" s="27"/>
      <c r="Q312" s="27"/>
      <c r="R312" s="22">
        <f>SQRT((G312^2)+(J312^2))</f>
        <v>0.33425274803250737</v>
      </c>
      <c r="T312" s="54"/>
      <c r="U312" s="31"/>
      <c r="V312" s="31"/>
    </row>
    <row r="313" spans="1:22" ht="15" x14ac:dyDescent="0.2">
      <c r="A313" s="24"/>
      <c r="B313" t="s">
        <v>220</v>
      </c>
      <c r="C313" s="18" t="s">
        <v>282</v>
      </c>
      <c r="D313" s="18" t="s">
        <v>301</v>
      </c>
      <c r="E313" s="1">
        <v>25.903070449829102</v>
      </c>
      <c r="F313" s="25"/>
      <c r="G313" s="26"/>
      <c r="H313" s="1">
        <v>15.349064826965332</v>
      </c>
      <c r="I313" s="25"/>
      <c r="J313" s="26"/>
      <c r="K313" s="27"/>
      <c r="M313" s="27"/>
      <c r="N313" s="27"/>
      <c r="P313" s="27"/>
      <c r="Q313" s="27"/>
      <c r="R313" s="28"/>
      <c r="T313" s="54"/>
      <c r="U313" s="31"/>
      <c r="V313" s="31"/>
    </row>
    <row r="314" spans="1:22" ht="16" thickBot="1" x14ac:dyDescent="0.25">
      <c r="A314" s="24"/>
      <c r="B314" t="s">
        <v>221</v>
      </c>
      <c r="C314" s="18" t="s">
        <v>282</v>
      </c>
      <c r="D314" s="18" t="s">
        <v>301</v>
      </c>
      <c r="E314" s="1">
        <v>26.313610076904297</v>
      </c>
      <c r="F314" s="25"/>
      <c r="G314" s="26"/>
      <c r="H314" s="1">
        <v>15.394853591918945</v>
      </c>
      <c r="I314" s="25"/>
      <c r="J314" s="26"/>
      <c r="K314" s="27"/>
      <c r="L314" s="27"/>
      <c r="M314" s="27"/>
      <c r="N314" s="27"/>
      <c r="O314" s="27"/>
      <c r="P314" s="27"/>
      <c r="Q314" s="27"/>
      <c r="R314" s="28"/>
      <c r="U314" s="31"/>
      <c r="V314" s="31"/>
    </row>
    <row r="315" spans="1:22" ht="15" x14ac:dyDescent="0.2">
      <c r="A315" s="17" t="s">
        <v>269</v>
      </c>
      <c r="B315" t="s">
        <v>24</v>
      </c>
      <c r="C315" s="18" t="s">
        <v>283</v>
      </c>
      <c r="D315" s="18" t="s">
        <v>301</v>
      </c>
      <c r="E315" s="1">
        <v>29.877798080444336</v>
      </c>
      <c r="F315" s="25">
        <f>AVERAGE(E315:E317)</f>
        <v>29.473127365112305</v>
      </c>
      <c r="G315" s="26">
        <f>STDEV(E315:E317)</f>
        <v>0.46118720283837628</v>
      </c>
      <c r="H315" s="1">
        <v>14.982186317443848</v>
      </c>
      <c r="I315" s="25">
        <f>AVERAGE(H315:H317)</f>
        <v>14.992716471354166</v>
      </c>
      <c r="J315" s="26">
        <f>STDEV(H315:H317)</f>
        <v>2.2620602844102774E-2</v>
      </c>
      <c r="K315" s="27">
        <f>F315-I315</f>
        <v>14.480410893758139</v>
      </c>
      <c r="L315" s="38"/>
      <c r="M315" s="27">
        <f>K315-$L$297</f>
        <v>2.9823230107625331</v>
      </c>
      <c r="N315" s="27">
        <f>POWER(2,-M315)</f>
        <v>0.12654101597277106</v>
      </c>
      <c r="P315" s="27"/>
      <c r="Q315" s="27"/>
      <c r="R315" s="22">
        <f>SQRT((G315^2)+(J315^2))</f>
        <v>0.46174162443396444</v>
      </c>
      <c r="U315" s="31"/>
      <c r="V315" s="31"/>
    </row>
    <row r="316" spans="1:22" ht="15" x14ac:dyDescent="0.2">
      <c r="A316" s="24"/>
      <c r="B316" t="s">
        <v>25</v>
      </c>
      <c r="C316" s="18" t="s">
        <v>283</v>
      </c>
      <c r="D316" s="18" t="s">
        <v>301</v>
      </c>
      <c r="E316" s="1">
        <v>28.971000671386719</v>
      </c>
      <c r="F316" s="25"/>
      <c r="G316" s="26"/>
      <c r="H316" s="1">
        <v>15.018682479858398</v>
      </c>
      <c r="I316" s="25"/>
      <c r="J316" s="26"/>
      <c r="K316" s="27"/>
      <c r="M316" s="27"/>
      <c r="N316" s="27"/>
      <c r="P316" s="27"/>
      <c r="Q316" s="27"/>
      <c r="R316" s="28"/>
      <c r="U316" s="31"/>
      <c r="V316" s="31"/>
    </row>
    <row r="317" spans="1:22" ht="16" thickBot="1" x14ac:dyDescent="0.25">
      <c r="A317" s="24"/>
      <c r="B317" t="s">
        <v>26</v>
      </c>
      <c r="C317" s="18" t="s">
        <v>283</v>
      </c>
      <c r="D317" s="18" t="s">
        <v>301</v>
      </c>
      <c r="E317" s="1">
        <v>29.570583343505859</v>
      </c>
      <c r="F317" s="25"/>
      <c r="G317" s="26"/>
      <c r="H317" s="1">
        <v>14.977280616760254</v>
      </c>
      <c r="I317" s="25"/>
      <c r="J317" s="26"/>
      <c r="K317" s="27"/>
      <c r="M317" s="27"/>
      <c r="N317" s="27"/>
      <c r="P317" s="27"/>
      <c r="Q317" s="27"/>
      <c r="R317" s="28"/>
    </row>
    <row r="318" spans="1:22" ht="15" x14ac:dyDescent="0.2">
      <c r="A318" s="17" t="s">
        <v>275</v>
      </c>
      <c r="B318" t="s">
        <v>60</v>
      </c>
      <c r="C318" s="18" t="s">
        <v>284</v>
      </c>
      <c r="D318" s="18" t="s">
        <v>301</v>
      </c>
      <c r="E318" s="1">
        <v>27.831859588623047</v>
      </c>
      <c r="F318" s="25">
        <f>AVERAGE(E318:E320)</f>
        <v>27.96358362833659</v>
      </c>
      <c r="G318" s="26">
        <f>STDEV(E318:E320)</f>
        <v>0.2643113199934195</v>
      </c>
      <c r="H318" s="1">
        <v>17.326639175415039</v>
      </c>
      <c r="I318" s="25">
        <f>AVERAGE(H318:H320)</f>
        <v>17.249897638956707</v>
      </c>
      <c r="J318" s="26">
        <f>STDEV(H318:H320)</f>
        <v>0.16389785434130491</v>
      </c>
      <c r="K318" s="27">
        <f>F318-I318</f>
        <v>10.713685989379883</v>
      </c>
      <c r="M318" s="27">
        <f>K318-$L$297</f>
        <v>-0.78440189361572266</v>
      </c>
      <c r="N318" s="27">
        <f>POWER(2,-M318)</f>
        <v>1.7223781151827167</v>
      </c>
      <c r="P318" s="27"/>
      <c r="Q318" s="27"/>
      <c r="R318" s="22">
        <f>SQRT((G318^2)+(J318^2))</f>
        <v>0.31100318412252215</v>
      </c>
    </row>
    <row r="319" spans="1:22" ht="15" x14ac:dyDescent="0.2">
      <c r="A319" s="24"/>
      <c r="B319" t="s">
        <v>61</v>
      </c>
      <c r="C319" s="18" t="s">
        <v>284</v>
      </c>
      <c r="D319" s="18" t="s">
        <v>301</v>
      </c>
      <c r="E319" s="1">
        <v>27.791019439697266</v>
      </c>
      <c r="F319" s="25"/>
      <c r="G319" s="26"/>
      <c r="H319" s="1">
        <v>17.061708450317383</v>
      </c>
      <c r="I319" s="25"/>
      <c r="J319" s="26"/>
      <c r="K319" s="27"/>
      <c r="M319" s="27"/>
      <c r="N319" s="27"/>
      <c r="P319" s="27"/>
      <c r="Q319" s="27"/>
      <c r="R319" s="28"/>
    </row>
    <row r="320" spans="1:22" ht="16" thickBot="1" x14ac:dyDescent="0.25">
      <c r="A320" s="32"/>
      <c r="B320" t="s">
        <v>62</v>
      </c>
      <c r="C320" s="18" t="s">
        <v>284</v>
      </c>
      <c r="D320" s="18" t="s">
        <v>301</v>
      </c>
      <c r="E320" s="1">
        <v>28.267871856689453</v>
      </c>
      <c r="F320" s="25"/>
      <c r="G320" s="26"/>
      <c r="H320" s="1">
        <v>17.361345291137695</v>
      </c>
      <c r="I320" s="25"/>
      <c r="J320" s="26"/>
      <c r="K320" s="27"/>
      <c r="M320" s="27"/>
      <c r="N320" s="27"/>
      <c r="P320" s="27"/>
      <c r="Q320" s="27"/>
      <c r="R320" s="28"/>
      <c r="T320" s="30"/>
      <c r="U320" s="29"/>
      <c r="V320" s="29"/>
    </row>
    <row r="321" spans="1:22" ht="15" x14ac:dyDescent="0.2">
      <c r="A321" s="24" t="s">
        <v>270</v>
      </c>
      <c r="B321" t="s">
        <v>96</v>
      </c>
      <c r="C321" s="18" t="s">
        <v>285</v>
      </c>
      <c r="D321" s="18" t="s">
        <v>301</v>
      </c>
      <c r="E321" s="1">
        <v>29.977691650390625</v>
      </c>
      <c r="F321" s="25">
        <f>AVERAGE(E321:E323)</f>
        <v>29.92171351114909</v>
      </c>
      <c r="G321" s="26">
        <f>STDEV(E321:E323)</f>
        <v>0.4231240087280641</v>
      </c>
      <c r="H321" s="1">
        <v>15.319127082824707</v>
      </c>
      <c r="I321" s="25">
        <f>AVERAGE(H321:H323)</f>
        <v>15.30751895904541</v>
      </c>
      <c r="J321" s="26">
        <f>STDEV(H321:H323)</f>
        <v>4.0506234224710218E-2</v>
      </c>
      <c r="K321" s="27">
        <f>F321-I321</f>
        <v>14.61419455210368</v>
      </c>
      <c r="L321" s="27"/>
      <c r="M321" s="27">
        <f>K321-$L$297</f>
        <v>3.1161066691080741</v>
      </c>
      <c r="N321" s="27">
        <f>POWER(2,-M321)</f>
        <v>0.11533428375037322</v>
      </c>
      <c r="P321" s="27"/>
      <c r="Q321" s="27"/>
      <c r="R321" s="22">
        <f>SQRT((G321^2)+(J321^2))</f>
        <v>0.42505844512628371</v>
      </c>
      <c r="U321" s="31"/>
      <c r="V321" s="31"/>
    </row>
    <row r="322" spans="1:22" ht="15" x14ac:dyDescent="0.2">
      <c r="B322" t="s">
        <v>97</v>
      </c>
      <c r="C322" s="18" t="s">
        <v>285</v>
      </c>
      <c r="D322" s="18" t="s">
        <v>301</v>
      </c>
      <c r="E322" s="1">
        <v>29.473386764526367</v>
      </c>
      <c r="F322" s="25"/>
      <c r="G322" s="26"/>
      <c r="H322" s="1">
        <v>15.262475967407227</v>
      </c>
      <c r="I322" s="25"/>
      <c r="J322" s="26"/>
      <c r="K322" s="27"/>
      <c r="M322" s="27"/>
      <c r="N322" s="27"/>
      <c r="P322" s="27"/>
      <c r="Q322" s="27"/>
      <c r="R322" s="28"/>
      <c r="U322" s="31"/>
      <c r="V322" s="31"/>
    </row>
    <row r="323" spans="1:22" ht="16" thickBot="1" x14ac:dyDescent="0.25">
      <c r="A323" s="36"/>
      <c r="B323" t="s">
        <v>98</v>
      </c>
      <c r="C323" s="18" t="s">
        <v>285</v>
      </c>
      <c r="D323" s="18" t="s">
        <v>301</v>
      </c>
      <c r="E323" s="1">
        <v>30.314062118530273</v>
      </c>
      <c r="F323" s="25"/>
      <c r="G323" s="26"/>
      <c r="H323" s="1">
        <v>15.340953826904297</v>
      </c>
      <c r="I323" s="25"/>
      <c r="J323" s="26"/>
      <c r="K323" s="27"/>
      <c r="L323" s="31"/>
      <c r="M323" s="27"/>
      <c r="N323" s="27"/>
      <c r="P323" s="27"/>
      <c r="Q323" s="27"/>
      <c r="R323" s="28"/>
      <c r="U323" s="31"/>
      <c r="V323" s="31"/>
    </row>
    <row r="324" spans="1:22" ht="15" x14ac:dyDescent="0.2">
      <c r="A324" t="s">
        <v>271</v>
      </c>
      <c r="B324" t="s">
        <v>165</v>
      </c>
      <c r="C324" s="18" t="s">
        <v>286</v>
      </c>
      <c r="D324" s="18" t="s">
        <v>301</v>
      </c>
      <c r="E324" s="1">
        <v>25.196033477783203</v>
      </c>
      <c r="F324" s="25">
        <f>AVERAGE(E324:E326)</f>
        <v>25.293389638264973</v>
      </c>
      <c r="G324" s="26">
        <f>STDEV(E324:E326)</f>
        <v>0.26585058995008765</v>
      </c>
      <c r="H324" s="1">
        <v>15.456777572631836</v>
      </c>
      <c r="I324" s="25">
        <f>AVERAGE(H324:H326)</f>
        <v>15.100320180257162</v>
      </c>
      <c r="J324" s="26">
        <f>STDEV(H324:H326)</f>
        <v>0.35595523735382489</v>
      </c>
      <c r="K324" s="27">
        <f>F324-I324</f>
        <v>10.193069458007811</v>
      </c>
      <c r="L324" s="38"/>
      <c r="M324" s="27">
        <f>K324-$L$297</f>
        <v>-1.3050184249877947</v>
      </c>
      <c r="N324" s="27">
        <f>POWER(2,-M324)</f>
        <v>2.4708688300823862</v>
      </c>
      <c r="R324" s="22">
        <f>SQRT((G324^2)+(J324^2))</f>
        <v>0.44427544066314023</v>
      </c>
      <c r="T324" s="29"/>
    </row>
    <row r="325" spans="1:22" ht="15" x14ac:dyDescent="0.2">
      <c r="B325" t="s">
        <v>166</v>
      </c>
      <c r="C325" s="18" t="s">
        <v>286</v>
      </c>
      <c r="D325" s="18" t="s">
        <v>301</v>
      </c>
      <c r="E325" s="1">
        <v>25.089941024780273</v>
      </c>
      <c r="F325" s="25"/>
      <c r="G325" s="26"/>
      <c r="H325" s="1">
        <v>14.744869232177734</v>
      </c>
      <c r="I325" s="25"/>
      <c r="J325" s="26"/>
      <c r="K325" s="27"/>
      <c r="M325" s="27"/>
      <c r="N325" s="27"/>
      <c r="R325" s="28"/>
      <c r="T325" s="30"/>
      <c r="U325" s="29"/>
    </row>
    <row r="326" spans="1:22" ht="16" thickBot="1" x14ac:dyDescent="0.25">
      <c r="A326" s="36"/>
      <c r="B326" t="s">
        <v>167</v>
      </c>
      <c r="C326" s="18" t="s">
        <v>286</v>
      </c>
      <c r="D326" s="18" t="s">
        <v>301</v>
      </c>
      <c r="E326" s="1">
        <v>25.594194412231445</v>
      </c>
      <c r="F326" s="25"/>
      <c r="G326" s="26"/>
      <c r="H326" s="1">
        <v>15.099313735961914</v>
      </c>
      <c r="I326" s="25"/>
      <c r="J326" s="26"/>
      <c r="K326" s="27"/>
      <c r="M326" s="27"/>
      <c r="N326" s="27"/>
      <c r="R326" s="28"/>
      <c r="U326" s="31"/>
      <c r="V326" s="31"/>
    </row>
    <row r="327" spans="1:22" ht="15" x14ac:dyDescent="0.2">
      <c r="A327" t="s">
        <v>276</v>
      </c>
      <c r="B327" t="s">
        <v>201</v>
      </c>
      <c r="C327" s="18" t="s">
        <v>287</v>
      </c>
      <c r="D327" s="18" t="s">
        <v>301</v>
      </c>
      <c r="E327" s="1">
        <v>25.421697616577148</v>
      </c>
      <c r="F327" s="25">
        <f>AVERAGE(E327:E329)</f>
        <v>25.279076258341473</v>
      </c>
      <c r="G327" s="26">
        <f>STDEV(E327:E329)</f>
        <v>0.33035856601625424</v>
      </c>
      <c r="H327" s="1">
        <v>16.985963821411133</v>
      </c>
      <c r="I327" s="25">
        <f>AVERAGE(H327:H329)</f>
        <v>16.902272542317707</v>
      </c>
      <c r="J327" s="26">
        <f>STDEV(H327:H329)</f>
        <v>9.483527276641282E-2</v>
      </c>
      <c r="K327" s="27">
        <f>F327-I327</f>
        <v>8.3768037160237654</v>
      </c>
      <c r="M327" s="27">
        <f>K327-$L$297</f>
        <v>-3.1212841669718401</v>
      </c>
      <c r="N327" s="27">
        <f>POWER(2,-M327)</f>
        <v>8.7016209122795516</v>
      </c>
      <c r="R327" s="22">
        <f>SQRT((G327^2)+(J327^2))</f>
        <v>0.34370119450039116</v>
      </c>
      <c r="U327" s="31"/>
      <c r="V327" s="31"/>
    </row>
    <row r="328" spans="1:22" ht="15" x14ac:dyDescent="0.2">
      <c r="B328" t="s">
        <v>202</v>
      </c>
      <c r="C328" s="18" t="s">
        <v>287</v>
      </c>
      <c r="D328" s="18" t="s">
        <v>301</v>
      </c>
      <c r="E328" s="1">
        <v>24.901365280151367</v>
      </c>
      <c r="F328" s="25"/>
      <c r="G328" s="26"/>
      <c r="H328" s="1">
        <v>16.799266815185547</v>
      </c>
      <c r="I328" s="25"/>
      <c r="J328" s="26"/>
      <c r="K328" s="27"/>
      <c r="M328" s="27"/>
      <c r="N328" s="27"/>
      <c r="R328" s="28"/>
    </row>
    <row r="329" spans="1:22" ht="16" thickBot="1" x14ac:dyDescent="0.25">
      <c r="A329" s="36"/>
      <c r="B329" t="s">
        <v>203</v>
      </c>
      <c r="C329" s="18" t="s">
        <v>287</v>
      </c>
      <c r="D329" s="18" t="s">
        <v>301</v>
      </c>
      <c r="E329" s="1">
        <v>25.514165878295898</v>
      </c>
      <c r="F329" s="25"/>
      <c r="G329" s="26"/>
      <c r="H329" s="1">
        <v>16.921586990356445</v>
      </c>
      <c r="I329" s="25"/>
      <c r="J329" s="26"/>
      <c r="K329" s="27"/>
      <c r="M329" s="27"/>
      <c r="N329" s="27"/>
      <c r="R329" s="28"/>
    </row>
    <row r="330" spans="1:22" ht="15" x14ac:dyDescent="0.2">
      <c r="A330" t="s">
        <v>272</v>
      </c>
      <c r="B330" t="s">
        <v>237</v>
      </c>
      <c r="C330" s="18" t="s">
        <v>288</v>
      </c>
      <c r="D330" s="18" t="s">
        <v>301</v>
      </c>
      <c r="E330" s="1">
        <v>23.408226013183594</v>
      </c>
      <c r="F330" s="25">
        <f>AVERAGE(E330:E332)</f>
        <v>23.444477081298828</v>
      </c>
      <c r="G330" s="26">
        <f>STDEV(E330:E332)</f>
        <v>0.68516976885634417</v>
      </c>
      <c r="H330" s="1">
        <v>14.18562126159668</v>
      </c>
      <c r="I330" s="25">
        <f>AVERAGE(H330:H332)</f>
        <v>13.998957633972168</v>
      </c>
      <c r="J330" s="26">
        <f>STDEV(H330:H332)</f>
        <v>0.18688048786041023</v>
      </c>
      <c r="K330" s="27">
        <f>F330-I330</f>
        <v>9.4455194473266602</v>
      </c>
      <c r="M330" s="27">
        <f>K330-$L$297</f>
        <v>-2.0525684356689453</v>
      </c>
      <c r="N330" s="27">
        <f>POWER(2,-M330)</f>
        <v>4.148438606670295</v>
      </c>
      <c r="R330" s="22">
        <f>SQRT((G330^2)+(J330^2))</f>
        <v>0.71019851372528298</v>
      </c>
    </row>
    <row r="331" spans="1:22" ht="15" x14ac:dyDescent="0.2">
      <c r="B331" t="s">
        <v>238</v>
      </c>
      <c r="C331" s="18" t="s">
        <v>288</v>
      </c>
      <c r="D331" s="18" t="s">
        <v>301</v>
      </c>
      <c r="E331" s="1">
        <v>22.778152465820312</v>
      </c>
      <c r="F331" s="25"/>
      <c r="G331" s="26"/>
      <c r="H331" s="1">
        <v>13.811861038208008</v>
      </c>
      <c r="I331" s="25"/>
      <c r="J331" s="26"/>
      <c r="K331" s="27"/>
      <c r="M331" s="27"/>
      <c r="N331" s="27"/>
      <c r="R331" s="28"/>
    </row>
    <row r="332" spans="1:22" ht="16" thickBot="1" x14ac:dyDescent="0.25">
      <c r="A332" s="36"/>
      <c r="B332" t="s">
        <v>239</v>
      </c>
      <c r="C332" s="18" t="s">
        <v>288</v>
      </c>
      <c r="D332" s="18" t="s">
        <v>301</v>
      </c>
      <c r="E332" s="1">
        <v>24.147052764892578</v>
      </c>
      <c r="F332" s="25"/>
      <c r="G332" s="26"/>
      <c r="H332" s="1">
        <v>13.999390602111816</v>
      </c>
      <c r="I332" s="25"/>
      <c r="J332" s="26"/>
      <c r="K332" s="27"/>
      <c r="M332" s="27"/>
      <c r="N332" s="27"/>
      <c r="R332" s="42"/>
    </row>
    <row r="333" spans="1:22" ht="15" x14ac:dyDescent="0.2">
      <c r="A333" s="17" t="s">
        <v>325</v>
      </c>
      <c r="B333" t="s">
        <v>54</v>
      </c>
      <c r="C333" s="18" t="s">
        <v>326</v>
      </c>
      <c r="D333" t="s">
        <v>300</v>
      </c>
      <c r="E333" s="1">
        <v>23.217727661132812</v>
      </c>
      <c r="F333" s="25">
        <f>AVERAGE(E333:E335)</f>
        <v>23.370370864868164</v>
      </c>
      <c r="G333" s="26">
        <f>STDEV(E333:E335)</f>
        <v>0.20875528824876111</v>
      </c>
      <c r="H333" s="1">
        <v>16.115955352783203</v>
      </c>
      <c r="I333" s="25">
        <f>AVERAGE(H333:H335)</f>
        <v>15.650363922119141</v>
      </c>
      <c r="J333" s="26">
        <f>STDEV(H333:H335)</f>
        <v>0.42404150985558031</v>
      </c>
      <c r="K333" s="27">
        <f>F333-I333</f>
        <v>7.7200069427490234</v>
      </c>
      <c r="L333" s="27">
        <f>K333</f>
        <v>7.7200069427490234</v>
      </c>
      <c r="M333" s="27">
        <f>K333-$L$333</f>
        <v>0</v>
      </c>
      <c r="N333" s="27">
        <f>POWER(2,-M333)</f>
        <v>1</v>
      </c>
      <c r="O333" s="27"/>
      <c r="P333" s="27"/>
      <c r="Q333" s="27"/>
      <c r="R333" s="22">
        <f>SQRT((G333^2)+(J333^2))</f>
        <v>0.47264148405786766</v>
      </c>
    </row>
    <row r="334" spans="1:22" ht="15" x14ac:dyDescent="0.2">
      <c r="A334" s="24"/>
      <c r="B334" t="s">
        <v>55</v>
      </c>
      <c r="C334" s="18" t="s">
        <v>326</v>
      </c>
      <c r="D334" t="s">
        <v>300</v>
      </c>
      <c r="E334" s="1">
        <v>23.608259201049805</v>
      </c>
      <c r="F334" s="25"/>
      <c r="G334" s="26"/>
      <c r="H334" s="1">
        <v>15.286306381225586</v>
      </c>
      <c r="I334" s="25"/>
      <c r="J334" s="26"/>
      <c r="K334" s="27"/>
      <c r="M334" s="27"/>
      <c r="N334" s="27"/>
      <c r="P334" s="27"/>
      <c r="Q334" s="27"/>
      <c r="R334" s="28"/>
    </row>
    <row r="335" spans="1:22" ht="16" thickBot="1" x14ac:dyDescent="0.25">
      <c r="A335" s="24"/>
      <c r="B335" t="s">
        <v>56</v>
      </c>
      <c r="C335" s="18" t="s">
        <v>326</v>
      </c>
      <c r="D335" t="s">
        <v>300</v>
      </c>
      <c r="E335" s="1">
        <v>23.285125732421875</v>
      </c>
      <c r="F335" s="25"/>
      <c r="G335" s="26"/>
      <c r="H335" s="1">
        <v>15.548830032348633</v>
      </c>
      <c r="I335" s="25"/>
      <c r="J335" s="26"/>
      <c r="K335" s="27"/>
      <c r="M335" s="27"/>
      <c r="N335" s="27"/>
      <c r="P335" s="27"/>
      <c r="Q335" s="27"/>
      <c r="R335" s="28"/>
    </row>
    <row r="336" spans="1:22" ht="15" x14ac:dyDescent="0.2">
      <c r="A336" s="17" t="s">
        <v>327</v>
      </c>
      <c r="B336" t="s">
        <v>126</v>
      </c>
      <c r="C336" s="18" t="s">
        <v>328</v>
      </c>
      <c r="D336" t="s">
        <v>300</v>
      </c>
      <c r="E336" s="1">
        <v>24.697544097900391</v>
      </c>
      <c r="F336" s="25">
        <f>AVERAGE(E336:E338)</f>
        <v>23.476184844970703</v>
      </c>
      <c r="G336" s="26">
        <f>STDEV(E336:E338)</f>
        <v>1.0758098813838168</v>
      </c>
      <c r="H336" s="1">
        <v>17.342586517333984</v>
      </c>
      <c r="I336" s="25">
        <f>AVERAGE(H336:H338)</f>
        <v>16.352012952168781</v>
      </c>
      <c r="J336" s="26">
        <f>STDEV(H336:H338)</f>
        <v>0.90738170348990443</v>
      </c>
      <c r="K336" s="27">
        <f>F336-I336</f>
        <v>7.1241718928019218</v>
      </c>
      <c r="M336" s="27">
        <f>K336-$L$333</f>
        <v>-0.59583504994710168</v>
      </c>
      <c r="N336" s="27">
        <f>POWER(2,-M336)</f>
        <v>1.5113471190721741</v>
      </c>
      <c r="P336" s="27"/>
      <c r="Q336" s="27"/>
      <c r="R336" s="22">
        <f>SQRT((G336^2)+(J336^2))</f>
        <v>1.4073764445631818</v>
      </c>
    </row>
    <row r="337" spans="1:26" ht="15" x14ac:dyDescent="0.2">
      <c r="A337" s="24"/>
      <c r="B337" t="s">
        <v>127</v>
      </c>
      <c r="C337" s="18" t="s">
        <v>328</v>
      </c>
      <c r="D337" t="s">
        <v>300</v>
      </c>
      <c r="E337" s="1">
        <v>22.669092178344727</v>
      </c>
      <c r="F337" s="25"/>
      <c r="G337" s="26"/>
      <c r="H337" s="1">
        <v>16.152385711669922</v>
      </c>
      <c r="I337" s="25"/>
      <c r="J337" s="26"/>
      <c r="K337" s="27"/>
      <c r="M337" s="27"/>
      <c r="N337" s="27"/>
      <c r="P337" s="27"/>
      <c r="Q337" s="27"/>
      <c r="R337" s="28"/>
    </row>
    <row r="338" spans="1:26" ht="16" thickBot="1" x14ac:dyDescent="0.25">
      <c r="A338" s="24"/>
      <c r="B338" t="s">
        <v>128</v>
      </c>
      <c r="C338" s="18" t="s">
        <v>328</v>
      </c>
      <c r="D338" t="s">
        <v>300</v>
      </c>
      <c r="E338" s="1">
        <v>23.061918258666992</v>
      </c>
      <c r="F338" s="25"/>
      <c r="G338" s="26"/>
      <c r="H338" s="1">
        <v>15.561066627502441</v>
      </c>
      <c r="I338" s="25"/>
      <c r="J338" s="26"/>
      <c r="K338" s="27"/>
      <c r="M338" s="27"/>
      <c r="N338" s="27"/>
      <c r="P338" s="27"/>
      <c r="Q338" s="27"/>
      <c r="R338" s="28"/>
    </row>
    <row r="339" spans="1:26" ht="15" x14ac:dyDescent="0.2">
      <c r="A339" s="17" t="s">
        <v>329</v>
      </c>
      <c r="B339" t="s">
        <v>90</v>
      </c>
      <c r="C339" s="18" t="s">
        <v>330</v>
      </c>
      <c r="D339" t="s">
        <v>300</v>
      </c>
      <c r="E339" s="1">
        <v>23.339496612548828</v>
      </c>
      <c r="F339" s="25">
        <f>AVERAGE(E339:E341)</f>
        <v>23.483500798543293</v>
      </c>
      <c r="G339" s="26">
        <f>STDEV(E339:E341)</f>
        <v>0.34129754706934867</v>
      </c>
      <c r="H339" s="1">
        <v>15.625075340270996</v>
      </c>
      <c r="I339" s="25">
        <f>AVERAGE(H339:H341)</f>
        <v>15.532382647196451</v>
      </c>
      <c r="J339" s="26">
        <f>STDEV(H339:H341)</f>
        <v>0.16110708894655437</v>
      </c>
      <c r="K339" s="27">
        <f>F339-I339</f>
        <v>7.9511181513468419</v>
      </c>
      <c r="M339" s="27">
        <f>K339-$L$333</f>
        <v>0.23111120859781842</v>
      </c>
      <c r="N339" s="27">
        <f>POWER(2,-M339)</f>
        <v>0.85197841870219415</v>
      </c>
      <c r="P339" s="27"/>
      <c r="Q339" s="27"/>
      <c r="R339" s="22">
        <f>SQRT((G339^2)+(J339^2))</f>
        <v>0.37741159195815283</v>
      </c>
    </row>
    <row r="340" spans="1:26" ht="15" x14ac:dyDescent="0.2">
      <c r="A340" s="24"/>
      <c r="B340" t="s">
        <v>91</v>
      </c>
      <c r="C340" s="18" t="s">
        <v>330</v>
      </c>
      <c r="D340" t="s">
        <v>300</v>
      </c>
      <c r="E340" s="1">
        <v>23.23780632019043</v>
      </c>
      <c r="F340" s="25"/>
      <c r="G340" s="26"/>
      <c r="H340" s="1">
        <v>15.625720024108887</v>
      </c>
      <c r="I340" s="25"/>
      <c r="J340" s="26"/>
      <c r="K340" s="27"/>
      <c r="M340" s="27"/>
      <c r="N340" s="27"/>
      <c r="P340" s="27"/>
      <c r="Q340" s="27"/>
      <c r="R340" s="28"/>
    </row>
    <row r="341" spans="1:26" ht="16" thickBot="1" x14ac:dyDescent="0.25">
      <c r="A341" s="32"/>
      <c r="B341" s="36" t="s">
        <v>92</v>
      </c>
      <c r="C341" s="40" t="s">
        <v>330</v>
      </c>
      <c r="D341" s="36" t="s">
        <v>300</v>
      </c>
      <c r="E341" s="41">
        <v>23.873199462890625</v>
      </c>
      <c r="F341" s="33"/>
      <c r="G341" s="34"/>
      <c r="H341" s="41">
        <v>15.346352577209473</v>
      </c>
      <c r="I341" s="33"/>
      <c r="J341" s="34"/>
      <c r="K341" s="35"/>
      <c r="L341" s="36"/>
      <c r="M341" s="35"/>
      <c r="N341" s="35"/>
      <c r="O341" s="36"/>
      <c r="P341" s="35"/>
      <c r="Q341" s="35"/>
      <c r="R341" s="42"/>
    </row>
    <row r="342" spans="1:26" ht="15" x14ac:dyDescent="0.2">
      <c r="C342" s="18"/>
      <c r="D342" s="18"/>
      <c r="E342" s="1"/>
      <c r="F342" s="25"/>
      <c r="G342" s="26"/>
      <c r="H342" s="1"/>
      <c r="I342" s="25"/>
      <c r="J342" s="26"/>
      <c r="K342" s="27"/>
      <c r="L342" s="31"/>
      <c r="M342" s="27"/>
      <c r="N342" s="27"/>
      <c r="R342" s="27"/>
    </row>
    <row r="343" spans="1:26" ht="15" x14ac:dyDescent="0.2">
      <c r="C343" s="18"/>
      <c r="D343" s="18"/>
      <c r="E343" s="1"/>
      <c r="F343" s="25"/>
      <c r="G343" s="26"/>
      <c r="H343" s="1"/>
      <c r="I343" s="25"/>
      <c r="J343" s="26"/>
      <c r="K343" s="27"/>
      <c r="M343" s="27"/>
      <c r="N343" s="27"/>
      <c r="R343" s="27"/>
    </row>
    <row r="344" spans="1:26" ht="14" thickBot="1" x14ac:dyDescent="0.2"/>
    <row r="345" spans="1:26" ht="65" thickBot="1" x14ac:dyDescent="0.3">
      <c r="A345" s="47"/>
      <c r="B345" s="57" t="s">
        <v>336</v>
      </c>
      <c r="C345" s="47"/>
      <c r="D345" s="47"/>
      <c r="E345" s="48" t="s">
        <v>252</v>
      </c>
      <c r="F345" s="50" t="s">
        <v>255</v>
      </c>
      <c r="G345" s="48"/>
      <c r="H345" s="49" t="s">
        <v>256</v>
      </c>
      <c r="I345" s="51" t="s">
        <v>255</v>
      </c>
      <c r="J345" s="52" t="s">
        <v>257</v>
      </c>
      <c r="K345" s="10" t="s">
        <v>258</v>
      </c>
      <c r="L345" s="10" t="s">
        <v>259</v>
      </c>
      <c r="M345" s="11" t="s">
        <v>260</v>
      </c>
      <c r="N345" s="12" t="s">
        <v>261</v>
      </c>
      <c r="O345" s="10" t="s">
        <v>259</v>
      </c>
      <c r="P345" s="11" t="s">
        <v>260</v>
      </c>
      <c r="Q345" s="13" t="s">
        <v>261</v>
      </c>
      <c r="R345" s="14" t="s">
        <v>262</v>
      </c>
      <c r="T345" s="15">
        <f>S346</f>
        <v>0</v>
      </c>
      <c r="U345" s="16" t="str">
        <f>B345</f>
        <v>ATOH1</v>
      </c>
      <c r="V345" s="16" t="str">
        <f>R345</f>
        <v>st dev</v>
      </c>
      <c r="X345" s="44" t="s">
        <v>293</v>
      </c>
      <c r="Y345" s="44" t="s">
        <v>294</v>
      </c>
      <c r="Z345" s="44" t="s">
        <v>295</v>
      </c>
    </row>
    <row r="346" spans="1:26" ht="15" x14ac:dyDescent="0.2">
      <c r="A346" s="24" t="s">
        <v>265</v>
      </c>
      <c r="B346" t="s">
        <v>15</v>
      </c>
      <c r="C346" s="18" t="s">
        <v>304</v>
      </c>
      <c r="D346" t="s">
        <v>302</v>
      </c>
      <c r="E346" s="1">
        <v>30.272981643676758</v>
      </c>
      <c r="F346" s="25">
        <f>AVERAGE(E346:E348)</f>
        <v>30.568892796834309</v>
      </c>
      <c r="G346" s="26">
        <f>STDEV(E346:E348)</f>
        <v>0.42041164246224955</v>
      </c>
      <c r="H346" s="43" t="s">
        <v>305</v>
      </c>
      <c r="I346" s="25">
        <f>AVERAGE(H346:H348)</f>
        <v>18.971078872680664</v>
      </c>
      <c r="J346" s="26">
        <f>STDEV(H346:H348)</f>
        <v>1.1066481154766041</v>
      </c>
      <c r="K346" s="21">
        <f>F346-I346</f>
        <v>11.597813924153645</v>
      </c>
      <c r="L346" s="21">
        <f>AVERAGE(K346,K355,K364,K373)</f>
        <v>14.054584582646687</v>
      </c>
      <c r="M346" s="21">
        <f>K346-$L$346</f>
        <v>-2.456770658493042</v>
      </c>
      <c r="N346" s="21">
        <f>POWER(2,-M346)</f>
        <v>5.4898649459890088</v>
      </c>
      <c r="O346" s="21"/>
      <c r="P346" s="21"/>
      <c r="Q346" s="21"/>
      <c r="R346" s="22">
        <f>SQRT((G346^2)+(J346^2))</f>
        <v>1.1838141748626452</v>
      </c>
      <c r="T346" s="39" t="str">
        <f>A346</f>
        <v>Clone 1 BM50</v>
      </c>
      <c r="U346" s="23">
        <f>N346</f>
        <v>5.4898649459890088</v>
      </c>
      <c r="V346" s="23">
        <f>R346</f>
        <v>1.1838141748626452</v>
      </c>
      <c r="X346" s="23">
        <f>U346</f>
        <v>5.4898649459890088</v>
      </c>
      <c r="Y346" s="23">
        <f>U347</f>
        <v>19.554526503924137</v>
      </c>
      <c r="Z346" s="23">
        <f>U348</f>
        <v>1.5982926067853773</v>
      </c>
    </row>
    <row r="347" spans="1:26" ht="15" x14ac:dyDescent="0.2">
      <c r="A347" s="24"/>
      <c r="B347" t="s">
        <v>16</v>
      </c>
      <c r="C347" s="18" t="s">
        <v>304</v>
      </c>
      <c r="D347" t="s">
        <v>302</v>
      </c>
      <c r="E347" s="1">
        <v>30.383571624755859</v>
      </c>
      <c r="F347" s="25"/>
      <c r="G347" s="26"/>
      <c r="H347" s="1">
        <v>18.188560485839844</v>
      </c>
      <c r="I347" s="25"/>
      <c r="J347" s="26"/>
      <c r="K347" s="27"/>
      <c r="L347" s="27"/>
      <c r="M347" s="27"/>
      <c r="N347" s="27"/>
      <c r="O347" s="27"/>
      <c r="P347" s="27"/>
      <c r="Q347" s="27"/>
      <c r="R347" s="28"/>
      <c r="T347" s="39" t="str">
        <f>A349</f>
        <v>Clone 1 CHIR</v>
      </c>
      <c r="U347" s="23">
        <f>N349</f>
        <v>19.554526503924137</v>
      </c>
      <c r="V347" s="23">
        <f>R349</f>
        <v>1.1567219951710044</v>
      </c>
      <c r="X347" s="23">
        <f>U349</f>
        <v>0.72339271820230655</v>
      </c>
      <c r="Y347" s="23">
        <f>U350</f>
        <v>9.1745838722051829</v>
      </c>
      <c r="Z347" s="23">
        <f>U351</f>
        <v>1.5160333642783201</v>
      </c>
    </row>
    <row r="348" spans="1:26" ht="16" thickBot="1" x14ac:dyDescent="0.25">
      <c r="A348" s="24"/>
      <c r="B348" t="s">
        <v>17</v>
      </c>
      <c r="C348" s="18" t="s">
        <v>304</v>
      </c>
      <c r="D348" t="s">
        <v>302</v>
      </c>
      <c r="E348" s="1">
        <v>31.050125122070312</v>
      </c>
      <c r="F348" s="25"/>
      <c r="G348" s="26"/>
      <c r="H348" s="1">
        <v>19.753597259521484</v>
      </c>
      <c r="I348" s="25"/>
      <c r="J348" s="26"/>
      <c r="K348" s="27"/>
      <c r="L348" s="27"/>
      <c r="M348" s="27"/>
      <c r="N348" s="27"/>
      <c r="O348" s="27"/>
      <c r="P348" s="27"/>
      <c r="Q348" s="27"/>
      <c r="R348" s="28"/>
      <c r="T348" s="39" t="str">
        <f>A352</f>
        <v>Clone 1 DAPT</v>
      </c>
      <c r="U348" s="23">
        <f>N352</f>
        <v>1.5982926067853773</v>
      </c>
      <c r="V348" s="23">
        <f>R352</f>
        <v>0.54846483891529063</v>
      </c>
      <c r="X348" s="23">
        <f>U352</f>
        <v>0.41400908376179524</v>
      </c>
      <c r="Y348" s="23">
        <f>U353</f>
        <v>5.5735226833552449</v>
      </c>
      <c r="Z348" s="23">
        <f>U354</f>
        <v>0.62576851792825883</v>
      </c>
    </row>
    <row r="349" spans="1:26" ht="15" x14ac:dyDescent="0.2">
      <c r="A349" s="17" t="s">
        <v>273</v>
      </c>
      <c r="B349" t="s">
        <v>51</v>
      </c>
      <c r="C349" s="18" t="s">
        <v>306</v>
      </c>
      <c r="D349" t="s">
        <v>302</v>
      </c>
      <c r="E349" s="1">
        <v>25.601957321166992</v>
      </c>
      <c r="F349" s="25">
        <f>AVERAGE(E349:E351)</f>
        <v>26.697320938110352</v>
      </c>
      <c r="G349" s="26">
        <f>STDEV(E349:E351)</f>
        <v>1.0123321899092455</v>
      </c>
      <c r="H349" s="1">
        <v>16.913158416748047</v>
      </c>
      <c r="I349" s="25">
        <f>AVERAGE(H349:H351)</f>
        <v>16.932167053222656</v>
      </c>
      <c r="J349" s="26">
        <f>STDEV(H349:H351)</f>
        <v>0.55963319360625896</v>
      </c>
      <c r="K349" s="27">
        <f>F349-I349</f>
        <v>9.7651538848876953</v>
      </c>
      <c r="L349" s="27"/>
      <c r="M349" s="27">
        <f>K349-$L$346</f>
        <v>-4.2894306977589913</v>
      </c>
      <c r="N349" s="27">
        <f>POWER(2,-M349)</f>
        <v>19.554526503924137</v>
      </c>
      <c r="O349" s="27"/>
      <c r="P349" s="27"/>
      <c r="Q349" s="27"/>
      <c r="R349" s="22">
        <f>SQRT((G349^2)+(J349^2))</f>
        <v>1.1567219951710044</v>
      </c>
      <c r="T349" s="39" t="str">
        <f>A355</f>
        <v>Clone 2 BM50</v>
      </c>
      <c r="U349" s="23">
        <f>N355</f>
        <v>0.72339271820230655</v>
      </c>
      <c r="V349" s="23">
        <f>R355</f>
        <v>0.95834544515665077</v>
      </c>
      <c r="X349" s="23">
        <f>U355</f>
        <v>0.60821109248584693</v>
      </c>
      <c r="Y349" s="23">
        <f>U356</f>
        <v>5.9434813044982615</v>
      </c>
      <c r="Z349" s="23">
        <f>U357</f>
        <v>1.8849298154972609</v>
      </c>
    </row>
    <row r="350" spans="1:26" ht="15" x14ac:dyDescent="0.2">
      <c r="A350" s="24"/>
      <c r="B350" t="s">
        <v>52</v>
      </c>
      <c r="C350" s="18" t="s">
        <v>306</v>
      </c>
      <c r="D350" t="s">
        <v>302</v>
      </c>
      <c r="E350" s="1">
        <v>26.891519546508789</v>
      </c>
      <c r="F350" s="25"/>
      <c r="G350" s="26"/>
      <c r="H350" s="1">
        <v>17.501062393188477</v>
      </c>
      <c r="I350" s="25"/>
      <c r="J350" s="26"/>
      <c r="K350" s="27"/>
      <c r="M350" s="27"/>
      <c r="N350" s="27"/>
      <c r="P350" s="27"/>
      <c r="Q350" s="27"/>
      <c r="R350" s="28"/>
      <c r="T350" s="39" t="str">
        <f>A358</f>
        <v>Clone 2 CHIR</v>
      </c>
      <c r="U350" s="23">
        <f>N358</f>
        <v>9.1745838722051829</v>
      </c>
      <c r="V350" s="23">
        <f>R358</f>
        <v>0.43977450737572488</v>
      </c>
      <c r="W350" s="45"/>
      <c r="X350" s="56">
        <f>U358</f>
        <v>1</v>
      </c>
      <c r="Y350" s="56">
        <f>U359</f>
        <v>5.1219401915146943</v>
      </c>
      <c r="Z350" s="56">
        <f>U360</f>
        <v>0.69579390003199182</v>
      </c>
    </row>
    <row r="351" spans="1:26" ht="16" thickBot="1" x14ac:dyDescent="0.25">
      <c r="A351" s="24"/>
      <c r="B351" t="s">
        <v>53</v>
      </c>
      <c r="C351" s="18" t="s">
        <v>306</v>
      </c>
      <c r="D351" t="s">
        <v>302</v>
      </c>
      <c r="E351" s="1">
        <v>27.598485946655273</v>
      </c>
      <c r="F351" s="25"/>
      <c r="G351" s="26"/>
      <c r="H351" s="1">
        <v>16.382280349731445</v>
      </c>
      <c r="I351" s="25"/>
      <c r="J351" s="26"/>
      <c r="K351" s="27"/>
      <c r="M351" s="27"/>
      <c r="N351" s="27"/>
      <c r="P351" s="27"/>
      <c r="Q351" s="27"/>
      <c r="R351" s="28"/>
      <c r="T351" s="39" t="str">
        <f>A361</f>
        <v>Clone 2 DAPT</v>
      </c>
      <c r="U351" s="23">
        <f>N361</f>
        <v>1.5160333642783201</v>
      </c>
      <c r="V351" s="23">
        <f>R361</f>
        <v>0.16680445209315617</v>
      </c>
      <c r="W351" s="45" t="s">
        <v>298</v>
      </c>
      <c r="X351" s="46">
        <f>AVERAGE(X346:X350)</f>
        <v>1.6470955680877915</v>
      </c>
      <c r="Y351" s="46">
        <f>AVERAGE(Y346:Y350)</f>
        <v>9.0736109110995038</v>
      </c>
      <c r="Z351" s="46">
        <f>AVERAGE(Z346:Z350)</f>
        <v>1.264163640904242</v>
      </c>
    </row>
    <row r="352" spans="1:26" ht="15" x14ac:dyDescent="0.2">
      <c r="A352" s="17" t="s">
        <v>266</v>
      </c>
      <c r="B352" t="s">
        <v>87</v>
      </c>
      <c r="C352" s="18" t="s">
        <v>307</v>
      </c>
      <c r="D352" t="s">
        <v>302</v>
      </c>
      <c r="E352" s="1">
        <v>30.482259750366211</v>
      </c>
      <c r="F352" s="25">
        <f>AVERAGE(E352:E354)</f>
        <v>29.885522842407227</v>
      </c>
      <c r="G352" s="26">
        <f>STDEV(E352:E354)</f>
        <v>0.5209002162335451</v>
      </c>
      <c r="H352" s="1">
        <v>16.461183547973633</v>
      </c>
      <c r="I352" s="25">
        <f>AVERAGE(H352:H354)</f>
        <v>16.507469813028973</v>
      </c>
      <c r="J352" s="26">
        <f>STDEV(H352:H354)</f>
        <v>0.17168763570572476</v>
      </c>
      <c r="K352" s="27">
        <f>F352-I352</f>
        <v>13.378053029378254</v>
      </c>
      <c r="M352" s="27">
        <f>K352-$L$346</f>
        <v>-0.67653155326843262</v>
      </c>
      <c r="N352" s="27">
        <f>POWER(2,-M352)</f>
        <v>1.5982926067853773</v>
      </c>
      <c r="P352" s="27"/>
      <c r="Q352" s="27"/>
      <c r="R352" s="22">
        <f>SQRT((G352^2)+(J352^2))</f>
        <v>0.54846483891529063</v>
      </c>
      <c r="T352" s="39" t="str">
        <f>A364</f>
        <v>Clone 3 BM50</v>
      </c>
      <c r="U352" s="23">
        <f>N364</f>
        <v>0.41400908376179524</v>
      </c>
      <c r="V352" s="23">
        <f>R364</f>
        <v>0.59231165222325788</v>
      </c>
      <c r="W352" s="45" t="s">
        <v>296</v>
      </c>
      <c r="X352" s="31">
        <f>STDEV(X346:X350)</f>
        <v>2.1586233664267898</v>
      </c>
      <c r="Y352" s="31">
        <f>STDEV(Y346:Y350)</f>
        <v>6.0729691592113424</v>
      </c>
      <c r="Z352" s="31">
        <f>STDEV(Z346:Z350)</f>
        <v>0.56811611099556225</v>
      </c>
    </row>
    <row r="353" spans="1:26" ht="15" x14ac:dyDescent="0.2">
      <c r="A353" s="24"/>
      <c r="B353" t="s">
        <v>88</v>
      </c>
      <c r="C353" s="18" t="s">
        <v>307</v>
      </c>
      <c r="D353" t="s">
        <v>302</v>
      </c>
      <c r="E353" s="1">
        <v>29.521841049194336</v>
      </c>
      <c r="F353" s="25"/>
      <c r="G353" s="26"/>
      <c r="H353" s="1">
        <v>16.697555541992188</v>
      </c>
      <c r="I353" s="25"/>
      <c r="J353" s="26"/>
      <c r="K353" s="27"/>
      <c r="M353" s="27"/>
      <c r="N353" s="27"/>
      <c r="P353" s="27"/>
      <c r="Q353" s="27"/>
      <c r="R353" s="28"/>
      <c r="T353" s="39" t="str">
        <f>A367</f>
        <v>Clone 3 CHIR</v>
      </c>
      <c r="U353" s="23">
        <f>N367</f>
        <v>5.5735226833552449</v>
      </c>
      <c r="V353" s="23">
        <f>R367</f>
        <v>0.67375254171140542</v>
      </c>
      <c r="W353" s="55" t="s">
        <v>297</v>
      </c>
      <c r="X353" s="31">
        <f>X351/SQRT(COUNT(X347:X351))</f>
        <v>0.73660353113658694</v>
      </c>
      <c r="Y353" s="31">
        <f>Y351/SQRT(COUNT(Y347:Y351))</f>
        <v>4.0578421597204581</v>
      </c>
      <c r="Z353" s="31">
        <f>Z351/SQRT(COUNT(Z347:Z351))</f>
        <v>0.56535116714910372</v>
      </c>
    </row>
    <row r="354" spans="1:26" ht="16" thickBot="1" x14ac:dyDescent="0.25">
      <c r="A354" s="24"/>
      <c r="B354" t="s">
        <v>89</v>
      </c>
      <c r="C354" s="18" t="s">
        <v>307</v>
      </c>
      <c r="D354" t="s">
        <v>302</v>
      </c>
      <c r="E354" s="1">
        <v>29.652467727661133</v>
      </c>
      <c r="F354" s="25"/>
      <c r="G354" s="26"/>
      <c r="H354" s="1">
        <v>16.363670349121094</v>
      </c>
      <c r="I354" s="25"/>
      <c r="J354" s="26"/>
      <c r="K354" s="27"/>
      <c r="M354" s="27"/>
      <c r="N354" s="27"/>
      <c r="P354" s="27"/>
      <c r="Q354" s="27"/>
      <c r="R354" s="28"/>
      <c r="T354" s="39" t="str">
        <f>A370</f>
        <v>Clone 3 DAPT</v>
      </c>
      <c r="U354" s="23">
        <f>N370</f>
        <v>0.62576851792825883</v>
      </c>
      <c r="V354" s="23">
        <f>R370</f>
        <v>0.60338631028381895</v>
      </c>
    </row>
    <row r="355" spans="1:26" ht="15" x14ac:dyDescent="0.2">
      <c r="A355" s="17" t="s">
        <v>267</v>
      </c>
      <c r="B355" t="s">
        <v>156</v>
      </c>
      <c r="C355" s="18" t="s">
        <v>308</v>
      </c>
      <c r="D355" t="s">
        <v>302</v>
      </c>
      <c r="E355" s="1">
        <v>30.533672332763672</v>
      </c>
      <c r="F355" s="25">
        <f>AVERAGE(E355:E357)</f>
        <v>30.173432668050129</v>
      </c>
      <c r="G355" s="26">
        <f>STDEV(E355:E357)</f>
        <v>0.31246563886401929</v>
      </c>
      <c r="H355" s="1">
        <v>15.874185562133789</v>
      </c>
      <c r="I355" s="25">
        <f>AVERAGE(H355:H357)</f>
        <v>15.651699066162109</v>
      </c>
      <c r="J355" s="26">
        <f>STDEV(H355:H357)</f>
        <v>0.90597528486256151</v>
      </c>
      <c r="K355" s="27">
        <f>F355-I355</f>
        <v>14.52173360188802</v>
      </c>
      <c r="L355" s="27"/>
      <c r="M355" s="27">
        <f>K355-$L$346</f>
        <v>0.46714901924133301</v>
      </c>
      <c r="N355" s="27">
        <f>POWER(2,-M355)</f>
        <v>0.72339271820230655</v>
      </c>
      <c r="O355" s="27"/>
      <c r="P355" s="27"/>
      <c r="Q355" s="27"/>
      <c r="R355" s="22">
        <f>SQRT((G355^2)+(J355^2))</f>
        <v>0.95834544515665077</v>
      </c>
      <c r="T355" s="39" t="str">
        <f>A373</f>
        <v>Clone 5 BM50</v>
      </c>
      <c r="U355" s="23">
        <f>N373</f>
        <v>0.60821109248584693</v>
      </c>
      <c r="V355" s="23">
        <f>R373</f>
        <v>0.59289597381824022</v>
      </c>
    </row>
    <row r="356" spans="1:26" ht="15" x14ac:dyDescent="0.2">
      <c r="A356" s="24"/>
      <c r="B356" t="s">
        <v>157</v>
      </c>
      <c r="C356" s="18" t="s">
        <v>308</v>
      </c>
      <c r="D356" t="s">
        <v>302</v>
      </c>
      <c r="E356" s="1">
        <v>29.975839614868164</v>
      </c>
      <c r="F356" s="25"/>
      <c r="G356" s="26"/>
      <c r="H356" s="1">
        <v>16.425704956054688</v>
      </c>
      <c r="I356" s="25"/>
      <c r="J356" s="26"/>
      <c r="K356" s="27"/>
      <c r="M356" s="27"/>
      <c r="N356" s="27"/>
      <c r="P356" s="27"/>
      <c r="Q356" s="27"/>
      <c r="R356" s="28"/>
      <c r="T356" s="39" t="str">
        <f>A376</f>
        <v>Clone 5 CHIR</v>
      </c>
      <c r="U356" s="23">
        <f>N376</f>
        <v>5.9434813044982615</v>
      </c>
      <c r="V356" s="23">
        <f>R376</f>
        <v>0.69953068991729228</v>
      </c>
    </row>
    <row r="357" spans="1:26" ht="16" thickBot="1" x14ac:dyDescent="0.25">
      <c r="A357" s="24"/>
      <c r="B357" t="s">
        <v>158</v>
      </c>
      <c r="C357" s="18" t="s">
        <v>308</v>
      </c>
      <c r="D357" t="s">
        <v>302</v>
      </c>
      <c r="E357" s="1">
        <v>30.010786056518555</v>
      </c>
      <c r="F357" s="25"/>
      <c r="G357" s="26"/>
      <c r="H357" s="1">
        <v>14.655206680297852</v>
      </c>
      <c r="I357" s="25"/>
      <c r="J357" s="26"/>
      <c r="K357" s="27"/>
      <c r="M357" s="27"/>
      <c r="N357" s="27"/>
      <c r="P357" s="27"/>
      <c r="Q357" s="27"/>
      <c r="R357" s="28"/>
      <c r="T357" s="39" t="str">
        <f>A379</f>
        <v>Clone 5 DAPT</v>
      </c>
      <c r="U357" s="23">
        <f>N379</f>
        <v>1.8849298154972609</v>
      </c>
      <c r="V357" s="23">
        <f>R379</f>
        <v>0.62276205672570828</v>
      </c>
    </row>
    <row r="358" spans="1:26" ht="15" x14ac:dyDescent="0.2">
      <c r="A358" s="17" t="s">
        <v>274</v>
      </c>
      <c r="B358" t="s">
        <v>192</v>
      </c>
      <c r="C358" s="18" t="s">
        <v>309</v>
      </c>
      <c r="D358" t="s">
        <v>302</v>
      </c>
      <c r="E358" s="1">
        <v>28.412269592285156</v>
      </c>
      <c r="F358" s="25">
        <f>AVERAGE(E358:E360)</f>
        <v>28.361705780029297</v>
      </c>
      <c r="G358" s="26">
        <f>STDEV(E358:E360)</f>
        <v>0.27978658584762917</v>
      </c>
      <c r="H358" s="1">
        <v>17.729471206665039</v>
      </c>
      <c r="I358" s="25">
        <f>AVERAGE(H358:H360)</f>
        <v>17.504763921101887</v>
      </c>
      <c r="J358" s="26">
        <f>STDEV(H358:H360)</f>
        <v>0.33929498038917222</v>
      </c>
      <c r="K358" s="27">
        <f>F358-I358</f>
        <v>10.85694185892741</v>
      </c>
      <c r="L358" s="31"/>
      <c r="M358" s="27">
        <f>K358-$L$346</f>
        <v>-3.1976427237192766</v>
      </c>
      <c r="N358" s="27">
        <f>POWER(2,-M358)</f>
        <v>9.1745838722051829</v>
      </c>
      <c r="O358" s="31"/>
      <c r="P358" s="27"/>
      <c r="Q358" s="27"/>
      <c r="R358" s="22">
        <f>SQRT((G358^2)+(J358^2))</f>
        <v>0.43977450737572488</v>
      </c>
      <c r="T358" s="39" t="str">
        <f>A382</f>
        <v>Pt 2 BM50</v>
      </c>
      <c r="U358" s="23">
        <f>N382</f>
        <v>1</v>
      </c>
      <c r="V358" s="23">
        <f>R382</f>
        <v>0.45090152385836246</v>
      </c>
    </row>
    <row r="359" spans="1:26" ht="15" x14ac:dyDescent="0.2">
      <c r="A359" s="24"/>
      <c r="B359" t="s">
        <v>193</v>
      </c>
      <c r="C359" s="18" t="s">
        <v>309</v>
      </c>
      <c r="D359" t="s">
        <v>302</v>
      </c>
      <c r="E359" s="1">
        <v>28.060085296630859</v>
      </c>
      <c r="F359" s="25"/>
      <c r="G359" s="26"/>
      <c r="H359" s="1">
        <v>17.670351028442383</v>
      </c>
      <c r="I359" s="25"/>
      <c r="J359" s="26"/>
      <c r="K359" s="27"/>
      <c r="M359" s="27"/>
      <c r="N359" s="27"/>
      <c r="P359" s="27"/>
      <c r="Q359" s="27"/>
      <c r="R359" s="28"/>
      <c r="T359" s="39" t="str">
        <f>A385</f>
        <v>Pt 2 CHIR</v>
      </c>
      <c r="U359" s="23">
        <f>N385</f>
        <v>5.1219401915146943</v>
      </c>
      <c r="V359" s="23">
        <f>R385</f>
        <v>0.91238134783900249</v>
      </c>
    </row>
    <row r="360" spans="1:26" ht="16" thickBot="1" x14ac:dyDescent="0.25">
      <c r="A360" s="32"/>
      <c r="B360" t="s">
        <v>194</v>
      </c>
      <c r="C360" s="18" t="s">
        <v>309</v>
      </c>
      <c r="D360" t="s">
        <v>302</v>
      </c>
      <c r="E360" s="1">
        <v>28.612762451171875</v>
      </c>
      <c r="F360" s="25"/>
      <c r="G360" s="26"/>
      <c r="H360" s="1">
        <v>17.114469528198242</v>
      </c>
      <c r="I360" s="25"/>
      <c r="J360" s="26"/>
      <c r="K360" s="27"/>
      <c r="M360" s="27"/>
      <c r="N360" s="27"/>
      <c r="P360" s="27"/>
      <c r="Q360" s="27"/>
      <c r="R360" s="28"/>
      <c r="T360" s="39" t="str">
        <f>A388</f>
        <v>Pt 2 DAPT</v>
      </c>
      <c r="U360" s="23">
        <f>N388</f>
        <v>0.69579390003199182</v>
      </c>
      <c r="V360" s="23">
        <f>R388</f>
        <v>0.40073087028515231</v>
      </c>
    </row>
    <row r="361" spans="1:26" ht="15" x14ac:dyDescent="0.2">
      <c r="A361" s="17" t="s">
        <v>268</v>
      </c>
      <c r="B361" t="s">
        <v>228</v>
      </c>
      <c r="C361" s="18" t="s">
        <v>310</v>
      </c>
      <c r="D361" t="s">
        <v>302</v>
      </c>
      <c r="E361" s="1">
        <v>29.772377014160156</v>
      </c>
      <c r="F361" s="25">
        <f>AVERAGE(E361:E363)</f>
        <v>29.905742009480793</v>
      </c>
      <c r="G361" s="26">
        <f>STDEV(E361:E363)</f>
        <v>0.11633611853815461</v>
      </c>
      <c r="H361" s="1">
        <v>16.535985946655273</v>
      </c>
      <c r="I361" s="25">
        <f>AVERAGE(H361:H363)</f>
        <v>16.451458930969238</v>
      </c>
      <c r="J361" s="26">
        <f>STDEV(H361:H363)</f>
        <v>0.11953925197011427</v>
      </c>
      <c r="K361" s="27">
        <f>F361-I361</f>
        <v>13.454283078511555</v>
      </c>
      <c r="M361" s="27">
        <f>K361-$L$346</f>
        <v>-0.60030150413513184</v>
      </c>
      <c r="N361" s="27">
        <f>POWER(2,-M361)</f>
        <v>1.5160333642783201</v>
      </c>
      <c r="O361" s="27"/>
      <c r="P361" s="27"/>
      <c r="Q361" s="27"/>
      <c r="R361" s="22">
        <f>SQRT((G361^2)+(J361^2))</f>
        <v>0.16680445209315617</v>
      </c>
      <c r="T361" s="54"/>
      <c r="U361" s="31"/>
      <c r="V361" s="31"/>
    </row>
    <row r="362" spans="1:26" ht="15" x14ac:dyDescent="0.2">
      <c r="A362" s="24"/>
      <c r="B362" t="s">
        <v>229</v>
      </c>
      <c r="C362" s="18" t="s">
        <v>310</v>
      </c>
      <c r="D362" t="s">
        <v>302</v>
      </c>
      <c r="E362" s="1">
        <v>29.986368179321289</v>
      </c>
      <c r="F362" s="25"/>
      <c r="G362" s="26"/>
      <c r="H362" s="1">
        <v>16.366931915283203</v>
      </c>
      <c r="I362" s="25"/>
      <c r="J362" s="26"/>
      <c r="K362" s="27"/>
      <c r="M362" s="27"/>
      <c r="N362" s="27"/>
      <c r="P362" s="27"/>
      <c r="Q362" s="27"/>
      <c r="R362" s="28"/>
      <c r="T362" s="54"/>
      <c r="U362" s="31"/>
      <c r="V362" s="31"/>
    </row>
    <row r="363" spans="1:26" ht="16" thickBot="1" x14ac:dyDescent="0.25">
      <c r="A363" s="24"/>
      <c r="B363" t="s">
        <v>230</v>
      </c>
      <c r="C363" s="18" t="s">
        <v>310</v>
      </c>
      <c r="D363" t="s">
        <v>302</v>
      </c>
      <c r="E363" s="1">
        <v>29.958480834960938</v>
      </c>
      <c r="F363" s="25"/>
      <c r="G363" s="26"/>
      <c r="H363" s="43" t="s">
        <v>311</v>
      </c>
      <c r="I363" s="25"/>
      <c r="J363" s="26"/>
      <c r="K363" s="27"/>
      <c r="L363" s="27"/>
      <c r="M363" s="27"/>
      <c r="N363" s="27"/>
      <c r="O363" s="27"/>
      <c r="P363" s="27"/>
      <c r="Q363" s="27"/>
      <c r="R363" s="28"/>
    </row>
    <row r="364" spans="1:26" ht="15" x14ac:dyDescent="0.2">
      <c r="A364" s="17" t="s">
        <v>269</v>
      </c>
      <c r="B364" t="s">
        <v>33</v>
      </c>
      <c r="C364" s="18" t="s">
        <v>312</v>
      </c>
      <c r="D364" t="s">
        <v>302</v>
      </c>
      <c r="E364" s="1">
        <v>30.680908203125</v>
      </c>
      <c r="F364" s="25">
        <f>AVERAGE(E364:E366)</f>
        <v>31.29833984375</v>
      </c>
      <c r="G364" s="26">
        <f>STDEV(E364:E366)</f>
        <v>0.56536576455793475</v>
      </c>
      <c r="H364" s="1">
        <v>15.779733657836914</v>
      </c>
      <c r="I364" s="25">
        <f>AVERAGE(H364:H366)</f>
        <v>15.971489588419596</v>
      </c>
      <c r="J364" s="26">
        <f>STDEV(H364:H366)</f>
        <v>0.17662006008737369</v>
      </c>
      <c r="K364" s="27">
        <f>F364-I364</f>
        <v>15.326850255330404</v>
      </c>
      <c r="L364" s="38"/>
      <c r="M364" s="27">
        <f>K364-$L$346</f>
        <v>1.2722656726837176</v>
      </c>
      <c r="N364" s="27">
        <f>POWER(2,-M364)</f>
        <v>0.41400908376179524</v>
      </c>
      <c r="P364" s="27"/>
      <c r="Q364" s="27"/>
      <c r="R364" s="22">
        <f>SQRT((G364^2)+(J364^2))</f>
        <v>0.59231165222325788</v>
      </c>
    </row>
    <row r="365" spans="1:26" ht="15" x14ac:dyDescent="0.2">
      <c r="A365" s="24"/>
      <c r="B365" t="s">
        <v>34</v>
      </c>
      <c r="C365" s="18" t="s">
        <v>312</v>
      </c>
      <c r="D365" t="s">
        <v>302</v>
      </c>
      <c r="E365" s="1">
        <v>31.423419952392578</v>
      </c>
      <c r="F365" s="25"/>
      <c r="G365" s="26"/>
      <c r="H365" s="1">
        <v>16.127508163452148</v>
      </c>
      <c r="I365" s="25"/>
      <c r="J365" s="26"/>
      <c r="K365" s="27"/>
      <c r="M365" s="27"/>
      <c r="N365" s="27"/>
      <c r="P365" s="27"/>
      <c r="Q365" s="27"/>
      <c r="R365" s="28"/>
    </row>
    <row r="366" spans="1:26" ht="16" thickBot="1" x14ac:dyDescent="0.25">
      <c r="A366" s="24"/>
      <c r="B366" t="s">
        <v>35</v>
      </c>
      <c r="C366" s="18" t="s">
        <v>312</v>
      </c>
      <c r="D366" t="s">
        <v>302</v>
      </c>
      <c r="E366" s="1">
        <v>31.790691375732422</v>
      </c>
      <c r="F366" s="25"/>
      <c r="G366" s="26"/>
      <c r="H366" s="1">
        <v>16.007226943969727</v>
      </c>
      <c r="I366" s="25"/>
      <c r="J366" s="26"/>
      <c r="K366" s="27"/>
      <c r="M366" s="27"/>
      <c r="N366" s="27"/>
      <c r="P366" s="27"/>
      <c r="Q366" s="27"/>
      <c r="R366" s="28"/>
    </row>
    <row r="367" spans="1:26" ht="15" x14ac:dyDescent="0.2">
      <c r="A367" s="17" t="s">
        <v>275</v>
      </c>
      <c r="B367" t="s">
        <v>69</v>
      </c>
      <c r="C367" s="18" t="s">
        <v>313</v>
      </c>
      <c r="D367" t="s">
        <v>302</v>
      </c>
      <c r="E367" s="1">
        <v>29.747247695922852</v>
      </c>
      <c r="F367" s="25">
        <f>AVERAGE(E367:E369)</f>
        <v>29.729768117268879</v>
      </c>
      <c r="G367" s="26">
        <f>STDEV(E367:E369)</f>
        <v>6.1329584293137777E-2</v>
      </c>
      <c r="H367" s="1">
        <v>18.177526473999023</v>
      </c>
      <c r="I367" s="25">
        <f>AVERAGE(H367:H369)</f>
        <v>18.153772989908855</v>
      </c>
      <c r="J367" s="26">
        <f>STDEV(H367:H369)</f>
        <v>0.6709554154733457</v>
      </c>
      <c r="K367" s="27">
        <f>F367-I367</f>
        <v>11.575995127360024</v>
      </c>
      <c r="M367" s="27">
        <f>K367-$L$346</f>
        <v>-2.478589455286663</v>
      </c>
      <c r="N367" s="27">
        <f>POWER(2,-M367)</f>
        <v>5.5735226833552449</v>
      </c>
      <c r="P367" s="27"/>
      <c r="Q367" s="27"/>
      <c r="R367" s="22">
        <f>SQRT((G367^2)+(J367^2))</f>
        <v>0.67375254171140542</v>
      </c>
    </row>
    <row r="368" spans="1:26" ht="15" x14ac:dyDescent="0.2">
      <c r="A368" s="24"/>
      <c r="B368" t="s">
        <v>70</v>
      </c>
      <c r="C368" s="18" t="s">
        <v>313</v>
      </c>
      <c r="D368" t="s">
        <v>302</v>
      </c>
      <c r="E368" s="1">
        <v>29.661596298217773</v>
      </c>
      <c r="F368" s="25"/>
      <c r="G368" s="26"/>
      <c r="H368" s="1">
        <v>18.812536239624023</v>
      </c>
      <c r="I368" s="25"/>
      <c r="J368" s="26"/>
      <c r="K368" s="27"/>
      <c r="M368" s="27"/>
      <c r="N368" s="27"/>
      <c r="P368" s="27"/>
      <c r="Q368" s="27"/>
      <c r="R368" s="28"/>
    </row>
    <row r="369" spans="1:18" ht="16" thickBot="1" x14ac:dyDescent="0.25">
      <c r="A369" s="32"/>
      <c r="B369" t="s">
        <v>71</v>
      </c>
      <c r="C369" s="18" t="s">
        <v>313</v>
      </c>
      <c r="D369" t="s">
        <v>302</v>
      </c>
      <c r="E369" s="1">
        <v>29.780460357666016</v>
      </c>
      <c r="F369" s="25"/>
      <c r="G369" s="26"/>
      <c r="H369" s="1">
        <v>17.471256256103516</v>
      </c>
      <c r="I369" s="25"/>
      <c r="J369" s="26"/>
      <c r="K369" s="27"/>
      <c r="M369" s="27"/>
      <c r="N369" s="27"/>
      <c r="P369" s="27"/>
      <c r="Q369" s="27"/>
      <c r="R369" s="28"/>
    </row>
    <row r="370" spans="1:18" ht="15" x14ac:dyDescent="0.2">
      <c r="A370" s="24" t="s">
        <v>270</v>
      </c>
      <c r="B370" t="s">
        <v>105</v>
      </c>
      <c r="C370" s="18" t="s">
        <v>314</v>
      </c>
      <c r="D370" t="s">
        <v>302</v>
      </c>
      <c r="E370" s="1">
        <v>30.487504959106445</v>
      </c>
      <c r="F370" s="25">
        <f>AVERAGE(E370:E372)</f>
        <v>30.195816040039062</v>
      </c>
      <c r="G370" s="26">
        <f>STDEV(E370:E372)</f>
        <v>0.27892578437536231</v>
      </c>
      <c r="H370" s="1">
        <v>15.99492359161377</v>
      </c>
      <c r="I370" s="25">
        <f>AVERAGE(H370:H372)</f>
        <v>15.464932441711426</v>
      </c>
      <c r="J370" s="26">
        <f>STDEV(H370:H372)</f>
        <v>0.53504714394949349</v>
      </c>
      <c r="K370" s="27">
        <f>F370-I370</f>
        <v>14.730883598327637</v>
      </c>
      <c r="L370" s="27"/>
      <c r="M370" s="27">
        <f>K370-$L$346</f>
        <v>0.67629901568095008</v>
      </c>
      <c r="N370" s="27">
        <f>POWER(2,-M370)</f>
        <v>0.62576851792825883</v>
      </c>
      <c r="P370" s="27"/>
      <c r="Q370" s="27"/>
      <c r="R370" s="22">
        <f>SQRT((G370^2)+(J370^2))</f>
        <v>0.60338631028381895</v>
      </c>
    </row>
    <row r="371" spans="1:18" ht="15" x14ac:dyDescent="0.2">
      <c r="B371" t="s">
        <v>106</v>
      </c>
      <c r="C371" s="18" t="s">
        <v>314</v>
      </c>
      <c r="D371" t="s">
        <v>302</v>
      </c>
      <c r="E371" s="1">
        <v>30.168241500854492</v>
      </c>
      <c r="F371" s="25"/>
      <c r="G371" s="26"/>
      <c r="H371" s="1">
        <v>15.474905014038086</v>
      </c>
      <c r="I371" s="25"/>
      <c r="J371" s="26"/>
      <c r="K371" s="27"/>
      <c r="M371" s="27"/>
      <c r="N371" s="27"/>
      <c r="P371" s="27"/>
      <c r="Q371" s="27"/>
      <c r="R371" s="28"/>
    </row>
    <row r="372" spans="1:18" ht="16" thickBot="1" x14ac:dyDescent="0.25">
      <c r="A372" s="36"/>
      <c r="B372" t="s">
        <v>107</v>
      </c>
      <c r="C372" s="18" t="s">
        <v>314</v>
      </c>
      <c r="D372" t="s">
        <v>302</v>
      </c>
      <c r="E372" s="1">
        <v>29.93170166015625</v>
      </c>
      <c r="F372" s="25"/>
      <c r="G372" s="26"/>
      <c r="H372" s="1">
        <v>14.924968719482422</v>
      </c>
      <c r="I372" s="25"/>
      <c r="J372" s="26"/>
      <c r="K372" s="27"/>
      <c r="L372" s="31"/>
      <c r="M372" s="27"/>
      <c r="N372" s="27"/>
      <c r="P372" s="27"/>
      <c r="Q372" s="27"/>
      <c r="R372" s="28"/>
    </row>
    <row r="373" spans="1:18" ht="15" x14ac:dyDescent="0.2">
      <c r="A373" t="s">
        <v>271</v>
      </c>
      <c r="B373" t="s">
        <v>174</v>
      </c>
      <c r="C373" s="18" t="s">
        <v>315</v>
      </c>
      <c r="D373" t="s">
        <v>302</v>
      </c>
      <c r="E373" s="1">
        <v>29.062097549438477</v>
      </c>
      <c r="F373" s="25">
        <f>AVERAGE(E373:E375)</f>
        <v>28.647254308064777</v>
      </c>
      <c r="G373" s="26">
        <f>STDEV(E373:E375)</f>
        <v>0.36970174450379556</v>
      </c>
      <c r="H373" s="1">
        <v>13.693252563476562</v>
      </c>
      <c r="I373" s="25">
        <f>AVERAGE(H373:H375)</f>
        <v>13.875313758850098</v>
      </c>
      <c r="J373" s="26">
        <f>STDEV(H373:H375)</f>
        <v>0.46351510857870598</v>
      </c>
      <c r="K373" s="27">
        <f>F373-I373</f>
        <v>14.77194054921468</v>
      </c>
      <c r="L373" s="38"/>
      <c r="M373" s="27">
        <f>K373-$L$346</f>
        <v>0.71735596656799316</v>
      </c>
      <c r="N373" s="27">
        <f>POWER(2,-M373)</f>
        <v>0.60821109248584693</v>
      </c>
      <c r="R373" s="22">
        <f>SQRT((G373^2)+(J373^2))</f>
        <v>0.59289597381824022</v>
      </c>
    </row>
    <row r="374" spans="1:18" ht="15" x14ac:dyDescent="0.2">
      <c r="B374" t="s">
        <v>175</v>
      </c>
      <c r="C374" s="18" t="s">
        <v>315</v>
      </c>
      <c r="D374" t="s">
        <v>302</v>
      </c>
      <c r="E374" s="1">
        <v>28.527057647705078</v>
      </c>
      <c r="F374" s="25"/>
      <c r="G374" s="26"/>
      <c r="H374" s="1">
        <v>14.402218818664551</v>
      </c>
      <c r="I374" s="25"/>
      <c r="J374" s="26"/>
      <c r="K374" s="27"/>
      <c r="M374" s="27"/>
      <c r="N374" s="27"/>
      <c r="R374" s="28"/>
    </row>
    <row r="375" spans="1:18" ht="16" thickBot="1" x14ac:dyDescent="0.25">
      <c r="A375" s="36"/>
      <c r="B375" t="s">
        <v>176</v>
      </c>
      <c r="C375" s="18" t="s">
        <v>315</v>
      </c>
      <c r="D375" t="s">
        <v>302</v>
      </c>
      <c r="E375" s="1">
        <v>28.352607727050781</v>
      </c>
      <c r="F375" s="25"/>
      <c r="G375" s="26"/>
      <c r="H375" s="1">
        <v>13.53046989440918</v>
      </c>
      <c r="I375" s="25"/>
      <c r="J375" s="26"/>
      <c r="K375" s="27"/>
      <c r="M375" s="27"/>
      <c r="N375" s="27"/>
      <c r="R375" s="28"/>
    </row>
    <row r="376" spans="1:18" ht="15" x14ac:dyDescent="0.2">
      <c r="A376" t="s">
        <v>276</v>
      </c>
      <c r="B376" t="s">
        <v>210</v>
      </c>
      <c r="C376" s="18" t="s">
        <v>316</v>
      </c>
      <c r="D376" t="s">
        <v>302</v>
      </c>
      <c r="E376" s="1">
        <v>27.148496627807617</v>
      </c>
      <c r="F376" s="25">
        <f>AVERAGE(E376:E378)</f>
        <v>27.238372166951496</v>
      </c>
      <c r="G376" s="26">
        <f>STDEV(E376:E378)</f>
        <v>0.11470042308579044</v>
      </c>
      <c r="H376" s="1">
        <v>14.981095314025879</v>
      </c>
      <c r="I376" s="25">
        <f>AVERAGE(H376:H378)</f>
        <v>15.755095799763998</v>
      </c>
      <c r="J376" s="26">
        <f>STDEV(H376:H378)</f>
        <v>0.69006303993193518</v>
      </c>
      <c r="K376" s="27">
        <f>F376-I376</f>
        <v>11.483276367187498</v>
      </c>
      <c r="M376" s="27">
        <f>K376-$L$346</f>
        <v>-2.5713082154591884</v>
      </c>
      <c r="N376" s="27">
        <f>POWER(2,-M376)</f>
        <v>5.9434813044982615</v>
      </c>
      <c r="R376" s="22">
        <f>SQRT((G376^2)+(J376^2))</f>
        <v>0.69953068991729228</v>
      </c>
    </row>
    <row r="377" spans="1:18" ht="15" x14ac:dyDescent="0.2">
      <c r="B377" t="s">
        <v>211</v>
      </c>
      <c r="C377" s="18" t="s">
        <v>316</v>
      </c>
      <c r="D377" t="s">
        <v>302</v>
      </c>
      <c r="E377" s="1">
        <v>27.199060440063477</v>
      </c>
      <c r="F377" s="25"/>
      <c r="G377" s="26"/>
      <c r="H377" s="1">
        <v>16.306045532226562</v>
      </c>
      <c r="I377" s="25"/>
      <c r="J377" s="26"/>
      <c r="K377" s="27"/>
      <c r="M377" s="27"/>
      <c r="N377" s="27"/>
      <c r="R377" s="28"/>
    </row>
    <row r="378" spans="1:18" ht="16" thickBot="1" x14ac:dyDescent="0.25">
      <c r="A378" s="36"/>
      <c r="B378" t="s">
        <v>212</v>
      </c>
      <c r="C378" s="18" t="s">
        <v>316</v>
      </c>
      <c r="D378" t="s">
        <v>302</v>
      </c>
      <c r="E378" s="1">
        <v>27.367559432983398</v>
      </c>
      <c r="F378" s="25"/>
      <c r="G378" s="26"/>
      <c r="H378" s="1">
        <v>15.978146553039551</v>
      </c>
      <c r="I378" s="25"/>
      <c r="J378" s="26"/>
      <c r="K378" s="27"/>
      <c r="M378" s="27"/>
      <c r="N378" s="27"/>
      <c r="R378" s="28"/>
    </row>
    <row r="379" spans="1:18" ht="15" x14ac:dyDescent="0.2">
      <c r="A379" t="s">
        <v>272</v>
      </c>
      <c r="B379" t="s">
        <v>246</v>
      </c>
      <c r="C379" s="18" t="s">
        <v>317</v>
      </c>
      <c r="D379" t="s">
        <v>302</v>
      </c>
      <c r="E379" s="1">
        <v>27.436561584472656</v>
      </c>
      <c r="F379" s="25">
        <f>AVERAGE(E379:E381)</f>
        <v>27.716769536336262</v>
      </c>
      <c r="G379" s="26">
        <f>STDEV(E379:E381)</f>
        <v>0.33350666122392292</v>
      </c>
      <c r="H379" s="1">
        <v>14.403630256652832</v>
      </c>
      <c r="I379" s="25">
        <f>AVERAGE(H379:H381)</f>
        <v>14.576695760091146</v>
      </c>
      <c r="J379" s="26">
        <f>STDEV(H379:H381)</f>
        <v>0.52593334769389344</v>
      </c>
      <c r="K379" s="27">
        <f>F379-I379</f>
        <v>13.140073776245115</v>
      </c>
      <c r="M379" s="27">
        <f>K379-$L$346</f>
        <v>-0.91451080640157123</v>
      </c>
      <c r="N379" s="27">
        <f>POWER(2,-M379)</f>
        <v>1.8849298154972609</v>
      </c>
      <c r="R379" s="22">
        <f>SQRT((G379^2)+(J379^2))</f>
        <v>0.62276205672570828</v>
      </c>
    </row>
    <row r="380" spans="1:18" ht="15" x14ac:dyDescent="0.2">
      <c r="B380" t="s">
        <v>247</v>
      </c>
      <c r="C380" s="18" t="s">
        <v>317</v>
      </c>
      <c r="D380" t="s">
        <v>302</v>
      </c>
      <c r="E380" s="1">
        <v>27.628095626831055</v>
      </c>
      <c r="F380" s="25"/>
      <c r="G380" s="26"/>
      <c r="H380" s="1">
        <v>15.167353630065918</v>
      </c>
      <c r="I380" s="25"/>
      <c r="J380" s="26"/>
      <c r="K380" s="27"/>
      <c r="M380" s="27"/>
      <c r="N380" s="27"/>
      <c r="R380" s="28"/>
    </row>
    <row r="381" spans="1:18" ht="16" thickBot="1" x14ac:dyDescent="0.25">
      <c r="A381" s="36"/>
      <c r="B381" t="s">
        <v>248</v>
      </c>
      <c r="C381" s="18" t="s">
        <v>317</v>
      </c>
      <c r="D381" t="s">
        <v>302</v>
      </c>
      <c r="E381" s="1">
        <v>28.085651397705078</v>
      </c>
      <c r="F381" s="25"/>
      <c r="G381" s="26"/>
      <c r="H381" s="1">
        <v>14.159103393554688</v>
      </c>
      <c r="I381" s="25"/>
      <c r="J381" s="26"/>
      <c r="K381" s="27"/>
      <c r="M381" s="27"/>
      <c r="N381" s="27"/>
      <c r="R381" s="42"/>
    </row>
    <row r="382" spans="1:18" ht="15" x14ac:dyDescent="0.2">
      <c r="A382" s="17" t="s">
        <v>325</v>
      </c>
      <c r="B382" t="s">
        <v>60</v>
      </c>
      <c r="C382" s="18" t="s">
        <v>326</v>
      </c>
      <c r="D382" t="s">
        <v>302</v>
      </c>
      <c r="E382" s="1">
        <v>28.638946533203125</v>
      </c>
      <c r="F382" s="25">
        <f>AVERAGE(E382:E384)</f>
        <v>28.492073059082031</v>
      </c>
      <c r="G382" s="26">
        <f>STDEV(E382:E384)</f>
        <v>0.15330030051240345</v>
      </c>
      <c r="H382" s="1">
        <v>16.115955352783203</v>
      </c>
      <c r="I382" s="25">
        <f>AVERAGE(H382:H384)</f>
        <v>15.650363922119141</v>
      </c>
      <c r="J382" s="26">
        <f>STDEV(H382:H384)</f>
        <v>0.42404150985558031</v>
      </c>
      <c r="K382" s="27">
        <f>F382-I382</f>
        <v>12.841709136962891</v>
      </c>
      <c r="L382" s="27">
        <f>K382</f>
        <v>12.841709136962891</v>
      </c>
      <c r="M382" s="27">
        <f>K382-$L$382</f>
        <v>0</v>
      </c>
      <c r="N382" s="27">
        <f>POWER(2,-M382)</f>
        <v>1</v>
      </c>
      <c r="O382" s="27"/>
      <c r="P382" s="27"/>
      <c r="Q382" s="27"/>
      <c r="R382" s="22">
        <f>SQRT((G382^2)+(J382^2))</f>
        <v>0.45090152385836246</v>
      </c>
    </row>
    <row r="383" spans="1:18" ht="15" x14ac:dyDescent="0.2">
      <c r="A383" s="24"/>
      <c r="B383" t="s">
        <v>61</v>
      </c>
      <c r="C383" s="18" t="s">
        <v>326</v>
      </c>
      <c r="D383" t="s">
        <v>302</v>
      </c>
      <c r="E383" s="1">
        <v>28.504205703735352</v>
      </c>
      <c r="F383" s="25"/>
      <c r="G383" s="26"/>
      <c r="H383" s="1">
        <v>15.286306381225586</v>
      </c>
      <c r="I383" s="25"/>
      <c r="J383" s="26"/>
      <c r="K383" s="27"/>
      <c r="M383" s="27"/>
      <c r="N383" s="27"/>
      <c r="P383" s="27"/>
      <c r="Q383" s="27"/>
      <c r="R383" s="28"/>
    </row>
    <row r="384" spans="1:18" ht="16" thickBot="1" x14ac:dyDescent="0.25">
      <c r="A384" s="24"/>
      <c r="B384" t="s">
        <v>62</v>
      </c>
      <c r="C384" s="18" t="s">
        <v>326</v>
      </c>
      <c r="D384" t="s">
        <v>302</v>
      </c>
      <c r="E384" s="1">
        <v>28.333066940307617</v>
      </c>
      <c r="F384" s="25"/>
      <c r="G384" s="26"/>
      <c r="H384" s="1">
        <v>15.548830032348633</v>
      </c>
      <c r="I384" s="25"/>
      <c r="J384" s="26"/>
      <c r="K384" s="27"/>
      <c r="M384" s="27"/>
      <c r="N384" s="27"/>
      <c r="P384" s="27"/>
      <c r="Q384" s="27"/>
      <c r="R384" s="28"/>
    </row>
    <row r="385" spans="1:26" ht="15" x14ac:dyDescent="0.2">
      <c r="A385" s="17" t="s">
        <v>327</v>
      </c>
      <c r="B385" t="s">
        <v>132</v>
      </c>
      <c r="C385" s="18" t="s">
        <v>328</v>
      </c>
      <c r="D385" t="s">
        <v>302</v>
      </c>
      <c r="E385" s="1">
        <v>26.88157844543457</v>
      </c>
      <c r="F385" s="25">
        <f>AVERAGE(E385:E387)</f>
        <v>26.837031682332356</v>
      </c>
      <c r="G385" s="26">
        <f>STDEV(E385:E387)</f>
        <v>9.5384317664246612E-2</v>
      </c>
      <c r="H385" s="1">
        <v>17.342586517333984</v>
      </c>
      <c r="I385" s="25">
        <f>AVERAGE(H385:H387)</f>
        <v>16.352012952168781</v>
      </c>
      <c r="J385" s="26">
        <f>STDEV(H385:H387)</f>
        <v>0.90738170348990443</v>
      </c>
      <c r="K385" s="27">
        <f>F385-I385</f>
        <v>10.485018730163574</v>
      </c>
      <c r="M385" s="27">
        <f>K385-$L$382</f>
        <v>-2.3566904067993164</v>
      </c>
      <c r="N385" s="27">
        <f>POWER(2,-M385)</f>
        <v>5.1219401915146943</v>
      </c>
      <c r="P385" s="27"/>
      <c r="Q385" s="27"/>
      <c r="R385" s="22">
        <f>SQRT((G385^2)+(J385^2))</f>
        <v>0.91238134783900249</v>
      </c>
    </row>
    <row r="386" spans="1:26" ht="15" x14ac:dyDescent="0.2">
      <c r="A386" s="24"/>
      <c r="B386" t="s">
        <v>133</v>
      </c>
      <c r="C386" s="18" t="s">
        <v>328</v>
      </c>
      <c r="D386" t="s">
        <v>302</v>
      </c>
      <c r="E386" s="1">
        <v>26.727523803710938</v>
      </c>
      <c r="F386" s="25"/>
      <c r="G386" s="26"/>
      <c r="H386" s="1">
        <v>16.152385711669922</v>
      </c>
      <c r="I386" s="25"/>
      <c r="J386" s="26"/>
      <c r="K386" s="27"/>
      <c r="M386" s="27"/>
      <c r="N386" s="27"/>
      <c r="P386" s="27"/>
      <c r="Q386" s="27"/>
      <c r="R386" s="28"/>
    </row>
    <row r="387" spans="1:26" ht="16" thickBot="1" x14ac:dyDescent="0.25">
      <c r="A387" s="24"/>
      <c r="B387" t="s">
        <v>134</v>
      </c>
      <c r="C387" s="18" t="s">
        <v>328</v>
      </c>
      <c r="D387" t="s">
        <v>302</v>
      </c>
      <c r="E387" s="1">
        <v>26.901992797851562</v>
      </c>
      <c r="F387" s="25"/>
      <c r="G387" s="26"/>
      <c r="H387" s="1">
        <v>15.561066627502441</v>
      </c>
      <c r="I387" s="25"/>
      <c r="J387" s="26"/>
      <c r="K387" s="27"/>
      <c r="M387" s="27"/>
      <c r="N387" s="27"/>
      <c r="P387" s="27"/>
      <c r="Q387" s="27"/>
      <c r="R387" s="28"/>
    </row>
    <row r="388" spans="1:26" ht="15" x14ac:dyDescent="0.2">
      <c r="A388" s="17" t="s">
        <v>329</v>
      </c>
      <c r="B388" t="s">
        <v>96</v>
      </c>
      <c r="C388" s="18" t="s">
        <v>330</v>
      </c>
      <c r="D388" t="s">
        <v>302</v>
      </c>
      <c r="E388" s="1">
        <v>29.266656875610352</v>
      </c>
      <c r="F388" s="25">
        <f>AVERAGE(E388:E390)</f>
        <v>28.897359848022461</v>
      </c>
      <c r="G388" s="26">
        <f>STDEV(E388:E390)</f>
        <v>0.36691925036806472</v>
      </c>
      <c r="H388" s="1">
        <v>15.625075340270996</v>
      </c>
      <c r="I388" s="25">
        <f>AVERAGE(H388:H390)</f>
        <v>15.532382647196451</v>
      </c>
      <c r="J388" s="26">
        <f>STDEV(H388:H390)</f>
        <v>0.16110708894655437</v>
      </c>
      <c r="K388" s="27">
        <f>F388-I388</f>
        <v>13.36497720082601</v>
      </c>
      <c r="M388" s="27">
        <f>K388-$L$382</f>
        <v>0.52326806386311908</v>
      </c>
      <c r="N388" s="27">
        <f>POWER(2,-M388)</f>
        <v>0.69579390003199182</v>
      </c>
      <c r="P388" s="27"/>
      <c r="Q388" s="27"/>
      <c r="R388" s="22">
        <f>SQRT((G388^2)+(J388^2))</f>
        <v>0.40073087028515231</v>
      </c>
    </row>
    <row r="389" spans="1:26" ht="15" x14ac:dyDescent="0.2">
      <c r="A389" s="24"/>
      <c r="B389" t="s">
        <v>97</v>
      </c>
      <c r="C389" s="18" t="s">
        <v>330</v>
      </c>
      <c r="D389" t="s">
        <v>302</v>
      </c>
      <c r="E389" s="1">
        <v>28.892557144165039</v>
      </c>
      <c r="F389" s="25"/>
      <c r="G389" s="26"/>
      <c r="H389" s="1">
        <v>15.625720024108887</v>
      </c>
      <c r="I389" s="25"/>
      <c r="J389" s="26"/>
      <c r="K389" s="27"/>
      <c r="M389" s="27"/>
      <c r="N389" s="27"/>
      <c r="P389" s="27"/>
      <c r="Q389" s="27"/>
      <c r="R389" s="28"/>
    </row>
    <row r="390" spans="1:26" ht="16" thickBot="1" x14ac:dyDescent="0.25">
      <c r="A390" s="36"/>
      <c r="B390" s="36" t="s">
        <v>98</v>
      </c>
      <c r="C390" s="40" t="s">
        <v>330</v>
      </c>
      <c r="D390" s="36" t="s">
        <v>302</v>
      </c>
      <c r="E390" s="41">
        <v>28.532865524291992</v>
      </c>
      <c r="F390" s="33"/>
      <c r="G390" s="34"/>
      <c r="H390" s="41">
        <v>15.346352577209473</v>
      </c>
      <c r="I390" s="33"/>
      <c r="J390" s="34"/>
      <c r="K390" s="35"/>
      <c r="L390" s="36"/>
      <c r="M390" s="35"/>
      <c r="N390" s="35"/>
      <c r="O390" s="36"/>
      <c r="P390" s="35"/>
      <c r="Q390" s="35"/>
      <c r="R390" s="42"/>
    </row>
    <row r="393" spans="1:26" ht="14" thickBot="1" x14ac:dyDescent="0.2"/>
    <row r="394" spans="1:26" ht="65" thickBot="1" x14ac:dyDescent="0.3">
      <c r="A394" s="47"/>
      <c r="B394" s="57" t="s">
        <v>335</v>
      </c>
      <c r="C394" s="47"/>
      <c r="D394" s="47"/>
      <c r="E394" s="48" t="s">
        <v>252</v>
      </c>
      <c r="F394" s="50" t="s">
        <v>255</v>
      </c>
      <c r="G394" s="48"/>
      <c r="H394" s="49" t="s">
        <v>256</v>
      </c>
      <c r="I394" s="51" t="s">
        <v>255</v>
      </c>
      <c r="J394" s="9" t="s">
        <v>257</v>
      </c>
      <c r="K394" s="10" t="s">
        <v>258</v>
      </c>
      <c r="L394" s="10" t="s">
        <v>259</v>
      </c>
      <c r="M394" s="11" t="s">
        <v>260</v>
      </c>
      <c r="N394" s="12" t="s">
        <v>261</v>
      </c>
      <c r="O394" s="10" t="s">
        <v>259</v>
      </c>
      <c r="P394" s="11" t="s">
        <v>260</v>
      </c>
      <c r="Q394" s="13" t="s">
        <v>261</v>
      </c>
      <c r="R394" s="14" t="s">
        <v>262</v>
      </c>
      <c r="T394" s="15">
        <f>S395</f>
        <v>0</v>
      </c>
      <c r="U394" s="16" t="str">
        <f>B394</f>
        <v>AXIN2</v>
      </c>
      <c r="V394" s="16" t="str">
        <f>R394</f>
        <v>st dev</v>
      </c>
      <c r="X394" s="44" t="s">
        <v>293</v>
      </c>
      <c r="Y394" s="44" t="s">
        <v>294</v>
      </c>
      <c r="Z394" s="44" t="s">
        <v>295</v>
      </c>
    </row>
    <row r="395" spans="1:26" ht="15" x14ac:dyDescent="0.2">
      <c r="A395" s="24" t="s">
        <v>265</v>
      </c>
      <c r="B395" t="s">
        <v>0</v>
      </c>
      <c r="C395" s="18" t="s">
        <v>304</v>
      </c>
      <c r="D395" t="s">
        <v>320</v>
      </c>
      <c r="E395" s="1">
        <v>27.355894088745117</v>
      </c>
      <c r="F395" s="25">
        <f>AVERAGE(E395:E397)</f>
        <v>26.883410771687824</v>
      </c>
      <c r="G395" s="26">
        <f>STDEV(E395:E397)</f>
        <v>0.41878277525562346</v>
      </c>
      <c r="H395" s="1">
        <v>16.213897705078125</v>
      </c>
      <c r="I395" s="25">
        <f>AVERAGE(H395:H397)</f>
        <v>16.320093154907227</v>
      </c>
      <c r="J395" s="20">
        <f>STDEV(H395:H397)</f>
        <v>0.15018304541062702</v>
      </c>
      <c r="K395" s="21">
        <f>F395-I395</f>
        <v>10.563317616780598</v>
      </c>
      <c r="L395" s="21">
        <f>AVERAGE(K395,K404,K413,K422)</f>
        <v>11.532434304555256</v>
      </c>
      <c r="M395" s="21">
        <f>K395-$L$395</f>
        <v>-0.9691166877746582</v>
      </c>
      <c r="N395" s="21">
        <f>POWER(2,-M395)</f>
        <v>1.9576416319746139</v>
      </c>
      <c r="O395" s="21"/>
      <c r="P395" s="21"/>
      <c r="Q395" s="21"/>
      <c r="R395" s="22">
        <f>SQRT((G395^2)+(J395^2))</f>
        <v>0.44489769608260782</v>
      </c>
      <c r="T395" s="39" t="str">
        <f>A395</f>
        <v>Clone 1 BM50</v>
      </c>
      <c r="U395" s="23">
        <f>N395</f>
        <v>1.9576416319746139</v>
      </c>
      <c r="V395" s="23">
        <f>R395</f>
        <v>0.44489769608260782</v>
      </c>
      <c r="X395" s="23">
        <f>U395</f>
        <v>1.9576416319746139</v>
      </c>
      <c r="Y395" s="23">
        <f>U396</f>
        <v>4.3035135258802883</v>
      </c>
      <c r="Z395" s="23">
        <f>U397</f>
        <v>0.36196857101035235</v>
      </c>
    </row>
    <row r="396" spans="1:26" ht="15" x14ac:dyDescent="0.2">
      <c r="A396" s="24"/>
      <c r="B396" t="s">
        <v>2</v>
      </c>
      <c r="C396" s="18" t="s">
        <v>304</v>
      </c>
      <c r="D396" t="s">
        <v>320</v>
      </c>
      <c r="E396" s="1">
        <v>26.558013916015625</v>
      </c>
      <c r="F396" s="25"/>
      <c r="G396" s="26"/>
      <c r="H396" s="1">
        <v>16.426288604736328</v>
      </c>
      <c r="I396" s="25"/>
      <c r="J396" s="26"/>
      <c r="K396" s="27"/>
      <c r="L396" s="27"/>
      <c r="M396" s="27"/>
      <c r="N396" s="27"/>
      <c r="O396" s="27"/>
      <c r="P396" s="27"/>
      <c r="Q396" s="27"/>
      <c r="R396" s="28"/>
      <c r="T396" s="39" t="str">
        <f>A398</f>
        <v>Clone 1 CHIR</v>
      </c>
      <c r="U396" s="23">
        <f>N398</f>
        <v>4.3035135258802883</v>
      </c>
      <c r="V396" s="23">
        <f>R398</f>
        <v>0.68434216907425127</v>
      </c>
      <c r="X396" s="23">
        <f>U398</f>
        <v>1.0680144197499097</v>
      </c>
      <c r="Y396" s="23">
        <f>U399</f>
        <v>5.7647698261689335</v>
      </c>
      <c r="Z396" s="23">
        <f>U400</f>
        <v>0.48330487724538834</v>
      </c>
    </row>
    <row r="397" spans="1:26" ht="16" thickBot="1" x14ac:dyDescent="0.25">
      <c r="A397" s="24"/>
      <c r="B397" t="s">
        <v>3</v>
      </c>
      <c r="C397" s="18" t="s">
        <v>304</v>
      </c>
      <c r="D397" t="s">
        <v>320</v>
      </c>
      <c r="E397" s="1">
        <v>26.736324310302734</v>
      </c>
      <c r="F397" s="25"/>
      <c r="G397" s="26"/>
      <c r="H397" s="43" t="s">
        <v>321</v>
      </c>
      <c r="I397" s="25"/>
      <c r="J397" s="26"/>
      <c r="K397" s="27"/>
      <c r="L397" s="27"/>
      <c r="M397" s="27"/>
      <c r="N397" s="27"/>
      <c r="O397" s="27"/>
      <c r="P397" s="27"/>
      <c r="Q397" s="27"/>
      <c r="R397" s="28"/>
      <c r="T397" s="39" t="str">
        <f>A401</f>
        <v>Clone 1 DAPT</v>
      </c>
      <c r="U397" s="23">
        <f>N401</f>
        <v>0.36196857101035235</v>
      </c>
      <c r="V397" s="23">
        <f>R401</f>
        <v>0.4194543616638477</v>
      </c>
      <c r="X397" s="23">
        <f>U401</f>
        <v>0.79573156312175974</v>
      </c>
      <c r="Y397" s="23">
        <f>U402</f>
        <v>7.9503416837216676</v>
      </c>
      <c r="Z397" s="23">
        <f>U403</f>
        <v>0.27696669174101529</v>
      </c>
    </row>
    <row r="398" spans="1:26" ht="15" x14ac:dyDescent="0.2">
      <c r="A398" s="17" t="s">
        <v>273</v>
      </c>
      <c r="B398" t="s">
        <v>39</v>
      </c>
      <c r="C398" s="18" t="s">
        <v>306</v>
      </c>
      <c r="D398" t="s">
        <v>320</v>
      </c>
      <c r="E398" s="1">
        <v>24.105123519897461</v>
      </c>
      <c r="F398" s="25">
        <f>AVERAGE(E398:E400)</f>
        <v>24.646886189778645</v>
      </c>
      <c r="G398" s="26">
        <f>STDEV(E398:E400)</f>
        <v>0.55903846037992821</v>
      </c>
      <c r="H398" s="1">
        <v>15.658161163330078</v>
      </c>
      <c r="I398" s="25">
        <f>AVERAGE(H398:H400)</f>
        <v>15.219966888427734</v>
      </c>
      <c r="J398" s="26">
        <f>STDEV(H398:H400)</f>
        <v>0.39471534577374939</v>
      </c>
      <c r="K398" s="27">
        <f>F398-I398</f>
        <v>9.4269193013509103</v>
      </c>
      <c r="L398" s="27"/>
      <c r="M398" s="27">
        <f>K398-$L$395</f>
        <v>-2.1055150032043457</v>
      </c>
      <c r="N398" s="27">
        <f>POWER(2,-M398)</f>
        <v>4.3035135258802883</v>
      </c>
      <c r="O398" s="27"/>
      <c r="P398" s="27"/>
      <c r="Q398" s="27"/>
      <c r="R398" s="22">
        <f>SQRT((G398^2)+(J398^2))</f>
        <v>0.68434216907425127</v>
      </c>
      <c r="T398" s="39" t="str">
        <f>A404</f>
        <v>Clone 2 BM50</v>
      </c>
      <c r="U398" s="23">
        <f>N404</f>
        <v>1.0680144197499097</v>
      </c>
      <c r="V398" s="23">
        <f>R404</f>
        <v>0.50436913384938842</v>
      </c>
      <c r="X398" s="23">
        <f>U404</f>
        <v>0.60106730667511254</v>
      </c>
      <c r="Y398" s="23">
        <f>U405</f>
        <v>4.3851805061181004</v>
      </c>
      <c r="Z398" s="23">
        <f>U406</f>
        <v>0.23515224797788231</v>
      </c>
    </row>
    <row r="399" spans="1:26" ht="15" x14ac:dyDescent="0.2">
      <c r="A399" s="24"/>
      <c r="B399" t="s">
        <v>40</v>
      </c>
      <c r="C399" s="18" t="s">
        <v>306</v>
      </c>
      <c r="D399" t="s">
        <v>320</v>
      </c>
      <c r="E399" s="1">
        <v>24.613803863525391</v>
      </c>
      <c r="F399" s="25"/>
      <c r="G399" s="26"/>
      <c r="H399" s="1">
        <v>15.10944938659668</v>
      </c>
      <c r="I399" s="25"/>
      <c r="J399" s="26"/>
      <c r="K399" s="27"/>
      <c r="M399" s="27"/>
      <c r="N399" s="27"/>
      <c r="P399" s="27"/>
      <c r="Q399" s="27"/>
      <c r="R399" s="28"/>
      <c r="T399" s="39" t="str">
        <f>A407</f>
        <v>Clone 2 CHIR</v>
      </c>
      <c r="U399" s="23">
        <f>N407</f>
        <v>5.7647698261689335</v>
      </c>
      <c r="V399" s="23">
        <f>R407</f>
        <v>0.38880178296883949</v>
      </c>
      <c r="W399" s="45"/>
      <c r="X399" s="56">
        <f>U407</f>
        <v>1</v>
      </c>
      <c r="Y399" s="56">
        <f>U408</f>
        <v>15.471879415476755</v>
      </c>
      <c r="Z399" s="56">
        <f>U409</f>
        <v>0.25824990330984732</v>
      </c>
    </row>
    <row r="400" spans="1:26" ht="16" thickBot="1" x14ac:dyDescent="0.25">
      <c r="A400" s="24"/>
      <c r="B400" t="s">
        <v>41</v>
      </c>
      <c r="C400" s="18" t="s">
        <v>306</v>
      </c>
      <c r="D400" t="s">
        <v>320</v>
      </c>
      <c r="E400" s="1">
        <v>25.221731185913086</v>
      </c>
      <c r="F400" s="25"/>
      <c r="G400" s="26"/>
      <c r="H400" s="1">
        <v>14.892290115356445</v>
      </c>
      <c r="I400" s="25"/>
      <c r="J400" s="26"/>
      <c r="K400" s="27"/>
      <c r="M400" s="27"/>
      <c r="N400" s="27"/>
      <c r="P400" s="27"/>
      <c r="Q400" s="27"/>
      <c r="R400" s="28"/>
      <c r="T400" s="39" t="str">
        <f>A410</f>
        <v>Clone 2 DAPT</v>
      </c>
      <c r="U400" s="23">
        <f>N410</f>
        <v>0.48330487724538834</v>
      </c>
      <c r="V400" s="23">
        <f>R410</f>
        <v>0.40001797777729736</v>
      </c>
      <c r="W400" s="45" t="s">
        <v>298</v>
      </c>
      <c r="X400" s="46">
        <f>AVERAGE(X395:X399)</f>
        <v>1.0844909843042791</v>
      </c>
      <c r="Y400" s="46">
        <f>AVERAGE(Y395:Y399)</f>
        <v>7.5751369914731486</v>
      </c>
      <c r="Z400" s="46">
        <f>AVERAGE(Z395:Z399)</f>
        <v>0.32312845825689712</v>
      </c>
    </row>
    <row r="401" spans="1:26" ht="15" x14ac:dyDescent="0.2">
      <c r="A401" s="17" t="s">
        <v>266</v>
      </c>
      <c r="B401" t="s">
        <v>75</v>
      </c>
      <c r="C401" s="18" t="s">
        <v>307</v>
      </c>
      <c r="D401" t="s">
        <v>320</v>
      </c>
      <c r="E401" s="1">
        <v>28.342182159423828</v>
      </c>
      <c r="F401" s="25">
        <f>AVERAGE(E401:E403)</f>
        <v>28.136072794596355</v>
      </c>
      <c r="G401" s="26">
        <f>STDEV(E401:E403)</f>
        <v>0.33039467751504065</v>
      </c>
      <c r="H401" s="1">
        <v>15.12291145324707</v>
      </c>
      <c r="I401" s="25">
        <f>AVERAGE(H401:H403)</f>
        <v>15.137574831644693</v>
      </c>
      <c r="J401" s="26">
        <f>STDEV(H401:H403)</f>
        <v>0.25842081686380891</v>
      </c>
      <c r="K401" s="27">
        <f>F401-I401</f>
        <v>12.998497962951662</v>
      </c>
      <c r="M401" s="27">
        <f>K401-$L$395</f>
        <v>1.466063658396406</v>
      </c>
      <c r="N401" s="27">
        <f>POWER(2,-M401)</f>
        <v>0.36196857101035235</v>
      </c>
      <c r="P401" s="27"/>
      <c r="Q401" s="27"/>
      <c r="R401" s="22">
        <f>SQRT((G401^2)+(J401^2))</f>
        <v>0.4194543616638477</v>
      </c>
      <c r="T401" s="39" t="str">
        <f>A413</f>
        <v>Clone 3 BM50</v>
      </c>
      <c r="U401" s="23">
        <f>N413</f>
        <v>0.79573156312175974</v>
      </c>
      <c r="V401" s="23">
        <f>R413</f>
        <v>0.56410359719182201</v>
      </c>
      <c r="W401" s="45" t="s">
        <v>296</v>
      </c>
      <c r="X401" s="31">
        <f>STDEV(X395:X399)</f>
        <v>0.52126833602030664</v>
      </c>
      <c r="Y401" s="31">
        <f>STDEV(Y395:Y399)</f>
        <v>4.65446267641153</v>
      </c>
      <c r="Z401" s="31">
        <f>STDEV(Z395:Z399)</f>
        <v>0.10154431140346977</v>
      </c>
    </row>
    <row r="402" spans="1:26" ht="15" x14ac:dyDescent="0.2">
      <c r="A402" s="24"/>
      <c r="B402" t="s">
        <v>76</v>
      </c>
      <c r="C402" s="18" t="s">
        <v>307</v>
      </c>
      <c r="D402" t="s">
        <v>320</v>
      </c>
      <c r="E402" s="1">
        <v>28.311046600341797</v>
      </c>
      <c r="F402" s="25"/>
      <c r="G402" s="26"/>
      <c r="H402" s="1">
        <v>14.886797904968262</v>
      </c>
      <c r="I402" s="25"/>
      <c r="J402" s="26"/>
      <c r="K402" s="27"/>
      <c r="M402" s="27"/>
      <c r="N402" s="27"/>
      <c r="P402" s="27"/>
      <c r="Q402" s="27"/>
      <c r="R402" s="28"/>
      <c r="T402" s="39" t="str">
        <f>A416</f>
        <v>Clone 3 CHIR</v>
      </c>
      <c r="U402" s="23">
        <f>N416</f>
        <v>7.9503416837216676</v>
      </c>
      <c r="V402" s="23">
        <f>R416</f>
        <v>0.83490316090982752</v>
      </c>
      <c r="W402" s="55" t="s">
        <v>297</v>
      </c>
      <c r="X402" s="31">
        <f>X400/SQRT(COUNT(X396:X400))</f>
        <v>0.48499911237800508</v>
      </c>
      <c r="Y402" s="31">
        <f>Y400/SQRT(COUNT(Y396:Y400))</f>
        <v>3.3877042503614407</v>
      </c>
      <c r="Z402" s="31">
        <f>Z400/SQRT(COUNT(Z396:Z400))</f>
        <v>0.14450743962542503</v>
      </c>
    </row>
    <row r="403" spans="1:26" ht="16" thickBot="1" x14ac:dyDescent="0.25">
      <c r="A403" s="24"/>
      <c r="B403" t="s">
        <v>77</v>
      </c>
      <c r="C403" s="18" t="s">
        <v>307</v>
      </c>
      <c r="D403" t="s">
        <v>320</v>
      </c>
      <c r="E403" s="1">
        <v>27.754989624023438</v>
      </c>
      <c r="F403" s="25"/>
      <c r="G403" s="26"/>
      <c r="H403" s="1">
        <v>15.40301513671875</v>
      </c>
      <c r="I403" s="25"/>
      <c r="J403" s="26"/>
      <c r="K403" s="27"/>
      <c r="M403" s="27"/>
      <c r="N403" s="27"/>
      <c r="P403" s="27"/>
      <c r="Q403" s="27"/>
      <c r="R403" s="28"/>
      <c r="T403" s="39" t="str">
        <f>A419</f>
        <v>Clone 3 DAPT</v>
      </c>
      <c r="U403" s="23">
        <f>N419</f>
        <v>0.27696669174101529</v>
      </c>
      <c r="V403" s="23">
        <f>R419</f>
        <v>0.55637113329860244</v>
      </c>
    </row>
    <row r="404" spans="1:26" ht="15" x14ac:dyDescent="0.2">
      <c r="A404" s="17" t="s">
        <v>267</v>
      </c>
      <c r="B404" t="s">
        <v>144</v>
      </c>
      <c r="C404" s="18" t="s">
        <v>308</v>
      </c>
      <c r="D404" t="s">
        <v>320</v>
      </c>
      <c r="E404" s="1">
        <v>25.940729141235352</v>
      </c>
      <c r="F404" s="25">
        <f>AVERAGE(E404:E406)</f>
        <v>25.634037653605144</v>
      </c>
      <c r="G404" s="26">
        <f>STDEV(E404:E406)</f>
        <v>0.27464285927757837</v>
      </c>
      <c r="H404" s="1">
        <v>14.652599334716797</v>
      </c>
      <c r="I404" s="25">
        <f>AVERAGE(H404:H406)</f>
        <v>14.196534474690756</v>
      </c>
      <c r="J404" s="26">
        <f>STDEV(H404:H406)</f>
        <v>0.42303607769056595</v>
      </c>
      <c r="K404" s="27">
        <f>F404-I404</f>
        <v>11.437503178914389</v>
      </c>
      <c r="L404" s="27"/>
      <c r="M404" s="27">
        <f>K404-$L$395</f>
        <v>-9.4931125640867364E-2</v>
      </c>
      <c r="N404" s="27">
        <f>POWER(2,-M404)</f>
        <v>1.0680144197499097</v>
      </c>
      <c r="O404" s="27"/>
      <c r="P404" s="27"/>
      <c r="Q404" s="27"/>
      <c r="R404" s="22">
        <f>SQRT((G404^2)+(J404^2))</f>
        <v>0.50436913384938842</v>
      </c>
      <c r="T404" s="39" t="str">
        <f>A422</f>
        <v>Clone 5 BM50</v>
      </c>
      <c r="U404" s="23">
        <f>N422</f>
        <v>0.60106730667511254</v>
      </c>
      <c r="V404" s="23">
        <f>R422</f>
        <v>0.47173935543979334</v>
      </c>
    </row>
    <row r="405" spans="1:26" ht="15" x14ac:dyDescent="0.2">
      <c r="A405" s="24"/>
      <c r="B405" t="s">
        <v>145</v>
      </c>
      <c r="C405" s="18" t="s">
        <v>308</v>
      </c>
      <c r="D405" t="s">
        <v>320</v>
      </c>
      <c r="E405" s="1">
        <v>25.410806655883789</v>
      </c>
      <c r="F405" s="25"/>
      <c r="G405" s="26"/>
      <c r="H405" s="1">
        <v>14.120038032531738</v>
      </c>
      <c r="I405" s="25"/>
      <c r="J405" s="26"/>
      <c r="K405" s="27"/>
      <c r="M405" s="27"/>
      <c r="N405" s="27"/>
      <c r="P405" s="27"/>
      <c r="Q405" s="27"/>
      <c r="R405" s="28"/>
      <c r="T405" s="39" t="str">
        <f>A425</f>
        <v>Clone 5 CHIR</v>
      </c>
      <c r="U405" s="23">
        <f>N425</f>
        <v>4.3851805061181004</v>
      </c>
      <c r="V405" s="23">
        <f>R425</f>
        <v>0.5437183980012984</v>
      </c>
    </row>
    <row r="406" spans="1:26" ht="16" thickBot="1" x14ac:dyDescent="0.25">
      <c r="A406" s="24"/>
      <c r="B406" t="s">
        <v>146</v>
      </c>
      <c r="C406" s="18" t="s">
        <v>308</v>
      </c>
      <c r="D406" t="s">
        <v>320</v>
      </c>
      <c r="E406" s="1">
        <v>25.550577163696289</v>
      </c>
      <c r="F406" s="25"/>
      <c r="G406" s="26"/>
      <c r="H406" s="1">
        <v>13.81696605682373</v>
      </c>
      <c r="I406" s="25"/>
      <c r="J406" s="26"/>
      <c r="K406" s="27"/>
      <c r="M406" s="27"/>
      <c r="N406" s="27"/>
      <c r="P406" s="27"/>
      <c r="Q406" s="27"/>
      <c r="R406" s="28"/>
      <c r="T406" s="39" t="str">
        <f>A428</f>
        <v>Clone 5 DAPT</v>
      </c>
      <c r="U406" s="23">
        <f>N428</f>
        <v>0.23515224797788231</v>
      </c>
      <c r="V406" s="23">
        <f>R428</f>
        <v>0.41995462833073316</v>
      </c>
    </row>
    <row r="407" spans="1:26" ht="15" x14ac:dyDescent="0.2">
      <c r="A407" s="17" t="s">
        <v>274</v>
      </c>
      <c r="B407" t="s">
        <v>180</v>
      </c>
      <c r="C407" s="18" t="s">
        <v>309</v>
      </c>
      <c r="D407" t="s">
        <v>320</v>
      </c>
      <c r="E407" s="1">
        <v>24.881540298461914</v>
      </c>
      <c r="F407" s="25">
        <f>AVERAGE(E407:E409)</f>
        <v>24.932981491088867</v>
      </c>
      <c r="G407" s="26">
        <f>STDEV(E407:E409)</f>
        <v>0.14459925673137977</v>
      </c>
      <c r="H407" s="1">
        <v>15.672606468200684</v>
      </c>
      <c r="I407" s="25">
        <f>AVERAGE(H407:H409)</f>
        <v>15.927810192108154</v>
      </c>
      <c r="J407" s="26">
        <f>STDEV(H407:H409)</f>
        <v>0.36091256751806394</v>
      </c>
      <c r="K407" s="27">
        <f>F407-I407</f>
        <v>9.0051712989807129</v>
      </c>
      <c r="L407" s="31"/>
      <c r="M407" s="27">
        <f>K407-$L$395</f>
        <v>-2.5272630055745431</v>
      </c>
      <c r="N407" s="27">
        <f>POWER(2,-M407)</f>
        <v>5.7647698261689335</v>
      </c>
      <c r="O407" s="31"/>
      <c r="P407" s="27"/>
      <c r="Q407" s="27"/>
      <c r="R407" s="22">
        <f>SQRT((G407^2)+(J407^2))</f>
        <v>0.38880178296883949</v>
      </c>
      <c r="T407" s="39" t="str">
        <f>A431</f>
        <v>Pt 2 BM50</v>
      </c>
      <c r="U407" s="23">
        <f>N431</f>
        <v>1</v>
      </c>
      <c r="V407" s="23">
        <f>R431</f>
        <v>0.43220122910976261</v>
      </c>
    </row>
    <row r="408" spans="1:26" ht="15" x14ac:dyDescent="0.2">
      <c r="A408" s="24"/>
      <c r="B408" t="s">
        <v>181</v>
      </c>
      <c r="C408" s="18" t="s">
        <v>309</v>
      </c>
      <c r="D408" t="s">
        <v>320</v>
      </c>
      <c r="E408" s="1">
        <v>24.821136474609375</v>
      </c>
      <c r="F408" s="25"/>
      <c r="G408" s="26"/>
      <c r="H408" s="43" t="s">
        <v>322</v>
      </c>
      <c r="I408" s="25"/>
      <c r="J408" s="26"/>
      <c r="K408" s="27"/>
      <c r="M408" s="27"/>
      <c r="N408" s="27"/>
      <c r="P408" s="27"/>
      <c r="Q408" s="27"/>
      <c r="R408" s="28"/>
      <c r="T408" s="39" t="str">
        <f>A434</f>
        <v>Pt 2 CHIR</v>
      </c>
      <c r="U408" s="23">
        <f>N434</f>
        <v>15.471879415476755</v>
      </c>
      <c r="V408" s="23">
        <f>R434</f>
        <v>0.94716903342994963</v>
      </c>
    </row>
    <row r="409" spans="1:26" ht="16" thickBot="1" x14ac:dyDescent="0.25">
      <c r="A409" s="32"/>
      <c r="B409" t="s">
        <v>182</v>
      </c>
      <c r="C409" s="18" t="s">
        <v>309</v>
      </c>
      <c r="D409" t="s">
        <v>320</v>
      </c>
      <c r="E409" s="1">
        <v>25.096267700195312</v>
      </c>
      <c r="F409" s="25"/>
      <c r="G409" s="26"/>
      <c r="H409" s="1">
        <v>16.183013916015625</v>
      </c>
      <c r="I409" s="25"/>
      <c r="J409" s="26"/>
      <c r="K409" s="27"/>
      <c r="M409" s="27"/>
      <c r="N409" s="27"/>
      <c r="P409" s="27"/>
      <c r="Q409" s="27"/>
      <c r="R409" s="28"/>
      <c r="T409" s="39" t="str">
        <f>A437</f>
        <v>Pt 2 DAPT</v>
      </c>
      <c r="U409" s="23">
        <f>N437</f>
        <v>0.25824990330984732</v>
      </c>
      <c r="V409" s="23">
        <f>R437</f>
        <v>0.2380105123067788</v>
      </c>
    </row>
    <row r="410" spans="1:26" ht="15" x14ac:dyDescent="0.2">
      <c r="A410" s="17" t="s">
        <v>268</v>
      </c>
      <c r="B410" t="s">
        <v>216</v>
      </c>
      <c r="C410" s="18" t="s">
        <v>310</v>
      </c>
      <c r="D410" t="s">
        <v>320</v>
      </c>
      <c r="E410" s="1">
        <v>27.215667724609375</v>
      </c>
      <c r="F410" s="25">
        <f>AVERAGE(E410:E412)</f>
        <v>27.211580912272137</v>
      </c>
      <c r="G410" s="26">
        <f>STDEV(E410:E412)</f>
        <v>0.31999256569410328</v>
      </c>
      <c r="H410" s="1">
        <v>14.795587539672852</v>
      </c>
      <c r="I410" s="25">
        <f>AVERAGE(H410:H412)</f>
        <v>14.630152066548666</v>
      </c>
      <c r="J410" s="26">
        <f>STDEV(H410:H412)</f>
        <v>0.24003987261607884</v>
      </c>
      <c r="K410" s="27">
        <f>F410-I410</f>
        <v>12.581428845723471</v>
      </c>
      <c r="M410" s="27">
        <f>K410-$L$395</f>
        <v>1.0489945411682147</v>
      </c>
      <c r="N410" s="27">
        <f>POWER(2,-M410)</f>
        <v>0.48330487724538834</v>
      </c>
      <c r="O410" s="27"/>
      <c r="P410" s="27"/>
      <c r="Q410" s="27"/>
      <c r="R410" s="22">
        <f>SQRT((G410^2)+(J410^2))</f>
        <v>0.40001797777729736</v>
      </c>
      <c r="T410" s="54"/>
      <c r="U410" s="31"/>
      <c r="V410" s="31"/>
    </row>
    <row r="411" spans="1:26" ht="15" x14ac:dyDescent="0.2">
      <c r="A411" s="24"/>
      <c r="B411" t="s">
        <v>217</v>
      </c>
      <c r="C411" s="18" t="s">
        <v>310</v>
      </c>
      <c r="D411" t="s">
        <v>320</v>
      </c>
      <c r="E411" s="1">
        <v>26.889564514160156</v>
      </c>
      <c r="F411" s="25"/>
      <c r="G411" s="26"/>
      <c r="H411" s="1">
        <v>14.354840278625488</v>
      </c>
      <c r="I411" s="25"/>
      <c r="J411" s="26"/>
      <c r="K411" s="27"/>
      <c r="M411" s="27"/>
      <c r="N411" s="27"/>
      <c r="P411" s="27"/>
      <c r="Q411" s="27"/>
      <c r="R411" s="28"/>
      <c r="T411" s="54"/>
      <c r="U411" s="31"/>
      <c r="V411" s="31"/>
    </row>
    <row r="412" spans="1:26" ht="16" thickBot="1" x14ac:dyDescent="0.25">
      <c r="A412" s="24"/>
      <c r="B412" t="s">
        <v>218</v>
      </c>
      <c r="C412" s="18" t="s">
        <v>310</v>
      </c>
      <c r="D412" t="s">
        <v>320</v>
      </c>
      <c r="E412" s="1">
        <v>27.529510498046875</v>
      </c>
      <c r="F412" s="25"/>
      <c r="G412" s="26"/>
      <c r="H412" s="1">
        <v>14.740028381347656</v>
      </c>
      <c r="I412" s="25"/>
      <c r="J412" s="26"/>
      <c r="K412" s="27"/>
      <c r="L412" s="27"/>
      <c r="M412" s="27"/>
      <c r="N412" s="27"/>
      <c r="O412" s="27"/>
      <c r="P412" s="27"/>
      <c r="Q412" s="27"/>
      <c r="R412" s="28"/>
    </row>
    <row r="413" spans="1:26" ht="15" x14ac:dyDescent="0.2">
      <c r="A413" s="17" t="s">
        <v>269</v>
      </c>
      <c r="B413" t="s">
        <v>21</v>
      </c>
      <c r="C413" s="18" t="s">
        <v>312</v>
      </c>
      <c r="D413" t="s">
        <v>320</v>
      </c>
      <c r="E413" s="1">
        <v>26.24036979675293</v>
      </c>
      <c r="F413" s="25">
        <f>AVERAGE(E413:E415)</f>
        <v>26.71405029296875</v>
      </c>
      <c r="G413" s="26">
        <f>STDEV(E413:E415)</f>
        <v>0.41642642971068827</v>
      </c>
      <c r="H413" s="1">
        <v>15.256076812744141</v>
      </c>
      <c r="I413" s="25">
        <f>AVERAGE(H413:H415)</f>
        <v>14.851969718933105</v>
      </c>
      <c r="J413" s="26">
        <f>STDEV(H413:H415)</f>
        <v>0.38052844440746159</v>
      </c>
      <c r="K413" s="27">
        <f>F413-I413</f>
        <v>11.862080574035645</v>
      </c>
      <c r="L413" s="38"/>
      <c r="M413" s="27">
        <f>K413-$L$395</f>
        <v>0.32964626948038855</v>
      </c>
      <c r="N413" s="27">
        <f>POWER(2,-M413)</f>
        <v>0.79573156312175974</v>
      </c>
      <c r="P413" s="27"/>
      <c r="Q413" s="27"/>
      <c r="R413" s="22">
        <f>SQRT((G413^2)+(J413^2))</f>
        <v>0.56410359719182201</v>
      </c>
    </row>
    <row r="414" spans="1:26" ht="15" x14ac:dyDescent="0.2">
      <c r="A414" s="24"/>
      <c r="B414" t="s">
        <v>22</v>
      </c>
      <c r="C414" s="18" t="s">
        <v>312</v>
      </c>
      <c r="D414" t="s">
        <v>320</v>
      </c>
      <c r="E414" s="1">
        <v>26.87925910949707</v>
      </c>
      <c r="F414" s="25"/>
      <c r="G414" s="26"/>
      <c r="H414" s="1">
        <v>14.500500679016113</v>
      </c>
      <c r="I414" s="25"/>
      <c r="J414" s="26"/>
      <c r="K414" s="27"/>
      <c r="M414" s="27"/>
      <c r="N414" s="27"/>
      <c r="P414" s="27"/>
      <c r="Q414" s="27"/>
      <c r="R414" s="28"/>
    </row>
    <row r="415" spans="1:26" ht="16" thickBot="1" x14ac:dyDescent="0.25">
      <c r="A415" s="24"/>
      <c r="B415" t="s">
        <v>23</v>
      </c>
      <c r="C415" s="18" t="s">
        <v>312</v>
      </c>
      <c r="D415" t="s">
        <v>320</v>
      </c>
      <c r="E415" s="1">
        <v>27.02252197265625</v>
      </c>
      <c r="F415" s="25"/>
      <c r="G415" s="26"/>
      <c r="H415" s="1">
        <v>14.799331665039062</v>
      </c>
      <c r="I415" s="25"/>
      <c r="J415" s="26"/>
      <c r="K415" s="27"/>
      <c r="M415" s="27"/>
      <c r="N415" s="27"/>
      <c r="P415" s="27"/>
      <c r="Q415" s="27"/>
      <c r="R415" s="28"/>
    </row>
    <row r="416" spans="1:26" ht="15" x14ac:dyDescent="0.2">
      <c r="A416" s="17" t="s">
        <v>275</v>
      </c>
      <c r="B416" t="s">
        <v>57</v>
      </c>
      <c r="C416" s="18" t="s">
        <v>313</v>
      </c>
      <c r="D416" t="s">
        <v>320</v>
      </c>
      <c r="E416" s="1">
        <v>25.265682220458984</v>
      </c>
      <c r="F416" s="25">
        <f>AVERAGE(E416:E418)</f>
        <v>25.048109690348308</v>
      </c>
      <c r="G416" s="26">
        <f>STDEV(E416:E418)</f>
        <v>0.19717236256464593</v>
      </c>
      <c r="H416" s="1">
        <v>17.303049087524414</v>
      </c>
      <c r="I416" s="25">
        <f>AVERAGE(H416:H418)</f>
        <v>16.50669225056966</v>
      </c>
      <c r="J416" s="26">
        <f>STDEV(H416:H418)</f>
        <v>0.81128684664420458</v>
      </c>
      <c r="K416" s="27">
        <f>F416-I416</f>
        <v>8.5414174397786482</v>
      </c>
      <c r="M416" s="27">
        <f>K416-$L$395</f>
        <v>-2.9910168647766078</v>
      </c>
      <c r="N416" s="27">
        <f>POWER(2,-M416)</f>
        <v>7.9503416837216676</v>
      </c>
      <c r="P416" s="27"/>
      <c r="Q416" s="27"/>
      <c r="R416" s="22">
        <f>SQRT((G416^2)+(J416^2))</f>
        <v>0.83490316090982752</v>
      </c>
    </row>
    <row r="417" spans="1:18" ht="15" x14ac:dyDescent="0.2">
      <c r="A417" s="24"/>
      <c r="B417" t="s">
        <v>58</v>
      </c>
      <c r="C417" s="18" t="s">
        <v>313</v>
      </c>
      <c r="D417" t="s">
        <v>320</v>
      </c>
      <c r="E417" s="1">
        <v>24.881240844726562</v>
      </c>
      <c r="F417" s="25"/>
      <c r="G417" s="26"/>
      <c r="H417" s="1">
        <v>16.535770416259766</v>
      </c>
      <c r="I417" s="25"/>
      <c r="J417" s="26"/>
      <c r="K417" s="27"/>
      <c r="M417" s="27"/>
      <c r="N417" s="27"/>
      <c r="P417" s="27"/>
      <c r="Q417" s="27"/>
      <c r="R417" s="28"/>
    </row>
    <row r="418" spans="1:18" ht="16" thickBot="1" x14ac:dyDescent="0.25">
      <c r="A418" s="32"/>
      <c r="B418" t="s">
        <v>59</v>
      </c>
      <c r="C418" s="18" t="s">
        <v>313</v>
      </c>
      <c r="D418" t="s">
        <v>320</v>
      </c>
      <c r="E418" s="1">
        <v>24.997406005859375</v>
      </c>
      <c r="F418" s="25"/>
      <c r="G418" s="26"/>
      <c r="H418" s="1">
        <v>15.681257247924805</v>
      </c>
      <c r="I418" s="25"/>
      <c r="J418" s="26"/>
      <c r="K418" s="27"/>
      <c r="M418" s="27"/>
      <c r="N418" s="27"/>
      <c r="P418" s="27"/>
      <c r="Q418" s="27"/>
      <c r="R418" s="28"/>
    </row>
    <row r="419" spans="1:18" ht="15" x14ac:dyDescent="0.2">
      <c r="A419" s="24" t="s">
        <v>270</v>
      </c>
      <c r="B419" t="s">
        <v>93</v>
      </c>
      <c r="C419" s="18" t="s">
        <v>314</v>
      </c>
      <c r="D419" t="s">
        <v>320</v>
      </c>
      <c r="E419" s="1">
        <v>28.007871627807617</v>
      </c>
      <c r="F419" s="25">
        <f>AVERAGE(E419:E421)</f>
        <v>27.643723169962566</v>
      </c>
      <c r="G419" s="26">
        <f>STDEV(E419:E421)</f>
        <v>0.33443411395606271</v>
      </c>
      <c r="H419" s="1">
        <v>14.628849983215332</v>
      </c>
      <c r="I419" s="25">
        <f>AVERAGE(H419:H421)</f>
        <v>14.259073257446289</v>
      </c>
      <c r="J419" s="26">
        <f>STDEV(H419:H421)</f>
        <v>0.44463767428142487</v>
      </c>
      <c r="K419" s="27">
        <f>F419-I419</f>
        <v>13.384649912516277</v>
      </c>
      <c r="L419" s="27"/>
      <c r="M419" s="27">
        <f>K419-$L$395</f>
        <v>1.8522156079610212</v>
      </c>
      <c r="N419" s="27">
        <f>POWER(2,-M419)</f>
        <v>0.27696669174101529</v>
      </c>
      <c r="P419" s="27"/>
      <c r="Q419" s="27"/>
      <c r="R419" s="22">
        <f>SQRT((G419^2)+(J419^2))</f>
        <v>0.55637113329860244</v>
      </c>
    </row>
    <row r="420" spans="1:18" ht="15" x14ac:dyDescent="0.2">
      <c r="B420" t="s">
        <v>94</v>
      </c>
      <c r="C420" s="18" t="s">
        <v>314</v>
      </c>
      <c r="D420" t="s">
        <v>320</v>
      </c>
      <c r="E420" s="1">
        <v>27.350324630737305</v>
      </c>
      <c r="F420" s="25"/>
      <c r="G420" s="26"/>
      <c r="H420" s="1">
        <v>14.382651329040527</v>
      </c>
      <c r="I420" s="25"/>
      <c r="J420" s="26"/>
      <c r="K420" s="27"/>
      <c r="M420" s="27"/>
      <c r="N420" s="27"/>
      <c r="P420" s="27"/>
      <c r="Q420" s="27"/>
      <c r="R420" s="28"/>
    </row>
    <row r="421" spans="1:18" ht="16" thickBot="1" x14ac:dyDescent="0.25">
      <c r="A421" s="36"/>
      <c r="B421" t="s">
        <v>95</v>
      </c>
      <c r="C421" s="18" t="s">
        <v>314</v>
      </c>
      <c r="D421" t="s">
        <v>320</v>
      </c>
      <c r="E421" s="1">
        <v>27.572973251342773</v>
      </c>
      <c r="F421" s="25"/>
      <c r="G421" s="26"/>
      <c r="H421" s="1">
        <v>13.765718460083008</v>
      </c>
      <c r="I421" s="25"/>
      <c r="J421" s="26"/>
      <c r="K421" s="27"/>
      <c r="L421" s="31"/>
      <c r="M421" s="27"/>
      <c r="N421" s="27"/>
      <c r="P421" s="27"/>
      <c r="Q421" s="27"/>
      <c r="R421" s="28"/>
    </row>
    <row r="422" spans="1:18" ht="15" x14ac:dyDescent="0.2">
      <c r="A422" t="s">
        <v>271</v>
      </c>
      <c r="B422" t="s">
        <v>162</v>
      </c>
      <c r="C422" s="18" t="s">
        <v>315</v>
      </c>
      <c r="D422" t="s">
        <v>320</v>
      </c>
      <c r="E422" s="1">
        <v>25.370431900024414</v>
      </c>
      <c r="F422" s="25">
        <f>AVERAGE(E422:E424)</f>
        <v>25.497728983561199</v>
      </c>
      <c r="G422" s="26">
        <f>STDEV(E422:E424)</f>
        <v>0.28088056301273151</v>
      </c>
      <c r="H422" s="1">
        <v>13.644260406494141</v>
      </c>
      <c r="I422" s="25">
        <f>AVERAGE(H422:H424)</f>
        <v>13.230893135070801</v>
      </c>
      <c r="J422" s="26">
        <f>STDEV(H422:H424)</f>
        <v>0.37900412767198544</v>
      </c>
      <c r="K422" s="27">
        <f>F422-I422</f>
        <v>12.266835848490398</v>
      </c>
      <c r="L422" s="38"/>
      <c r="M422" s="27">
        <f>K422-$L$395</f>
        <v>0.73440154393514234</v>
      </c>
      <c r="N422" s="27">
        <f>POWER(2,-M422)</f>
        <v>0.60106730667511254</v>
      </c>
      <c r="R422" s="22">
        <f>SQRT((G422^2)+(J422^2))</f>
        <v>0.47173935543979334</v>
      </c>
    </row>
    <row r="423" spans="1:18" ht="15" x14ac:dyDescent="0.2">
      <c r="B423" t="s">
        <v>163</v>
      </c>
      <c r="C423" s="18" t="s">
        <v>315</v>
      </c>
      <c r="D423" t="s">
        <v>320</v>
      </c>
      <c r="E423" s="1">
        <v>25.303035736083984</v>
      </c>
      <c r="F423" s="25"/>
      <c r="G423" s="26"/>
      <c r="H423" s="1">
        <v>13.148667335510254</v>
      </c>
      <c r="I423" s="25"/>
      <c r="J423" s="26"/>
      <c r="K423" s="27"/>
      <c r="M423" s="27"/>
      <c r="N423" s="27"/>
      <c r="R423" s="28"/>
    </row>
    <row r="424" spans="1:18" ht="16" thickBot="1" x14ac:dyDescent="0.25">
      <c r="A424" s="36"/>
      <c r="B424" t="s">
        <v>164</v>
      </c>
      <c r="C424" s="18" t="s">
        <v>315</v>
      </c>
      <c r="D424" t="s">
        <v>320</v>
      </c>
      <c r="E424" s="1">
        <v>25.819719314575195</v>
      </c>
      <c r="F424" s="25"/>
      <c r="G424" s="26"/>
      <c r="H424" s="1">
        <v>12.899751663208008</v>
      </c>
      <c r="I424" s="25"/>
      <c r="J424" s="26"/>
      <c r="K424" s="27"/>
      <c r="M424" s="27"/>
      <c r="N424" s="27"/>
      <c r="R424" s="28"/>
    </row>
    <row r="425" spans="1:18" ht="15" x14ac:dyDescent="0.2">
      <c r="A425" t="s">
        <v>276</v>
      </c>
      <c r="B425" t="s">
        <v>198</v>
      </c>
      <c r="C425" s="18" t="s">
        <v>316</v>
      </c>
      <c r="D425" t="s">
        <v>320</v>
      </c>
      <c r="E425" s="1">
        <v>23.909769058227539</v>
      </c>
      <c r="F425" s="25">
        <f>AVERAGE(E425:E427)</f>
        <v>24.280840555826824</v>
      </c>
      <c r="G425" s="26">
        <f>STDEV(E425:E427)</f>
        <v>0.40405326664922936</v>
      </c>
      <c r="H425" s="43" t="s">
        <v>323</v>
      </c>
      <c r="I425" s="25">
        <f>AVERAGE(H425:H427)</f>
        <v>14.88104248046875</v>
      </c>
      <c r="J425" s="26">
        <f>STDEV(H425:H427)</f>
        <v>0.36382778073586547</v>
      </c>
      <c r="K425" s="27">
        <f>F425-I425</f>
        <v>9.3997980753580741</v>
      </c>
      <c r="M425" s="27">
        <f>K425-$L$395</f>
        <v>-2.1326362291971819</v>
      </c>
      <c r="N425" s="27">
        <f>POWER(2,-M425)</f>
        <v>4.3851805061181004</v>
      </c>
      <c r="R425" s="22">
        <f>SQRT((G425^2)+(J425^2))</f>
        <v>0.5437183980012984</v>
      </c>
    </row>
    <row r="426" spans="1:18" ht="15" x14ac:dyDescent="0.2">
      <c r="B426" t="s">
        <v>199</v>
      </c>
      <c r="C426" s="18" t="s">
        <v>316</v>
      </c>
      <c r="D426" t="s">
        <v>320</v>
      </c>
      <c r="E426" s="1">
        <v>24.221450805664062</v>
      </c>
      <c r="F426" s="25"/>
      <c r="G426" s="26"/>
      <c r="H426" s="1">
        <v>15.138307571411133</v>
      </c>
      <c r="I426" s="25"/>
      <c r="J426" s="26"/>
      <c r="K426" s="27"/>
      <c r="M426" s="27"/>
      <c r="N426" s="27"/>
      <c r="R426" s="28"/>
    </row>
    <row r="427" spans="1:18" ht="16" thickBot="1" x14ac:dyDescent="0.25">
      <c r="A427" s="36"/>
      <c r="B427" t="s">
        <v>200</v>
      </c>
      <c r="C427" s="18" t="s">
        <v>316</v>
      </c>
      <c r="D427" t="s">
        <v>320</v>
      </c>
      <c r="E427" s="1">
        <v>24.711301803588867</v>
      </c>
      <c r="F427" s="25"/>
      <c r="G427" s="26"/>
      <c r="H427" s="1">
        <v>14.623777389526367</v>
      </c>
      <c r="I427" s="25"/>
      <c r="J427" s="26"/>
      <c r="K427" s="27"/>
      <c r="M427" s="27"/>
      <c r="N427" s="27"/>
      <c r="R427" s="28"/>
    </row>
    <row r="428" spans="1:18" ht="15" x14ac:dyDescent="0.2">
      <c r="A428" t="s">
        <v>272</v>
      </c>
      <c r="B428" t="s">
        <v>234</v>
      </c>
      <c r="C428" s="18" t="s">
        <v>317</v>
      </c>
      <c r="D428" t="s">
        <v>320</v>
      </c>
      <c r="E428" s="1">
        <v>26.81135368347168</v>
      </c>
      <c r="F428" s="25">
        <f>AVERAGE(E428:E430)</f>
        <v>26.604855855305988</v>
      </c>
      <c r="G428" s="26">
        <f>STDEV(E428:E430)</f>
        <v>0.35366500093368031</v>
      </c>
      <c r="H428" s="1">
        <v>12.960871696472168</v>
      </c>
      <c r="I428" s="25">
        <f>AVERAGE(H428:H430)</f>
        <v>12.984088579813639</v>
      </c>
      <c r="J428" s="26">
        <f>STDEV(H428:H430)</f>
        <v>0.22645740652710861</v>
      </c>
      <c r="K428" s="27">
        <f>F428-I428</f>
        <v>13.62076727549235</v>
      </c>
      <c r="M428" s="27">
        <f>K428-$L$395</f>
        <v>2.0883329709370937</v>
      </c>
      <c r="N428" s="27">
        <f>POWER(2,-M428)</f>
        <v>0.23515224797788231</v>
      </c>
      <c r="R428" s="22">
        <f>SQRT((G428^2)+(J428^2))</f>
        <v>0.41995462833073316</v>
      </c>
    </row>
    <row r="429" spans="1:18" ht="15" x14ac:dyDescent="0.2">
      <c r="B429" t="s">
        <v>235</v>
      </c>
      <c r="C429" s="18" t="s">
        <v>317</v>
      </c>
      <c r="D429" t="s">
        <v>320</v>
      </c>
      <c r="E429" s="1">
        <v>26.806726455688477</v>
      </c>
      <c r="F429" s="25"/>
      <c r="G429" s="26"/>
      <c r="H429" s="1">
        <v>13.221260070800781</v>
      </c>
      <c r="I429" s="25"/>
      <c r="J429" s="26"/>
      <c r="K429" s="27"/>
      <c r="M429" s="27"/>
      <c r="N429" s="27"/>
      <c r="R429" s="28"/>
    </row>
    <row r="430" spans="1:18" ht="16" thickBot="1" x14ac:dyDescent="0.25">
      <c r="A430" s="36"/>
      <c r="B430" t="s">
        <v>236</v>
      </c>
      <c r="C430" s="18" t="s">
        <v>317</v>
      </c>
      <c r="D430" t="s">
        <v>320</v>
      </c>
      <c r="E430" s="1">
        <v>26.196487426757812</v>
      </c>
      <c r="F430" s="25"/>
      <c r="G430" s="26"/>
      <c r="H430" s="1">
        <v>12.770133972167969</v>
      </c>
      <c r="I430" s="25"/>
      <c r="J430" s="26"/>
      <c r="K430" s="27"/>
      <c r="M430" s="27"/>
      <c r="N430" s="27"/>
      <c r="R430" s="42"/>
    </row>
    <row r="431" spans="1:18" ht="15" x14ac:dyDescent="0.2">
      <c r="A431" s="17" t="s">
        <v>325</v>
      </c>
      <c r="B431" t="s">
        <v>66</v>
      </c>
      <c r="C431" s="18" t="s">
        <v>326</v>
      </c>
      <c r="D431" t="s">
        <v>331</v>
      </c>
      <c r="E431" s="1">
        <v>25.836343765258789</v>
      </c>
      <c r="F431" s="25">
        <f>AVERAGE(E431:E433)</f>
        <v>25.929730733235676</v>
      </c>
      <c r="G431" s="26">
        <f>STDEV(E431:E433)</f>
        <v>8.3586484334426309E-2</v>
      </c>
      <c r="H431" s="1">
        <v>16.115955352783203</v>
      </c>
      <c r="I431" s="25">
        <f>AVERAGE(H431:H433)</f>
        <v>15.650363922119141</v>
      </c>
      <c r="J431" s="26">
        <f>STDEV(H431:H433)</f>
        <v>0.42404150985558031</v>
      </c>
      <c r="K431" s="27">
        <f>F431-I431</f>
        <v>10.279366811116535</v>
      </c>
      <c r="L431" s="27">
        <f>K431</f>
        <v>10.279366811116535</v>
      </c>
      <c r="M431" s="27">
        <f>K431-$L$431</f>
        <v>0</v>
      </c>
      <c r="N431" s="27">
        <f>POWER(2,-M431)</f>
        <v>1</v>
      </c>
      <c r="O431" s="27"/>
      <c r="P431" s="27"/>
      <c r="Q431" s="27"/>
      <c r="R431" s="22">
        <f>SQRT((G431^2)+(J431^2))</f>
        <v>0.43220122910976261</v>
      </c>
    </row>
    <row r="432" spans="1:18" ht="15" x14ac:dyDescent="0.2">
      <c r="A432" s="24"/>
      <c r="B432" t="s">
        <v>67</v>
      </c>
      <c r="C432" s="18" t="s">
        <v>326</v>
      </c>
      <c r="D432" t="s">
        <v>331</v>
      </c>
      <c r="E432" s="1">
        <v>25.95530891418457</v>
      </c>
      <c r="F432" s="25"/>
      <c r="G432" s="26"/>
      <c r="H432" s="1">
        <v>15.286306381225586</v>
      </c>
      <c r="I432" s="25"/>
      <c r="J432" s="26"/>
      <c r="K432" s="27"/>
      <c r="M432" s="27"/>
      <c r="N432" s="27"/>
      <c r="P432" s="27"/>
      <c r="Q432" s="27"/>
      <c r="R432" s="28"/>
    </row>
    <row r="433" spans="1:26" ht="16" thickBot="1" x14ac:dyDescent="0.25">
      <c r="A433" s="24"/>
      <c r="B433" t="s">
        <v>68</v>
      </c>
      <c r="C433" s="18" t="s">
        <v>326</v>
      </c>
      <c r="D433" t="s">
        <v>331</v>
      </c>
      <c r="E433" s="1">
        <v>25.997539520263672</v>
      </c>
      <c r="F433" s="25"/>
      <c r="G433" s="26"/>
      <c r="H433" s="1">
        <v>15.548830032348633</v>
      </c>
      <c r="I433" s="25"/>
      <c r="J433" s="26"/>
      <c r="K433" s="27"/>
      <c r="M433" s="27"/>
      <c r="N433" s="27"/>
      <c r="P433" s="27"/>
      <c r="Q433" s="27"/>
      <c r="R433" s="28"/>
    </row>
    <row r="434" spans="1:26" ht="15" x14ac:dyDescent="0.2">
      <c r="A434" s="17" t="s">
        <v>327</v>
      </c>
      <c r="B434" t="s">
        <v>138</v>
      </c>
      <c r="C434" s="18" t="s">
        <v>328</v>
      </c>
      <c r="D434" t="s">
        <v>331</v>
      </c>
      <c r="E434" s="1">
        <v>22.931156158447266</v>
      </c>
      <c r="F434" s="25">
        <f>AVERAGE(E434:E436)</f>
        <v>22.679803212483723</v>
      </c>
      <c r="G434" s="26">
        <f>STDEV(E434:E436)</f>
        <v>0.27163877127609048</v>
      </c>
      <c r="H434" s="1">
        <v>17.342586517333984</v>
      </c>
      <c r="I434" s="25">
        <f>AVERAGE(H434:H436)</f>
        <v>16.352012952168781</v>
      </c>
      <c r="J434" s="26">
        <f>STDEV(H434:H436)</f>
        <v>0.90738170348990443</v>
      </c>
      <c r="K434" s="27">
        <f>F434-I434</f>
        <v>6.3277902603149414</v>
      </c>
      <c r="M434" s="27">
        <f>K434-$L$431</f>
        <v>-3.9515765508015939</v>
      </c>
      <c r="N434" s="27">
        <f>POWER(2,-M434)</f>
        <v>15.471879415476755</v>
      </c>
      <c r="P434" s="27"/>
      <c r="Q434" s="27"/>
      <c r="R434" s="22">
        <f>SQRT((G434^2)+(J434^2))</f>
        <v>0.94716903342994963</v>
      </c>
    </row>
    <row r="435" spans="1:26" ht="15" x14ac:dyDescent="0.2">
      <c r="A435" s="24"/>
      <c r="B435" t="s">
        <v>139</v>
      </c>
      <c r="C435" s="18" t="s">
        <v>328</v>
      </c>
      <c r="D435" t="s">
        <v>331</v>
      </c>
      <c r="E435" s="1">
        <v>22.716619491577148</v>
      </c>
      <c r="F435" s="25"/>
      <c r="G435" s="26"/>
      <c r="H435" s="1">
        <v>16.152385711669922</v>
      </c>
      <c r="I435" s="25"/>
      <c r="J435" s="26"/>
      <c r="K435" s="27"/>
      <c r="M435" s="27"/>
      <c r="N435" s="27"/>
      <c r="P435" s="27"/>
      <c r="Q435" s="27"/>
      <c r="R435" s="28"/>
    </row>
    <row r="436" spans="1:26" ht="16" thickBot="1" x14ac:dyDescent="0.25">
      <c r="A436" s="24"/>
      <c r="B436" t="s">
        <v>140</v>
      </c>
      <c r="C436" s="18" t="s">
        <v>328</v>
      </c>
      <c r="D436" t="s">
        <v>331</v>
      </c>
      <c r="E436" s="1">
        <v>22.391633987426758</v>
      </c>
      <c r="F436" s="25"/>
      <c r="G436" s="26"/>
      <c r="H436" s="1">
        <v>15.561066627502441</v>
      </c>
      <c r="I436" s="25"/>
      <c r="J436" s="26"/>
      <c r="K436" s="27"/>
      <c r="M436" s="27"/>
      <c r="N436" s="27"/>
      <c r="P436" s="27"/>
      <c r="Q436" s="27"/>
      <c r="R436" s="28"/>
    </row>
    <row r="437" spans="1:26" ht="15" x14ac:dyDescent="0.2">
      <c r="A437" s="17" t="s">
        <v>329</v>
      </c>
      <c r="B437" t="s">
        <v>102</v>
      </c>
      <c r="C437" s="18" t="s">
        <v>330</v>
      </c>
      <c r="D437" t="s">
        <v>331</v>
      </c>
      <c r="E437" s="1">
        <v>27.949089050292969</v>
      </c>
      <c r="F437" s="25">
        <f>AVERAGE(E437:E439)</f>
        <v>27.764909744262695</v>
      </c>
      <c r="G437" s="26">
        <f>STDEV(E437:E439)</f>
        <v>0.17519563310682809</v>
      </c>
      <c r="H437" s="1">
        <v>15.625075340270996</v>
      </c>
      <c r="I437" s="25">
        <f>AVERAGE(H437:H439)</f>
        <v>15.532382647196451</v>
      </c>
      <c r="J437" s="26">
        <f>STDEV(H437:H439)</f>
        <v>0.16110708894655437</v>
      </c>
      <c r="K437" s="27">
        <f>F437-I437</f>
        <v>12.232527097066244</v>
      </c>
      <c r="M437" s="27">
        <f>K437-$L$431</f>
        <v>1.9531602859497088</v>
      </c>
      <c r="N437" s="27">
        <f>POWER(2,-M437)</f>
        <v>0.25824990330984732</v>
      </c>
      <c r="P437" s="27"/>
      <c r="Q437" s="27"/>
      <c r="R437" s="22">
        <f>SQRT((G437^2)+(J437^2))</f>
        <v>0.2380105123067788</v>
      </c>
    </row>
    <row r="438" spans="1:26" ht="15" x14ac:dyDescent="0.2">
      <c r="A438" s="24"/>
      <c r="B438" t="s">
        <v>103</v>
      </c>
      <c r="C438" s="18" t="s">
        <v>330</v>
      </c>
      <c r="D438" t="s">
        <v>331</v>
      </c>
      <c r="E438" s="1">
        <v>27.600349426269531</v>
      </c>
      <c r="F438" s="25"/>
      <c r="G438" s="26"/>
      <c r="H438" s="1">
        <v>15.625720024108887</v>
      </c>
      <c r="I438" s="25"/>
      <c r="J438" s="26"/>
      <c r="K438" s="27"/>
      <c r="M438" s="27"/>
      <c r="N438" s="27"/>
      <c r="P438" s="27"/>
      <c r="Q438" s="27"/>
      <c r="R438" s="28"/>
    </row>
    <row r="439" spans="1:26" ht="16" thickBot="1" x14ac:dyDescent="0.25">
      <c r="A439" s="32"/>
      <c r="B439" s="36" t="s">
        <v>104</v>
      </c>
      <c r="C439" s="40" t="s">
        <v>330</v>
      </c>
      <c r="D439" s="36" t="s">
        <v>331</v>
      </c>
      <c r="E439" s="41">
        <v>27.745290756225586</v>
      </c>
      <c r="F439" s="33"/>
      <c r="G439" s="34"/>
      <c r="H439" s="41">
        <v>15.346352577209473</v>
      </c>
      <c r="I439" s="33"/>
      <c r="J439" s="34"/>
      <c r="K439" s="35"/>
      <c r="L439" s="36"/>
      <c r="M439" s="35"/>
      <c r="N439" s="35"/>
      <c r="O439" s="36"/>
      <c r="P439" s="35"/>
      <c r="Q439" s="35"/>
      <c r="R439" s="42"/>
    </row>
    <row r="440" spans="1:26" ht="15" x14ac:dyDescent="0.2">
      <c r="C440" s="18"/>
      <c r="D440" s="18"/>
      <c r="E440" s="1"/>
      <c r="F440" s="25"/>
      <c r="G440" s="26"/>
      <c r="H440" s="1"/>
      <c r="I440" s="25"/>
      <c r="J440" s="26"/>
      <c r="K440" s="27"/>
      <c r="L440" s="31"/>
      <c r="M440" s="27"/>
      <c r="N440" s="27"/>
      <c r="R440" s="27"/>
    </row>
    <row r="441" spans="1:26" ht="15" x14ac:dyDescent="0.2">
      <c r="C441" s="18"/>
      <c r="D441" s="18"/>
      <c r="E441" s="1"/>
      <c r="F441" s="25"/>
      <c r="G441" s="26"/>
      <c r="H441" s="1"/>
      <c r="I441" s="25"/>
      <c r="J441" s="26"/>
      <c r="K441" s="27"/>
      <c r="M441" s="27"/>
      <c r="N441" s="27"/>
      <c r="R441" s="27"/>
    </row>
    <row r="442" spans="1:26" ht="14" thickBot="1" x14ac:dyDescent="0.2"/>
    <row r="443" spans="1:26" ht="65" thickBot="1" x14ac:dyDescent="0.3">
      <c r="A443" s="47"/>
      <c r="B443" s="57" t="str">
        <f>D444</f>
        <v>DLL1</v>
      </c>
      <c r="C443" s="47"/>
      <c r="D443" s="47"/>
      <c r="E443" s="48" t="s">
        <v>252</v>
      </c>
      <c r="F443" s="50" t="s">
        <v>255</v>
      </c>
      <c r="G443" s="48"/>
      <c r="H443" s="49" t="s">
        <v>256</v>
      </c>
      <c r="I443" s="51" t="s">
        <v>255</v>
      </c>
      <c r="J443" s="52" t="s">
        <v>257</v>
      </c>
      <c r="K443" s="53" t="s">
        <v>258</v>
      </c>
      <c r="L443" s="53" t="s">
        <v>259</v>
      </c>
      <c r="M443" s="11" t="s">
        <v>260</v>
      </c>
      <c r="N443" s="12" t="s">
        <v>261</v>
      </c>
      <c r="O443" s="10" t="s">
        <v>259</v>
      </c>
      <c r="P443" s="11" t="s">
        <v>260</v>
      </c>
      <c r="Q443" s="13" t="s">
        <v>261</v>
      </c>
      <c r="R443" s="14" t="s">
        <v>262</v>
      </c>
      <c r="T443" s="15">
        <f>S444</f>
        <v>0</v>
      </c>
      <c r="U443" s="16" t="str">
        <f>B443</f>
        <v>DLL1</v>
      </c>
      <c r="V443" s="16" t="str">
        <f>R443</f>
        <v>st dev</v>
      </c>
      <c r="X443" s="44" t="s">
        <v>293</v>
      </c>
      <c r="Y443" s="44" t="s">
        <v>294</v>
      </c>
      <c r="Z443" s="44" t="s">
        <v>295</v>
      </c>
    </row>
    <row r="444" spans="1:26" ht="15" x14ac:dyDescent="0.2">
      <c r="A444" s="24" t="s">
        <v>265</v>
      </c>
      <c r="B444" t="s">
        <v>4</v>
      </c>
      <c r="C444" s="18" t="s">
        <v>304</v>
      </c>
      <c r="D444" t="s">
        <v>324</v>
      </c>
      <c r="E444" s="1">
        <v>29.728425979614258</v>
      </c>
      <c r="F444" s="25">
        <f>AVERAGE(E444:E446)</f>
        <v>29.44832483927409</v>
      </c>
      <c r="G444" s="26">
        <f>STDEV(E444:E446)</f>
        <v>0.45559810609916646</v>
      </c>
      <c r="H444" s="1">
        <v>16.213897705078125</v>
      </c>
      <c r="I444" s="25">
        <f>AVERAGE(H444:H446)</f>
        <v>16.320093154907227</v>
      </c>
      <c r="J444" s="26">
        <f>STDEV(H444:H446)</f>
        <v>0.15018304541062702</v>
      </c>
      <c r="K444" s="27">
        <f>F444-I444</f>
        <v>13.128231684366863</v>
      </c>
      <c r="L444" s="27">
        <f>AVERAGE(K444,K453,K462,K471)</f>
        <v>15.198120276133221</v>
      </c>
      <c r="M444" s="21">
        <f>K444-$L$444</f>
        <v>-2.0698885917663574</v>
      </c>
      <c r="N444" s="21">
        <f>POWER(2,-M444)</f>
        <v>4.1985425008520671</v>
      </c>
      <c r="O444" s="21"/>
      <c r="P444" s="21"/>
      <c r="Q444" s="21"/>
      <c r="R444" s="22">
        <f>SQRT((G444^2)+(J444^2))</f>
        <v>0.47971301984619696</v>
      </c>
      <c r="T444" s="39" t="str">
        <f>A444</f>
        <v>Clone 1 BM50</v>
      </c>
      <c r="U444" s="23">
        <f>N444</f>
        <v>4.1985425008520671</v>
      </c>
      <c r="V444" s="23">
        <f>R444</f>
        <v>0.47971301984619696</v>
      </c>
      <c r="X444" s="23">
        <f>U444</f>
        <v>4.1985425008520671</v>
      </c>
      <c r="Y444" s="23">
        <f>U445</f>
        <v>6.1397427478832105</v>
      </c>
      <c r="Z444" s="23">
        <f>U446</f>
        <v>4.898978450643158</v>
      </c>
    </row>
    <row r="445" spans="1:26" ht="15" x14ac:dyDescent="0.2">
      <c r="A445" s="24"/>
      <c r="B445" t="s">
        <v>5</v>
      </c>
      <c r="C445" s="18" t="s">
        <v>304</v>
      </c>
      <c r="D445" s="37" t="s">
        <v>324</v>
      </c>
      <c r="E445" s="1">
        <v>28.922622680664062</v>
      </c>
      <c r="F445" s="25"/>
      <c r="G445" s="26"/>
      <c r="H445" s="1">
        <v>16.426288604736328</v>
      </c>
      <c r="I445" s="25"/>
      <c r="J445" s="26"/>
      <c r="K445" s="27"/>
      <c r="L445" s="27"/>
      <c r="M445" s="27"/>
      <c r="N445" s="27"/>
      <c r="O445" s="27"/>
      <c r="P445" s="27"/>
      <c r="Q445" s="27"/>
      <c r="R445" s="28"/>
      <c r="T445" s="39" t="str">
        <f>A447</f>
        <v>Clone 1 CHIR</v>
      </c>
      <c r="U445" s="23">
        <f>N447</f>
        <v>6.1397427478832105</v>
      </c>
      <c r="V445" s="23">
        <f>R447</f>
        <v>0.91455628617293916</v>
      </c>
      <c r="X445" s="23">
        <f>U447</f>
        <v>0.78078604460798429</v>
      </c>
      <c r="Y445" s="23">
        <f>U448</f>
        <v>6.6356697806893692</v>
      </c>
      <c r="Z445" s="23">
        <f>U449</f>
        <v>1.6266811322706354</v>
      </c>
    </row>
    <row r="446" spans="1:26" ht="16" thickBot="1" x14ac:dyDescent="0.25">
      <c r="A446" s="24"/>
      <c r="B446" t="s">
        <v>6</v>
      </c>
      <c r="C446" s="18" t="s">
        <v>304</v>
      </c>
      <c r="D446" t="s">
        <v>324</v>
      </c>
      <c r="E446" s="1">
        <v>29.693925857543945</v>
      </c>
      <c r="F446" s="25"/>
      <c r="G446" s="26"/>
      <c r="H446" s="43" t="s">
        <v>321</v>
      </c>
      <c r="I446" s="25"/>
      <c r="J446" s="26"/>
      <c r="K446" s="27"/>
      <c r="L446" s="27"/>
      <c r="M446" s="27"/>
      <c r="N446" s="27"/>
      <c r="O446" s="27"/>
      <c r="P446" s="27"/>
      <c r="Q446" s="27"/>
      <c r="R446" s="28"/>
      <c r="T446" s="39" t="str">
        <f>A450</f>
        <v>Clone 1 DAPT</v>
      </c>
      <c r="U446" s="23">
        <f>N450</f>
        <v>4.898978450643158</v>
      </c>
      <c r="V446" s="23">
        <f>R450</f>
        <v>0.66477328443190298</v>
      </c>
      <c r="X446" s="23">
        <f>U450</f>
        <v>0.23989314879595339</v>
      </c>
      <c r="Y446" s="23">
        <f>U451</f>
        <v>2.8849509896018444</v>
      </c>
      <c r="Z446" s="23">
        <f>U452</f>
        <v>0.23197210674949051</v>
      </c>
    </row>
    <row r="447" spans="1:26" ht="15" x14ac:dyDescent="0.2">
      <c r="A447" s="17" t="s">
        <v>273</v>
      </c>
      <c r="B447" t="s">
        <v>42</v>
      </c>
      <c r="C447" s="18" t="s">
        <v>306</v>
      </c>
      <c r="D447" t="s">
        <v>324</v>
      </c>
      <c r="E447" s="1">
        <v>28.130928039550781</v>
      </c>
      <c r="F447" s="25">
        <f>AVERAGE(E447:E449)</f>
        <v>27.799908955891926</v>
      </c>
      <c r="G447" s="26">
        <f>STDEV(E447:E449)</f>
        <v>0.82499272505225674</v>
      </c>
      <c r="H447" s="1">
        <v>15.658161163330078</v>
      </c>
      <c r="I447" s="25">
        <f>AVERAGE(H447:H449)</f>
        <v>15.219966888427734</v>
      </c>
      <c r="J447" s="26">
        <f>STDEV(H447:H449)</f>
        <v>0.39471534577374939</v>
      </c>
      <c r="K447" s="27">
        <f>F447-I447</f>
        <v>12.579942067464192</v>
      </c>
      <c r="L447" s="27"/>
      <c r="M447" s="27">
        <f>K447-$L$444</f>
        <v>-2.6181782086690291</v>
      </c>
      <c r="N447" s="27">
        <f>POWER(2,-M447)</f>
        <v>6.1397427478832105</v>
      </c>
      <c r="O447" s="27"/>
      <c r="P447" s="27"/>
      <c r="Q447" s="27"/>
      <c r="R447" s="22">
        <f>SQRT((G447^2)+(J447^2))</f>
        <v>0.91455628617293916</v>
      </c>
      <c r="T447" s="39" t="str">
        <f>A453</f>
        <v>Clone 2 BM50</v>
      </c>
      <c r="U447" s="23">
        <f>N453</f>
        <v>0.78078604460798429</v>
      </c>
      <c r="V447" s="23">
        <f>R453</f>
        <v>0.47164910711459324</v>
      </c>
      <c r="X447" s="23">
        <f>U453</f>
        <v>1.2716030440314379</v>
      </c>
      <c r="Y447" s="23">
        <f>U454</f>
        <v>7.7423473190252876</v>
      </c>
      <c r="Z447" s="23">
        <f>U455</f>
        <v>1.7574016805137214</v>
      </c>
    </row>
    <row r="448" spans="1:26" ht="15" x14ac:dyDescent="0.2">
      <c r="A448" s="24"/>
      <c r="B448" t="s">
        <v>43</v>
      </c>
      <c r="C448" s="18" t="s">
        <v>306</v>
      </c>
      <c r="D448" t="s">
        <v>324</v>
      </c>
      <c r="E448" s="1">
        <v>26.860815048217773</v>
      </c>
      <c r="F448" s="25"/>
      <c r="G448" s="26"/>
      <c r="H448" s="1">
        <v>15.10944938659668</v>
      </c>
      <c r="I448" s="25"/>
      <c r="J448" s="26"/>
      <c r="K448" s="27"/>
      <c r="M448" s="27"/>
      <c r="N448" s="27"/>
      <c r="P448" s="27"/>
      <c r="Q448" s="27"/>
      <c r="R448" s="28"/>
      <c r="T448" s="39" t="str">
        <f>A456</f>
        <v>Clone 2 CHIR</v>
      </c>
      <c r="U448" s="23">
        <f>N456</f>
        <v>6.6356697806893692</v>
      </c>
      <c r="V448" s="23">
        <f>R456</f>
        <v>0.44107910719708937</v>
      </c>
      <c r="W448" s="45"/>
      <c r="X448" s="56">
        <f>U456</f>
        <v>1</v>
      </c>
      <c r="Y448" s="56">
        <f>U457</f>
        <v>9.8206162708405422</v>
      </c>
      <c r="Z448" s="56">
        <f>U458</f>
        <v>1.0588346054291402</v>
      </c>
    </row>
    <row r="449" spans="1:26" ht="16" thickBot="1" x14ac:dyDescent="0.25">
      <c r="A449" s="24"/>
      <c r="B449" t="s">
        <v>44</v>
      </c>
      <c r="C449" s="18" t="s">
        <v>306</v>
      </c>
      <c r="D449" t="s">
        <v>324</v>
      </c>
      <c r="E449" s="1">
        <v>28.407983779907227</v>
      </c>
      <c r="F449" s="25"/>
      <c r="G449" s="26"/>
      <c r="H449" s="1">
        <v>14.892290115356445</v>
      </c>
      <c r="I449" s="25"/>
      <c r="J449" s="26"/>
      <c r="K449" s="27"/>
      <c r="M449" s="27"/>
      <c r="N449" s="27"/>
      <c r="P449" s="27"/>
      <c r="Q449" s="27"/>
      <c r="R449" s="28"/>
      <c r="T449" s="39" t="str">
        <f>A459</f>
        <v>Clone 2 DAPT</v>
      </c>
      <c r="U449" s="23">
        <f>N459</f>
        <v>1.6266811322706354</v>
      </c>
      <c r="V449" s="23">
        <f>R459</f>
        <v>0.29418731912619073</v>
      </c>
      <c r="W449" s="45" t="s">
        <v>298</v>
      </c>
      <c r="X449" s="46">
        <f>AVERAGE(X444:X448)</f>
        <v>1.4981649476574885</v>
      </c>
      <c r="Y449" s="46">
        <f>AVERAGE(Y444:Y448)</f>
        <v>6.6446654216080505</v>
      </c>
      <c r="Z449" s="46">
        <f>AVERAGE(Z444:Z448)</f>
        <v>1.914773595121229</v>
      </c>
    </row>
    <row r="450" spans="1:26" ht="15" x14ac:dyDescent="0.2">
      <c r="A450" s="17" t="s">
        <v>266</v>
      </c>
      <c r="B450" t="s">
        <v>78</v>
      </c>
      <c r="C450" s="18" t="s">
        <v>307</v>
      </c>
      <c r="D450" t="s">
        <v>324</v>
      </c>
      <c r="E450" s="1">
        <v>28.712831497192383</v>
      </c>
      <c r="F450" s="25">
        <f>AVERAGE(E450:E452)</f>
        <v>28.043214162190754</v>
      </c>
      <c r="G450" s="26">
        <f>STDEV(E450:E452)</f>
        <v>0.61248853140758597</v>
      </c>
      <c r="H450" s="1">
        <v>15.12291145324707</v>
      </c>
      <c r="I450" s="25">
        <f>AVERAGE(H450:H452)</f>
        <v>15.137574831644693</v>
      </c>
      <c r="J450" s="26">
        <f>STDEV(H450:H452)</f>
        <v>0.25842081686380891</v>
      </c>
      <c r="K450" s="27">
        <f>F450-I450</f>
        <v>12.905639330546061</v>
      </c>
      <c r="M450" s="27">
        <f>K450-$L$444</f>
        <v>-2.29248094558716</v>
      </c>
      <c r="N450" s="27">
        <f>POWER(2,-M450)</f>
        <v>4.898978450643158</v>
      </c>
      <c r="P450" s="27"/>
      <c r="Q450" s="27"/>
      <c r="R450" s="22">
        <f>SQRT((G450^2)+(J450^2))</f>
        <v>0.66477328443190298</v>
      </c>
      <c r="T450" s="39" t="str">
        <f>A462</f>
        <v>Clone 3 BM50</v>
      </c>
      <c r="U450" s="23">
        <f>N462</f>
        <v>0.23989314879595339</v>
      </c>
      <c r="V450" s="23">
        <f>R462</f>
        <v>0.93624583361566505</v>
      </c>
      <c r="W450" s="45" t="s">
        <v>296</v>
      </c>
      <c r="X450" s="31">
        <f>STDEV(X444:X448)</f>
        <v>1.5563914956877929</v>
      </c>
      <c r="Y450" s="31">
        <f>STDEV(Y444:Y448)</f>
        <v>2.5338730129433693</v>
      </c>
      <c r="Z450" s="31">
        <f>STDEV(Z444:Z448)</f>
        <v>1.7732522529042831</v>
      </c>
    </row>
    <row r="451" spans="1:26" ht="15" x14ac:dyDescent="0.2">
      <c r="A451" s="24"/>
      <c r="B451" t="s">
        <v>79</v>
      </c>
      <c r="C451" s="18" t="s">
        <v>307</v>
      </c>
      <c r="D451" t="s">
        <v>324</v>
      </c>
      <c r="E451" s="1">
        <v>27.511297225952148</v>
      </c>
      <c r="F451" s="25"/>
      <c r="G451" s="26"/>
      <c r="H451" s="1">
        <v>14.886797904968262</v>
      </c>
      <c r="I451" s="25"/>
      <c r="J451" s="26"/>
      <c r="K451" s="27"/>
      <c r="M451" s="27"/>
      <c r="N451" s="27"/>
      <c r="P451" s="27"/>
      <c r="Q451" s="27"/>
      <c r="R451" s="28"/>
      <c r="T451" s="39" t="str">
        <f>A465</f>
        <v>Clone 3 CHIR</v>
      </c>
      <c r="U451" s="23">
        <f>N465</f>
        <v>2.8849509896018444</v>
      </c>
      <c r="V451" s="23">
        <f>R465</f>
        <v>0.97401606896051574</v>
      </c>
      <c r="W451" s="55" t="s">
        <v>297</v>
      </c>
      <c r="X451" s="31">
        <f>X449/SQRT(COUNT(X445:X449))</f>
        <v>0.66999973289391168</v>
      </c>
      <c r="Y451" s="31">
        <f>Y449/SQRT(COUNT(Y445:Y449))</f>
        <v>2.9715847140915801</v>
      </c>
      <c r="Z451" s="31">
        <f>Z449/SQRT(COUNT(Z445:Z449))</f>
        <v>0.85631278404254552</v>
      </c>
    </row>
    <row r="452" spans="1:26" ht="16" thickBot="1" x14ac:dyDescent="0.25">
      <c r="A452" s="24"/>
      <c r="B452" t="s">
        <v>80</v>
      </c>
      <c r="C452" s="18" t="s">
        <v>307</v>
      </c>
      <c r="D452" t="s">
        <v>324</v>
      </c>
      <c r="E452" s="1">
        <v>27.905513763427734</v>
      </c>
      <c r="F452" s="25"/>
      <c r="G452" s="26"/>
      <c r="H452" s="1">
        <v>15.40301513671875</v>
      </c>
      <c r="I452" s="25"/>
      <c r="J452" s="26"/>
      <c r="K452" s="27"/>
      <c r="M452" s="27"/>
      <c r="N452" s="27"/>
      <c r="P452" s="27"/>
      <c r="Q452" s="27"/>
      <c r="R452" s="28"/>
      <c r="T452" s="39" t="str">
        <f>A468</f>
        <v>Clone 3 DAPT</v>
      </c>
      <c r="U452" s="23">
        <f>N468</f>
        <v>0.23197210674949051</v>
      </c>
      <c r="V452" s="23">
        <f>R468</f>
        <v>0.54433021166999151</v>
      </c>
    </row>
    <row r="453" spans="1:26" ht="15" x14ac:dyDescent="0.2">
      <c r="A453" s="17" t="s">
        <v>267</v>
      </c>
      <c r="B453" t="s">
        <v>147</v>
      </c>
      <c r="C453" s="18" t="s">
        <v>308</v>
      </c>
      <c r="D453" t="s">
        <v>324</v>
      </c>
      <c r="E453" s="1">
        <v>29.97667121887207</v>
      </c>
      <c r="F453" s="25">
        <f>AVERAGE(E453:E455)</f>
        <v>29.751655578613281</v>
      </c>
      <c r="G453" s="26">
        <f>STDEV(E453:E455)</f>
        <v>0.20855061067801856</v>
      </c>
      <c r="H453" s="1">
        <v>14.652599334716797</v>
      </c>
      <c r="I453" s="25">
        <f>AVERAGE(H453:H455)</f>
        <v>14.196534474690756</v>
      </c>
      <c r="J453" s="26">
        <f>STDEV(H453:H455)</f>
        <v>0.42303607769056595</v>
      </c>
      <c r="K453" s="27">
        <f>F453-I453</f>
        <v>15.555121103922525</v>
      </c>
      <c r="L453" s="27"/>
      <c r="M453" s="27">
        <f>K453-$L$444</f>
        <v>0.35700082778930486</v>
      </c>
      <c r="N453" s="27">
        <f>POWER(2,-M453)</f>
        <v>0.78078604460798429</v>
      </c>
      <c r="O453" s="27"/>
      <c r="P453" s="27"/>
      <c r="Q453" s="27"/>
      <c r="R453" s="22">
        <f>SQRT((G453^2)+(J453^2))</f>
        <v>0.47164910711459324</v>
      </c>
      <c r="T453" s="39" t="str">
        <f>A471</f>
        <v>Clone 5 BM50</v>
      </c>
      <c r="U453" s="23">
        <f>N471</f>
        <v>1.2716030440314379</v>
      </c>
      <c r="V453" s="23">
        <f>R471</f>
        <v>0.76201536072528619</v>
      </c>
    </row>
    <row r="454" spans="1:26" ht="15" x14ac:dyDescent="0.2">
      <c r="A454" s="24"/>
      <c r="B454" t="s">
        <v>148</v>
      </c>
      <c r="C454" s="18" t="s">
        <v>308</v>
      </c>
      <c r="D454" t="s">
        <v>324</v>
      </c>
      <c r="E454" s="1">
        <v>29.564855575561523</v>
      </c>
      <c r="F454" s="25"/>
      <c r="G454" s="26"/>
      <c r="H454" s="1">
        <v>14.120038032531738</v>
      </c>
      <c r="I454" s="25"/>
      <c r="J454" s="26"/>
      <c r="K454" s="27"/>
      <c r="M454" s="27"/>
      <c r="N454" s="27"/>
      <c r="P454" s="27"/>
      <c r="Q454" s="27"/>
      <c r="R454" s="28"/>
      <c r="T454" s="39" t="str">
        <f>A474</f>
        <v>Clone 5 CHIR</v>
      </c>
      <c r="U454" s="23">
        <f>N474</f>
        <v>7.7423473190252876</v>
      </c>
      <c r="V454" s="23">
        <f>R474</f>
        <v>0.44896200799891856</v>
      </c>
    </row>
    <row r="455" spans="1:26" ht="16" thickBot="1" x14ac:dyDescent="0.25">
      <c r="A455" s="24"/>
      <c r="B455" t="s">
        <v>149</v>
      </c>
      <c r="C455" s="18" t="s">
        <v>308</v>
      </c>
      <c r="D455" t="s">
        <v>324</v>
      </c>
      <c r="E455" s="1">
        <v>29.71343994140625</v>
      </c>
      <c r="F455" s="25"/>
      <c r="G455" s="26"/>
      <c r="H455" s="1">
        <v>13.81696605682373</v>
      </c>
      <c r="I455" s="25"/>
      <c r="J455" s="26"/>
      <c r="K455" s="27"/>
      <c r="M455" s="27"/>
      <c r="N455" s="27"/>
      <c r="P455" s="27"/>
      <c r="Q455" s="27"/>
      <c r="R455" s="28"/>
      <c r="T455" s="39" t="str">
        <f>A477</f>
        <v>Clone 5 DAPT</v>
      </c>
      <c r="U455" s="23">
        <f>N477</f>
        <v>1.7574016805137214</v>
      </c>
      <c r="V455" s="23">
        <f>R477</f>
        <v>0.37144090483144698</v>
      </c>
    </row>
    <row r="456" spans="1:26" ht="15" x14ac:dyDescent="0.2">
      <c r="A456" s="17" t="s">
        <v>274</v>
      </c>
      <c r="B456" t="s">
        <v>183</v>
      </c>
      <c r="C456" s="18" t="s">
        <v>309</v>
      </c>
      <c r="D456" t="s">
        <v>324</v>
      </c>
      <c r="E456" s="1">
        <v>28.669881820678711</v>
      </c>
      <c r="F456" s="25">
        <f>AVERAGE(E456:E458)</f>
        <v>28.395688374837238</v>
      </c>
      <c r="G456" s="26">
        <f>STDEV(E456:E458)</f>
        <v>0.25356044134150818</v>
      </c>
      <c r="H456" s="1">
        <v>15.672606468200684</v>
      </c>
      <c r="I456" s="25">
        <f>AVERAGE(H456:H458)</f>
        <v>15.927810192108154</v>
      </c>
      <c r="J456" s="26">
        <f>STDEV(H456:H458)</f>
        <v>0.36091256751806394</v>
      </c>
      <c r="K456" s="27">
        <f>F456-I456</f>
        <v>12.467878182729084</v>
      </c>
      <c r="L456" s="31"/>
      <c r="M456" s="27">
        <f>K456-$L$444</f>
        <v>-2.7302420934041365</v>
      </c>
      <c r="N456" s="27">
        <f>POWER(2,-M456)</f>
        <v>6.6356697806893692</v>
      </c>
      <c r="O456" s="31"/>
      <c r="P456" s="27"/>
      <c r="Q456" s="27"/>
      <c r="R456" s="22">
        <f>SQRT((G456^2)+(J456^2))</f>
        <v>0.44107910719708937</v>
      </c>
      <c r="T456" s="39" t="str">
        <f>A480</f>
        <v>Pt 2 BM50</v>
      </c>
      <c r="U456" s="23">
        <f>N480</f>
        <v>1</v>
      </c>
      <c r="V456" s="23">
        <f>R480</f>
        <v>0.58925293292581216</v>
      </c>
    </row>
    <row r="457" spans="1:26" ht="15" x14ac:dyDescent="0.2">
      <c r="A457" s="24"/>
      <c r="B457" t="s">
        <v>184</v>
      </c>
      <c r="C457" s="18" t="s">
        <v>309</v>
      </c>
      <c r="D457" t="s">
        <v>324</v>
      </c>
      <c r="E457" s="1">
        <v>28.347509384155273</v>
      </c>
      <c r="F457" s="25"/>
      <c r="G457" s="26"/>
      <c r="H457" s="43" t="s">
        <v>322</v>
      </c>
      <c r="I457" s="25"/>
      <c r="J457" s="26"/>
      <c r="K457" s="27"/>
      <c r="M457" s="27"/>
      <c r="N457" s="27"/>
      <c r="P457" s="27"/>
      <c r="Q457" s="27"/>
      <c r="R457" s="28"/>
      <c r="T457" s="39" t="str">
        <f>A483</f>
        <v>Pt 2 CHIR</v>
      </c>
      <c r="U457" s="23">
        <f>N483</f>
        <v>9.8206162708405422</v>
      </c>
      <c r="V457" s="23">
        <f>R483</f>
        <v>0.93694914809259244</v>
      </c>
    </row>
    <row r="458" spans="1:26" ht="16" thickBot="1" x14ac:dyDescent="0.25">
      <c r="A458" s="32"/>
      <c r="B458" t="s">
        <v>185</v>
      </c>
      <c r="C458" s="18" t="s">
        <v>309</v>
      </c>
      <c r="D458" t="s">
        <v>324</v>
      </c>
      <c r="E458" s="1">
        <v>28.169673919677734</v>
      </c>
      <c r="F458" s="25"/>
      <c r="G458" s="26"/>
      <c r="H458" s="1">
        <v>16.183013916015625</v>
      </c>
      <c r="I458" s="25"/>
      <c r="J458" s="26"/>
      <c r="K458" s="27"/>
      <c r="M458" s="27"/>
      <c r="N458" s="27"/>
      <c r="P458" s="27"/>
      <c r="Q458" s="27"/>
      <c r="R458" s="28"/>
      <c r="T458" s="39" t="str">
        <f>A486</f>
        <v>Pt 2 DAPT</v>
      </c>
      <c r="U458" s="23">
        <f>N486</f>
        <v>1.0588346054291402</v>
      </c>
      <c r="V458" s="23">
        <f>R486</f>
        <v>0.16489507566366454</v>
      </c>
    </row>
    <row r="459" spans="1:26" ht="15" x14ac:dyDescent="0.2">
      <c r="A459" s="17" t="s">
        <v>268</v>
      </c>
      <c r="B459" t="s">
        <v>219</v>
      </c>
      <c r="C459" s="18" t="s">
        <v>310</v>
      </c>
      <c r="D459" t="s">
        <v>324</v>
      </c>
      <c r="E459" s="1">
        <v>29.296243667602539</v>
      </c>
      <c r="F459" s="25">
        <f>AVERAGE(E459:E461)</f>
        <v>29.126340866088867</v>
      </c>
      <c r="G459" s="26">
        <f>STDEV(E459:E461)</f>
        <v>0.17007950578806316</v>
      </c>
      <c r="H459" s="1">
        <v>14.795587539672852</v>
      </c>
      <c r="I459" s="25">
        <f>AVERAGE(H459:H461)</f>
        <v>14.630152066548666</v>
      </c>
      <c r="J459" s="26">
        <f>STDEV(H459:H461)</f>
        <v>0.24003987261607884</v>
      </c>
      <c r="K459" s="27">
        <f>F459-I459</f>
        <v>14.496188799540201</v>
      </c>
      <c r="M459" s="27">
        <f>K459-$L$444</f>
        <v>-0.70193147659301935</v>
      </c>
      <c r="N459" s="27">
        <f>POWER(2,-M459)</f>
        <v>1.6266811322706354</v>
      </c>
      <c r="O459" s="27"/>
      <c r="P459" s="27"/>
      <c r="Q459" s="27"/>
      <c r="R459" s="22">
        <f>SQRT((G459^2)+(J459^2))</f>
        <v>0.29418731912619073</v>
      </c>
      <c r="T459" s="54"/>
      <c r="U459" s="31"/>
      <c r="V459" s="31"/>
    </row>
    <row r="460" spans="1:26" ht="15" x14ac:dyDescent="0.2">
      <c r="A460" s="24"/>
      <c r="B460" t="s">
        <v>220</v>
      </c>
      <c r="C460" s="18" t="s">
        <v>310</v>
      </c>
      <c r="D460" t="s">
        <v>324</v>
      </c>
      <c r="E460" s="1">
        <v>29.126693725585938</v>
      </c>
      <c r="F460" s="25"/>
      <c r="G460" s="26"/>
      <c r="H460" s="1">
        <v>14.354840278625488</v>
      </c>
      <c r="I460" s="25"/>
      <c r="J460" s="26"/>
      <c r="K460" s="27"/>
      <c r="M460" s="27"/>
      <c r="N460" s="27"/>
      <c r="P460" s="27"/>
      <c r="Q460" s="27"/>
      <c r="R460" s="28"/>
      <c r="T460" s="54"/>
      <c r="U460" s="31"/>
      <c r="V460" s="31"/>
    </row>
    <row r="461" spans="1:26" ht="16" thickBot="1" x14ac:dyDescent="0.25">
      <c r="A461" s="24"/>
      <c r="B461" t="s">
        <v>221</v>
      </c>
      <c r="C461" s="18" t="s">
        <v>310</v>
      </c>
      <c r="D461" t="s">
        <v>324</v>
      </c>
      <c r="E461" s="1">
        <v>28.956085205078125</v>
      </c>
      <c r="F461" s="25"/>
      <c r="G461" s="26"/>
      <c r="H461" s="1">
        <v>14.740028381347656</v>
      </c>
      <c r="I461" s="25"/>
      <c r="J461" s="26"/>
      <c r="K461" s="27"/>
      <c r="L461" s="27"/>
      <c r="M461" s="27"/>
      <c r="N461" s="27"/>
      <c r="O461" s="27"/>
      <c r="P461" s="27"/>
      <c r="Q461" s="27"/>
      <c r="R461" s="28"/>
    </row>
    <row r="462" spans="1:26" ht="15" x14ac:dyDescent="0.2">
      <c r="A462" s="17" t="s">
        <v>269</v>
      </c>
      <c r="B462" t="s">
        <v>24</v>
      </c>
      <c r="C462" s="18" t="s">
        <v>312</v>
      </c>
      <c r="D462" t="s">
        <v>324</v>
      </c>
      <c r="E462" s="1">
        <v>32.336200714111328</v>
      </c>
      <c r="F462" s="25">
        <f>AVERAGE(E462:E464)</f>
        <v>32.109626134236656</v>
      </c>
      <c r="G462" s="26">
        <f>STDEV(E462:E464)</f>
        <v>0.85542642229447707</v>
      </c>
      <c r="H462" s="1">
        <v>15.256076812744141</v>
      </c>
      <c r="I462" s="25">
        <f>AVERAGE(H462:H464)</f>
        <v>14.851969718933105</v>
      </c>
      <c r="J462" s="26">
        <f>STDEV(H462:H464)</f>
        <v>0.38052844440746159</v>
      </c>
      <c r="K462" s="27">
        <f>F462-I462</f>
        <v>17.257656415303551</v>
      </c>
      <c r="L462" s="38"/>
      <c r="M462" s="27">
        <f>K462-$L$444</f>
        <v>2.05953613917033</v>
      </c>
      <c r="N462" s="27">
        <f>POWER(2,-M462)</f>
        <v>0.23989314879595339</v>
      </c>
      <c r="P462" s="27"/>
      <c r="Q462" s="27"/>
      <c r="R462" s="22">
        <f>SQRT((G462^2)+(J462^2))</f>
        <v>0.93624583361566505</v>
      </c>
    </row>
    <row r="463" spans="1:26" ht="15" x14ac:dyDescent="0.2">
      <c r="A463" s="24"/>
      <c r="B463" t="s">
        <v>25</v>
      </c>
      <c r="C463" s="18" t="s">
        <v>312</v>
      </c>
      <c r="D463" t="s">
        <v>324</v>
      </c>
      <c r="E463" s="1">
        <v>31.163721084594727</v>
      </c>
      <c r="F463" s="25"/>
      <c r="G463" s="26"/>
      <c r="H463" s="1">
        <v>14.500500679016113</v>
      </c>
      <c r="I463" s="25"/>
      <c r="J463" s="26"/>
      <c r="K463" s="27"/>
      <c r="M463" s="27"/>
      <c r="N463" s="27"/>
      <c r="P463" s="27"/>
      <c r="Q463" s="27"/>
      <c r="R463" s="28"/>
    </row>
    <row r="464" spans="1:26" ht="16" thickBot="1" x14ac:dyDescent="0.25">
      <c r="A464" s="24"/>
      <c r="B464" t="s">
        <v>26</v>
      </c>
      <c r="C464" s="18" t="s">
        <v>312</v>
      </c>
      <c r="D464" t="s">
        <v>324</v>
      </c>
      <c r="E464" s="1">
        <v>32.828956604003906</v>
      </c>
      <c r="F464" s="25"/>
      <c r="G464" s="26"/>
      <c r="H464" s="1">
        <v>14.799331665039062</v>
      </c>
      <c r="I464" s="25"/>
      <c r="J464" s="26"/>
      <c r="K464" s="27"/>
      <c r="M464" s="27"/>
      <c r="N464" s="27"/>
      <c r="P464" s="27"/>
      <c r="Q464" s="27"/>
      <c r="R464" s="28"/>
    </row>
    <row r="465" spans="1:18" ht="15" x14ac:dyDescent="0.2">
      <c r="A465" s="17" t="s">
        <v>275</v>
      </c>
      <c r="B465" t="s">
        <v>60</v>
      </c>
      <c r="C465" s="18" t="s">
        <v>313</v>
      </c>
      <c r="D465" t="s">
        <v>324</v>
      </c>
      <c r="E465" s="1">
        <v>30.417278289794922</v>
      </c>
      <c r="F465" s="25">
        <f>AVERAGE(E465:E467)</f>
        <v>30.176265716552734</v>
      </c>
      <c r="G465" s="26">
        <f>STDEV(E465:E467)</f>
        <v>0.53899995830741865</v>
      </c>
      <c r="H465" s="1">
        <v>17.303049087524414</v>
      </c>
      <c r="I465" s="25">
        <f>AVERAGE(H465:H467)</f>
        <v>16.50669225056966</v>
      </c>
      <c r="J465" s="26">
        <f>STDEV(H465:H467)</f>
        <v>0.81128684664420458</v>
      </c>
      <c r="K465" s="27">
        <f>F465-I465</f>
        <v>13.669573465983074</v>
      </c>
      <c r="M465" s="27">
        <f>K465-$L$444</f>
        <v>-1.5285468101501465</v>
      </c>
      <c r="N465" s="27">
        <f>POWER(2,-M465)</f>
        <v>2.8849509896018444</v>
      </c>
      <c r="P465" s="27"/>
      <c r="Q465" s="27"/>
      <c r="R465" s="22">
        <f>SQRT((G465^2)+(J465^2))</f>
        <v>0.97401606896051574</v>
      </c>
    </row>
    <row r="466" spans="1:18" ht="15" x14ac:dyDescent="0.2">
      <c r="A466" s="24"/>
      <c r="B466" t="s">
        <v>61</v>
      </c>
      <c r="C466" s="18" t="s">
        <v>313</v>
      </c>
      <c r="D466" t="s">
        <v>324</v>
      </c>
      <c r="E466" s="1">
        <v>29.558813095092773</v>
      </c>
      <c r="F466" s="25"/>
      <c r="G466" s="26"/>
      <c r="H466" s="1">
        <v>16.535770416259766</v>
      </c>
      <c r="I466" s="25"/>
      <c r="J466" s="26"/>
      <c r="K466" s="27"/>
      <c r="M466" s="27"/>
      <c r="N466" s="27"/>
      <c r="P466" s="27"/>
      <c r="Q466" s="27"/>
      <c r="R466" s="28"/>
    </row>
    <row r="467" spans="1:18" ht="16" thickBot="1" x14ac:dyDescent="0.25">
      <c r="A467" s="32"/>
      <c r="B467" t="s">
        <v>62</v>
      </c>
      <c r="C467" s="18" t="s">
        <v>313</v>
      </c>
      <c r="D467" t="s">
        <v>324</v>
      </c>
      <c r="E467" s="1">
        <v>30.552705764770508</v>
      </c>
      <c r="F467" s="25"/>
      <c r="G467" s="26"/>
      <c r="H467" s="1">
        <v>15.681257247924805</v>
      </c>
      <c r="I467" s="25"/>
      <c r="J467" s="26"/>
      <c r="K467" s="27"/>
      <c r="M467" s="27"/>
      <c r="N467" s="27"/>
      <c r="P467" s="27"/>
      <c r="Q467" s="27"/>
      <c r="R467" s="28"/>
    </row>
    <row r="468" spans="1:18" ht="15" x14ac:dyDescent="0.2">
      <c r="A468" s="24" t="s">
        <v>270</v>
      </c>
      <c r="B468" t="s">
        <v>96</v>
      </c>
      <c r="C468" s="18" t="s">
        <v>314</v>
      </c>
      <c r="D468" t="s">
        <v>324</v>
      </c>
      <c r="E468" s="1">
        <v>31.467933654785156</v>
      </c>
      <c r="F468" s="25">
        <f>AVERAGE(E468:E470)</f>
        <v>31.565170288085938</v>
      </c>
      <c r="G468" s="26">
        <f>STDEV(E468:E470)</f>
        <v>0.31399477375635299</v>
      </c>
      <c r="H468" s="1">
        <v>14.628849983215332</v>
      </c>
      <c r="I468" s="25">
        <f>AVERAGE(H468:H470)</f>
        <v>14.259073257446289</v>
      </c>
      <c r="J468" s="26">
        <f>STDEV(H468:H470)</f>
        <v>0.44463767428142487</v>
      </c>
      <c r="K468" s="27">
        <f>F468-I468</f>
        <v>17.306097030639648</v>
      </c>
      <c r="L468" s="27"/>
      <c r="M468" s="27">
        <f>K468-$L$444</f>
        <v>2.1079767545064279</v>
      </c>
      <c r="N468" s="27">
        <f>POWER(2,-M468)</f>
        <v>0.23197210674949051</v>
      </c>
      <c r="P468" s="27"/>
      <c r="Q468" s="27"/>
      <c r="R468" s="22">
        <f>SQRT((G468^2)+(J468^2))</f>
        <v>0.54433021166999151</v>
      </c>
    </row>
    <row r="469" spans="1:18" ht="15" x14ac:dyDescent="0.2">
      <c r="B469" t="s">
        <v>97</v>
      </c>
      <c r="C469" s="18" t="s">
        <v>314</v>
      </c>
      <c r="D469" t="s">
        <v>324</v>
      </c>
      <c r="E469" s="1">
        <v>31.916280746459961</v>
      </c>
      <c r="F469" s="25"/>
      <c r="G469" s="26"/>
      <c r="H469" s="1">
        <v>14.382651329040527</v>
      </c>
      <c r="I469" s="25"/>
      <c r="J469" s="26"/>
      <c r="K469" s="27"/>
      <c r="M469" s="27"/>
      <c r="N469" s="27"/>
      <c r="P469" s="27"/>
      <c r="Q469" s="27"/>
      <c r="R469" s="28"/>
    </row>
    <row r="470" spans="1:18" ht="16" thickBot="1" x14ac:dyDescent="0.25">
      <c r="A470" s="36"/>
      <c r="B470" t="s">
        <v>98</v>
      </c>
      <c r="C470" s="18" t="s">
        <v>314</v>
      </c>
      <c r="D470" t="s">
        <v>324</v>
      </c>
      <c r="E470" s="1">
        <v>31.311296463012695</v>
      </c>
      <c r="F470" s="25"/>
      <c r="G470" s="26"/>
      <c r="H470" s="1">
        <v>13.765718460083008</v>
      </c>
      <c r="I470" s="25"/>
      <c r="J470" s="26"/>
      <c r="K470" s="27"/>
      <c r="L470" s="31"/>
      <c r="M470" s="27"/>
      <c r="N470" s="27"/>
      <c r="P470" s="27"/>
      <c r="Q470" s="27"/>
      <c r="R470" s="28"/>
    </row>
    <row r="471" spans="1:18" ht="15" x14ac:dyDescent="0.2">
      <c r="A471" t="s">
        <v>271</v>
      </c>
      <c r="B471" t="s">
        <v>165</v>
      </c>
      <c r="C471" s="18" t="s">
        <v>315</v>
      </c>
      <c r="D471" t="s">
        <v>324</v>
      </c>
      <c r="E471" s="1">
        <v>28.777011871337891</v>
      </c>
      <c r="F471" s="25">
        <f>AVERAGE(E471:E473)</f>
        <v>28.082365036010742</v>
      </c>
      <c r="G471" s="26">
        <f>STDEV(E471:E473)</f>
        <v>0.66107736399674544</v>
      </c>
      <c r="H471" s="1">
        <v>13.644260406494141</v>
      </c>
      <c r="I471" s="25">
        <f>AVERAGE(H471:H473)</f>
        <v>13.230893135070801</v>
      </c>
      <c r="J471" s="26">
        <f>STDEV(H471:H473)</f>
        <v>0.37900412767198544</v>
      </c>
      <c r="K471" s="27">
        <f>F471-I471</f>
        <v>14.851471900939941</v>
      </c>
      <c r="L471" s="38"/>
      <c r="M471" s="27">
        <f>K471-$L$444</f>
        <v>-0.34664837519327918</v>
      </c>
      <c r="N471" s="27">
        <f>POWER(2,-M471)</f>
        <v>1.2716030440314379</v>
      </c>
      <c r="R471" s="22">
        <f>SQRT((G471^2)+(J471^2))</f>
        <v>0.76201536072528619</v>
      </c>
    </row>
    <row r="472" spans="1:18" ht="15" x14ac:dyDescent="0.2">
      <c r="B472" t="s">
        <v>166</v>
      </c>
      <c r="C472" s="18" t="s">
        <v>315</v>
      </c>
      <c r="D472" t="s">
        <v>324</v>
      </c>
      <c r="E472" s="1">
        <v>28.009126663208008</v>
      </c>
      <c r="F472" s="25"/>
      <c r="G472" s="26"/>
      <c r="H472" s="1">
        <v>13.148667335510254</v>
      </c>
      <c r="I472" s="25"/>
      <c r="J472" s="26"/>
      <c r="K472" s="27"/>
      <c r="M472" s="27"/>
      <c r="N472" s="27"/>
      <c r="R472" s="28"/>
    </row>
    <row r="473" spans="1:18" ht="16" thickBot="1" x14ac:dyDescent="0.25">
      <c r="A473" s="36"/>
      <c r="B473" t="s">
        <v>167</v>
      </c>
      <c r="C473" s="18" t="s">
        <v>315</v>
      </c>
      <c r="D473" t="s">
        <v>324</v>
      </c>
      <c r="E473" s="1">
        <v>27.460956573486328</v>
      </c>
      <c r="F473" s="25"/>
      <c r="G473" s="26"/>
      <c r="H473" s="1">
        <v>12.899751663208008</v>
      </c>
      <c r="I473" s="25"/>
      <c r="J473" s="26"/>
      <c r="K473" s="27"/>
      <c r="M473" s="27"/>
      <c r="N473" s="27"/>
      <c r="R473" s="28"/>
    </row>
    <row r="474" spans="1:18" ht="15" x14ac:dyDescent="0.2">
      <c r="A474" t="s">
        <v>276</v>
      </c>
      <c r="B474" t="s">
        <v>201</v>
      </c>
      <c r="C474" s="18" t="s">
        <v>316</v>
      </c>
      <c r="D474" t="s">
        <v>324</v>
      </c>
      <c r="E474" s="1">
        <v>27.338418960571289</v>
      </c>
      <c r="F474" s="25">
        <f>AVERAGE(E474:E476)</f>
        <v>27.126391728719074</v>
      </c>
      <c r="G474" s="26">
        <f>STDEV(E474:E476)</f>
        <v>0.26305176409071279</v>
      </c>
      <c r="H474" s="43" t="s">
        <v>323</v>
      </c>
      <c r="I474" s="25">
        <f>AVERAGE(H474:H476)</f>
        <v>14.88104248046875</v>
      </c>
      <c r="J474" s="26">
        <f>STDEV(H474:H476)</f>
        <v>0.36382778073586547</v>
      </c>
      <c r="K474" s="27">
        <f>F474-I474</f>
        <v>12.245349248250324</v>
      </c>
      <c r="M474" s="27">
        <f>K474-$L$444</f>
        <v>-2.9527710278828962</v>
      </c>
      <c r="N474" s="27">
        <f>POWER(2,-M474)</f>
        <v>7.7423473190252876</v>
      </c>
      <c r="R474" s="22">
        <f>SQRT((G474^2)+(J474^2))</f>
        <v>0.44896200799891856</v>
      </c>
    </row>
    <row r="475" spans="1:18" ht="15" x14ac:dyDescent="0.2">
      <c r="B475" t="s">
        <v>202</v>
      </c>
      <c r="C475" s="18" t="s">
        <v>316</v>
      </c>
      <c r="D475" t="s">
        <v>324</v>
      </c>
      <c r="E475" s="1">
        <v>27.208738327026367</v>
      </c>
      <c r="F475" s="25"/>
      <c r="G475" s="26"/>
      <c r="H475" s="1">
        <v>15.138307571411133</v>
      </c>
      <c r="I475" s="25"/>
      <c r="J475" s="26"/>
      <c r="K475" s="27"/>
      <c r="M475" s="27"/>
      <c r="N475" s="27"/>
      <c r="R475" s="28"/>
    </row>
    <row r="476" spans="1:18" ht="16" thickBot="1" x14ac:dyDescent="0.25">
      <c r="A476" s="36"/>
      <c r="B476" t="s">
        <v>203</v>
      </c>
      <c r="C476" s="18" t="s">
        <v>316</v>
      </c>
      <c r="D476" t="s">
        <v>324</v>
      </c>
      <c r="E476" s="1">
        <v>26.83201789855957</v>
      </c>
      <c r="F476" s="25"/>
      <c r="G476" s="26"/>
      <c r="H476" s="1">
        <v>14.623777389526367</v>
      </c>
      <c r="I476" s="25"/>
      <c r="J476" s="26"/>
      <c r="K476" s="27"/>
      <c r="M476" s="27"/>
      <c r="N476" s="27"/>
      <c r="R476" s="28"/>
    </row>
    <row r="477" spans="1:18" ht="15" x14ac:dyDescent="0.2">
      <c r="A477" t="s">
        <v>272</v>
      </c>
      <c r="B477" t="s">
        <v>237</v>
      </c>
      <c r="C477" s="18" t="s">
        <v>317</v>
      </c>
      <c r="D477" t="s">
        <v>324</v>
      </c>
      <c r="E477" s="1">
        <v>27.474674224853516</v>
      </c>
      <c r="F477" s="25">
        <f>AVERAGE(E477:E479)</f>
        <v>27.368764877319336</v>
      </c>
      <c r="G477" s="26">
        <f>STDEV(E477:E479)</f>
        <v>0.29442382514161441</v>
      </c>
      <c r="H477" s="1">
        <v>12.960871696472168</v>
      </c>
      <c r="I477" s="25">
        <f>AVERAGE(H477:H479)</f>
        <v>12.984088579813639</v>
      </c>
      <c r="J477" s="26">
        <f>STDEV(H477:H479)</f>
        <v>0.22645740652710861</v>
      </c>
      <c r="K477" s="27">
        <f>F477-I477</f>
        <v>14.384676297505697</v>
      </c>
      <c r="M477" s="27">
        <f>K477-$L$444</f>
        <v>-0.81344397862752338</v>
      </c>
      <c r="N477" s="27">
        <f>POWER(2,-M477)</f>
        <v>1.7574016805137214</v>
      </c>
      <c r="R477" s="22">
        <f>SQRT((G477^2)+(J477^2))</f>
        <v>0.37144090483144698</v>
      </c>
    </row>
    <row r="478" spans="1:18" ht="15" x14ac:dyDescent="0.2">
      <c r="B478" t="s">
        <v>238</v>
      </c>
      <c r="C478" s="18" t="s">
        <v>317</v>
      </c>
      <c r="D478" t="s">
        <v>324</v>
      </c>
      <c r="E478" s="1">
        <v>27.595582962036133</v>
      </c>
      <c r="F478" s="25"/>
      <c r="G478" s="26"/>
      <c r="H478" s="1">
        <v>13.221260070800781</v>
      </c>
      <c r="I478" s="25"/>
      <c r="J478" s="26"/>
      <c r="K478" s="27"/>
      <c r="M478" s="27"/>
      <c r="N478" s="27"/>
      <c r="R478" s="28"/>
    </row>
    <row r="479" spans="1:18" ht="16" thickBot="1" x14ac:dyDescent="0.25">
      <c r="A479" s="36"/>
      <c r="B479" t="s">
        <v>239</v>
      </c>
      <c r="C479" s="18" t="s">
        <v>317</v>
      </c>
      <c r="D479" t="s">
        <v>324</v>
      </c>
      <c r="E479" s="1">
        <v>27.036037445068359</v>
      </c>
      <c r="F479" s="25"/>
      <c r="G479" s="26"/>
      <c r="H479" s="1">
        <v>12.770133972167969</v>
      </c>
      <c r="I479" s="25"/>
      <c r="J479" s="26"/>
      <c r="K479" s="27"/>
      <c r="M479" s="27"/>
      <c r="N479" s="27"/>
      <c r="R479" s="42"/>
    </row>
    <row r="480" spans="1:18" ht="15" x14ac:dyDescent="0.2">
      <c r="A480" s="17" t="s">
        <v>325</v>
      </c>
      <c r="B480" t="s">
        <v>69</v>
      </c>
      <c r="C480" s="18" t="s">
        <v>326</v>
      </c>
      <c r="D480" t="s">
        <v>332</v>
      </c>
      <c r="E480" s="1">
        <v>27.780696868896484</v>
      </c>
      <c r="F480" s="25">
        <f>AVERAGE(E480:E482)</f>
        <v>27.32259241739909</v>
      </c>
      <c r="G480" s="26">
        <f>STDEV(E480:E482)</f>
        <v>0.40915500349020711</v>
      </c>
      <c r="H480" s="1">
        <v>16.115955352783203</v>
      </c>
      <c r="I480" s="25">
        <f>AVERAGE(H480:H482)</f>
        <v>15.650363922119141</v>
      </c>
      <c r="J480" s="26">
        <f>STDEV(H480:H482)</f>
        <v>0.42404150985558031</v>
      </c>
      <c r="K480" s="27">
        <f>F480-I480</f>
        <v>11.672228495279949</v>
      </c>
      <c r="L480" s="27">
        <f>K480</f>
        <v>11.672228495279949</v>
      </c>
      <c r="M480" s="27">
        <f>K480-$L$480</f>
        <v>0</v>
      </c>
      <c r="N480" s="27">
        <f>POWER(2,-M480)</f>
        <v>1</v>
      </c>
      <c r="O480" s="27"/>
      <c r="P480" s="27"/>
      <c r="Q480" s="27"/>
      <c r="R480" s="22">
        <f>SQRT((G480^2)+(J480^2))</f>
        <v>0.58925293292581216</v>
      </c>
    </row>
    <row r="481" spans="1:26" ht="15" x14ac:dyDescent="0.2">
      <c r="A481" s="24"/>
      <c r="B481" t="s">
        <v>70</v>
      </c>
      <c r="C481" s="18" t="s">
        <v>326</v>
      </c>
      <c r="D481" t="s">
        <v>332</v>
      </c>
      <c r="E481" s="1">
        <v>26.993474960327148</v>
      </c>
      <c r="F481" s="25"/>
      <c r="G481" s="26"/>
      <c r="H481" s="1">
        <v>15.286306381225586</v>
      </c>
      <c r="I481" s="25"/>
      <c r="J481" s="26"/>
      <c r="K481" s="27"/>
      <c r="M481" s="27"/>
      <c r="N481" s="27"/>
      <c r="P481" s="27"/>
      <c r="Q481" s="27"/>
      <c r="R481" s="28"/>
    </row>
    <row r="482" spans="1:26" ht="16" thickBot="1" x14ac:dyDescent="0.25">
      <c r="A482" s="24"/>
      <c r="B482" t="s">
        <v>71</v>
      </c>
      <c r="C482" s="18" t="s">
        <v>326</v>
      </c>
      <c r="D482" t="s">
        <v>332</v>
      </c>
      <c r="E482" s="1">
        <v>27.193605422973633</v>
      </c>
      <c r="F482" s="25"/>
      <c r="G482" s="26"/>
      <c r="H482" s="1">
        <v>15.548830032348633</v>
      </c>
      <c r="I482" s="25"/>
      <c r="J482" s="26"/>
      <c r="K482" s="27"/>
      <c r="M482" s="27"/>
      <c r="N482" s="27"/>
      <c r="P482" s="27"/>
      <c r="Q482" s="27"/>
      <c r="R482" s="28"/>
    </row>
    <row r="483" spans="1:26" ht="15" x14ac:dyDescent="0.2">
      <c r="A483" s="17" t="s">
        <v>327</v>
      </c>
      <c r="B483" t="s">
        <v>141</v>
      </c>
      <c r="C483" s="18" t="s">
        <v>328</v>
      </c>
      <c r="D483" t="s">
        <v>332</v>
      </c>
      <c r="E483" s="1">
        <v>24.756141662597656</v>
      </c>
      <c r="F483" s="25">
        <f>AVERAGE(E483:E485)</f>
        <v>24.728427886962891</v>
      </c>
      <c r="G483" s="26">
        <f>STDEV(E483:E485)</f>
        <v>0.2335211987875917</v>
      </c>
      <c r="H483" s="1">
        <v>17.342586517333984</v>
      </c>
      <c r="I483" s="25">
        <f>AVERAGE(H483:H485)</f>
        <v>16.352012952168781</v>
      </c>
      <c r="J483" s="26">
        <f>STDEV(H483:H485)</f>
        <v>0.90738170348990443</v>
      </c>
      <c r="K483" s="27">
        <f>F483-I483</f>
        <v>8.3764149347941093</v>
      </c>
      <c r="M483" s="27">
        <f>K483-$L$480</f>
        <v>-3.2958135604858398</v>
      </c>
      <c r="N483" s="27">
        <f>POWER(2,-M483)</f>
        <v>9.8206162708405422</v>
      </c>
      <c r="P483" s="27"/>
      <c r="Q483" s="27"/>
      <c r="R483" s="22">
        <f>SQRT((G483^2)+(J483^2))</f>
        <v>0.93694914809259244</v>
      </c>
    </row>
    <row r="484" spans="1:26" ht="15" x14ac:dyDescent="0.2">
      <c r="A484" s="24"/>
      <c r="B484" t="s">
        <v>142</v>
      </c>
      <c r="C484" s="18" t="s">
        <v>328</v>
      </c>
      <c r="D484" t="s">
        <v>332</v>
      </c>
      <c r="E484" s="1">
        <v>24.946855545043945</v>
      </c>
      <c r="F484" s="25"/>
      <c r="G484" s="26"/>
      <c r="H484" s="1">
        <v>16.152385711669922</v>
      </c>
      <c r="I484" s="25"/>
      <c r="J484" s="26"/>
      <c r="K484" s="27"/>
      <c r="M484" s="27"/>
      <c r="N484" s="27"/>
      <c r="P484" s="27"/>
      <c r="Q484" s="27"/>
      <c r="R484" s="28"/>
    </row>
    <row r="485" spans="1:26" ht="16" thickBot="1" x14ac:dyDescent="0.25">
      <c r="A485" s="24"/>
      <c r="B485" t="s">
        <v>143</v>
      </c>
      <c r="C485" s="18" t="s">
        <v>328</v>
      </c>
      <c r="D485" t="s">
        <v>332</v>
      </c>
      <c r="E485" s="1">
        <v>24.48228645324707</v>
      </c>
      <c r="F485" s="25"/>
      <c r="G485" s="26"/>
      <c r="H485" s="1">
        <v>15.561066627502441</v>
      </c>
      <c r="I485" s="25"/>
      <c r="J485" s="26"/>
      <c r="K485" s="27"/>
      <c r="M485" s="27"/>
      <c r="N485" s="27"/>
      <c r="P485" s="27"/>
      <c r="Q485" s="27"/>
      <c r="R485" s="28"/>
    </row>
    <row r="486" spans="1:26" ht="15" x14ac:dyDescent="0.2">
      <c r="A486" s="17" t="s">
        <v>329</v>
      </c>
      <c r="B486" t="s">
        <v>105</v>
      </c>
      <c r="C486" s="18" t="s">
        <v>330</v>
      </c>
      <c r="D486" t="s">
        <v>332</v>
      </c>
      <c r="E486" s="1">
        <v>27.092226028442383</v>
      </c>
      <c r="F486" s="25">
        <f>AVERAGE(E486:E488)</f>
        <v>27.122133890787762</v>
      </c>
      <c r="G486" s="26">
        <f>STDEV(E486:E488)</f>
        <v>3.5141028290200507E-2</v>
      </c>
      <c r="H486" s="1">
        <v>15.625075340270996</v>
      </c>
      <c r="I486" s="25">
        <f>AVERAGE(H486:H488)</f>
        <v>15.532382647196451</v>
      </c>
      <c r="J486" s="26">
        <f>STDEV(H486:H488)</f>
        <v>0.16110708894655437</v>
      </c>
      <c r="K486" s="27">
        <f>F486-I486</f>
        <v>11.58975124359131</v>
      </c>
      <c r="M486" s="27">
        <f>K486-$L$480</f>
        <v>-8.2477251688638731E-2</v>
      </c>
      <c r="N486" s="27">
        <f>POWER(2,-M486)</f>
        <v>1.0588346054291402</v>
      </c>
      <c r="P486" s="27"/>
      <c r="Q486" s="27"/>
      <c r="R486" s="22">
        <f>SQRT((G486^2)+(J486^2))</f>
        <v>0.16489507566366454</v>
      </c>
    </row>
    <row r="487" spans="1:26" ht="15" x14ac:dyDescent="0.2">
      <c r="A487" s="24"/>
      <c r="B487" t="s">
        <v>106</v>
      </c>
      <c r="C487" s="18" t="s">
        <v>330</v>
      </c>
      <c r="D487" t="s">
        <v>332</v>
      </c>
      <c r="E487" s="1">
        <v>27.160837173461914</v>
      </c>
      <c r="F487" s="25"/>
      <c r="G487" s="26"/>
      <c r="H487" s="1">
        <v>15.625720024108887</v>
      </c>
      <c r="I487" s="25"/>
      <c r="J487" s="26"/>
      <c r="K487" s="27"/>
      <c r="M487" s="27"/>
      <c r="N487" s="27"/>
      <c r="P487" s="27"/>
      <c r="Q487" s="27"/>
      <c r="R487" s="28"/>
    </row>
    <row r="488" spans="1:26" ht="16" thickBot="1" x14ac:dyDescent="0.25">
      <c r="A488" s="32"/>
      <c r="B488" s="36" t="s">
        <v>107</v>
      </c>
      <c r="C488" s="40" t="s">
        <v>330</v>
      </c>
      <c r="D488" s="36" t="s">
        <v>332</v>
      </c>
      <c r="E488" s="41">
        <v>27.113338470458984</v>
      </c>
      <c r="F488" s="33"/>
      <c r="G488" s="34"/>
      <c r="H488" s="41">
        <v>15.346352577209473</v>
      </c>
      <c r="I488" s="33"/>
      <c r="J488" s="34"/>
      <c r="K488" s="35"/>
      <c r="L488" s="36"/>
      <c r="M488" s="35"/>
      <c r="N488" s="35"/>
      <c r="O488" s="36"/>
      <c r="P488" s="35"/>
      <c r="Q488" s="35"/>
      <c r="R488" s="42"/>
    </row>
    <row r="489" spans="1:26" ht="15" x14ac:dyDescent="0.2">
      <c r="C489" s="18"/>
      <c r="D489" s="18"/>
      <c r="E489" s="1"/>
      <c r="F489" s="25"/>
      <c r="G489" s="26"/>
      <c r="H489" s="1"/>
      <c r="I489" s="25"/>
      <c r="J489" s="26"/>
      <c r="K489" s="27"/>
      <c r="L489" s="31"/>
      <c r="M489" s="27"/>
      <c r="N489" s="27"/>
      <c r="R489" s="27"/>
    </row>
    <row r="490" spans="1:26" ht="16" thickBot="1" x14ac:dyDescent="0.25">
      <c r="C490" s="18"/>
      <c r="D490" s="18"/>
      <c r="E490" s="1"/>
      <c r="F490" s="25"/>
      <c r="G490" s="26"/>
      <c r="H490" s="1"/>
      <c r="I490" s="25"/>
      <c r="J490" s="26"/>
      <c r="K490" s="27"/>
      <c r="M490" s="27"/>
      <c r="N490" s="27"/>
      <c r="R490" s="27"/>
    </row>
    <row r="491" spans="1:26" ht="65" thickBot="1" x14ac:dyDescent="0.3">
      <c r="A491" s="47"/>
      <c r="B491" s="57" t="s">
        <v>334</v>
      </c>
      <c r="C491" s="47"/>
      <c r="D491" s="47"/>
      <c r="E491" s="48" t="s">
        <v>252</v>
      </c>
      <c r="F491" s="50" t="s">
        <v>255</v>
      </c>
      <c r="G491" s="48"/>
      <c r="H491" s="49" t="s">
        <v>256</v>
      </c>
      <c r="I491" s="51" t="s">
        <v>255</v>
      </c>
      <c r="J491" s="52" t="s">
        <v>257</v>
      </c>
      <c r="K491" s="10" t="s">
        <v>258</v>
      </c>
      <c r="L491" s="10" t="s">
        <v>259</v>
      </c>
      <c r="M491" s="11" t="s">
        <v>260</v>
      </c>
      <c r="N491" s="12" t="s">
        <v>261</v>
      </c>
      <c r="O491" s="10" t="s">
        <v>259</v>
      </c>
      <c r="P491" s="11" t="s">
        <v>260</v>
      </c>
      <c r="Q491" s="13" t="s">
        <v>261</v>
      </c>
      <c r="R491" s="14" t="s">
        <v>262</v>
      </c>
      <c r="T491" s="15">
        <f>S492</f>
        <v>0</v>
      </c>
      <c r="U491" s="16" t="str">
        <f>B491</f>
        <v>HES1</v>
      </c>
      <c r="V491" s="16" t="str">
        <f>R491</f>
        <v>st dev</v>
      </c>
      <c r="X491" s="44" t="s">
        <v>293</v>
      </c>
      <c r="Y491" s="44" t="s">
        <v>294</v>
      </c>
      <c r="Z491" s="44" t="s">
        <v>295</v>
      </c>
    </row>
    <row r="492" spans="1:26" ht="15" x14ac:dyDescent="0.2">
      <c r="A492" s="24" t="s">
        <v>265</v>
      </c>
      <c r="B492" t="s">
        <v>18</v>
      </c>
      <c r="C492" s="18" t="s">
        <v>304</v>
      </c>
      <c r="D492" t="s">
        <v>303</v>
      </c>
      <c r="E492" s="1">
        <v>22.835214614868164</v>
      </c>
      <c r="F492" s="25">
        <f>AVERAGE(E492:E494)</f>
        <v>23.204544703165691</v>
      </c>
      <c r="G492" s="26">
        <f>STDEV(E492:E494)</f>
        <v>0.47210953406108019</v>
      </c>
      <c r="H492" s="43" t="s">
        <v>305</v>
      </c>
      <c r="I492" s="25">
        <f>AVERAGE(H492:H494)</f>
        <v>18.971078872680664</v>
      </c>
      <c r="J492" s="26">
        <f>STDEV(H492:H494)</f>
        <v>1.1066481154766041</v>
      </c>
      <c r="K492" s="21">
        <f>F492-I492</f>
        <v>4.2334658304850272</v>
      </c>
      <c r="L492" s="21">
        <f>AVERAGE(K492,K501,K510,K519)</f>
        <v>6.2642400264739999</v>
      </c>
      <c r="M492" s="21">
        <f>K492-$L$492</f>
        <v>-2.0307741959889727</v>
      </c>
      <c r="N492" s="21">
        <f>POWER(2,-M492)</f>
        <v>4.0862407211475711</v>
      </c>
      <c r="O492" s="21"/>
      <c r="P492" s="21"/>
      <c r="Q492" s="21"/>
      <c r="R492" s="22">
        <f>SQRT((G492^2)+(J492^2))</f>
        <v>1.2031448223880987</v>
      </c>
      <c r="T492" s="39" t="str">
        <f>A492</f>
        <v>Clone 1 BM50</v>
      </c>
      <c r="U492" s="23">
        <f>N492</f>
        <v>4.0862407211475711</v>
      </c>
      <c r="V492" s="23">
        <f>R492</f>
        <v>1.2031448223880987</v>
      </c>
      <c r="X492" s="23">
        <f>U492</f>
        <v>4.0862407211475711</v>
      </c>
      <c r="Y492" s="23">
        <f>U493</f>
        <v>1.2504608902797296</v>
      </c>
      <c r="Z492" s="23">
        <f>U494</f>
        <v>0.54606005908608635</v>
      </c>
    </row>
    <row r="493" spans="1:26" ht="15" x14ac:dyDescent="0.2">
      <c r="A493" s="24"/>
      <c r="B493" t="s">
        <v>19</v>
      </c>
      <c r="C493" s="18" t="s">
        <v>304</v>
      </c>
      <c r="D493" t="s">
        <v>303</v>
      </c>
      <c r="E493" s="1">
        <v>23.041957855224609</v>
      </c>
      <c r="F493" s="25"/>
      <c r="G493" s="26"/>
      <c r="H493" s="1">
        <v>18.188560485839844</v>
      </c>
      <c r="I493" s="25"/>
      <c r="J493" s="26"/>
      <c r="K493" s="27"/>
      <c r="L493" s="27"/>
      <c r="M493" s="27"/>
      <c r="N493" s="27"/>
      <c r="O493" s="27"/>
      <c r="P493" s="27"/>
      <c r="Q493" s="27"/>
      <c r="R493" s="28"/>
      <c r="T493" s="39" t="str">
        <f>A495</f>
        <v>Clone 1 CHIR</v>
      </c>
      <c r="U493" s="23">
        <f>N495</f>
        <v>1.2504608902797296</v>
      </c>
      <c r="V493" s="23">
        <f>R495</f>
        <v>0.65672739567319072</v>
      </c>
      <c r="X493" s="23">
        <f>U495</f>
        <v>0.82783920329669181</v>
      </c>
      <c r="Y493" s="23">
        <f>U496</f>
        <v>1.204288665473541</v>
      </c>
      <c r="Z493" s="23">
        <f>U497</f>
        <v>0.78078909837248434</v>
      </c>
    </row>
    <row r="494" spans="1:26" ht="16" thickBot="1" x14ac:dyDescent="0.25">
      <c r="A494" s="24"/>
      <c r="B494" t="s">
        <v>20</v>
      </c>
      <c r="C494" s="18" t="s">
        <v>304</v>
      </c>
      <c r="D494" t="s">
        <v>303</v>
      </c>
      <c r="E494" s="1">
        <v>23.736461639404297</v>
      </c>
      <c r="F494" s="25"/>
      <c r="G494" s="26"/>
      <c r="H494" s="1">
        <v>19.753597259521484</v>
      </c>
      <c r="I494" s="25"/>
      <c r="J494" s="26"/>
      <c r="K494" s="27"/>
      <c r="L494" s="27"/>
      <c r="M494" s="27"/>
      <c r="N494" s="27"/>
      <c r="O494" s="27"/>
      <c r="P494" s="27"/>
      <c r="Q494" s="27"/>
      <c r="R494" s="28"/>
      <c r="T494" s="39" t="str">
        <f>A498</f>
        <v>Clone 1 DAPT</v>
      </c>
      <c r="U494" s="23">
        <f>N498</f>
        <v>0.54606005908608635</v>
      </c>
      <c r="V494" s="23">
        <f>R498</f>
        <v>0.34089863127728376</v>
      </c>
      <c r="X494" s="23">
        <f>U498</f>
        <v>0.93327686303258484</v>
      </c>
      <c r="Y494" s="23">
        <f>U499</f>
        <v>1.5472931081826298</v>
      </c>
      <c r="Z494" s="23">
        <f>U500</f>
        <v>0.4549678061596672</v>
      </c>
    </row>
    <row r="495" spans="1:26" ht="15" x14ac:dyDescent="0.2">
      <c r="A495" s="17" t="s">
        <v>273</v>
      </c>
      <c r="B495" t="s">
        <v>54</v>
      </c>
      <c r="C495" s="18" t="s">
        <v>306</v>
      </c>
      <c r="D495" t="s">
        <v>303</v>
      </c>
      <c r="E495" s="1">
        <v>23.225154876708984</v>
      </c>
      <c r="F495" s="25">
        <f>AVERAGE(E495:E497)</f>
        <v>22.873947143554688</v>
      </c>
      <c r="G495" s="26">
        <f>STDEV(E495:E497)</f>
        <v>0.34365907647223731</v>
      </c>
      <c r="H495" s="1">
        <v>16.913158416748047</v>
      </c>
      <c r="I495" s="25">
        <f>AVERAGE(H495:H497)</f>
        <v>16.932167053222656</v>
      </c>
      <c r="J495" s="26">
        <f>STDEV(H495:H497)</f>
        <v>0.55963319360625896</v>
      </c>
      <c r="K495" s="27">
        <f>F495-I495</f>
        <v>5.9417800903320312</v>
      </c>
      <c r="L495" s="27"/>
      <c r="M495" s="27">
        <f>K495-$L$492</f>
        <v>-0.32245993614196866</v>
      </c>
      <c r="N495" s="27">
        <f>POWER(2,-M495)</f>
        <v>1.2504608902797296</v>
      </c>
      <c r="O495" s="27"/>
      <c r="P495" s="27"/>
      <c r="Q495" s="27"/>
      <c r="R495" s="22">
        <f>SQRT((G495^2)+(J495^2))</f>
        <v>0.65672739567319072</v>
      </c>
      <c r="T495" s="39" t="str">
        <f>A501</f>
        <v>Clone 2 BM50</v>
      </c>
      <c r="U495" s="23">
        <f>N501</f>
        <v>0.82783920329669181</v>
      </c>
      <c r="V495" s="23">
        <f>R501</f>
        <v>1.0688959681893533</v>
      </c>
      <c r="X495" s="23">
        <f>U501</f>
        <v>0.31675214474091407</v>
      </c>
      <c r="Y495" s="23">
        <f>U502</f>
        <v>0.46672007909132679</v>
      </c>
      <c r="Z495" s="23">
        <f>U503</f>
        <v>0.32128797131153464</v>
      </c>
    </row>
    <row r="496" spans="1:26" ht="15" x14ac:dyDescent="0.2">
      <c r="A496" s="24"/>
      <c r="B496" t="s">
        <v>55</v>
      </c>
      <c r="C496" s="18" t="s">
        <v>306</v>
      </c>
      <c r="D496" t="s">
        <v>303</v>
      </c>
      <c r="E496" s="1">
        <v>22.858316421508789</v>
      </c>
      <c r="F496" s="25"/>
      <c r="G496" s="26"/>
      <c r="H496" s="1">
        <v>17.501062393188477</v>
      </c>
      <c r="I496" s="25"/>
      <c r="J496" s="26"/>
      <c r="K496" s="27"/>
      <c r="M496" s="27"/>
      <c r="N496" s="27"/>
      <c r="P496" s="27"/>
      <c r="Q496" s="27"/>
      <c r="R496" s="28"/>
      <c r="T496" s="39" t="str">
        <f>A504</f>
        <v>Clone 2 CHIR</v>
      </c>
      <c r="U496" s="23">
        <f>N504</f>
        <v>1.204288665473541</v>
      </c>
      <c r="V496" s="23">
        <f>R504</f>
        <v>0.95002895222112782</v>
      </c>
      <c r="W496" s="45"/>
      <c r="X496" s="56">
        <f>U504</f>
        <v>1</v>
      </c>
      <c r="Y496" s="56">
        <f>U505</f>
        <v>0.82710655594051941</v>
      </c>
      <c r="Z496" s="56">
        <f>U506</f>
        <v>0.34361854099027672</v>
      </c>
    </row>
    <row r="497" spans="1:26" ht="16" thickBot="1" x14ac:dyDescent="0.25">
      <c r="A497" s="24"/>
      <c r="B497" t="s">
        <v>56</v>
      </c>
      <c r="C497" s="18" t="s">
        <v>306</v>
      </c>
      <c r="D497" t="s">
        <v>303</v>
      </c>
      <c r="E497" s="1">
        <v>22.538370132446289</v>
      </c>
      <c r="F497" s="25"/>
      <c r="G497" s="26"/>
      <c r="H497" s="1">
        <v>16.382280349731445</v>
      </c>
      <c r="I497" s="25"/>
      <c r="J497" s="26"/>
      <c r="K497" s="27"/>
      <c r="M497" s="27"/>
      <c r="N497" s="27"/>
      <c r="P497" s="27"/>
      <c r="Q497" s="27"/>
      <c r="R497" s="28"/>
      <c r="T497" s="39" t="str">
        <f>A507</f>
        <v>Clone 2 DAPT</v>
      </c>
      <c r="U497" s="23">
        <f>N507</f>
        <v>0.78078909837248434</v>
      </c>
      <c r="V497" s="23">
        <f>R507</f>
        <v>0.35120333593497133</v>
      </c>
      <c r="W497" s="45" t="s">
        <v>298</v>
      </c>
      <c r="X497" s="46">
        <f>AVERAGE(X492:X496)</f>
        <v>1.4328217864435522</v>
      </c>
      <c r="Y497" s="46">
        <f>AVERAGE(Y492:Y496)</f>
        <v>1.0591738597935492</v>
      </c>
      <c r="Z497" s="46">
        <f>AVERAGE(Z492:Z496)</f>
        <v>0.48934469518400991</v>
      </c>
    </row>
    <row r="498" spans="1:26" ht="15" x14ac:dyDescent="0.2">
      <c r="A498" s="17" t="s">
        <v>266</v>
      </c>
      <c r="B498" t="s">
        <v>90</v>
      </c>
      <c r="C498" s="18" t="s">
        <v>307</v>
      </c>
      <c r="D498" t="s">
        <v>303</v>
      </c>
      <c r="E498" s="1">
        <v>23.945064544677734</v>
      </c>
      <c r="F498" s="25">
        <f>AVERAGE(E498:E500)</f>
        <v>23.644578297932942</v>
      </c>
      <c r="G498" s="26">
        <f>STDEV(E498:E500)</f>
        <v>0.29450845922062036</v>
      </c>
      <c r="H498" s="1">
        <v>16.461183547973633</v>
      </c>
      <c r="I498" s="25">
        <f>AVERAGE(H498:H500)</f>
        <v>16.507469813028973</v>
      </c>
      <c r="J498" s="26">
        <f>STDEV(H498:H500)</f>
        <v>0.17168763570572476</v>
      </c>
      <c r="K498" s="27">
        <f>F498-I498</f>
        <v>7.137108484903969</v>
      </c>
      <c r="M498" s="27">
        <f>K498-$L$492</f>
        <v>0.87286845842996907</v>
      </c>
      <c r="N498" s="27">
        <f>POWER(2,-M498)</f>
        <v>0.54606005908608635</v>
      </c>
      <c r="P498" s="27"/>
      <c r="Q498" s="27"/>
      <c r="R498" s="22">
        <f>SQRT((G498^2)+(J498^2))</f>
        <v>0.34089863127728376</v>
      </c>
      <c r="T498" s="39" t="str">
        <f>A510</f>
        <v>Clone 3 BM50</v>
      </c>
      <c r="U498" s="23">
        <f>N510</f>
        <v>0.93327686303258484</v>
      </c>
      <c r="V498" s="23">
        <f>R510</f>
        <v>0.65862212984435953</v>
      </c>
      <c r="W498" s="45" t="s">
        <v>296</v>
      </c>
      <c r="X498" s="31">
        <f>STDEV(X492:X496)</f>
        <v>1.5074089726591264</v>
      </c>
      <c r="Y498" s="31">
        <f>STDEV(Y492:Y496)</f>
        <v>0.41855888214612519</v>
      </c>
      <c r="Z498" s="31">
        <f>STDEV(Z492:Z496)</f>
        <v>0.18629104756151565</v>
      </c>
    </row>
    <row r="499" spans="1:26" ht="15" x14ac:dyDescent="0.2">
      <c r="A499" s="24"/>
      <c r="B499" t="s">
        <v>91</v>
      </c>
      <c r="C499" s="18" t="s">
        <v>307</v>
      </c>
      <c r="D499" t="s">
        <v>303</v>
      </c>
      <c r="E499" s="1">
        <v>23.632234573364258</v>
      </c>
      <c r="F499" s="25"/>
      <c r="G499" s="26"/>
      <c r="H499" s="1">
        <v>16.697555541992188</v>
      </c>
      <c r="I499" s="25"/>
      <c r="J499" s="26"/>
      <c r="K499" s="27"/>
      <c r="M499" s="27"/>
      <c r="N499" s="27"/>
      <c r="P499" s="27"/>
      <c r="Q499" s="27"/>
      <c r="R499" s="28"/>
      <c r="T499" s="39" t="str">
        <f>A513</f>
        <v>Clone 3 CHIR</v>
      </c>
      <c r="U499" s="23">
        <f>N513</f>
        <v>1.5472931081826298</v>
      </c>
      <c r="V499" s="23">
        <f>R513</f>
        <v>0.67112901731788344</v>
      </c>
      <c r="W499" s="55" t="s">
        <v>297</v>
      </c>
      <c r="X499" s="31">
        <f>X497/SQRT(COUNT(X493:X497))</f>
        <v>0.64077738282609387</v>
      </c>
      <c r="Y499" s="31">
        <f>Y497/SQRT(COUNT(Y493:Y497))</f>
        <v>0.47367695009784144</v>
      </c>
      <c r="Z499" s="31">
        <f>Z497/SQRT(COUNT(Z493:Z497))</f>
        <v>0.21884160057207203</v>
      </c>
    </row>
    <row r="500" spans="1:26" ht="16" thickBot="1" x14ac:dyDescent="0.25">
      <c r="A500" s="24"/>
      <c r="B500" t="s">
        <v>92</v>
      </c>
      <c r="C500" s="18" t="s">
        <v>307</v>
      </c>
      <c r="D500" t="s">
        <v>303</v>
      </c>
      <c r="E500" s="1">
        <v>23.356435775756836</v>
      </c>
      <c r="F500" s="25"/>
      <c r="G500" s="26"/>
      <c r="H500" s="1">
        <v>16.363670349121094</v>
      </c>
      <c r="I500" s="25"/>
      <c r="J500" s="26"/>
      <c r="K500" s="27"/>
      <c r="M500" s="27"/>
      <c r="N500" s="27"/>
      <c r="P500" s="27"/>
      <c r="Q500" s="27"/>
      <c r="R500" s="28"/>
      <c r="T500" s="39" t="str">
        <f>A516</f>
        <v>Clone 3 DAPT</v>
      </c>
      <c r="U500" s="23">
        <f>N516</f>
        <v>0.4549678061596672</v>
      </c>
      <c r="V500" s="23">
        <f>R516</f>
        <v>0.69948753309307976</v>
      </c>
    </row>
    <row r="501" spans="1:26" ht="15" x14ac:dyDescent="0.2">
      <c r="A501" s="17" t="s">
        <v>267</v>
      </c>
      <c r="B501" t="s">
        <v>159</v>
      </c>
      <c r="C501" s="18" t="s">
        <v>308</v>
      </c>
      <c r="D501" t="s">
        <v>303</v>
      </c>
      <c r="E501" s="1">
        <v>22.589607238769531</v>
      </c>
      <c r="F501" s="25">
        <f>AVERAGE(E501:E503)</f>
        <v>22.188516616821289</v>
      </c>
      <c r="G501" s="26">
        <f>STDEV(E501:E503)</f>
        <v>0.56722779729986383</v>
      </c>
      <c r="H501" s="1">
        <v>15.874185562133789</v>
      </c>
      <c r="I501" s="25">
        <f>AVERAGE(H501:H503)</f>
        <v>15.651699066162109</v>
      </c>
      <c r="J501" s="26">
        <f>STDEV(H501:H503)</f>
        <v>0.90597528486256151</v>
      </c>
      <c r="K501" s="27">
        <f>F501-I501</f>
        <v>6.5368175506591797</v>
      </c>
      <c r="L501" s="27"/>
      <c r="M501" s="27">
        <f>K501-$L$492</f>
        <v>0.27257752418517978</v>
      </c>
      <c r="N501" s="27">
        <f>POWER(2,-M501)</f>
        <v>0.82783920329669181</v>
      </c>
      <c r="O501" s="27"/>
      <c r="P501" s="27"/>
      <c r="Q501" s="27"/>
      <c r="R501" s="22">
        <f>SQRT((G501^2)+(J501^2))</f>
        <v>1.0688959681893533</v>
      </c>
      <c r="T501" s="39" t="str">
        <f>A519</f>
        <v>Clone 5 BM50</v>
      </c>
      <c r="U501" s="23">
        <f>N519</f>
        <v>0.31675214474091407</v>
      </c>
      <c r="V501" s="23">
        <f>R519</f>
        <v>0.5231579885578086</v>
      </c>
    </row>
    <row r="502" spans="1:26" ht="15" x14ac:dyDescent="0.2">
      <c r="A502" s="24"/>
      <c r="B502" t="s">
        <v>160</v>
      </c>
      <c r="C502" s="18" t="s">
        <v>308</v>
      </c>
      <c r="D502" t="s">
        <v>303</v>
      </c>
      <c r="E502" s="43" t="s">
        <v>318</v>
      </c>
      <c r="F502" s="25"/>
      <c r="G502" s="26"/>
      <c r="H502" s="1">
        <v>16.425704956054688</v>
      </c>
      <c r="I502" s="25"/>
      <c r="J502" s="26"/>
      <c r="K502" s="27"/>
      <c r="M502" s="27"/>
      <c r="N502" s="27"/>
      <c r="P502" s="27"/>
      <c r="Q502" s="27"/>
      <c r="R502" s="28"/>
      <c r="T502" s="39" t="str">
        <f>A522</f>
        <v>Clone 5 CHIR</v>
      </c>
      <c r="U502" s="23">
        <f>N522</f>
        <v>0.46672007909132679</v>
      </c>
      <c r="V502" s="23">
        <f>R522</f>
        <v>0.8162222164477082</v>
      </c>
    </row>
    <row r="503" spans="1:26" ht="16" thickBot="1" x14ac:dyDescent="0.25">
      <c r="A503" s="24"/>
      <c r="B503" t="s">
        <v>161</v>
      </c>
      <c r="C503" s="18" t="s">
        <v>308</v>
      </c>
      <c r="D503" t="s">
        <v>303</v>
      </c>
      <c r="E503" s="1">
        <v>21.787425994873047</v>
      </c>
      <c r="F503" s="25"/>
      <c r="G503" s="26"/>
      <c r="H503" s="1">
        <v>14.655206680297852</v>
      </c>
      <c r="I503" s="25"/>
      <c r="J503" s="26"/>
      <c r="K503" s="27"/>
      <c r="M503" s="27"/>
      <c r="N503" s="27"/>
      <c r="P503" s="27"/>
      <c r="Q503" s="27"/>
      <c r="R503" s="28"/>
      <c r="T503" s="39" t="str">
        <f>A525</f>
        <v>Clone 5 DAPT</v>
      </c>
      <c r="U503" s="23">
        <f>N525</f>
        <v>0.32128797131153464</v>
      </c>
      <c r="V503" s="23">
        <f>R525</f>
        <v>0.5319016891012267</v>
      </c>
    </row>
    <row r="504" spans="1:26" ht="15" x14ac:dyDescent="0.2">
      <c r="A504" s="17" t="s">
        <v>274</v>
      </c>
      <c r="B504" t="s">
        <v>195</v>
      </c>
      <c r="C504" s="18" t="s">
        <v>309</v>
      </c>
      <c r="D504" t="s">
        <v>303</v>
      </c>
      <c r="E504" s="1">
        <v>24.482593536376953</v>
      </c>
      <c r="F504" s="25">
        <f>AVERAGE(E504:E506)</f>
        <v>23.500822703043621</v>
      </c>
      <c r="G504" s="26">
        <f>STDEV(E504:E506)</f>
        <v>0.88737473839471293</v>
      </c>
      <c r="H504" s="1">
        <v>17.729471206665039</v>
      </c>
      <c r="I504" s="25">
        <f>AVERAGE(H504:H506)</f>
        <v>17.504763921101887</v>
      </c>
      <c r="J504" s="26">
        <f>STDEV(H504:H506)</f>
        <v>0.33929498038917222</v>
      </c>
      <c r="K504" s="27">
        <f>F504-I504</f>
        <v>5.9960587819417341</v>
      </c>
      <c r="L504" s="31"/>
      <c r="M504" s="27">
        <f>K504-$L$492</f>
        <v>-0.26818124453226577</v>
      </c>
      <c r="N504" s="27">
        <f>POWER(2,-M504)</f>
        <v>1.204288665473541</v>
      </c>
      <c r="O504" s="31"/>
      <c r="P504" s="27"/>
      <c r="Q504" s="27"/>
      <c r="R504" s="22">
        <f>SQRT((G504^2)+(J504^2))</f>
        <v>0.95002895222112782</v>
      </c>
      <c r="T504" s="39" t="str">
        <f>A528</f>
        <v>Pt 2 BM50</v>
      </c>
      <c r="U504" s="23">
        <f>N528</f>
        <v>1</v>
      </c>
      <c r="V504" s="23">
        <f>R528</f>
        <v>0.47674844431559982</v>
      </c>
    </row>
    <row r="505" spans="1:26" ht="15" x14ac:dyDescent="0.2">
      <c r="A505" s="24"/>
      <c r="B505" t="s">
        <v>196</v>
      </c>
      <c r="C505" s="18" t="s">
        <v>309</v>
      </c>
      <c r="D505" t="s">
        <v>303</v>
      </c>
      <c r="E505" s="1">
        <v>22.755912780761719</v>
      </c>
      <c r="F505" s="25"/>
      <c r="G505" s="26"/>
      <c r="H505" s="1">
        <v>17.670351028442383</v>
      </c>
      <c r="I505" s="25"/>
      <c r="J505" s="26"/>
      <c r="K505" s="27"/>
      <c r="M505" s="27"/>
      <c r="N505" s="27"/>
      <c r="P505" s="27"/>
      <c r="Q505" s="27"/>
      <c r="R505" s="28"/>
      <c r="T505" s="39" t="str">
        <f>A531</f>
        <v>Pt 2 CHIR</v>
      </c>
      <c r="U505" s="23">
        <f>N531</f>
        <v>0.82710655594051941</v>
      </c>
      <c r="V505" s="23">
        <f>R531</f>
        <v>0.9365559676365014</v>
      </c>
    </row>
    <row r="506" spans="1:26" ht="16" thickBot="1" x14ac:dyDescent="0.25">
      <c r="A506" s="32"/>
      <c r="B506" t="s">
        <v>197</v>
      </c>
      <c r="C506" s="18" t="s">
        <v>309</v>
      </c>
      <c r="D506" t="s">
        <v>303</v>
      </c>
      <c r="E506" s="1">
        <v>23.263961791992188</v>
      </c>
      <c r="F506" s="25"/>
      <c r="G506" s="26"/>
      <c r="H506" s="1">
        <v>17.114469528198242</v>
      </c>
      <c r="I506" s="25"/>
      <c r="J506" s="26"/>
      <c r="K506" s="27"/>
      <c r="M506" s="27"/>
      <c r="N506" s="27"/>
      <c r="P506" s="27"/>
      <c r="Q506" s="27"/>
      <c r="R506" s="28"/>
      <c r="T506" s="39" t="str">
        <f>A534</f>
        <v>Pt 2 DAPT</v>
      </c>
      <c r="U506" s="23">
        <f>N534</f>
        <v>0.34361854099027672</v>
      </c>
      <c r="V506" s="23">
        <f>R534</f>
        <v>0.21598280550597423</v>
      </c>
    </row>
    <row r="507" spans="1:26" ht="15" x14ac:dyDescent="0.2">
      <c r="A507" s="17" t="s">
        <v>268</v>
      </c>
      <c r="B507" t="s">
        <v>231</v>
      </c>
      <c r="C507" s="18" t="s">
        <v>310</v>
      </c>
      <c r="D507" t="s">
        <v>303</v>
      </c>
      <c r="E507" s="1">
        <v>23.4539794921875</v>
      </c>
      <c r="F507" s="25">
        <f>AVERAGE(E507:E509)</f>
        <v>23.072694142659504</v>
      </c>
      <c r="G507" s="26">
        <f>STDEV(E507:E509)</f>
        <v>0.33023347863334185</v>
      </c>
      <c r="H507" s="1">
        <v>16.535985946655273</v>
      </c>
      <c r="I507" s="25">
        <f>AVERAGE(H507:H509)</f>
        <v>16.451458930969238</v>
      </c>
      <c r="J507" s="26">
        <f>STDEV(H507:H509)</f>
        <v>0.11953925197011427</v>
      </c>
      <c r="K507" s="27">
        <f>F507-I507</f>
        <v>6.6212352116902657</v>
      </c>
      <c r="M507" s="27">
        <f>K507-$L$492</f>
        <v>0.35699518521626583</v>
      </c>
      <c r="N507" s="27">
        <f>POWER(2,-M507)</f>
        <v>0.78078909837248434</v>
      </c>
      <c r="O507" s="27"/>
      <c r="P507" s="27"/>
      <c r="Q507" s="27"/>
      <c r="R507" s="22">
        <f>SQRT((G507^2)+(J507^2))</f>
        <v>0.35120333593497133</v>
      </c>
      <c r="T507" s="54"/>
      <c r="U507" s="31"/>
      <c r="V507" s="31"/>
    </row>
    <row r="508" spans="1:26" ht="15" x14ac:dyDescent="0.2">
      <c r="A508" s="24"/>
      <c r="B508" t="s">
        <v>232</v>
      </c>
      <c r="C508" s="18" t="s">
        <v>310</v>
      </c>
      <c r="D508" t="s">
        <v>303</v>
      </c>
      <c r="E508" s="1">
        <v>22.87755012512207</v>
      </c>
      <c r="F508" s="25"/>
      <c r="G508" s="26"/>
      <c r="H508" s="1">
        <v>16.366931915283203</v>
      </c>
      <c r="I508" s="25"/>
      <c r="J508" s="26"/>
      <c r="K508" s="27"/>
      <c r="M508" s="27"/>
      <c r="N508" s="27"/>
      <c r="P508" s="27"/>
      <c r="Q508" s="27"/>
      <c r="R508" s="28"/>
      <c r="T508" s="54"/>
      <c r="U508" s="31"/>
      <c r="V508" s="31"/>
    </row>
    <row r="509" spans="1:26" ht="16" thickBot="1" x14ac:dyDescent="0.25">
      <c r="A509" s="24"/>
      <c r="B509" t="s">
        <v>233</v>
      </c>
      <c r="C509" s="18" t="s">
        <v>310</v>
      </c>
      <c r="D509" t="s">
        <v>303</v>
      </c>
      <c r="E509" s="1">
        <v>22.886552810668945</v>
      </c>
      <c r="F509" s="25"/>
      <c r="G509" s="26"/>
      <c r="H509" s="43" t="s">
        <v>311</v>
      </c>
      <c r="I509" s="25"/>
      <c r="J509" s="26"/>
      <c r="K509" s="27"/>
      <c r="L509" s="27"/>
      <c r="M509" s="27"/>
      <c r="N509" s="27"/>
      <c r="O509" s="27"/>
      <c r="P509" s="27"/>
      <c r="Q509" s="27"/>
      <c r="R509" s="28"/>
    </row>
    <row r="510" spans="1:26" ht="15" x14ac:dyDescent="0.2">
      <c r="A510" s="17" t="s">
        <v>269</v>
      </c>
      <c r="B510" t="s">
        <v>36</v>
      </c>
      <c r="C510" s="18" t="s">
        <v>312</v>
      </c>
      <c r="D510" t="s">
        <v>303</v>
      </c>
      <c r="E510" s="1">
        <v>23.006610870361328</v>
      </c>
      <c r="F510" s="25">
        <f>AVERAGE(E510:E512)</f>
        <v>22.335352579752605</v>
      </c>
      <c r="G510" s="26">
        <f>STDEV(E510:E512)</f>
        <v>0.63449859282385557</v>
      </c>
      <c r="H510" s="1">
        <v>15.779733657836914</v>
      </c>
      <c r="I510" s="25">
        <f>AVERAGE(H510:H512)</f>
        <v>15.971489588419596</v>
      </c>
      <c r="J510" s="26">
        <f>STDEV(H510:H512)</f>
        <v>0.17662006008737369</v>
      </c>
      <c r="K510" s="27">
        <f>F510-I510</f>
        <v>6.3638629913330096</v>
      </c>
      <c r="L510" s="38"/>
      <c r="M510" s="27">
        <f>K510-$L$492</f>
        <v>9.9622964859009677E-2</v>
      </c>
      <c r="N510" s="27">
        <f>POWER(2,-M510)</f>
        <v>0.93327686303258484</v>
      </c>
      <c r="P510" s="27"/>
      <c r="Q510" s="27"/>
      <c r="R510" s="22">
        <f>SQRT((G510^2)+(J510^2))</f>
        <v>0.65862212984435953</v>
      </c>
    </row>
    <row r="511" spans="1:26" ht="15" x14ac:dyDescent="0.2">
      <c r="A511" s="24"/>
      <c r="B511" t="s">
        <v>37</v>
      </c>
      <c r="C511" s="18" t="s">
        <v>312</v>
      </c>
      <c r="D511" t="s">
        <v>303</v>
      </c>
      <c r="E511" s="1">
        <v>22.253982543945312</v>
      </c>
      <c r="F511" s="25"/>
      <c r="G511" s="26"/>
      <c r="H511" s="1">
        <v>16.127508163452148</v>
      </c>
      <c r="I511" s="25"/>
      <c r="J511" s="26"/>
      <c r="K511" s="27"/>
      <c r="M511" s="27"/>
      <c r="N511" s="27"/>
      <c r="P511" s="27"/>
      <c r="Q511" s="27"/>
      <c r="R511" s="28"/>
    </row>
    <row r="512" spans="1:26" ht="16" thickBot="1" x14ac:dyDescent="0.25">
      <c r="A512" s="24"/>
      <c r="B512" t="s">
        <v>38</v>
      </c>
      <c r="C512" s="18" t="s">
        <v>312</v>
      </c>
      <c r="D512" t="s">
        <v>303</v>
      </c>
      <c r="E512" s="1">
        <v>21.745464324951172</v>
      </c>
      <c r="F512" s="25"/>
      <c r="G512" s="26"/>
      <c r="H512" s="1">
        <v>16.007226943969727</v>
      </c>
      <c r="I512" s="25"/>
      <c r="J512" s="26"/>
      <c r="K512" s="27"/>
      <c r="M512" s="27"/>
      <c r="N512" s="27"/>
      <c r="P512" s="27"/>
      <c r="Q512" s="27"/>
      <c r="R512" s="28"/>
    </row>
    <row r="513" spans="1:18" ht="15" x14ac:dyDescent="0.2">
      <c r="A513" s="17" t="s">
        <v>275</v>
      </c>
      <c r="B513" t="s">
        <v>72</v>
      </c>
      <c r="C513" s="18" t="s">
        <v>313</v>
      </c>
      <c r="D513" t="s">
        <v>303</v>
      </c>
      <c r="E513" s="1">
        <v>23.801601409912109</v>
      </c>
      <c r="F513" s="25">
        <f>AVERAGE(E513:E515)</f>
        <v>23.788266499837238</v>
      </c>
      <c r="G513" s="26">
        <f>STDEV(E513:E515)</f>
        <v>1.526395535429538E-2</v>
      </c>
      <c r="H513" s="1">
        <v>18.177526473999023</v>
      </c>
      <c r="I513" s="25">
        <f>AVERAGE(H513:H515)</f>
        <v>18.153772989908855</v>
      </c>
      <c r="J513" s="26">
        <f>STDEV(H513:H515)</f>
        <v>0.6709554154733457</v>
      </c>
      <c r="K513" s="27">
        <f>F513-I513</f>
        <v>5.634493509928383</v>
      </c>
      <c r="M513" s="27">
        <f>K513-$L$492</f>
        <v>-0.62974651654561686</v>
      </c>
      <c r="N513" s="27">
        <f>POWER(2,-M513)</f>
        <v>1.5472931081826298</v>
      </c>
      <c r="P513" s="27"/>
      <c r="Q513" s="27"/>
      <c r="R513" s="22">
        <f>SQRT((G513^2)+(J513^2))</f>
        <v>0.67112901731788344</v>
      </c>
    </row>
    <row r="514" spans="1:18" ht="15" x14ac:dyDescent="0.2">
      <c r="A514" s="24"/>
      <c r="B514" t="s">
        <v>73</v>
      </c>
      <c r="C514" s="18" t="s">
        <v>313</v>
      </c>
      <c r="D514" t="s">
        <v>303</v>
      </c>
      <c r="E514" s="1">
        <v>23.791580200195312</v>
      </c>
      <c r="F514" s="25"/>
      <c r="G514" s="26"/>
      <c r="H514" s="1">
        <v>18.812536239624023</v>
      </c>
      <c r="I514" s="25"/>
      <c r="J514" s="26"/>
      <c r="K514" s="27"/>
      <c r="M514" s="27"/>
      <c r="N514" s="27"/>
      <c r="P514" s="27"/>
      <c r="Q514" s="27"/>
      <c r="R514" s="28"/>
    </row>
    <row r="515" spans="1:18" ht="16" thickBot="1" x14ac:dyDescent="0.25">
      <c r="A515" s="32"/>
      <c r="B515" t="s">
        <v>74</v>
      </c>
      <c r="C515" s="18" t="s">
        <v>313</v>
      </c>
      <c r="D515" t="s">
        <v>303</v>
      </c>
      <c r="E515" s="1">
        <v>23.771617889404297</v>
      </c>
      <c r="F515" s="25"/>
      <c r="G515" s="26"/>
      <c r="H515" s="1">
        <v>17.471256256103516</v>
      </c>
      <c r="I515" s="25"/>
      <c r="J515" s="26"/>
      <c r="K515" s="27"/>
      <c r="M515" s="27"/>
      <c r="N515" s="27"/>
      <c r="P515" s="27"/>
      <c r="Q515" s="27"/>
      <c r="R515" s="28"/>
    </row>
    <row r="516" spans="1:18" ht="15" x14ac:dyDescent="0.2">
      <c r="A516" s="24" t="s">
        <v>270</v>
      </c>
      <c r="B516" t="s">
        <v>108</v>
      </c>
      <c r="C516" s="18" t="s">
        <v>314</v>
      </c>
      <c r="D516" t="s">
        <v>303</v>
      </c>
      <c r="E516" s="1">
        <v>23.339544296264648</v>
      </c>
      <c r="F516" s="25">
        <f>AVERAGE(E516:E518)</f>
        <v>22.865336100260418</v>
      </c>
      <c r="G516" s="26">
        <f>STDEV(E516:E518)</f>
        <v>0.45056338366996967</v>
      </c>
      <c r="H516" s="1">
        <v>15.99492359161377</v>
      </c>
      <c r="I516" s="25">
        <f>AVERAGE(H516:H518)</f>
        <v>15.464932441711426</v>
      </c>
      <c r="J516" s="26">
        <f>STDEV(H516:H518)</f>
        <v>0.53504714394949349</v>
      </c>
      <c r="K516" s="27">
        <f>F516-I516</f>
        <v>7.4004036585489921</v>
      </c>
      <c r="L516" s="27"/>
      <c r="M516" s="27">
        <f>K516-$L$492</f>
        <v>1.1361636320749922</v>
      </c>
      <c r="N516" s="27">
        <f>POWER(2,-M516)</f>
        <v>0.4549678061596672</v>
      </c>
      <c r="P516" s="27"/>
      <c r="Q516" s="27"/>
      <c r="R516" s="22">
        <f>SQRT((G516^2)+(J516^2))</f>
        <v>0.69948753309307976</v>
      </c>
    </row>
    <row r="517" spans="1:18" ht="15" x14ac:dyDescent="0.2">
      <c r="B517" t="s">
        <v>109</v>
      </c>
      <c r="C517" s="18" t="s">
        <v>314</v>
      </c>
      <c r="D517" t="s">
        <v>303</v>
      </c>
      <c r="E517" s="1">
        <v>22.813575744628906</v>
      </c>
      <c r="F517" s="25"/>
      <c r="G517" s="26"/>
      <c r="H517" s="1">
        <v>15.474905014038086</v>
      </c>
      <c r="I517" s="25"/>
      <c r="J517" s="26"/>
      <c r="K517" s="27"/>
      <c r="M517" s="27"/>
      <c r="N517" s="27"/>
      <c r="P517" s="27"/>
      <c r="Q517" s="27"/>
      <c r="R517" s="28"/>
    </row>
    <row r="518" spans="1:18" ht="16" thickBot="1" x14ac:dyDescent="0.25">
      <c r="A518" s="36"/>
      <c r="B518" t="s">
        <v>110</v>
      </c>
      <c r="C518" s="18" t="s">
        <v>314</v>
      </c>
      <c r="D518" t="s">
        <v>303</v>
      </c>
      <c r="E518" s="1">
        <v>22.442888259887695</v>
      </c>
      <c r="F518" s="25"/>
      <c r="G518" s="26"/>
      <c r="H518" s="1">
        <v>14.924968719482422</v>
      </c>
      <c r="I518" s="25"/>
      <c r="J518" s="26"/>
      <c r="K518" s="27"/>
      <c r="L518" s="31"/>
      <c r="M518" s="27"/>
      <c r="N518" s="27"/>
      <c r="P518" s="27"/>
      <c r="Q518" s="27"/>
      <c r="R518" s="28"/>
    </row>
    <row r="519" spans="1:18" ht="15" x14ac:dyDescent="0.2">
      <c r="A519" t="s">
        <v>271</v>
      </c>
      <c r="B519" t="s">
        <v>177</v>
      </c>
      <c r="C519" s="18" t="s">
        <v>315</v>
      </c>
      <c r="D519" t="s">
        <v>303</v>
      </c>
      <c r="E519" s="1">
        <v>22.06220817565918</v>
      </c>
      <c r="F519" s="25">
        <f>AVERAGE(E519:E521)</f>
        <v>21.798127492268879</v>
      </c>
      <c r="G519" s="26">
        <f>STDEV(E519:E521)</f>
        <v>0.24258611895803642</v>
      </c>
      <c r="H519" s="1">
        <v>13.693252563476562</v>
      </c>
      <c r="I519" s="25">
        <f>AVERAGE(H519:H521)</f>
        <v>13.875313758850098</v>
      </c>
      <c r="J519" s="26">
        <f>STDEV(H519:H521)</f>
        <v>0.46351510857870598</v>
      </c>
      <c r="K519" s="27">
        <f>F519-I519</f>
        <v>7.9228137334187814</v>
      </c>
      <c r="L519" s="38"/>
      <c r="M519" s="27">
        <f>K519-$L$492</f>
        <v>1.6585737069447815</v>
      </c>
      <c r="N519" s="27">
        <f>POWER(2,-M519)</f>
        <v>0.31675214474091407</v>
      </c>
      <c r="R519" s="22">
        <f>SQRT((G519^2)+(J519^2))</f>
        <v>0.5231579885578086</v>
      </c>
    </row>
    <row r="520" spans="1:18" ht="15" x14ac:dyDescent="0.2">
      <c r="B520" t="s">
        <v>178</v>
      </c>
      <c r="C520" s="18" t="s">
        <v>315</v>
      </c>
      <c r="D520" t="s">
        <v>303</v>
      </c>
      <c r="E520" s="1">
        <v>21.746982574462891</v>
      </c>
      <c r="F520" s="25"/>
      <c r="G520" s="26"/>
      <c r="H520" s="1">
        <v>14.402218818664551</v>
      </c>
      <c r="I520" s="25"/>
      <c r="J520" s="26"/>
      <c r="K520" s="27"/>
      <c r="M520" s="27"/>
      <c r="N520" s="27"/>
      <c r="R520" s="28"/>
    </row>
    <row r="521" spans="1:18" ht="16" thickBot="1" x14ac:dyDescent="0.25">
      <c r="A521" s="36"/>
      <c r="B521" t="s">
        <v>179</v>
      </c>
      <c r="C521" s="18" t="s">
        <v>315</v>
      </c>
      <c r="D521" t="s">
        <v>303</v>
      </c>
      <c r="E521" s="1">
        <v>21.58519172668457</v>
      </c>
      <c r="F521" s="25"/>
      <c r="G521" s="26"/>
      <c r="H521" s="1">
        <v>13.53046989440918</v>
      </c>
      <c r="I521" s="25"/>
      <c r="J521" s="26"/>
      <c r="K521" s="27"/>
      <c r="M521" s="27"/>
      <c r="N521" s="27"/>
      <c r="R521" s="28"/>
    </row>
    <row r="522" spans="1:18" ht="15" x14ac:dyDescent="0.2">
      <c r="A522" t="s">
        <v>276</v>
      </c>
      <c r="B522" t="s">
        <v>213</v>
      </c>
      <c r="C522" s="18" t="s">
        <v>316</v>
      </c>
      <c r="D522" t="s">
        <v>303</v>
      </c>
      <c r="E522" s="1">
        <v>23.545917510986328</v>
      </c>
      <c r="F522" s="25">
        <f>AVERAGE(E522:E524)</f>
        <v>23.118706385294598</v>
      </c>
      <c r="G522" s="26">
        <f>STDEV(E522:E524)</f>
        <v>0.43592626388267303</v>
      </c>
      <c r="H522" s="1">
        <v>14.981095314025879</v>
      </c>
      <c r="I522" s="25">
        <f>AVERAGE(H522:H524)</f>
        <v>15.755095799763998</v>
      </c>
      <c r="J522" s="26">
        <f>STDEV(H522:H524)</f>
        <v>0.69006303993193518</v>
      </c>
      <c r="K522" s="27">
        <f>F522-I522</f>
        <v>7.3636105855305996</v>
      </c>
      <c r="M522" s="27">
        <f>K522-$L$492</f>
        <v>1.0993705590565996</v>
      </c>
      <c r="N522" s="27">
        <f>POWER(2,-M522)</f>
        <v>0.46672007909132679</v>
      </c>
      <c r="R522" s="22">
        <f>SQRT((G522^2)+(J522^2))</f>
        <v>0.8162222164477082</v>
      </c>
    </row>
    <row r="523" spans="1:18" ht="15" x14ac:dyDescent="0.2">
      <c r="B523" t="s">
        <v>214</v>
      </c>
      <c r="C523" s="18" t="s">
        <v>316</v>
      </c>
      <c r="D523" t="s">
        <v>303</v>
      </c>
      <c r="E523" s="1">
        <v>23.135643005371094</v>
      </c>
      <c r="F523" s="25"/>
      <c r="G523" s="26"/>
      <c r="H523" s="1">
        <v>16.306045532226562</v>
      </c>
      <c r="I523" s="25"/>
      <c r="J523" s="26"/>
      <c r="K523" s="27"/>
      <c r="M523" s="27"/>
      <c r="N523" s="27"/>
      <c r="R523" s="28"/>
    </row>
    <row r="524" spans="1:18" ht="16" thickBot="1" x14ac:dyDescent="0.25">
      <c r="A524" s="36"/>
      <c r="B524" t="s">
        <v>215</v>
      </c>
      <c r="C524" s="18" t="s">
        <v>316</v>
      </c>
      <c r="D524" t="s">
        <v>303</v>
      </c>
      <c r="E524" s="1">
        <v>22.674558639526367</v>
      </c>
      <c r="F524" s="25"/>
      <c r="G524" s="26"/>
      <c r="H524" s="1">
        <v>15.978146553039551</v>
      </c>
      <c r="I524" s="25"/>
      <c r="J524" s="26"/>
      <c r="K524" s="27"/>
      <c r="M524" s="27"/>
      <c r="N524" s="27"/>
      <c r="R524" s="28"/>
    </row>
    <row r="525" spans="1:18" ht="15" x14ac:dyDescent="0.2">
      <c r="A525" t="s">
        <v>272</v>
      </c>
      <c r="B525" t="s">
        <v>249</v>
      </c>
      <c r="C525" s="18" t="s">
        <v>317</v>
      </c>
      <c r="D525" t="s">
        <v>303</v>
      </c>
      <c r="E525" s="1">
        <v>22.524147033691406</v>
      </c>
      <c r="F525" s="25">
        <f>AVERAGE(E525:E527)</f>
        <v>22.478996912638348</v>
      </c>
      <c r="G525" s="26">
        <f>STDEV(E525:E527)</f>
        <v>7.9457665786457035E-2</v>
      </c>
      <c r="H525" s="1">
        <v>14.403630256652832</v>
      </c>
      <c r="I525" s="25">
        <f>AVERAGE(H525:H527)</f>
        <v>14.576695760091146</v>
      </c>
      <c r="J525" s="26">
        <f>STDEV(H525:H527)</f>
        <v>0.52593334769389344</v>
      </c>
      <c r="K525" s="27">
        <f>F525-I525</f>
        <v>7.9023011525472011</v>
      </c>
      <c r="M525" s="27">
        <f>K525-$L$492</f>
        <v>1.6380611260732012</v>
      </c>
      <c r="N525" s="27">
        <f>POWER(2,-M525)</f>
        <v>0.32128797131153464</v>
      </c>
      <c r="R525" s="22">
        <f>SQRT((G525^2)+(J525^2))</f>
        <v>0.5319016891012267</v>
      </c>
    </row>
    <row r="526" spans="1:18" ht="15" x14ac:dyDescent="0.2">
      <c r="B526" t="s">
        <v>250</v>
      </c>
      <c r="C526" s="18" t="s">
        <v>317</v>
      </c>
      <c r="D526" t="s">
        <v>303</v>
      </c>
      <c r="E526" s="1">
        <v>22.387250900268555</v>
      </c>
      <c r="F526" s="25"/>
      <c r="G526" s="26"/>
      <c r="H526" s="1">
        <v>15.167353630065918</v>
      </c>
      <c r="I526" s="25"/>
      <c r="J526" s="26"/>
      <c r="K526" s="27"/>
      <c r="M526" s="27"/>
      <c r="N526" s="27"/>
      <c r="R526" s="28"/>
    </row>
    <row r="527" spans="1:18" ht="16" thickBot="1" x14ac:dyDescent="0.25">
      <c r="A527" s="36"/>
      <c r="B527" t="s">
        <v>251</v>
      </c>
      <c r="C527" s="18" t="s">
        <v>317</v>
      </c>
      <c r="D527" t="s">
        <v>303</v>
      </c>
      <c r="E527" s="1">
        <v>22.525592803955078</v>
      </c>
      <c r="F527" s="25"/>
      <c r="G527" s="26"/>
      <c r="H527" s="1">
        <v>14.159103393554688</v>
      </c>
      <c r="I527" s="25"/>
      <c r="J527" s="26"/>
      <c r="K527" s="27"/>
      <c r="M527" s="27"/>
      <c r="N527" s="27"/>
      <c r="R527" s="42"/>
    </row>
    <row r="528" spans="1:18" ht="15" x14ac:dyDescent="0.2">
      <c r="A528" s="17" t="s">
        <v>325</v>
      </c>
      <c r="B528" t="s">
        <v>63</v>
      </c>
      <c r="C528" s="18" t="s">
        <v>326</v>
      </c>
      <c r="D528" t="s">
        <v>303</v>
      </c>
      <c r="E528" s="1">
        <v>21.922239303588867</v>
      </c>
      <c r="F528" s="25">
        <f>AVERAGE(E528:E530)</f>
        <v>21.949424743652344</v>
      </c>
      <c r="G528" s="26">
        <f>STDEV(E528:E530)</f>
        <v>0.21789418779936359</v>
      </c>
      <c r="H528" s="1">
        <v>16.115955352783203</v>
      </c>
      <c r="I528" s="25">
        <f>AVERAGE(H528:H530)</f>
        <v>15.650363922119141</v>
      </c>
      <c r="J528" s="26">
        <f>STDEV(H528:H530)</f>
        <v>0.42404150985558031</v>
      </c>
      <c r="K528" s="27">
        <f>F528-I528</f>
        <v>6.2990608215332031</v>
      </c>
      <c r="L528" s="27">
        <f>K528</f>
        <v>6.2990608215332031</v>
      </c>
      <c r="M528" s="27">
        <f>K528-$L$528</f>
        <v>0</v>
      </c>
      <c r="N528" s="27">
        <f>POWER(2,-M528)</f>
        <v>1</v>
      </c>
      <c r="O528" s="27"/>
      <c r="P528" s="27"/>
      <c r="Q528" s="27"/>
      <c r="R528" s="22">
        <f>SQRT((G528^2)+(J528^2))</f>
        <v>0.47674844431559982</v>
      </c>
    </row>
    <row r="529" spans="1:18" ht="15" x14ac:dyDescent="0.2">
      <c r="A529" s="24"/>
      <c r="B529" t="s">
        <v>64</v>
      </c>
      <c r="C529" s="18" t="s">
        <v>326</v>
      </c>
      <c r="D529" t="s">
        <v>303</v>
      </c>
      <c r="E529" s="1">
        <v>21.74639892578125</v>
      </c>
      <c r="F529" s="25"/>
      <c r="G529" s="26"/>
      <c r="H529" s="1">
        <v>15.286306381225586</v>
      </c>
      <c r="I529" s="25"/>
      <c r="J529" s="26"/>
      <c r="K529" s="27"/>
      <c r="M529" s="27"/>
      <c r="N529" s="27"/>
      <c r="P529" s="27"/>
      <c r="Q529" s="27"/>
      <c r="R529" s="28"/>
    </row>
    <row r="530" spans="1:18" ht="16" thickBot="1" x14ac:dyDescent="0.25">
      <c r="A530" s="24"/>
      <c r="B530" t="s">
        <v>65</v>
      </c>
      <c r="C530" s="18" t="s">
        <v>326</v>
      </c>
      <c r="D530" t="s">
        <v>303</v>
      </c>
      <c r="E530" s="1">
        <v>22.179636001586914</v>
      </c>
      <c r="F530" s="25"/>
      <c r="G530" s="26"/>
      <c r="H530" s="1">
        <v>15.548830032348633</v>
      </c>
      <c r="I530" s="25"/>
      <c r="J530" s="26"/>
      <c r="K530" s="27"/>
      <c r="M530" s="27"/>
      <c r="N530" s="27"/>
      <c r="P530" s="27"/>
      <c r="Q530" s="27"/>
      <c r="R530" s="28"/>
    </row>
    <row r="531" spans="1:18" ht="15" x14ac:dyDescent="0.2">
      <c r="A531" s="17" t="s">
        <v>327</v>
      </c>
      <c r="B531" t="s">
        <v>135</v>
      </c>
      <c r="C531" s="18" t="s">
        <v>328</v>
      </c>
      <c r="D531" t="s">
        <v>303</v>
      </c>
      <c r="E531" s="1">
        <v>23.168741226196289</v>
      </c>
      <c r="F531" s="25">
        <f>AVERAGE(E531:E533)</f>
        <v>22.924928665161133</v>
      </c>
      <c r="G531" s="26">
        <f>STDEV(E531:E533)</f>
        <v>0.23193862267268583</v>
      </c>
      <c r="H531" s="1">
        <v>17.342586517333984</v>
      </c>
      <c r="I531" s="25">
        <f>AVERAGE(H531:H533)</f>
        <v>16.352012952168781</v>
      </c>
      <c r="J531" s="26">
        <f>STDEV(H531:H533)</f>
        <v>0.90738170348990443</v>
      </c>
      <c r="K531" s="27">
        <f>F531-I531</f>
        <v>6.5729157129923514</v>
      </c>
      <c r="M531" s="27">
        <f>K531-$L$528</f>
        <v>0.27385489145914832</v>
      </c>
      <c r="N531" s="27">
        <f>POWER(2,-M531)</f>
        <v>0.82710655594051941</v>
      </c>
      <c r="P531" s="27"/>
      <c r="Q531" s="27"/>
      <c r="R531" s="22">
        <f>SQRT((G531^2)+(J531^2))</f>
        <v>0.9365559676365014</v>
      </c>
    </row>
    <row r="532" spans="1:18" ht="15" x14ac:dyDescent="0.2">
      <c r="A532" s="24"/>
      <c r="B532" t="s">
        <v>136</v>
      </c>
      <c r="C532" s="18" t="s">
        <v>328</v>
      </c>
      <c r="D532" t="s">
        <v>303</v>
      </c>
      <c r="E532" s="1">
        <v>22.899002075195312</v>
      </c>
      <c r="F532" s="25"/>
      <c r="G532" s="26"/>
      <c r="H532" s="1">
        <v>16.152385711669922</v>
      </c>
      <c r="I532" s="25"/>
      <c r="J532" s="26"/>
      <c r="K532" s="27"/>
      <c r="M532" s="27"/>
      <c r="N532" s="27"/>
      <c r="P532" s="27"/>
      <c r="Q532" s="27"/>
      <c r="R532" s="28"/>
    </row>
    <row r="533" spans="1:18" ht="16" thickBot="1" x14ac:dyDescent="0.25">
      <c r="A533" s="24"/>
      <c r="B533" t="s">
        <v>137</v>
      </c>
      <c r="C533" s="18" t="s">
        <v>328</v>
      </c>
      <c r="D533" t="s">
        <v>303</v>
      </c>
      <c r="E533" s="1">
        <v>22.707042694091797</v>
      </c>
      <c r="F533" s="25"/>
      <c r="G533" s="26"/>
      <c r="H533" s="1">
        <v>15.561066627502441</v>
      </c>
      <c r="I533" s="25"/>
      <c r="J533" s="26"/>
      <c r="K533" s="27"/>
      <c r="M533" s="27"/>
      <c r="N533" s="27"/>
      <c r="P533" s="27"/>
      <c r="Q533" s="27"/>
      <c r="R533" s="28"/>
    </row>
    <row r="534" spans="1:18" ht="15" x14ac:dyDescent="0.2">
      <c r="A534" s="17" t="s">
        <v>329</v>
      </c>
      <c r="B534" t="s">
        <v>99</v>
      </c>
      <c r="C534" s="18" t="s">
        <v>330</v>
      </c>
      <c r="D534" t="s">
        <v>303</v>
      </c>
      <c r="E534" s="1">
        <v>23.211648941040039</v>
      </c>
      <c r="F534" s="25">
        <f>AVERAGE(E534:E536)</f>
        <v>23.37256368001302</v>
      </c>
      <c r="G534" s="26">
        <f>STDEV(E534:E536)</f>
        <v>0.14385088865001328</v>
      </c>
      <c r="H534" s="1">
        <v>15.625075340270996</v>
      </c>
      <c r="I534" s="25">
        <f>AVERAGE(H534:H536)</f>
        <v>15.532382647196451</v>
      </c>
      <c r="J534" s="26">
        <f>STDEV(H534:H536)</f>
        <v>0.16110708894655437</v>
      </c>
      <c r="K534" s="27">
        <f>F534-I534</f>
        <v>7.8401810328165684</v>
      </c>
      <c r="M534" s="27">
        <f>K534-$L$528</f>
        <v>1.5411202112833653</v>
      </c>
      <c r="N534" s="27">
        <f>POWER(2,-M534)</f>
        <v>0.34361854099027672</v>
      </c>
      <c r="P534" s="27"/>
      <c r="Q534" s="27"/>
      <c r="R534" s="22">
        <f>SQRT((G534^2)+(J534^2))</f>
        <v>0.21598280550597423</v>
      </c>
    </row>
    <row r="535" spans="1:18" ht="15" x14ac:dyDescent="0.2">
      <c r="A535" s="24"/>
      <c r="B535" t="s">
        <v>100</v>
      </c>
      <c r="C535" s="18" t="s">
        <v>330</v>
      </c>
      <c r="D535" t="s">
        <v>303</v>
      </c>
      <c r="E535" s="1">
        <v>23.488698959350586</v>
      </c>
      <c r="F535" s="25"/>
      <c r="G535" s="26"/>
      <c r="H535" s="1">
        <v>15.625720024108887</v>
      </c>
      <c r="I535" s="25"/>
      <c r="J535" s="26"/>
      <c r="K535" s="27"/>
      <c r="M535" s="27"/>
      <c r="N535" s="27"/>
      <c r="P535" s="27"/>
      <c r="Q535" s="27"/>
      <c r="R535" s="28"/>
    </row>
    <row r="536" spans="1:18" ht="16" thickBot="1" x14ac:dyDescent="0.25">
      <c r="A536" s="32"/>
      <c r="B536" s="36" t="s">
        <v>101</v>
      </c>
      <c r="C536" s="40" t="s">
        <v>330</v>
      </c>
      <c r="D536" s="36" t="s">
        <v>303</v>
      </c>
      <c r="E536" s="41">
        <v>23.417343139648438</v>
      </c>
      <c r="F536" s="33"/>
      <c r="G536" s="34"/>
      <c r="H536" s="41">
        <v>15.346352577209473</v>
      </c>
      <c r="I536" s="33"/>
      <c r="J536" s="34"/>
      <c r="K536" s="35"/>
      <c r="L536" s="36"/>
      <c r="M536" s="35"/>
      <c r="N536" s="35"/>
      <c r="O536" s="36"/>
      <c r="P536" s="35"/>
      <c r="Q536" s="35"/>
      <c r="R536" s="42"/>
    </row>
  </sheetData>
  <conditionalFormatting sqref="G3:G49">
    <cfRule type="cellIs" dxfId="21" priority="22" operator="greaterThan">
      <formula>0.5</formula>
    </cfRule>
  </conditionalFormatting>
  <conditionalFormatting sqref="J3:J49">
    <cfRule type="cellIs" dxfId="20" priority="21" operator="greaterThan">
      <formula>0.5</formula>
    </cfRule>
  </conditionalFormatting>
  <conditionalFormatting sqref="G51:G98">
    <cfRule type="cellIs" dxfId="19" priority="20" operator="greaterThan">
      <formula>0.5</formula>
    </cfRule>
  </conditionalFormatting>
  <conditionalFormatting sqref="J51:J98">
    <cfRule type="cellIs" dxfId="18" priority="19" operator="greaterThan">
      <formula>0.5</formula>
    </cfRule>
  </conditionalFormatting>
  <conditionalFormatting sqref="G100:G146">
    <cfRule type="cellIs" dxfId="17" priority="18" operator="greaterThan">
      <formula>0.5</formula>
    </cfRule>
  </conditionalFormatting>
  <conditionalFormatting sqref="J100:J146">
    <cfRule type="cellIs" dxfId="16" priority="17" operator="greaterThan">
      <formula>0.5</formula>
    </cfRule>
  </conditionalFormatting>
  <conditionalFormatting sqref="G149:G196">
    <cfRule type="cellIs" dxfId="15" priority="16" operator="greaterThan">
      <formula>0.5</formula>
    </cfRule>
  </conditionalFormatting>
  <conditionalFormatting sqref="J149:J196">
    <cfRule type="cellIs" dxfId="14" priority="15" operator="greaterThan">
      <formula>0.5</formula>
    </cfRule>
  </conditionalFormatting>
  <conditionalFormatting sqref="G198:G243">
    <cfRule type="cellIs" dxfId="13" priority="14" operator="greaterThan">
      <formula>0.5</formula>
    </cfRule>
  </conditionalFormatting>
  <conditionalFormatting sqref="J198:J243">
    <cfRule type="cellIs" dxfId="12" priority="13" operator="greaterThan">
      <formula>0.5</formula>
    </cfRule>
  </conditionalFormatting>
  <conditionalFormatting sqref="G247:G293">
    <cfRule type="cellIs" dxfId="11" priority="12" operator="greaterThan">
      <formula>0.5</formula>
    </cfRule>
  </conditionalFormatting>
  <conditionalFormatting sqref="J247:J293">
    <cfRule type="cellIs" dxfId="10" priority="11" operator="greaterThan">
      <formula>0.5</formula>
    </cfRule>
  </conditionalFormatting>
  <conditionalFormatting sqref="G296:G343">
    <cfRule type="cellIs" dxfId="9" priority="10" operator="greaterThan">
      <formula>0.5</formula>
    </cfRule>
  </conditionalFormatting>
  <conditionalFormatting sqref="J296:J343">
    <cfRule type="cellIs" dxfId="8" priority="9" operator="greaterThan">
      <formula>0.5</formula>
    </cfRule>
  </conditionalFormatting>
  <conditionalFormatting sqref="G345:G390">
    <cfRule type="cellIs" dxfId="7" priority="8" operator="greaterThan">
      <formula>0.5</formula>
    </cfRule>
  </conditionalFormatting>
  <conditionalFormatting sqref="J345:J390">
    <cfRule type="cellIs" dxfId="6" priority="7" operator="greaterThan">
      <formula>0.5</formula>
    </cfRule>
  </conditionalFormatting>
  <conditionalFormatting sqref="G394:G441">
    <cfRule type="cellIs" dxfId="5" priority="6" operator="greaterThan">
      <formula>0.5</formula>
    </cfRule>
  </conditionalFormatting>
  <conditionalFormatting sqref="J394:J441">
    <cfRule type="cellIs" dxfId="4" priority="5" operator="greaterThan">
      <formula>0.5</formula>
    </cfRule>
  </conditionalFormatting>
  <conditionalFormatting sqref="G443:G490">
    <cfRule type="cellIs" dxfId="3" priority="4" operator="greaterThan">
      <formula>0.5</formula>
    </cfRule>
  </conditionalFormatting>
  <conditionalFormatting sqref="J443:J490">
    <cfRule type="cellIs" dxfId="2" priority="3" operator="greaterThan">
      <formula>0.5</formula>
    </cfRule>
  </conditionalFormatting>
  <conditionalFormatting sqref="G491:G536">
    <cfRule type="cellIs" dxfId="1" priority="2" operator="greaterThan">
      <formula>0.5</formula>
    </cfRule>
  </conditionalFormatting>
  <conditionalFormatting sqref="J491:J536">
    <cfRule type="cellIs" dxfId="0" priority="1" operator="greaterThan">
      <formula>0.5</formula>
    </cfRule>
  </conditionalFormatting>
  <pageMargins left="0.7" right="0.7" top="0.75" bottom="0.75" header="0.3" footer="0.3"/>
  <ignoredErrors>
    <ignoredError sqref="F4:G4 I4:J4 I7:J7 F10:G10 I10:J10 F13:G13 I13:J13 F16:G16 I16:J16 F19:G19 I19:J19 F22:G22 I22:J22 F25:G25 I25:J25 F28:G28 I28:J28 F31:G31 I31:J31 F34:G34 I34:J34 F37:G37 I37:J37" formulaRange="1"/>
    <ignoredError sqref="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Cala, Giuseppe</cp:lastModifiedBy>
  <dcterms:created xsi:type="dcterms:W3CDTF">2022-08-19T12:14:26Z</dcterms:created>
  <dcterms:modified xsi:type="dcterms:W3CDTF">2023-11-21T15:37:30Z</dcterms:modified>
</cp:coreProperties>
</file>