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cala/Desktop/PROJECTS/AF ORGANOIDS/PAPER/REVISION 3 NATURE MEDICINE/RAW DATA FIGURES/EXTENDED DATA FIGURES/EXTENDED DATA FIGURE 6/"/>
    </mc:Choice>
  </mc:AlternateContent>
  <xr:revisionPtr revIDLastSave="0" documentId="13_ncr:1_{9E48E2DD-695A-6545-B3B2-88E1E4D90236}" xr6:coauthVersionLast="47" xr6:coauthVersionMax="47" xr10:uidLastSave="{00000000-0000-0000-0000-000000000000}"/>
  <bookViews>
    <workbookView xWindow="15620" yWindow="-19160" windowWidth="28800" windowHeight="17500" activeTab="1" xr2:uid="{CF97EC3E-6F80-DB49-89E4-9799CA7CF651}"/>
  </bookViews>
  <sheets>
    <sheet name="Extended Data Fig.6a,b" sheetId="4" r:id="rId1"/>
    <sheet name="Extended Data Fig.6i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5" l="1"/>
  <c r="B54" i="5"/>
  <c r="E33" i="4"/>
  <c r="D37" i="4"/>
  <c r="D55" i="4" s="1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B56" i="4"/>
  <c r="C56" i="4"/>
  <c r="D59" i="4"/>
  <c r="D68" i="4" s="1"/>
  <c r="D60" i="4"/>
  <c r="D61" i="4"/>
  <c r="D62" i="4"/>
  <c r="D63" i="4"/>
  <c r="D64" i="4"/>
  <c r="D65" i="4"/>
  <c r="B69" i="4"/>
  <c r="C69" i="4"/>
  <c r="C33" i="4"/>
  <c r="B33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2" i="4" l="1"/>
  <c r="D54" i="4"/>
  <c r="D67" i="4"/>
  <c r="D31" i="4"/>
</calcChain>
</file>

<file path=xl/sharedStrings.xml><?xml version="1.0" encoding="utf-8"?>
<sst xmlns="http://schemas.openxmlformats.org/spreadsheetml/2006/main" count="131" uniqueCount="104">
  <si>
    <t>formed organoids</t>
  </si>
  <si>
    <t>Samples</t>
  </si>
  <si>
    <t>HO777</t>
  </si>
  <si>
    <t>HO778</t>
  </si>
  <si>
    <t>HO775 SB</t>
  </si>
  <si>
    <t>plated viable cells</t>
  </si>
  <si>
    <t>HO773</t>
  </si>
  <si>
    <t>HO758</t>
  </si>
  <si>
    <t>HO754</t>
  </si>
  <si>
    <t>HO744</t>
  </si>
  <si>
    <t>HO742</t>
  </si>
  <si>
    <t>HO741</t>
  </si>
  <si>
    <t>HO728 SB</t>
  </si>
  <si>
    <t>HO727 SB</t>
  </si>
  <si>
    <t>GA</t>
  </si>
  <si>
    <t>34+4</t>
  </si>
  <si>
    <t>22+3</t>
  </si>
  <si>
    <t>28+5</t>
  </si>
  <si>
    <t>29+3</t>
  </si>
  <si>
    <t>28+6</t>
  </si>
  <si>
    <t>29+4</t>
  </si>
  <si>
    <t>25+4</t>
  </si>
  <si>
    <t>20+5</t>
  </si>
  <si>
    <t>32+6</t>
  </si>
  <si>
    <t>30+6</t>
  </si>
  <si>
    <t>22+2</t>
  </si>
  <si>
    <t>27+2</t>
  </si>
  <si>
    <t>20+6</t>
  </si>
  <si>
    <t>30+2</t>
  </si>
  <si>
    <t>33+6</t>
  </si>
  <si>
    <t>31+4</t>
  </si>
  <si>
    <t>27+6</t>
  </si>
  <si>
    <t>28+1</t>
  </si>
  <si>
    <t>29+6</t>
  </si>
  <si>
    <t>24+5</t>
  </si>
  <si>
    <t>16+3</t>
  </si>
  <si>
    <t>23+5</t>
  </si>
  <si>
    <t>#9 CDH AF post FETO</t>
  </si>
  <si>
    <t>#9 CDH TF post FETO</t>
  </si>
  <si>
    <t>HO789</t>
  </si>
  <si>
    <t>20+3</t>
  </si>
  <si>
    <t>HO794</t>
  </si>
  <si>
    <t>23+6</t>
  </si>
  <si>
    <t>HO821</t>
  </si>
  <si>
    <t>19+1</t>
  </si>
  <si>
    <t>29+2</t>
  </si>
  <si>
    <t>HO822</t>
  </si>
  <si>
    <t>19+3</t>
  </si>
  <si>
    <t>HO827</t>
  </si>
  <si>
    <t>34+1</t>
  </si>
  <si>
    <t>HO823b CDH TF post FETO</t>
  </si>
  <si>
    <t>25+6</t>
  </si>
  <si>
    <t>24+1</t>
  </si>
  <si>
    <t>Foeticide (29+5)</t>
  </si>
  <si>
    <t>28+4</t>
  </si>
  <si>
    <t>% OFE</t>
  </si>
  <si>
    <t>28+3</t>
  </si>
  <si>
    <t>CDH AMNIOTIC FLUID</t>
  </si>
  <si>
    <t>HO730 CDH AF pre  FETO</t>
  </si>
  <si>
    <t>#2 R-CDH AF pre FETO</t>
  </si>
  <si>
    <t>#4 L-CDH AF pre FETO</t>
  </si>
  <si>
    <t>#5 R-CDH AF pre FETO</t>
  </si>
  <si>
    <t>#11 CDH AF pre FETO</t>
  </si>
  <si>
    <t>HO760 CDH AF pre FETO</t>
  </si>
  <si>
    <t>HO768 CDH AF pre FETO</t>
  </si>
  <si>
    <t>HO768 CDH AF post FETO</t>
  </si>
  <si>
    <t>#14 CDH AF pre FETO</t>
  </si>
  <si>
    <t>#16 CDH AF pre FETO</t>
  </si>
  <si>
    <t>#17 CDH AF pre FETO</t>
  </si>
  <si>
    <t>#18 CDH AF pre FETO</t>
  </si>
  <si>
    <t>#19 CDH AF pre FETO</t>
  </si>
  <si>
    <t>HO823a CDH AF pre FETO</t>
  </si>
  <si>
    <t>#20 CDH AF pre FETO</t>
  </si>
  <si>
    <t>CDH TRACHEAL FLUID</t>
  </si>
  <si>
    <t>HO730 CDH TF pre FETO</t>
  </si>
  <si>
    <t>HO730 CDH TF post FETO</t>
  </si>
  <si>
    <t>#10 CDH TF PRE FETO</t>
  </si>
  <si>
    <t>HO768 CDH TF post FETO</t>
  </si>
  <si>
    <t>HO823a CDH TF pre FETO</t>
  </si>
  <si>
    <t>HO686</t>
  </si>
  <si>
    <t>HO687</t>
  </si>
  <si>
    <t>HO721</t>
  </si>
  <si>
    <t>HO724</t>
  </si>
  <si>
    <t>HO734</t>
  </si>
  <si>
    <t>#6 SB</t>
  </si>
  <si>
    <t>#9 SB</t>
  </si>
  <si>
    <t>#10 SB</t>
  </si>
  <si>
    <t>#11 SB</t>
  </si>
  <si>
    <t>AVERAGE %</t>
  </si>
  <si>
    <t>SUM</t>
  </si>
  <si>
    <t>MEDIAN %</t>
  </si>
  <si>
    <t>1 ORGANOID/</t>
  </si>
  <si>
    <t>(%) ORGANOID FORMATION EFFICIENCY at P0</t>
  </si>
  <si>
    <t>CILIARY BEATING FREQUENCY (Hz)</t>
  </si>
  <si>
    <t>CT LAFO</t>
  </si>
  <si>
    <t>CBF VALUES</t>
  </si>
  <si>
    <t>CDH</t>
  </si>
  <si>
    <t>HO727</t>
  </si>
  <si>
    <t>HO760 line4</t>
  </si>
  <si>
    <t>HO760 line2</t>
  </si>
  <si>
    <t>HO730 TF11</t>
  </si>
  <si>
    <t>HO730 TF12</t>
  </si>
  <si>
    <t>#10CDH TF3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</si>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</sst>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Body)"/>
    </font>
    <font>
      <sz val="14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3" fillId="0" borderId="0" xfId="0" applyFont="1"/>
    <xf numFmtId="165" fontId="0" fillId="0" borderId="0" xfId="0" applyNumberFormat="1" applyAlignment="1">
      <alignment horizontal="left" vertical="top"/>
    </xf>
    <xf numFmtId="1" fontId="0" fillId="0" borderId="0" xfId="0" applyNumberForma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9B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0ADAD-F627-F84C-8E3C-C39656078D67}">
  <dimension ref="A1:H69"/>
  <sheetViews>
    <sheetView workbookViewId="0">
      <selection activeCell="A2" sqref="A2"/>
    </sheetView>
  </sheetViews>
  <sheetFormatPr baseColWidth="10" defaultRowHeight="16" x14ac:dyDescent="0.2"/>
  <cols>
    <col min="1" max="1" width="28.83203125" customWidth="1"/>
    <col min="2" max="2" width="19.6640625" customWidth="1"/>
    <col min="3" max="3" width="18.1640625" customWidth="1"/>
    <col min="4" max="4" width="13.33203125" customWidth="1"/>
    <col min="5" max="5" width="8.6640625" customWidth="1"/>
  </cols>
  <sheetData>
    <row r="1" spans="1:5" x14ac:dyDescent="0.2">
      <c r="A1" s="13" t="s">
        <v>92</v>
      </c>
    </row>
    <row r="3" spans="1:5" x14ac:dyDescent="0.2">
      <c r="A3" s="14" t="s">
        <v>1</v>
      </c>
      <c r="B3" s="14" t="s">
        <v>5</v>
      </c>
      <c r="C3" s="14" t="s">
        <v>0</v>
      </c>
      <c r="D3" s="14" t="s">
        <v>55</v>
      </c>
      <c r="E3" s="14" t="s">
        <v>14</v>
      </c>
    </row>
    <row r="4" spans="1:5" x14ac:dyDescent="0.2">
      <c r="A4" s="1" t="s">
        <v>79</v>
      </c>
      <c r="B4" s="2">
        <v>60000</v>
      </c>
      <c r="C4" s="1">
        <v>1</v>
      </c>
      <c r="D4" s="7">
        <f t="shared" ref="D4:D29" si="0">(C4/B4)*100</f>
        <v>1.6666666666666668E-3</v>
      </c>
      <c r="E4" s="1">
        <v>19</v>
      </c>
    </row>
    <row r="5" spans="1:5" x14ac:dyDescent="0.2">
      <c r="A5" s="1" t="s">
        <v>80</v>
      </c>
      <c r="B5" s="2">
        <v>180000</v>
      </c>
      <c r="C5" s="1">
        <v>34</v>
      </c>
      <c r="D5" s="7">
        <f t="shared" si="0"/>
        <v>1.8888888888888889E-2</v>
      </c>
      <c r="E5" s="5" t="s">
        <v>15</v>
      </c>
    </row>
    <row r="6" spans="1:5" x14ac:dyDescent="0.2">
      <c r="A6" s="1" t="s">
        <v>81</v>
      </c>
      <c r="B6" s="2">
        <v>250000</v>
      </c>
      <c r="C6" s="1">
        <v>11</v>
      </c>
      <c r="D6" s="7">
        <f t="shared" si="0"/>
        <v>4.4000000000000003E-3</v>
      </c>
      <c r="E6" s="5">
        <v>18</v>
      </c>
    </row>
    <row r="7" spans="1:5" x14ac:dyDescent="0.2">
      <c r="A7" s="1" t="s">
        <v>82</v>
      </c>
      <c r="B7" s="2">
        <v>180000</v>
      </c>
      <c r="C7" s="3">
        <v>18</v>
      </c>
      <c r="D7" s="7">
        <f t="shared" si="0"/>
        <v>0.01</v>
      </c>
      <c r="E7" s="5">
        <v>24</v>
      </c>
    </row>
    <row r="8" spans="1:5" x14ac:dyDescent="0.2">
      <c r="A8" s="1" t="s">
        <v>83</v>
      </c>
      <c r="B8" s="2">
        <v>120000</v>
      </c>
      <c r="C8" s="1">
        <v>16</v>
      </c>
      <c r="D8" s="7">
        <f t="shared" si="0"/>
        <v>1.3333333333333334E-2</v>
      </c>
      <c r="E8" s="5" t="s">
        <v>16</v>
      </c>
    </row>
    <row r="9" spans="1:5" x14ac:dyDescent="0.2">
      <c r="A9" s="1">
        <v>15993</v>
      </c>
      <c r="B9" s="2">
        <v>144000</v>
      </c>
      <c r="C9" s="1">
        <v>47</v>
      </c>
      <c r="D9" s="7">
        <f t="shared" si="0"/>
        <v>3.2638888888888884E-2</v>
      </c>
      <c r="E9" s="5">
        <v>16</v>
      </c>
    </row>
    <row r="10" spans="1:5" x14ac:dyDescent="0.2">
      <c r="A10" s="1" t="s">
        <v>13</v>
      </c>
      <c r="B10" s="2">
        <v>180000</v>
      </c>
      <c r="C10" s="1">
        <v>14</v>
      </c>
      <c r="D10" s="7">
        <f t="shared" si="0"/>
        <v>7.7777777777777784E-3</v>
      </c>
      <c r="E10" s="5" t="s">
        <v>21</v>
      </c>
    </row>
    <row r="11" spans="1:5" x14ac:dyDescent="0.2">
      <c r="A11" s="1" t="s">
        <v>12</v>
      </c>
      <c r="B11" s="2">
        <v>35000</v>
      </c>
      <c r="C11" s="1">
        <v>2</v>
      </c>
      <c r="D11" s="7">
        <f t="shared" si="0"/>
        <v>5.7142857142857143E-3</v>
      </c>
      <c r="E11" s="5" t="s">
        <v>22</v>
      </c>
    </row>
    <row r="12" spans="1:5" x14ac:dyDescent="0.2">
      <c r="A12" s="1" t="s">
        <v>84</v>
      </c>
      <c r="B12" s="2">
        <v>420000</v>
      </c>
      <c r="C12" s="1">
        <v>10</v>
      </c>
      <c r="D12" s="7">
        <f t="shared" si="0"/>
        <v>2.3809523809523812E-3</v>
      </c>
      <c r="E12" s="5">
        <v>25</v>
      </c>
    </row>
    <row r="13" spans="1:5" x14ac:dyDescent="0.2">
      <c r="A13" s="1" t="s">
        <v>11</v>
      </c>
      <c r="B13" s="2">
        <v>58000</v>
      </c>
      <c r="C13" s="1">
        <v>1</v>
      </c>
      <c r="D13" s="7">
        <f t="shared" si="0"/>
        <v>1.7241379310344827E-3</v>
      </c>
      <c r="E13" s="5" t="s">
        <v>24</v>
      </c>
    </row>
    <row r="14" spans="1:5" x14ac:dyDescent="0.2">
      <c r="A14" s="1" t="s">
        <v>10</v>
      </c>
      <c r="B14" s="2">
        <v>63000</v>
      </c>
      <c r="C14" s="1">
        <v>3</v>
      </c>
      <c r="D14" s="7">
        <f t="shared" si="0"/>
        <v>4.7619047619047623E-3</v>
      </c>
      <c r="E14" s="5" t="s">
        <v>25</v>
      </c>
    </row>
    <row r="15" spans="1:5" x14ac:dyDescent="0.2">
      <c r="A15" s="1" t="s">
        <v>9</v>
      </c>
      <c r="B15" s="2">
        <v>150000</v>
      </c>
      <c r="C15" s="1">
        <v>29</v>
      </c>
      <c r="D15" s="7">
        <f t="shared" si="0"/>
        <v>1.9333333333333334E-2</v>
      </c>
      <c r="E15" s="5" t="s">
        <v>26</v>
      </c>
    </row>
    <row r="16" spans="1:5" x14ac:dyDescent="0.2">
      <c r="A16" s="1" t="s">
        <v>8</v>
      </c>
      <c r="B16" s="2">
        <v>100000</v>
      </c>
      <c r="C16" s="1">
        <v>22</v>
      </c>
      <c r="D16" s="7">
        <f t="shared" si="0"/>
        <v>2.2000000000000002E-2</v>
      </c>
      <c r="E16" s="5" t="s">
        <v>27</v>
      </c>
    </row>
    <row r="17" spans="1:5" x14ac:dyDescent="0.2">
      <c r="A17" s="1" t="s">
        <v>7</v>
      </c>
      <c r="B17" s="2">
        <v>40000</v>
      </c>
      <c r="C17" s="1">
        <v>2</v>
      </c>
      <c r="D17" s="7">
        <f t="shared" si="0"/>
        <v>5.0000000000000001E-3</v>
      </c>
      <c r="E17" s="5" t="s">
        <v>28</v>
      </c>
    </row>
    <row r="18" spans="1:5" x14ac:dyDescent="0.2">
      <c r="A18" s="5" t="s">
        <v>6</v>
      </c>
      <c r="B18" s="2">
        <v>20000</v>
      </c>
      <c r="C18" s="1">
        <v>4</v>
      </c>
      <c r="D18" s="7">
        <f t="shared" si="0"/>
        <v>0.02</v>
      </c>
      <c r="E18" s="1">
        <v>17</v>
      </c>
    </row>
    <row r="19" spans="1:5" x14ac:dyDescent="0.2">
      <c r="A19" s="5" t="s">
        <v>4</v>
      </c>
      <c r="B19" s="2">
        <v>30000</v>
      </c>
      <c r="C19" s="1">
        <v>4</v>
      </c>
      <c r="D19" s="7">
        <f t="shared" si="0"/>
        <v>1.3333333333333334E-2</v>
      </c>
      <c r="E19" s="1" t="s">
        <v>34</v>
      </c>
    </row>
    <row r="20" spans="1:5" x14ac:dyDescent="0.2">
      <c r="A20" s="1" t="s">
        <v>2</v>
      </c>
      <c r="B20" s="2">
        <v>25000</v>
      </c>
      <c r="C20" s="1">
        <v>2</v>
      </c>
      <c r="D20" s="7">
        <f t="shared" si="0"/>
        <v>8.0000000000000002E-3</v>
      </c>
      <c r="E20" s="1" t="s">
        <v>35</v>
      </c>
    </row>
    <row r="21" spans="1:5" x14ac:dyDescent="0.2">
      <c r="A21" s="1" t="s">
        <v>3</v>
      </c>
      <c r="B21" s="2">
        <v>310000</v>
      </c>
      <c r="C21" s="1">
        <v>85</v>
      </c>
      <c r="D21" s="7">
        <f t="shared" si="0"/>
        <v>2.7419354838709678E-2</v>
      </c>
      <c r="E21" s="1" t="s">
        <v>36</v>
      </c>
    </row>
    <row r="22" spans="1:5" x14ac:dyDescent="0.2">
      <c r="A22" s="1" t="s">
        <v>39</v>
      </c>
      <c r="B22" s="2">
        <v>150000</v>
      </c>
      <c r="C22" s="1">
        <v>15</v>
      </c>
      <c r="D22" s="7">
        <f t="shared" si="0"/>
        <v>0.01</v>
      </c>
      <c r="E22" s="1" t="s">
        <v>40</v>
      </c>
    </row>
    <row r="23" spans="1:5" x14ac:dyDescent="0.2">
      <c r="A23" s="1" t="s">
        <v>41</v>
      </c>
      <c r="B23" s="2">
        <v>43000</v>
      </c>
      <c r="C23" s="1">
        <v>2</v>
      </c>
      <c r="D23" s="7">
        <f t="shared" si="0"/>
        <v>4.6511627906976744E-3</v>
      </c>
      <c r="E23" s="1" t="s">
        <v>42</v>
      </c>
    </row>
    <row r="24" spans="1:5" x14ac:dyDescent="0.2">
      <c r="A24" s="1" t="s">
        <v>85</v>
      </c>
      <c r="B24" s="2">
        <v>200000</v>
      </c>
      <c r="C24" s="1">
        <v>34</v>
      </c>
      <c r="D24" s="7">
        <f t="shared" si="0"/>
        <v>1.7000000000000001E-2</v>
      </c>
      <c r="E24" s="1" t="s">
        <v>51</v>
      </c>
    </row>
    <row r="25" spans="1:5" x14ac:dyDescent="0.2">
      <c r="A25" s="1" t="s">
        <v>86</v>
      </c>
      <c r="B25" s="2">
        <v>90000</v>
      </c>
      <c r="C25" s="1">
        <v>32</v>
      </c>
      <c r="D25" s="7">
        <f t="shared" si="0"/>
        <v>3.5555555555555556E-2</v>
      </c>
      <c r="E25" s="1" t="s">
        <v>42</v>
      </c>
    </row>
    <row r="26" spans="1:5" x14ac:dyDescent="0.2">
      <c r="A26" s="6" t="s">
        <v>87</v>
      </c>
      <c r="B26" s="2">
        <v>60000</v>
      </c>
      <c r="C26" s="1">
        <v>7</v>
      </c>
      <c r="D26" s="7">
        <f t="shared" si="0"/>
        <v>1.1666666666666667E-2</v>
      </c>
      <c r="E26" s="1" t="s">
        <v>52</v>
      </c>
    </row>
    <row r="27" spans="1:5" x14ac:dyDescent="0.2">
      <c r="A27" s="6" t="s">
        <v>43</v>
      </c>
      <c r="B27" s="2">
        <v>22000</v>
      </c>
      <c r="C27" s="1">
        <v>7</v>
      </c>
      <c r="D27" s="7">
        <f t="shared" si="0"/>
        <v>3.1818181818181822E-2</v>
      </c>
      <c r="E27" s="1" t="s">
        <v>44</v>
      </c>
    </row>
    <row r="28" spans="1:5" x14ac:dyDescent="0.2">
      <c r="A28" s="6" t="s">
        <v>46</v>
      </c>
      <c r="B28" s="2">
        <v>20000</v>
      </c>
      <c r="C28" s="1">
        <v>5</v>
      </c>
      <c r="D28" s="7">
        <f t="shared" si="0"/>
        <v>2.5000000000000001E-2</v>
      </c>
      <c r="E28" s="1" t="s">
        <v>47</v>
      </c>
    </row>
    <row r="29" spans="1:5" x14ac:dyDescent="0.2">
      <c r="A29" s="6" t="s">
        <v>48</v>
      </c>
      <c r="B29" s="2">
        <v>180000</v>
      </c>
      <c r="C29" s="1">
        <v>16</v>
      </c>
      <c r="D29" s="7">
        <f t="shared" si="0"/>
        <v>8.8888888888888889E-3</v>
      </c>
      <c r="E29" s="1" t="s">
        <v>56</v>
      </c>
    </row>
    <row r="30" spans="1:5" x14ac:dyDescent="0.2">
      <c r="A30" s="1"/>
      <c r="B30" s="1"/>
      <c r="C30" s="1"/>
      <c r="D30" s="7"/>
      <c r="E30" s="1"/>
    </row>
    <row r="31" spans="1:5" x14ac:dyDescent="0.2">
      <c r="A31" s="4" t="s">
        <v>88</v>
      </c>
      <c r="B31" s="1"/>
      <c r="C31" s="1"/>
      <c r="D31" s="7">
        <f>AVERAGE(D4:D29)</f>
        <v>1.3959742829580764E-2</v>
      </c>
      <c r="E31" s="1"/>
    </row>
    <row r="32" spans="1:5" x14ac:dyDescent="0.2">
      <c r="A32" s="4" t="s">
        <v>90</v>
      </c>
      <c r="B32" s="1"/>
      <c r="C32" s="1"/>
      <c r="D32" s="7">
        <f>MEDIAN(D4:D29)</f>
        <v>1.0833333333333334E-2</v>
      </c>
      <c r="E32" s="1"/>
    </row>
    <row r="33" spans="1:5" x14ac:dyDescent="0.2">
      <c r="A33" s="4" t="s">
        <v>89</v>
      </c>
      <c r="B33" s="2">
        <f>SUM(B4:B29)</f>
        <v>3130000</v>
      </c>
      <c r="C33" s="1">
        <f>SUM(C4:C29)</f>
        <v>423</v>
      </c>
      <c r="D33" s="12" t="s">
        <v>91</v>
      </c>
      <c r="E33" s="10">
        <f>(1*B33)/C33</f>
        <v>7399.5271867612291</v>
      </c>
    </row>
    <row r="36" spans="1:5" x14ac:dyDescent="0.2">
      <c r="A36" s="14" t="s">
        <v>57</v>
      </c>
      <c r="B36" s="14" t="s">
        <v>5</v>
      </c>
      <c r="C36" s="14" t="s">
        <v>0</v>
      </c>
      <c r="D36" s="14" t="s">
        <v>55</v>
      </c>
      <c r="E36" s="14" t="s">
        <v>14</v>
      </c>
    </row>
    <row r="37" spans="1:5" x14ac:dyDescent="0.2">
      <c r="A37" s="1" t="s">
        <v>58</v>
      </c>
      <c r="B37" s="2">
        <v>200000</v>
      </c>
      <c r="C37" s="1">
        <v>9</v>
      </c>
      <c r="D37" s="7">
        <f t="shared" ref="D37:D52" si="1">(C37/B37)*100</f>
        <v>4.5000000000000005E-3</v>
      </c>
      <c r="E37" s="5" t="s">
        <v>17</v>
      </c>
    </row>
    <row r="38" spans="1:5" x14ac:dyDescent="0.2">
      <c r="A38" s="1" t="s">
        <v>59</v>
      </c>
      <c r="B38" s="2">
        <v>420000</v>
      </c>
      <c r="C38" s="1">
        <v>4</v>
      </c>
      <c r="D38" s="7">
        <f t="shared" si="1"/>
        <v>9.5238095238095227E-4</v>
      </c>
      <c r="E38" s="5" t="s">
        <v>18</v>
      </c>
    </row>
    <row r="39" spans="1:5" x14ac:dyDescent="0.2">
      <c r="A39" s="1" t="s">
        <v>60</v>
      </c>
      <c r="B39" s="2">
        <v>40000</v>
      </c>
      <c r="C39" s="1">
        <v>1</v>
      </c>
      <c r="D39" s="7">
        <f t="shared" si="1"/>
        <v>2.5000000000000001E-3</v>
      </c>
      <c r="E39" s="5" t="s">
        <v>19</v>
      </c>
    </row>
    <row r="40" spans="1:5" x14ac:dyDescent="0.2">
      <c r="A40" s="1" t="s">
        <v>61</v>
      </c>
      <c r="B40" s="2">
        <v>420000</v>
      </c>
      <c r="C40" s="1">
        <v>4</v>
      </c>
      <c r="D40" s="7">
        <f t="shared" si="1"/>
        <v>9.5238095238095227E-4</v>
      </c>
      <c r="E40" s="5" t="s">
        <v>20</v>
      </c>
    </row>
    <row r="41" spans="1:5" x14ac:dyDescent="0.2">
      <c r="A41" s="5" t="s">
        <v>37</v>
      </c>
      <c r="B41" s="2">
        <v>60000</v>
      </c>
      <c r="C41" s="1">
        <v>8</v>
      </c>
      <c r="D41" s="7">
        <f t="shared" si="1"/>
        <v>1.3333333333333334E-2</v>
      </c>
      <c r="E41" s="5" t="s">
        <v>29</v>
      </c>
    </row>
    <row r="42" spans="1:5" x14ac:dyDescent="0.2">
      <c r="A42" s="5" t="s">
        <v>62</v>
      </c>
      <c r="B42" s="2">
        <v>16000</v>
      </c>
      <c r="C42" s="1">
        <v>11</v>
      </c>
      <c r="D42" s="7">
        <f t="shared" si="1"/>
        <v>6.8749999999999992E-2</v>
      </c>
      <c r="E42" s="5" t="s">
        <v>31</v>
      </c>
    </row>
    <row r="43" spans="1:5" x14ac:dyDescent="0.2">
      <c r="A43" s="5" t="s">
        <v>63</v>
      </c>
      <c r="B43" s="2">
        <v>86000</v>
      </c>
      <c r="C43" s="1">
        <v>15</v>
      </c>
      <c r="D43" s="7">
        <f t="shared" si="1"/>
        <v>1.7441860465116279E-2</v>
      </c>
      <c r="E43" s="5" t="s">
        <v>32</v>
      </c>
    </row>
    <row r="44" spans="1:5" x14ac:dyDescent="0.2">
      <c r="A44" s="5" t="s">
        <v>64</v>
      </c>
      <c r="B44" s="2">
        <v>40000</v>
      </c>
      <c r="C44" s="1">
        <v>1</v>
      </c>
      <c r="D44" s="7">
        <f t="shared" si="1"/>
        <v>2.5000000000000001E-3</v>
      </c>
      <c r="E44" s="5" t="s">
        <v>33</v>
      </c>
    </row>
    <row r="45" spans="1:5" x14ac:dyDescent="0.2">
      <c r="A45" s="5" t="s">
        <v>65</v>
      </c>
      <c r="B45" s="2">
        <v>300000</v>
      </c>
      <c r="C45" s="1">
        <v>1</v>
      </c>
      <c r="D45" s="9">
        <f t="shared" si="1"/>
        <v>3.3333333333333332E-4</v>
      </c>
      <c r="E45" s="5" t="s">
        <v>29</v>
      </c>
    </row>
    <row r="46" spans="1:5" x14ac:dyDescent="0.2">
      <c r="A46" s="5" t="s">
        <v>66</v>
      </c>
      <c r="B46" s="2">
        <v>26000</v>
      </c>
      <c r="C46" s="1">
        <v>9</v>
      </c>
      <c r="D46" s="7">
        <f t="shared" si="1"/>
        <v>3.461538461538461E-2</v>
      </c>
      <c r="E46" s="1" t="s">
        <v>26</v>
      </c>
    </row>
    <row r="47" spans="1:5" x14ac:dyDescent="0.2">
      <c r="A47" s="6" t="s">
        <v>67</v>
      </c>
      <c r="B47" s="2">
        <v>11000</v>
      </c>
      <c r="C47" s="1">
        <v>9</v>
      </c>
      <c r="D47" s="7">
        <f t="shared" si="1"/>
        <v>8.1818181818181818E-2</v>
      </c>
      <c r="E47" s="1" t="s">
        <v>17</v>
      </c>
    </row>
    <row r="48" spans="1:5" x14ac:dyDescent="0.2">
      <c r="A48" s="6" t="s">
        <v>68</v>
      </c>
      <c r="B48" s="2">
        <v>16000</v>
      </c>
      <c r="C48" s="1">
        <v>8</v>
      </c>
      <c r="D48" s="7">
        <f t="shared" si="1"/>
        <v>0.05</v>
      </c>
      <c r="E48" s="1">
        <v>29</v>
      </c>
    </row>
    <row r="49" spans="1:8" x14ac:dyDescent="0.2">
      <c r="A49" s="6" t="s">
        <v>69</v>
      </c>
      <c r="B49" s="2">
        <v>40000</v>
      </c>
      <c r="C49" s="1">
        <v>3</v>
      </c>
      <c r="D49" s="7">
        <f t="shared" si="1"/>
        <v>7.4999999999999997E-3</v>
      </c>
      <c r="E49" t="s">
        <v>53</v>
      </c>
    </row>
    <row r="50" spans="1:8" x14ac:dyDescent="0.2">
      <c r="A50" s="1" t="s">
        <v>70</v>
      </c>
      <c r="B50" s="2">
        <v>120000</v>
      </c>
      <c r="C50" s="1">
        <v>2</v>
      </c>
      <c r="D50" s="7">
        <f t="shared" si="1"/>
        <v>1.6666666666666668E-3</v>
      </c>
      <c r="E50" s="1" t="s">
        <v>31</v>
      </c>
    </row>
    <row r="51" spans="1:8" x14ac:dyDescent="0.2">
      <c r="A51" s="6" t="s">
        <v>71</v>
      </c>
      <c r="B51" s="2">
        <v>300000</v>
      </c>
      <c r="C51" s="1">
        <v>85</v>
      </c>
      <c r="D51" s="7">
        <f t="shared" si="1"/>
        <v>2.8333333333333335E-2</v>
      </c>
      <c r="E51" s="1" t="s">
        <v>45</v>
      </c>
    </row>
    <row r="52" spans="1:8" x14ac:dyDescent="0.2">
      <c r="A52" s="1" t="s">
        <v>72</v>
      </c>
      <c r="B52" s="2">
        <v>14000</v>
      </c>
      <c r="C52" s="1">
        <v>14</v>
      </c>
      <c r="D52" s="7">
        <f t="shared" si="1"/>
        <v>0.1</v>
      </c>
      <c r="E52" s="1" t="s">
        <v>54</v>
      </c>
    </row>
    <row r="53" spans="1:8" x14ac:dyDescent="0.2">
      <c r="A53" s="1"/>
      <c r="B53" s="2"/>
      <c r="C53" s="1"/>
      <c r="D53" s="7"/>
      <c r="E53" s="1"/>
      <c r="H53" s="4"/>
    </row>
    <row r="54" spans="1:8" x14ac:dyDescent="0.2">
      <c r="A54" s="4" t="s">
        <v>88</v>
      </c>
      <c r="B54" s="2"/>
      <c r="C54" s="1"/>
      <c r="D54" s="7">
        <f>AVERAGE(D37:D52)</f>
        <v>2.5949803466881957E-2</v>
      </c>
      <c r="E54" s="1"/>
      <c r="F54" s="5"/>
    </row>
    <row r="55" spans="1:8" x14ac:dyDescent="0.2">
      <c r="A55" s="4" t="s">
        <v>90</v>
      </c>
      <c r="B55" s="2"/>
      <c r="C55" s="1"/>
      <c r="D55" s="7">
        <f>MEDIAN(D37:D52)</f>
        <v>1.0416666666666668E-2</v>
      </c>
      <c r="E55" s="1"/>
      <c r="F55" s="5"/>
    </row>
    <row r="56" spans="1:8" x14ac:dyDescent="0.2">
      <c r="A56" s="4" t="s">
        <v>89</v>
      </c>
      <c r="B56" s="2">
        <f>SUM(B37:B52)</f>
        <v>2109000</v>
      </c>
      <c r="C56" s="1">
        <f>SUM(C37:C52)</f>
        <v>184</v>
      </c>
      <c r="D56" s="7"/>
      <c r="E56" s="1"/>
      <c r="F56" s="5"/>
    </row>
    <row r="57" spans="1:8" x14ac:dyDescent="0.2">
      <c r="A57" s="1"/>
      <c r="B57" s="1"/>
      <c r="C57" s="1"/>
      <c r="D57" s="1"/>
      <c r="E57" s="1"/>
    </row>
    <row r="58" spans="1:8" x14ac:dyDescent="0.2">
      <c r="A58" s="14" t="s">
        <v>73</v>
      </c>
      <c r="B58" s="14" t="s">
        <v>5</v>
      </c>
      <c r="C58" s="14" t="s">
        <v>0</v>
      </c>
      <c r="D58" s="14" t="s">
        <v>55</v>
      </c>
      <c r="E58" s="14" t="s">
        <v>14</v>
      </c>
    </row>
    <row r="59" spans="1:8" x14ac:dyDescent="0.2">
      <c r="A59" s="1" t="s">
        <v>74</v>
      </c>
      <c r="B59" s="2">
        <v>60000</v>
      </c>
      <c r="C59" s="1">
        <v>4</v>
      </c>
      <c r="D59" s="7">
        <f t="shared" ref="D59:D65" si="2">(C59/B59)*100</f>
        <v>6.6666666666666671E-3</v>
      </c>
      <c r="E59" s="5" t="s">
        <v>17</v>
      </c>
    </row>
    <row r="60" spans="1:8" x14ac:dyDescent="0.2">
      <c r="A60" s="1" t="s">
        <v>75</v>
      </c>
      <c r="B60" s="2">
        <v>260000</v>
      </c>
      <c r="C60" s="1">
        <v>33</v>
      </c>
      <c r="D60" s="7">
        <f t="shared" si="2"/>
        <v>1.2692307692307694E-2</v>
      </c>
      <c r="E60" s="5" t="s">
        <v>23</v>
      </c>
    </row>
    <row r="61" spans="1:8" x14ac:dyDescent="0.2">
      <c r="A61" s="5" t="s">
        <v>38</v>
      </c>
      <c r="B61" s="2">
        <v>12000</v>
      </c>
      <c r="C61" s="1">
        <v>5</v>
      </c>
      <c r="D61" s="7">
        <f t="shared" si="2"/>
        <v>4.1666666666666671E-2</v>
      </c>
      <c r="E61" s="5" t="s">
        <v>29</v>
      </c>
    </row>
    <row r="62" spans="1:8" x14ac:dyDescent="0.2">
      <c r="A62" s="5" t="s">
        <v>76</v>
      </c>
      <c r="B62" s="2">
        <v>50000</v>
      </c>
      <c r="C62" s="1">
        <v>36</v>
      </c>
      <c r="D62" s="7">
        <f t="shared" si="2"/>
        <v>7.2000000000000008E-2</v>
      </c>
      <c r="E62" s="1" t="s">
        <v>30</v>
      </c>
    </row>
    <row r="63" spans="1:8" x14ac:dyDescent="0.2">
      <c r="A63" s="5" t="s">
        <v>77</v>
      </c>
      <c r="B63" s="2">
        <v>1000000</v>
      </c>
      <c r="C63" s="1">
        <v>14</v>
      </c>
      <c r="D63" s="7">
        <f t="shared" si="2"/>
        <v>1.4E-3</v>
      </c>
      <c r="E63" s="1" t="s">
        <v>29</v>
      </c>
    </row>
    <row r="64" spans="1:8" x14ac:dyDescent="0.2">
      <c r="A64" s="6" t="s">
        <v>78</v>
      </c>
      <c r="B64" s="2">
        <v>24000</v>
      </c>
      <c r="C64" s="1">
        <v>2</v>
      </c>
      <c r="D64" s="7">
        <f t="shared" si="2"/>
        <v>8.3333333333333332E-3</v>
      </c>
      <c r="E64" s="1" t="s">
        <v>45</v>
      </c>
    </row>
    <row r="65" spans="1:5" x14ac:dyDescent="0.2">
      <c r="A65" s="1" t="s">
        <v>50</v>
      </c>
      <c r="B65" s="2">
        <v>30000</v>
      </c>
      <c r="C65" s="1">
        <v>43</v>
      </c>
      <c r="D65" s="7">
        <f t="shared" si="2"/>
        <v>0.14333333333333334</v>
      </c>
      <c r="E65" s="1" t="s">
        <v>49</v>
      </c>
    </row>
    <row r="66" spans="1:5" ht="18" x14ac:dyDescent="0.2">
      <c r="A66" s="1"/>
      <c r="B66" s="1"/>
      <c r="C66" s="1"/>
      <c r="D66" s="8"/>
      <c r="E66" s="1"/>
    </row>
    <row r="67" spans="1:5" x14ac:dyDescent="0.2">
      <c r="A67" s="4" t="s">
        <v>88</v>
      </c>
      <c r="B67" s="1"/>
      <c r="C67" s="1"/>
      <c r="D67" s="7">
        <f>AVERAGE(D59:D65)</f>
        <v>4.0870329670329678E-2</v>
      </c>
      <c r="E67" s="1"/>
    </row>
    <row r="68" spans="1:5" x14ac:dyDescent="0.2">
      <c r="A68" s="4" t="s">
        <v>90</v>
      </c>
      <c r="B68" s="1"/>
      <c r="C68" s="1"/>
      <c r="D68" s="7">
        <f>MEDIAN(D59:D65)</f>
        <v>1.2692307692307694E-2</v>
      </c>
      <c r="E68" s="1"/>
    </row>
    <row r="69" spans="1:5" x14ac:dyDescent="0.2">
      <c r="A69" s="4" t="s">
        <v>89</v>
      </c>
      <c r="B69" s="2">
        <f>SUM(B59:B65)</f>
        <v>1436000</v>
      </c>
      <c r="C69" s="1">
        <f>SUM(C59:C65)</f>
        <v>137</v>
      </c>
      <c r="D69" s="11"/>
      <c r="E6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89530-DCFB-FA48-A725-62A736BAA016}">
  <dimension ref="A1:N54"/>
  <sheetViews>
    <sheetView tabSelected="1" workbookViewId="0">
      <selection activeCell="G60" sqref="G60"/>
    </sheetView>
  </sheetViews>
  <sheetFormatPr baseColWidth="10" defaultRowHeight="16" x14ac:dyDescent="0.2"/>
  <cols>
    <col min="1" max="1" width="12.6640625" style="5" customWidth="1"/>
    <col min="2" max="2" width="13.1640625" customWidth="1"/>
    <col min="4" max="4" width="11.33203125" customWidth="1"/>
    <col min="5" max="5" width="12.83203125" customWidth="1"/>
  </cols>
  <sheetData>
    <row r="1" spans="1:14" x14ac:dyDescent="0.2">
      <c r="A1" s="17" t="s">
        <v>93</v>
      </c>
    </row>
    <row r="3" spans="1:14" x14ac:dyDescent="0.2">
      <c r="A3" s="15" t="s">
        <v>94</v>
      </c>
      <c r="B3" s="16" t="s">
        <v>95</v>
      </c>
      <c r="C3" s="13"/>
      <c r="D3" s="16" t="s">
        <v>96</v>
      </c>
      <c r="E3" s="16" t="s">
        <v>95</v>
      </c>
    </row>
    <row r="4" spans="1:14" x14ac:dyDescent="0.2">
      <c r="A4" s="5" t="s">
        <v>97</v>
      </c>
      <c r="B4">
        <v>11.991724100000001</v>
      </c>
      <c r="D4" t="s">
        <v>98</v>
      </c>
      <c r="E4">
        <v>11.0247905</v>
      </c>
      <c r="N4" s="13"/>
    </row>
    <row r="5" spans="1:14" x14ac:dyDescent="0.2">
      <c r="B5">
        <v>12.474834400000001</v>
      </c>
      <c r="E5">
        <v>10.1523764</v>
      </c>
    </row>
    <row r="6" spans="1:14" x14ac:dyDescent="0.2">
      <c r="B6">
        <v>12.5273775</v>
      </c>
      <c r="E6">
        <v>10.621337199999999</v>
      </c>
    </row>
    <row r="7" spans="1:14" x14ac:dyDescent="0.2">
      <c r="B7">
        <v>14.1365854</v>
      </c>
      <c r="E7">
        <v>9.5134818499999998</v>
      </c>
    </row>
    <row r="8" spans="1:14" x14ac:dyDescent="0.2">
      <c r="B8">
        <v>13.1727273</v>
      </c>
      <c r="E8">
        <v>13.7984496</v>
      </c>
    </row>
    <row r="9" spans="1:14" x14ac:dyDescent="0.2">
      <c r="B9">
        <v>14.330769200000001</v>
      </c>
      <c r="E9">
        <v>15.9284116</v>
      </c>
    </row>
    <row r="10" spans="1:14" x14ac:dyDescent="0.2">
      <c r="B10">
        <v>11.389519699999999</v>
      </c>
      <c r="E10">
        <v>12.5706215</v>
      </c>
    </row>
    <row r="11" spans="1:14" x14ac:dyDescent="0.2">
      <c r="B11">
        <v>14.1365854</v>
      </c>
      <c r="E11">
        <v>11.4102564</v>
      </c>
    </row>
    <row r="12" spans="1:14" x14ac:dyDescent="0.2">
      <c r="B12">
        <v>14.165376800000001</v>
      </c>
      <c r="E12">
        <v>13.4984833</v>
      </c>
    </row>
    <row r="13" spans="1:14" x14ac:dyDescent="0.2">
      <c r="B13">
        <v>12.893644099999999</v>
      </c>
      <c r="E13">
        <v>14.6588235</v>
      </c>
    </row>
    <row r="14" spans="1:14" x14ac:dyDescent="0.2">
      <c r="A14" s="5" t="s">
        <v>6</v>
      </c>
      <c r="B14">
        <v>13.9227758</v>
      </c>
      <c r="E14">
        <v>14.5901639</v>
      </c>
    </row>
    <row r="15" spans="1:14" x14ac:dyDescent="0.2">
      <c r="B15">
        <v>17.604672900000001</v>
      </c>
      <c r="E15">
        <v>12.848893199999999</v>
      </c>
    </row>
    <row r="16" spans="1:14" x14ac:dyDescent="0.2">
      <c r="B16">
        <v>14.2191589</v>
      </c>
      <c r="E16">
        <v>16.528571400000001</v>
      </c>
    </row>
    <row r="17" spans="1:5" x14ac:dyDescent="0.2">
      <c r="B17">
        <v>16.9143969</v>
      </c>
      <c r="E17">
        <v>14.5306122</v>
      </c>
    </row>
    <row r="18" spans="1:5" x14ac:dyDescent="0.2">
      <c r="B18">
        <v>17.589017299999998</v>
      </c>
      <c r="D18" t="s">
        <v>99</v>
      </c>
      <c r="E18">
        <v>14.393530999999999</v>
      </c>
    </row>
    <row r="19" spans="1:5" x14ac:dyDescent="0.2">
      <c r="B19">
        <v>12.7852941</v>
      </c>
      <c r="E19">
        <v>15.5643879</v>
      </c>
    </row>
    <row r="20" spans="1:5" x14ac:dyDescent="0.2">
      <c r="B20">
        <v>17.2892045</v>
      </c>
      <c r="E20">
        <v>15.192034100000001</v>
      </c>
    </row>
    <row r="21" spans="1:5" x14ac:dyDescent="0.2">
      <c r="B21">
        <v>13.5315175</v>
      </c>
      <c r="E21">
        <v>11.906354500000001</v>
      </c>
    </row>
    <row r="22" spans="1:5" x14ac:dyDescent="0.2">
      <c r="B22">
        <v>14.587248300000001</v>
      </c>
      <c r="E22">
        <v>11.5960912</v>
      </c>
    </row>
    <row r="23" spans="1:5" x14ac:dyDescent="0.2">
      <c r="B23">
        <v>16.633928600000001</v>
      </c>
      <c r="E23">
        <v>9.5552147200000004</v>
      </c>
    </row>
    <row r="24" spans="1:5" x14ac:dyDescent="0.2">
      <c r="A24" s="5" t="s">
        <v>2</v>
      </c>
      <c r="B24">
        <v>12.0433018</v>
      </c>
      <c r="E24">
        <v>10.9276944</v>
      </c>
    </row>
    <row r="25" spans="1:5" x14ac:dyDescent="0.2">
      <c r="B25">
        <v>12.256355900000001</v>
      </c>
      <c r="E25">
        <v>13.3404711</v>
      </c>
    </row>
    <row r="26" spans="1:5" x14ac:dyDescent="0.2">
      <c r="B26">
        <v>12.3299748</v>
      </c>
      <c r="E26">
        <v>12.167968800000001</v>
      </c>
    </row>
    <row r="27" spans="1:5" x14ac:dyDescent="0.2">
      <c r="B27">
        <v>12</v>
      </c>
      <c r="E27">
        <v>14.957983199999999</v>
      </c>
    </row>
    <row r="28" spans="1:5" x14ac:dyDescent="0.2">
      <c r="B28">
        <v>13.692307700000001</v>
      </c>
      <c r="D28" t="s">
        <v>100</v>
      </c>
      <c r="E28">
        <v>10.831643</v>
      </c>
    </row>
    <row r="29" spans="1:5" x14ac:dyDescent="0.2">
      <c r="B29">
        <v>13.90625</v>
      </c>
      <c r="E29">
        <v>12.318339099999999</v>
      </c>
    </row>
    <row r="30" spans="1:5" x14ac:dyDescent="0.2">
      <c r="B30">
        <v>12.5528914</v>
      </c>
      <c r="E30">
        <v>8.3646616500000004</v>
      </c>
    </row>
    <row r="31" spans="1:5" x14ac:dyDescent="0.2">
      <c r="B31">
        <v>13.2615894</v>
      </c>
      <c r="E31">
        <v>10.5952381</v>
      </c>
    </row>
    <row r="32" spans="1:5" x14ac:dyDescent="0.2">
      <c r="B32">
        <v>13.088235299999999</v>
      </c>
      <c r="E32">
        <v>11.4102564</v>
      </c>
    </row>
    <row r="33" spans="1:5" x14ac:dyDescent="0.2">
      <c r="B33">
        <v>13</v>
      </c>
      <c r="E33">
        <v>9.3684210500000002</v>
      </c>
    </row>
    <row r="34" spans="1:5" x14ac:dyDescent="0.2">
      <c r="A34" s="5" t="s">
        <v>39</v>
      </c>
      <c r="B34">
        <v>9.5801937600000002</v>
      </c>
      <c r="E34">
        <v>11.515711599999999</v>
      </c>
    </row>
    <row r="35" spans="1:5" x14ac:dyDescent="0.2">
      <c r="B35">
        <v>10.56621</v>
      </c>
      <c r="E35">
        <v>9.6739130400000004</v>
      </c>
    </row>
    <row r="36" spans="1:5" x14ac:dyDescent="0.2">
      <c r="B36">
        <v>12.4766355</v>
      </c>
      <c r="E36">
        <v>9.7509960200000005</v>
      </c>
    </row>
    <row r="37" spans="1:5" x14ac:dyDescent="0.2">
      <c r="B37">
        <v>12.202925</v>
      </c>
      <c r="E37">
        <v>10.658682600000001</v>
      </c>
    </row>
    <row r="38" spans="1:5" x14ac:dyDescent="0.2">
      <c r="B38">
        <v>11.144901600000001</v>
      </c>
      <c r="D38" t="s">
        <v>101</v>
      </c>
      <c r="E38">
        <v>10.9298246</v>
      </c>
    </row>
    <row r="39" spans="1:5" x14ac:dyDescent="0.2">
      <c r="B39">
        <v>12.601769900000001</v>
      </c>
      <c r="E39">
        <v>9.7445255500000005</v>
      </c>
    </row>
    <row r="40" spans="1:5" x14ac:dyDescent="0.2">
      <c r="B40">
        <v>11.225225200000001</v>
      </c>
      <c r="E40">
        <v>8.4260354999999993</v>
      </c>
    </row>
    <row r="41" spans="1:5" x14ac:dyDescent="0.2">
      <c r="B41">
        <v>12.6577778</v>
      </c>
      <c r="E41">
        <v>11.469072199999999</v>
      </c>
    </row>
    <row r="42" spans="1:5" x14ac:dyDescent="0.2">
      <c r="B42">
        <v>12.108843500000001</v>
      </c>
      <c r="E42">
        <v>11.991018</v>
      </c>
    </row>
    <row r="43" spans="1:5" x14ac:dyDescent="0.2">
      <c r="B43">
        <v>11.378995400000001</v>
      </c>
      <c r="E43">
        <v>11.8666667</v>
      </c>
    </row>
    <row r="44" spans="1:5" x14ac:dyDescent="0.2">
      <c r="E44">
        <v>9.7040498399999997</v>
      </c>
    </row>
    <row r="45" spans="1:5" x14ac:dyDescent="0.2">
      <c r="E45">
        <v>9.5698924699999992</v>
      </c>
    </row>
    <row r="46" spans="1:5" x14ac:dyDescent="0.2">
      <c r="E46">
        <v>11.010309299999999</v>
      </c>
    </row>
    <row r="47" spans="1:5" x14ac:dyDescent="0.2">
      <c r="E47">
        <v>12.3299748</v>
      </c>
    </row>
    <row r="48" spans="1:5" x14ac:dyDescent="0.2">
      <c r="D48" t="s">
        <v>102</v>
      </c>
      <c r="E48">
        <v>10.658682600000001</v>
      </c>
    </row>
    <row r="49" spans="1:5" x14ac:dyDescent="0.2">
      <c r="E49">
        <v>12.7142857</v>
      </c>
    </row>
    <row r="50" spans="1:5" x14ac:dyDescent="0.2">
      <c r="E50">
        <v>10.8371385</v>
      </c>
    </row>
    <row r="51" spans="1:5" x14ac:dyDescent="0.2">
      <c r="E51">
        <v>13.4848485</v>
      </c>
    </row>
    <row r="52" spans="1:5" x14ac:dyDescent="0.2">
      <c r="E52">
        <v>12.4041812</v>
      </c>
    </row>
    <row r="54" spans="1:5" x14ac:dyDescent="0.2">
      <c r="A54" s="17" t="s">
        <v>103</v>
      </c>
      <c r="B54">
        <f>MEDIAN(B4:B43)</f>
        <v>12.839469099999999</v>
      </c>
      <c r="E54">
        <f>MEDIAN(E4:E53)</f>
        <v>11.515711599999999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Fig.6a,b</vt:lpstr>
      <vt:lpstr>Extended Data Fig.6i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Cala, Giuseppe</cp:lastModifiedBy>
  <dcterms:created xsi:type="dcterms:W3CDTF">2022-01-26T17:33:02Z</dcterms:created>
  <dcterms:modified xsi:type="dcterms:W3CDTF">2023-11-21T16:07:11Z</dcterms:modified>
</cp:coreProperties>
</file>