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Z:\cami2\paper\submission\final\final\"/>
    </mc:Choice>
  </mc:AlternateContent>
  <xr:revisionPtr revIDLastSave="0" documentId="13_ncr:1_{C9F2E9B0-7E86-48F2-BA36-7E0823B0CCB0}" xr6:coauthVersionLast="47" xr6:coauthVersionMax="47" xr10:uidLastSave="{00000000-0000-0000-0000-000000000000}"/>
  <bookViews>
    <workbookView xWindow="-120" yWindow="-120" windowWidth="29040" windowHeight="14235" xr2:uid="{00000000-000D-0000-FFFF-FFFF00000000}"/>
  </bookViews>
  <sheets>
    <sheet name="S Table 1" sheetId="1" r:id="rId1"/>
    <sheet name="S Table 2" sheetId="2" r:id="rId2"/>
    <sheet name="S Table 3" sheetId="3" r:id="rId3"/>
    <sheet name="S Table 4" sheetId="4" r:id="rId4"/>
    <sheet name="S Table 5" sheetId="5" r:id="rId5"/>
    <sheet name="S Table 6" sheetId="6" r:id="rId6"/>
    <sheet name="S Table 7" sheetId="7" r:id="rId7"/>
    <sheet name="S Table 8" sheetId="8" r:id="rId8"/>
    <sheet name="S Table 9" sheetId="9" r:id="rId9"/>
    <sheet name="S Table 10" sheetId="10" r:id="rId10"/>
    <sheet name="S Table 11" sheetId="11" r:id="rId11"/>
    <sheet name="S Table 12" sheetId="12" r:id="rId12"/>
    <sheet name="S Table 13" sheetId="13" r:id="rId13"/>
    <sheet name="S Table 14" sheetId="14" r:id="rId14"/>
    <sheet name="S Table 15" sheetId="15" r:id="rId15"/>
    <sheet name="S Table 16" sheetId="16" r:id="rId16"/>
    <sheet name="S Table 17" sheetId="17" r:id="rId17"/>
    <sheet name="S Table 18" sheetId="18" r:id="rId18"/>
    <sheet name="S Table 19" sheetId="19" r:id="rId19"/>
    <sheet name="S Table 20" sheetId="20" r:id="rId20"/>
    <sheet name="S Table 21" sheetId="21" r:id="rId21"/>
    <sheet name="S Table 22" sheetId="22" r:id="rId22"/>
    <sheet name="S Table 23" sheetId="23" r:id="rId23"/>
    <sheet name="S Table 24" sheetId="24" r:id="rId24"/>
    <sheet name="S Table 25" sheetId="25" r:id="rId25"/>
    <sheet name="S Table 26" sheetId="26" r:id="rId26"/>
    <sheet name="S Table 27" sheetId="27" r:id="rId27"/>
    <sheet name="S Table 28" sheetId="28" r:id="rId28"/>
    <sheet name="S Table 29" sheetId="29" r:id="rId29"/>
    <sheet name="S Table 30" sheetId="30" r:id="rId30"/>
    <sheet name="S Table 31" sheetId="31" r:id="rId31"/>
    <sheet name="S Table 32" sheetId="32" r:id="rId32"/>
    <sheet name="S Table 33" sheetId="33" r:id="rId33"/>
    <sheet name="S Table 34" sheetId="34" r:id="rId34"/>
    <sheet name="S Table 35" sheetId="35" r:id="rId35"/>
    <sheet name="S Table 36" sheetId="36" r:id="rId36"/>
    <sheet name="S Table 37" sheetId="37" r:id="rId37"/>
    <sheet name="S Table 38" sheetId="38" r:id="rId38"/>
    <sheet name="S Table 39" sheetId="39" r:id="rId39"/>
    <sheet name="S Table 40" sheetId="40" r:id="rId40"/>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E21" i="36" l="1"/>
  <c r="BE37" i="34"/>
  <c r="BE39" i="32"/>
  <c r="W26" i="8"/>
  <c r="V26" i="8"/>
  <c r="U26" i="8"/>
  <c r="T26" i="8"/>
  <c r="S26" i="8"/>
  <c r="R26" i="8"/>
  <c r="Q26" i="8"/>
  <c r="P26" i="8"/>
  <c r="O26" i="8"/>
  <c r="N26" i="8"/>
  <c r="M26" i="8"/>
  <c r="L26" i="8"/>
  <c r="K26" i="8"/>
  <c r="J26" i="8"/>
  <c r="I26" i="8"/>
  <c r="H26" i="8"/>
  <c r="G26" i="8"/>
  <c r="F26" i="8"/>
  <c r="E26" i="8"/>
  <c r="D26" i="8"/>
  <c r="C26" i="8"/>
  <c r="X25" i="8"/>
  <c r="X24" i="8"/>
  <c r="X23" i="8"/>
  <c r="X22" i="8"/>
  <c r="X21" i="8"/>
  <c r="X20" i="8"/>
  <c r="X19" i="8"/>
  <c r="X18" i="8"/>
  <c r="X17" i="8"/>
  <c r="X16" i="8"/>
  <c r="X15" i="8"/>
  <c r="X14" i="8"/>
  <c r="X13" i="8"/>
  <c r="X12" i="8"/>
  <c r="X11" i="8"/>
  <c r="X10" i="8"/>
  <c r="X9" i="8"/>
  <c r="X8" i="8"/>
  <c r="X7" i="8"/>
  <c r="X6" i="8"/>
  <c r="X5" i="8"/>
  <c r="X4" i="8"/>
  <c r="H28" i="7"/>
  <c r="G28" i="7"/>
  <c r="F28" i="7"/>
  <c r="E28" i="7"/>
  <c r="D28" i="7"/>
  <c r="C28" i="7"/>
  <c r="B28" i="7"/>
  <c r="I28" i="7" s="1"/>
  <c r="H27" i="7"/>
  <c r="G27" i="7"/>
  <c r="F27" i="7"/>
  <c r="E27" i="7"/>
  <c r="D27" i="7"/>
  <c r="C27" i="7"/>
  <c r="B27" i="7"/>
  <c r="I27" i="7" s="1"/>
  <c r="H26" i="7"/>
  <c r="G26" i="7"/>
  <c r="F26" i="7"/>
  <c r="E26" i="7"/>
  <c r="D26" i="7"/>
  <c r="C26" i="7"/>
  <c r="B26" i="7"/>
  <c r="I26" i="7" s="1"/>
  <c r="H25" i="7"/>
  <c r="G25" i="7"/>
  <c r="F25" i="7"/>
  <c r="E25" i="7"/>
  <c r="D25" i="7"/>
  <c r="C25" i="7"/>
  <c r="B25" i="7"/>
  <c r="I25" i="7" s="1"/>
  <c r="H24" i="7"/>
  <c r="G24" i="7"/>
  <c r="F24" i="7"/>
  <c r="E24" i="7"/>
  <c r="D24" i="7"/>
  <c r="C24" i="7"/>
  <c r="B24" i="7"/>
  <c r="I24" i="7" s="1"/>
  <c r="H23" i="7"/>
  <c r="G23" i="7"/>
  <c r="F23" i="7"/>
  <c r="E23" i="7"/>
  <c r="D23" i="7"/>
  <c r="C23" i="7"/>
  <c r="B23" i="7"/>
  <c r="I23" i="7" s="1"/>
  <c r="H22" i="7"/>
  <c r="G22" i="7"/>
  <c r="F22" i="7"/>
  <c r="E22" i="7"/>
  <c r="D22" i="7"/>
  <c r="C22" i="7"/>
  <c r="B22" i="7"/>
  <c r="I22" i="7" s="1"/>
  <c r="U21" i="7" a="1"/>
  <c r="U21" i="7" s="1"/>
  <c r="T21" i="7" a="1"/>
  <c r="T21" i="7" s="1"/>
  <c r="R21" i="7" a="1"/>
  <c r="R21" i="7" s="1"/>
  <c r="Q21" i="7" a="1"/>
  <c r="Q21" i="7" s="1"/>
  <c r="P21" i="7" a="1"/>
  <c r="P21" i="7" s="1"/>
  <c r="O21" i="7" a="1"/>
  <c r="O21" i="7" s="1"/>
  <c r="N21" i="7" a="1"/>
  <c r="N21" i="7" s="1"/>
  <c r="M21" i="7" a="1"/>
  <c r="M21" i="7" s="1"/>
  <c r="L21" i="7" a="1"/>
  <c r="L21" i="7" s="1"/>
  <c r="H21" i="7"/>
  <c r="G21" i="7"/>
  <c r="F21" i="7"/>
  <c r="E21" i="7"/>
  <c r="I21" i="7" s="1"/>
  <c r="D21" i="7"/>
  <c r="C21" i="7"/>
  <c r="B21" i="7"/>
  <c r="H20" i="7"/>
  <c r="G20" i="7"/>
  <c r="F20" i="7"/>
  <c r="E20" i="7"/>
  <c r="D20" i="7"/>
  <c r="C20" i="7"/>
  <c r="B20" i="7"/>
  <c r="I20" i="7" s="1"/>
  <c r="H19" i="7"/>
  <c r="G19" i="7"/>
  <c r="F19" i="7"/>
  <c r="E19" i="7"/>
  <c r="D19" i="7"/>
  <c r="C19" i="7"/>
  <c r="B19" i="7"/>
  <c r="I19" i="7" s="1"/>
  <c r="H18" i="7"/>
  <c r="G18" i="7"/>
  <c r="F18" i="7"/>
  <c r="E18" i="7"/>
  <c r="D18" i="7"/>
  <c r="C18" i="7"/>
  <c r="B18" i="7"/>
  <c r="I18" i="7" s="1"/>
  <c r="U17" i="7"/>
  <c r="T17" i="7"/>
  <c r="T20" i="7" s="1"/>
  <c r="R17" i="7"/>
  <c r="Q17" i="7"/>
  <c r="Q20" i="7" s="1"/>
  <c r="P17" i="7"/>
  <c r="O17" i="7"/>
  <c r="O20" i="7" s="1"/>
  <c r="N17" i="7"/>
  <c r="M17" i="7"/>
  <c r="M20" i="7" s="1"/>
  <c r="L17" i="7"/>
  <c r="H17" i="7"/>
  <c r="G17" i="7"/>
  <c r="F17" i="7"/>
  <c r="E17" i="7"/>
  <c r="D17" i="7"/>
  <c r="C17" i="7"/>
  <c r="I17" i="7" s="1"/>
  <c r="B17" i="7"/>
  <c r="I40" i="6"/>
  <c r="I39" i="6"/>
  <c r="I38" i="6"/>
  <c r="I37" i="6"/>
  <c r="I36" i="6"/>
  <c r="I35" i="6"/>
  <c r="I34" i="6"/>
  <c r="I33" i="6"/>
  <c r="I32" i="6"/>
  <c r="I31" i="6"/>
  <c r="I30" i="6"/>
  <c r="I29" i="6"/>
  <c r="I28" i="6"/>
  <c r="U27" i="6" a="1"/>
  <c r="U27" i="6"/>
  <c r="T27" i="6" a="1"/>
  <c r="T27" i="6"/>
  <c r="R27" i="6" a="1"/>
  <c r="R27" i="6"/>
  <c r="Q27" i="6" a="1"/>
  <c r="Q27" i="6"/>
  <c r="P27" i="6" a="1"/>
  <c r="P27" i="6"/>
  <c r="O27" i="6" a="1"/>
  <c r="O27" i="6"/>
  <c r="N27" i="6" a="1"/>
  <c r="N27" i="6"/>
  <c r="M27" i="6" a="1"/>
  <c r="M27" i="6"/>
  <c r="L27" i="6" a="1"/>
  <c r="L27" i="6"/>
  <c r="I27" i="6"/>
  <c r="I26" i="6"/>
  <c r="I25" i="6"/>
  <c r="I24" i="6"/>
  <c r="U23" i="6"/>
  <c r="U26" i="6" s="1"/>
  <c r="T23" i="6"/>
  <c r="T26" i="6" s="1"/>
  <c r="R23" i="6"/>
  <c r="R26" i="6" s="1"/>
  <c r="Q23" i="6"/>
  <c r="Q26" i="6" s="1"/>
  <c r="P23" i="6"/>
  <c r="P26" i="6" s="1"/>
  <c r="O23" i="6"/>
  <c r="O26" i="6" s="1"/>
  <c r="N23" i="6"/>
  <c r="N26" i="6" s="1"/>
  <c r="M23" i="6"/>
  <c r="M26" i="6" s="1"/>
  <c r="L23" i="6"/>
  <c r="L26" i="6" s="1"/>
  <c r="I23" i="6"/>
  <c r="H28" i="5"/>
  <c r="G28" i="5"/>
  <c r="F28" i="5"/>
  <c r="E28" i="5"/>
  <c r="I28" i="5" s="1"/>
  <c r="D28" i="5"/>
  <c r="C28" i="5"/>
  <c r="B28" i="5"/>
  <c r="H27" i="5"/>
  <c r="G27" i="5"/>
  <c r="F27" i="5"/>
  <c r="E27" i="5"/>
  <c r="I27" i="5" s="1"/>
  <c r="D27" i="5"/>
  <c r="C27" i="5"/>
  <c r="B27" i="5"/>
  <c r="H26" i="5"/>
  <c r="G26" i="5"/>
  <c r="F26" i="5"/>
  <c r="E26" i="5"/>
  <c r="I26" i="5" s="1"/>
  <c r="D26" i="5"/>
  <c r="C26" i="5"/>
  <c r="B26" i="5"/>
  <c r="H25" i="5"/>
  <c r="G25" i="5"/>
  <c r="F25" i="5"/>
  <c r="E25" i="5"/>
  <c r="I25" i="5" s="1"/>
  <c r="D25" i="5"/>
  <c r="C25" i="5"/>
  <c r="B25" i="5"/>
  <c r="H24" i="5"/>
  <c r="G24" i="5"/>
  <c r="F24" i="5"/>
  <c r="E24" i="5"/>
  <c r="I24" i="5" s="1"/>
  <c r="D24" i="5"/>
  <c r="C24" i="5"/>
  <c r="B24" i="5"/>
  <c r="H23" i="5"/>
  <c r="G23" i="5"/>
  <c r="F23" i="5"/>
  <c r="E23" i="5"/>
  <c r="I23" i="5" s="1"/>
  <c r="D23" i="5"/>
  <c r="C23" i="5"/>
  <c r="B23" i="5"/>
  <c r="H22" i="5"/>
  <c r="G22" i="5"/>
  <c r="F22" i="5"/>
  <c r="E22" i="5"/>
  <c r="I22" i="5" s="1"/>
  <c r="D22" i="5"/>
  <c r="C22" i="5"/>
  <c r="B22" i="5"/>
  <c r="H21" i="5"/>
  <c r="G21" i="5"/>
  <c r="F21" i="5"/>
  <c r="E21" i="5"/>
  <c r="I21" i="5" s="1"/>
  <c r="D21" i="5"/>
  <c r="C21" i="5"/>
  <c r="B21" i="5"/>
  <c r="H20" i="5"/>
  <c r="G20" i="5"/>
  <c r="F20" i="5"/>
  <c r="E20" i="5"/>
  <c r="I20" i="5" s="1"/>
  <c r="D20" i="5"/>
  <c r="C20" i="5"/>
  <c r="B20" i="5"/>
  <c r="H19" i="5"/>
  <c r="G19" i="5"/>
  <c r="F19" i="5"/>
  <c r="E19" i="5"/>
  <c r="I19" i="5" s="1"/>
  <c r="D19" i="5"/>
  <c r="C19" i="5"/>
  <c r="B19" i="5"/>
  <c r="H18" i="5"/>
  <c r="G18" i="5"/>
  <c r="F18" i="5"/>
  <c r="E18" i="5"/>
  <c r="I18" i="5" s="1"/>
  <c r="D18" i="5"/>
  <c r="C18" i="5"/>
  <c r="B18" i="5"/>
  <c r="U17" i="5"/>
  <c r="U20" i="7" s="1"/>
  <c r="T17" i="5"/>
  <c r="R17" i="5"/>
  <c r="R20" i="7" s="1"/>
  <c r="Q17" i="5"/>
  <c r="P17" i="5"/>
  <c r="P20" i="7" s="1"/>
  <c r="O17" i="5"/>
  <c r="N17" i="5"/>
  <c r="N20" i="7" s="1"/>
  <c r="M17" i="5"/>
  <c r="L17" i="5"/>
  <c r="L20" i="7" s="1"/>
  <c r="H17" i="5"/>
  <c r="G17" i="5"/>
  <c r="F17" i="5"/>
  <c r="E17" i="5"/>
  <c r="D17" i="5"/>
  <c r="C17" i="5"/>
  <c r="B17" i="5"/>
  <c r="I17" i="5" s="1"/>
  <c r="U23" i="4"/>
  <c r="T23" i="4"/>
  <c r="R23" i="4"/>
  <c r="Q23" i="4"/>
  <c r="P23" i="4"/>
  <c r="O23" i="4"/>
  <c r="N23" i="4"/>
  <c r="M23" i="4"/>
  <c r="L23" i="4"/>
  <c r="H72" i="3"/>
  <c r="G72" i="3"/>
  <c r="F72" i="3"/>
  <c r="E72" i="3"/>
  <c r="D72" i="3"/>
  <c r="C72" i="3"/>
  <c r="I72" i="3" s="1"/>
  <c r="B72" i="3"/>
  <c r="H71" i="3"/>
  <c r="G71" i="3"/>
  <c r="F71" i="3"/>
  <c r="E71" i="3"/>
  <c r="D71" i="3"/>
  <c r="C71" i="3"/>
  <c r="I71" i="3" s="1"/>
  <c r="B71" i="3"/>
  <c r="H70" i="3"/>
  <c r="G70" i="3"/>
  <c r="F70" i="3"/>
  <c r="E70" i="3"/>
  <c r="D70" i="3"/>
  <c r="C70" i="3"/>
  <c r="I70" i="3" s="1"/>
  <c r="B70" i="3"/>
  <c r="H69" i="3"/>
  <c r="G69" i="3"/>
  <c r="F69" i="3"/>
  <c r="E69" i="3"/>
  <c r="D69" i="3"/>
  <c r="C69" i="3"/>
  <c r="I69" i="3" s="1"/>
  <c r="B69" i="3"/>
  <c r="H68" i="3"/>
  <c r="G68" i="3"/>
  <c r="F68" i="3"/>
  <c r="E68" i="3"/>
  <c r="D68" i="3"/>
  <c r="C68" i="3"/>
  <c r="I68" i="3" s="1"/>
  <c r="B68" i="3"/>
  <c r="H67" i="3"/>
  <c r="G67" i="3"/>
  <c r="F67" i="3"/>
  <c r="E67" i="3"/>
  <c r="D67" i="3"/>
  <c r="C67" i="3"/>
  <c r="I67" i="3" s="1"/>
  <c r="B67" i="3"/>
  <c r="H66" i="3"/>
  <c r="G66" i="3"/>
  <c r="F66" i="3"/>
  <c r="E66" i="3"/>
  <c r="D66" i="3"/>
  <c r="C66" i="3"/>
  <c r="I66" i="3" s="1"/>
  <c r="B66" i="3"/>
  <c r="H65" i="3"/>
  <c r="G65" i="3"/>
  <c r="F65" i="3"/>
  <c r="E65" i="3"/>
  <c r="D65" i="3"/>
  <c r="C65" i="3"/>
  <c r="I65" i="3" s="1"/>
  <c r="B65" i="3"/>
  <c r="H64" i="3"/>
  <c r="G64" i="3"/>
  <c r="F64" i="3"/>
  <c r="E64" i="3"/>
  <c r="D64" i="3"/>
  <c r="C64" i="3"/>
  <c r="I64" i="3" s="1"/>
  <c r="B64" i="3"/>
  <c r="H63" i="3"/>
  <c r="G63" i="3"/>
  <c r="F63" i="3"/>
  <c r="E63" i="3"/>
  <c r="D63" i="3"/>
  <c r="C63" i="3"/>
  <c r="I63" i="3" s="1"/>
  <c r="B63" i="3"/>
  <c r="H62" i="3"/>
  <c r="G62" i="3"/>
  <c r="F62" i="3"/>
  <c r="E62" i="3"/>
  <c r="D62" i="3"/>
  <c r="C62" i="3"/>
  <c r="I62" i="3" s="1"/>
  <c r="B62" i="3"/>
  <c r="H61" i="3"/>
  <c r="G61" i="3"/>
  <c r="F61" i="3"/>
  <c r="E61" i="3"/>
  <c r="D61" i="3"/>
  <c r="C61" i="3"/>
  <c r="I61" i="3" s="1"/>
  <c r="B61" i="3"/>
  <c r="H60" i="3"/>
  <c r="G60" i="3"/>
  <c r="F60" i="3"/>
  <c r="E60" i="3"/>
  <c r="D60" i="3"/>
  <c r="C60" i="3"/>
  <c r="I60" i="3" s="1"/>
  <c r="B60" i="3"/>
  <c r="N41" i="3"/>
  <c r="L41" i="3"/>
  <c r="J41" i="3"/>
  <c r="H41" i="3"/>
  <c r="F41" i="3"/>
  <c r="D41" i="3"/>
  <c r="B41" i="3"/>
  <c r="P41" i="3" s="1"/>
  <c r="N40" i="3"/>
  <c r="L40" i="3"/>
  <c r="J40" i="3"/>
  <c r="H40" i="3"/>
  <c r="F40" i="3"/>
  <c r="D40" i="3"/>
  <c r="B40" i="3"/>
  <c r="P40" i="3" s="1"/>
  <c r="N39" i="3"/>
  <c r="L39" i="3"/>
  <c r="J39" i="3"/>
  <c r="H39" i="3"/>
  <c r="F39" i="3"/>
  <c r="D39" i="3"/>
  <c r="B39" i="3"/>
  <c r="P39" i="3" s="1"/>
  <c r="N38" i="3"/>
  <c r="L38" i="3"/>
  <c r="J38" i="3"/>
  <c r="H38" i="3"/>
  <c r="F38" i="3"/>
  <c r="D38" i="3"/>
  <c r="P38" i="3" s="1"/>
  <c r="B38" i="3"/>
  <c r="N37" i="3"/>
  <c r="L37" i="3"/>
  <c r="J37" i="3"/>
  <c r="H37" i="3"/>
  <c r="F37" i="3"/>
  <c r="D37" i="3"/>
  <c r="B37" i="3"/>
  <c r="P37" i="3" s="1"/>
  <c r="N36" i="3"/>
  <c r="L36" i="3"/>
  <c r="J36" i="3"/>
  <c r="H36" i="3"/>
  <c r="F36" i="3"/>
  <c r="D36" i="3"/>
  <c r="B36" i="3"/>
  <c r="P36" i="3" s="1"/>
  <c r="N35" i="3"/>
  <c r="L35" i="3"/>
  <c r="J35" i="3"/>
  <c r="H35" i="3"/>
  <c r="F35" i="3"/>
  <c r="D35" i="3"/>
  <c r="B35" i="3"/>
  <c r="P35" i="3" s="1"/>
  <c r="N34" i="3"/>
  <c r="L34" i="3"/>
  <c r="J34" i="3"/>
  <c r="H34" i="3"/>
  <c r="F34" i="3"/>
  <c r="D34" i="3"/>
  <c r="P34" i="3" s="1"/>
  <c r="B34" i="3"/>
  <c r="N33" i="3"/>
  <c r="L33" i="3"/>
  <c r="J33" i="3"/>
  <c r="H33" i="3"/>
  <c r="F33" i="3"/>
  <c r="D33" i="3"/>
  <c r="B33" i="3"/>
  <c r="P33" i="3" s="1"/>
  <c r="N32" i="3"/>
  <c r="L32" i="3"/>
  <c r="J32" i="3"/>
  <c r="H32" i="3"/>
  <c r="F32" i="3"/>
  <c r="D32" i="3"/>
  <c r="B32" i="3"/>
  <c r="P32" i="3" s="1"/>
  <c r="N31" i="3"/>
  <c r="L31" i="3"/>
  <c r="J31" i="3"/>
  <c r="H31" i="3"/>
  <c r="F31" i="3"/>
  <c r="D31" i="3"/>
  <c r="B31" i="3"/>
  <c r="P31" i="3" s="1"/>
  <c r="N30" i="3"/>
  <c r="L30" i="3"/>
  <c r="J30" i="3"/>
  <c r="H30" i="3"/>
  <c r="F30" i="3"/>
  <c r="D30" i="3"/>
  <c r="P30" i="3" s="1"/>
  <c r="B30" i="3"/>
  <c r="N29" i="3"/>
  <c r="L29" i="3"/>
  <c r="J29" i="3"/>
  <c r="H29" i="3"/>
  <c r="F29" i="3"/>
  <c r="D29" i="3"/>
  <c r="B29" i="3"/>
  <c r="P29" i="3" s="1"/>
  <c r="N28" i="3"/>
  <c r="L28" i="3"/>
  <c r="J28" i="3"/>
  <c r="H28" i="3"/>
  <c r="F28" i="3"/>
  <c r="D28" i="3"/>
  <c r="B28" i="3"/>
  <c r="P28" i="3" s="1"/>
  <c r="N27" i="3"/>
  <c r="L27" i="3"/>
  <c r="J27" i="3"/>
  <c r="H27" i="3"/>
  <c r="F27" i="3"/>
  <c r="D27" i="3"/>
  <c r="B27" i="3"/>
  <c r="P27" i="3" s="1"/>
  <c r="N26" i="3"/>
  <c r="L26" i="3"/>
  <c r="J26" i="3"/>
  <c r="H26" i="3"/>
  <c r="F26" i="3"/>
  <c r="D26" i="3"/>
  <c r="P26" i="3" s="1"/>
  <c r="B26" i="3"/>
  <c r="N25" i="3"/>
  <c r="L25" i="3"/>
  <c r="J25" i="3"/>
  <c r="H25" i="3"/>
  <c r="F25" i="3"/>
  <c r="D25" i="3"/>
  <c r="P25" i="3" s="1"/>
  <c r="B25" i="3"/>
  <c r="N24" i="3"/>
  <c r="L24" i="3"/>
  <c r="J24" i="3"/>
  <c r="H24" i="3"/>
  <c r="F24" i="3"/>
  <c r="D24" i="3"/>
  <c r="B24" i="3"/>
  <c r="P24" i="3" s="1"/>
  <c r="O21" i="3"/>
  <c r="O41" i="3" s="1"/>
  <c r="M21" i="3"/>
  <c r="M41" i="3" s="1"/>
  <c r="K21" i="3"/>
  <c r="K41" i="3" s="1"/>
  <c r="I21" i="3"/>
  <c r="I41" i="3" s="1"/>
  <c r="G21" i="3"/>
  <c r="G41" i="3" s="1"/>
  <c r="E21" i="3"/>
  <c r="E41" i="3" s="1"/>
  <c r="C21" i="3"/>
  <c r="C41" i="3" s="1"/>
  <c r="Q41" i="3" s="1"/>
  <c r="R41" i="3" s="1"/>
  <c r="O20" i="3"/>
  <c r="O40" i="3" s="1"/>
  <c r="M20" i="3"/>
  <c r="M40" i="3" s="1"/>
  <c r="K20" i="3"/>
  <c r="K40" i="3" s="1"/>
  <c r="I20" i="3"/>
  <c r="I40" i="3" s="1"/>
  <c r="G20" i="3"/>
  <c r="G40" i="3" s="1"/>
  <c r="E20" i="3"/>
  <c r="E40" i="3" s="1"/>
  <c r="C20" i="3"/>
  <c r="C40" i="3" s="1"/>
  <c r="Q40" i="3" s="1"/>
  <c r="R40" i="3" s="1"/>
  <c r="O19" i="3"/>
  <c r="O39" i="3" s="1"/>
  <c r="M19" i="3"/>
  <c r="M39" i="3" s="1"/>
  <c r="K19" i="3"/>
  <c r="K39" i="3" s="1"/>
  <c r="I19" i="3"/>
  <c r="I39" i="3" s="1"/>
  <c r="G19" i="3"/>
  <c r="G39" i="3" s="1"/>
  <c r="E19" i="3"/>
  <c r="E39" i="3" s="1"/>
  <c r="C19" i="3"/>
  <c r="C39" i="3" s="1"/>
  <c r="Q39" i="3" s="1"/>
  <c r="R39" i="3" s="1"/>
  <c r="O18" i="3"/>
  <c r="O38" i="3" s="1"/>
  <c r="M18" i="3"/>
  <c r="M38" i="3" s="1"/>
  <c r="K18" i="3"/>
  <c r="K38" i="3" s="1"/>
  <c r="I18" i="3"/>
  <c r="I24" i="3" s="1"/>
  <c r="G18" i="3"/>
  <c r="G38" i="3" s="1"/>
  <c r="E18" i="3"/>
  <c r="E38" i="3" s="1"/>
  <c r="C18" i="3"/>
  <c r="C38" i="3" s="1"/>
  <c r="Q38" i="3" s="1"/>
  <c r="R38" i="3" s="1"/>
  <c r="O17" i="3"/>
  <c r="O37" i="3" s="1"/>
  <c r="M17" i="3"/>
  <c r="M37" i="3" s="1"/>
  <c r="K17" i="3"/>
  <c r="K26" i="3" s="1"/>
  <c r="I17" i="3"/>
  <c r="I37" i="3" s="1"/>
  <c r="G17" i="3"/>
  <c r="G37" i="3" s="1"/>
  <c r="E17" i="3"/>
  <c r="E37" i="3" s="1"/>
  <c r="C17" i="3"/>
  <c r="C37" i="3" s="1"/>
  <c r="Q37" i="3" s="1"/>
  <c r="R37" i="3" s="1"/>
  <c r="O16" i="3"/>
  <c r="O34" i="3" s="1"/>
  <c r="M16" i="3"/>
  <c r="M36" i="3" s="1"/>
  <c r="K16" i="3"/>
  <c r="K34" i="3" s="1"/>
  <c r="I16" i="3"/>
  <c r="I36" i="3" s="1"/>
  <c r="G16" i="3"/>
  <c r="G34" i="3" s="1"/>
  <c r="E16" i="3"/>
  <c r="E36" i="3" s="1"/>
  <c r="C16" i="3"/>
  <c r="C34" i="3" s="1"/>
  <c r="M24" i="3" l="1"/>
  <c r="E25" i="3"/>
  <c r="I25" i="3"/>
  <c r="M25" i="3"/>
  <c r="C27" i="3"/>
  <c r="G27" i="3"/>
  <c r="K27" i="3"/>
  <c r="O27" i="3"/>
  <c r="E29" i="3"/>
  <c r="I29" i="3"/>
  <c r="M29" i="3"/>
  <c r="C31" i="3"/>
  <c r="G31" i="3"/>
  <c r="K31" i="3"/>
  <c r="O31" i="3"/>
  <c r="E33" i="3"/>
  <c r="I33" i="3"/>
  <c r="M33" i="3"/>
  <c r="C35" i="3"/>
  <c r="G35" i="3"/>
  <c r="K35" i="3"/>
  <c r="O35" i="3"/>
  <c r="C24" i="3"/>
  <c r="I26" i="3"/>
  <c r="G28" i="3"/>
  <c r="O28" i="3"/>
  <c r="E30" i="3"/>
  <c r="I30" i="3"/>
  <c r="M30" i="3"/>
  <c r="C32" i="3"/>
  <c r="G32" i="3"/>
  <c r="K32" i="3"/>
  <c r="O32" i="3"/>
  <c r="E34" i="3"/>
  <c r="Q34" i="3" s="1"/>
  <c r="R34" i="3" s="1"/>
  <c r="I34" i="3"/>
  <c r="M34" i="3"/>
  <c r="C36" i="3"/>
  <c r="Q36" i="3" s="1"/>
  <c r="R36" i="3" s="1"/>
  <c r="G36" i="3"/>
  <c r="K36" i="3"/>
  <c r="O36" i="3"/>
  <c r="I38" i="3"/>
  <c r="G24" i="3"/>
  <c r="K24" i="3"/>
  <c r="O24" i="3"/>
  <c r="E26" i="3"/>
  <c r="M26" i="3"/>
  <c r="C28" i="3"/>
  <c r="K28" i="3"/>
  <c r="C25" i="3"/>
  <c r="G25" i="3"/>
  <c r="K25" i="3"/>
  <c r="O25" i="3"/>
  <c r="E27" i="3"/>
  <c r="I27" i="3"/>
  <c r="M27" i="3"/>
  <c r="C29" i="3"/>
  <c r="G29" i="3"/>
  <c r="K29" i="3"/>
  <c r="O29" i="3"/>
  <c r="E31" i="3"/>
  <c r="I31" i="3"/>
  <c r="M31" i="3"/>
  <c r="C33" i="3"/>
  <c r="Q33" i="3" s="1"/>
  <c r="R33" i="3" s="1"/>
  <c r="G33" i="3"/>
  <c r="K33" i="3"/>
  <c r="O33" i="3"/>
  <c r="E35" i="3"/>
  <c r="I35" i="3"/>
  <c r="M35" i="3"/>
  <c r="K37" i="3"/>
  <c r="E24" i="3"/>
  <c r="C26" i="3"/>
  <c r="G26" i="3"/>
  <c r="O26" i="3"/>
  <c r="E28" i="3"/>
  <c r="I28" i="3"/>
  <c r="M28" i="3"/>
  <c r="C30" i="3"/>
  <c r="G30" i="3"/>
  <c r="K30" i="3"/>
  <c r="O30" i="3"/>
  <c r="E32" i="3"/>
  <c r="I32" i="3"/>
  <c r="M32" i="3"/>
  <c r="Q28" i="3" l="1"/>
  <c r="R28" i="3" s="1"/>
  <c r="Q35" i="3"/>
  <c r="R35" i="3" s="1"/>
  <c r="Q30" i="3"/>
  <c r="R30" i="3" s="1"/>
  <c r="Q32" i="3"/>
  <c r="R32" i="3" s="1"/>
  <c r="Q25" i="3"/>
  <c r="R25" i="3" s="1"/>
  <c r="Q27" i="3"/>
  <c r="R27" i="3" s="1"/>
  <c r="Q24" i="3"/>
  <c r="R24" i="3" s="1"/>
  <c r="Q26" i="3"/>
  <c r="R26" i="3" s="1"/>
  <c r="Q29" i="3"/>
  <c r="R29" i="3" s="1"/>
  <c r="Q31" i="3"/>
  <c r="R3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8" authorId="0" shapeId="0" xr:uid="{00000000-0006-0000-0100-000001000000}">
      <text>
        <r>
          <rPr>
            <sz val="10"/>
            <color rgb="FF000000"/>
            <rFont val="Arial"/>
          </rPr>
          <t>Link is broken
	-Silas Kieser
This is the link to v2: https://bitbucket.org/berkeleylab/mhm2/src/master/
	-Silas Kieser
Thanks for catching this. The link to v1 would be https://sourceforge.net/projects/hipmer/
and to v2 the one you posted, right?
	-Fernando M
yes, but I'm not sure if your link contains info how to install all dependencies?
	-Silas Kieser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2500-000003000000}">
      <text>
        <r>
          <rPr>
            <sz val="10"/>
            <color rgb="FF000000"/>
            <rFont val="Arial"/>
          </rPr>
          <t>please put http://github.com/EESI/TEAT
	-Gail R</t>
        </r>
      </text>
    </comment>
    <comment ref="A2" authorId="0" shapeId="0" xr:uid="{00000000-0006-0000-2500-000002000000}">
      <text>
        <r>
          <rPr>
            <sz val="10"/>
            <color rgb="FF000000"/>
            <rFont val="Arial"/>
          </rPr>
          <t>above, please put http://github.com/EESI/TEA
	-Gail R
url returns "page not found"
	-Fernando M
Works for me.  Please put it.
	-Gail R
Should this URL replace the one above or should both be included? But you need to make the repository public, otherwise nobody but you can access it.
	-Fernando M
_Marked as resolved_
	-Fernando M
_Re-opened_
It's public ... Replace previous url with it.
	-Gail R
done
	-Fernando M</t>
        </r>
      </text>
    </comment>
    <comment ref="A3" authorId="0" shapeId="0" xr:uid="{00000000-0006-0000-2500-000001000000}">
      <text>
        <r>
          <rPr>
            <sz val="10"/>
            <color rgb="FF000000"/>
            <rFont val="Arial"/>
          </rPr>
          <t>So, this is across all classifiers?  Should we not being using TEA here to also evaluate how well each classifier did on these hard to detect taxa?  If you want to give me the data, I can do this analysis.
	-Gail R</t>
        </r>
      </text>
    </comment>
  </commentList>
</comments>
</file>

<file path=xl/sharedStrings.xml><?xml version="1.0" encoding="utf-8"?>
<sst xmlns="http://schemas.openxmlformats.org/spreadsheetml/2006/main" count="7425" uniqueCount="2730">
  <si>
    <t>Data set</t>
  </si>
  <si>
    <t>Marine</t>
  </si>
  <si>
    <t>Strain madness</t>
  </si>
  <si>
    <t>Plant-associated</t>
  </si>
  <si>
    <t>Number of samples</t>
  </si>
  <si>
    <t>2 x 10</t>
  </si>
  <si>
    <t>2 x 100</t>
  </si>
  <si>
    <t>3 x 21</t>
  </si>
  <si>
    <t>Description</t>
  </si>
  <si>
    <t>Simulated short read and long read shotgun metagenome data from samples at different seafloor locations of a marine environment</t>
  </si>
  <si>
    <t>Simulated long read and short read shotgun metagenome data, including a large amount of strain-level variation</t>
  </si>
  <si>
    <t>Simulated short read and long read shotgun metagenome data from samples taken from a plant rhizosphere environment</t>
  </si>
  <si>
    <t>Data set size (per simulation)</t>
  </si>
  <si>
    <t>50 Gb each</t>
  </si>
  <si>
    <t>200 Gb each</t>
  </si>
  <si>
    <t>105 Gb each</t>
  </si>
  <si>
    <t>Sample sizes</t>
  </si>
  <si>
    <t>5 Gb</t>
  </si>
  <si>
    <t>2 Gb</t>
  </si>
  <si>
    <t>Genomes</t>
  </si>
  <si>
    <t>777 (474 unique, 303 common)</t>
  </si>
  <si>
    <t>408 (13 unique, 395 common)</t>
  </si>
  <si>
    <t>495 (414 unique, 81 common)</t>
  </si>
  <si>
    <t>Public/New genomes</t>
  </si>
  <si>
    <t>622 public, 155 new</t>
  </si>
  <si>
    <t>0 public, 408 new</t>
  </si>
  <si>
    <t>286 public (230 bacteria, 55 funghi, A. thaliana), 209 new</t>
  </si>
  <si>
    <t>Circular elements (plasmids, viruses and other circular elements)</t>
  </si>
  <si>
    <t>Used simulators</t>
  </si>
  <si>
    <t>ART, NanoSim</t>
  </si>
  <si>
    <t>ART, NanoSim, PBsim</t>
  </si>
  <si>
    <t>Short read insert size mean, standard deviation</t>
  </si>
  <si>
    <t>270 bp, 27 bp</t>
  </si>
  <si>
    <t>Short read length</t>
  </si>
  <si>
    <t>150 bp</t>
  </si>
  <si>
    <t>Long read size mean</t>
  </si>
  <si>
    <t>7408 bp</t>
  </si>
  <si>
    <t>3000 bp (sd 1000 bp)</t>
  </si>
  <si>
    <t>Method type</t>
  </si>
  <si>
    <t>Dataset</t>
  </si>
  <si>
    <t>ID or name used in manuscript</t>
  </si>
  <si>
    <t>Method</t>
  </si>
  <si>
    <t>Version</t>
  </si>
  <si>
    <t>DockerID,pip,conda,repository</t>
  </si>
  <si>
    <t>Anonymous name</t>
  </si>
  <si>
    <t>Command or parameters</t>
  </si>
  <si>
    <t>Assembler</t>
  </si>
  <si>
    <t>Marine hybrid pooled samples</t>
  </si>
  <si>
    <t>A-STAR</t>
  </si>
  <si>
    <t>https://github.com/broodkin/CAMI2.git</t>
  </si>
  <si>
    <t>suspicious_fermi_3</t>
  </si>
  <si>
    <t>co assembly of sample 0 to 9, using both long and short reads (contigs)</t>
  </si>
  <si>
    <t>docker run -v /path/to/raw/reads/:/rawdata/ -v /path/to/store/longreads/:/long_reads/ -v /path/to/store/deinterleaved/shortreads/:/short_reads/ -v /path/to/output/:/outdata/ -i -t cami2019 python /SCRIPT/start_pipeline.py -d marine -co yes</t>
  </si>
  <si>
    <t>-</t>
  </si>
  <si>
    <t>co assembly of sample 0 to 9, using both long and short reads (scaffolds)</t>
  </si>
  <si>
    <t>Marine hybrid single samples (0-5)</t>
  </si>
  <si>
    <t>suspicious_fermi_2</t>
  </si>
  <si>
    <t>co assembly of sample 0 to 9, using both long and short reads</t>
  </si>
  <si>
    <t>docker run -v /path/to/raw/reads/:/rawdata/ -v /path/to/store/longreads/:/long_reads/ -v /path/to/store/deinterleaved/shortreads/:/short_reads/ -v /path/to/output/:/outdata/ -i -t cami2019 python /SCRIPT/start_pipeline.py -d marine -co no</t>
  </si>
  <si>
    <t>Marine short-read pooled samples</t>
  </si>
  <si>
    <t>ABySS</t>
  </si>
  <si>
    <t>2.1.5</t>
  </si>
  <si>
    <t>https://github.com/bcgsc/abyss</t>
  </si>
  <si>
    <t>insane_jones_0</t>
  </si>
  <si>
    <t>The assembly was performed on pooled samples by ABySS.</t>
  </si>
  <si>
    <t>Marine long-read pooled samples</t>
  </si>
  <si>
    <t>Flye</t>
  </si>
  <si>
    <t>2.4.1</t>
  </si>
  <si>
    <t>https://github.com/fenderglass/Flye</t>
  </si>
  <si>
    <t>agry_franklin_0</t>
  </si>
  <si>
    <t>Fast and accurate de novo assembler for single molecule sequencing reads</t>
  </si>
  <si>
    <t>flye --pacbio-raw marmgCAMI2_long_read_sample_0_reads.fq marmgCAMI2_long_read_sample_1_reads.fq marmgCAMI2_long_read_sample_2_reads.fq marmgCAMI2_long_read_sample_3_reads.fq marmgCAMI2_long_read_sample_4_reads.fq marmgCAMI2_long_read_sample_5_reads.fq marmgCAMI2_long_read_sample_6_reads.fq marmgCAMI2_long_read_sample_7_reads.fq marmgCAMI2_long_read_sample_8_reads.fq marmgCAMI2_long_read_sample_9_reads.fq -g 2g -o flye_out -t 56 --meta</t>
  </si>
  <si>
    <t>GATB</t>
  </si>
  <si>
    <t>1.0</t>
  </si>
  <si>
    <t>https://github.com/GATB/gatb-pipeline</t>
  </si>
  <si>
    <t>romantic_galileo_0</t>
  </si>
  <si>
    <t>Short and long reads were used. Long reads were assembled using miniasm. Short reads were assembled using gatb-pipeline. Reconciliation was performed by a custom Python script.</t>
  </si>
  <si>
    <t>see tools/hybrid_metagenome_assembly_cami2.txt in gatb-pipeline repository</t>
  </si>
  <si>
    <t>HipMer</t>
  </si>
  <si>
    <t>https://sourceforge.net/projects/hipmer/</t>
  </si>
  <si>
    <t>tender_brattain_0</t>
  </si>
  <si>
    <t>HipMer, version v1.0-627-g52b174b5, was executed on 332947754 reads and 98 GB of fastq for 4713 seconds in a job over 64 nodes (4096 threads) using the Metagenome with cgraph workflow. These are the results running the ono module after the cgraph module</t>
  </si>
  <si>
    <t>hipmer --meta --cgraph -k 21,31,55,71 --merge-reads=1 --ono-splints-after-cgraph --interleaved marine_dataset/*short*.fq:i270:s20</t>
  </si>
  <si>
    <t>tender_brattain_4</t>
  </si>
  <si>
    <t>HipMer, version v1.0-596-ga897df70, was executed on 332947754 reads and 98 GB of fastq for 1575 seconds in a job over 128 nodes (4096 threads) using the Metagenome with cgraph workflow. These are the results running the the cgraph module only</t>
  </si>
  <si>
    <t>hipmer --meta --cgraph -k 21,31,55,71 --merge-reads=1 --interleaved marine_dataset/*short*.fq:i270:s20</t>
  </si>
  <si>
    <t>tender_brattain_5</t>
  </si>
  <si>
    <t>HipMer, version v1.0-627-g52b174b5, was executed on 332947754 reads and 98 GB of fastq for 5170 seconds in a job over 64 nodes (4352 threads) using the Metagenome workflow.</t>
  </si>
  <si>
    <t>hipmer --meta -k 21,31,55,71 --merge-reads=1 --rebuild-config --interleaved marine_dataset/*short*.fq:i270:s20</t>
  </si>
  <si>
    <t>MEGAHIT</t>
  </si>
  <si>
    <t>1.1.2</t>
  </si>
  <si>
    <t>https://github.com/voutcn/megahit</t>
  </si>
  <si>
    <t>distracted_lovelace_0</t>
  </si>
  <si>
    <t>Each sample were passed through trimmomatic, decontaminated with DUK and submitted to Megahit v1.1.2</t>
  </si>
  <si>
    <t>1.2.7</t>
  </si>
  <si>
    <t>megahit -t {threads} -m 0.8 --k-min 21 --k-max 91 -1 {input.r1} -2 {input.r2} -o {params.megahit_out} --out-prefix {params.prefix}</t>
  </si>
  <si>
    <t>1.1.4-2</t>
  </si>
  <si>
    <t>jovial_engelbart_0</t>
  </si>
  <si>
    <t>megahit assembler</t>
  </si>
  <si>
    <t>megahit --12 marmgCAMI2_short_read_sample_0_reads.fq,marmgCAMI2_short_read_sample_1_reads.fq,marmgCAMI2_short_read_sample_2_reads.fq,marmgCAMI2_short_read_sample_3_reads.fq,marmgCAMI2_short_read_sample_4_reads.fq,marmgCAMI2_short_read_sample_5_reads.fq,marmgCAMI2_short_read_sample_6_reads.fq,marmgCAMI2_short_read_sample_7_reads.fq,marmgCAMI2_short_read_sample_8_reads.fq,marmgCAMI2_short_read_sample_9_reads.fq -t 56 --presets meta-sensitive -o megahit_out</t>
  </si>
  <si>
    <t>Marine hybrid single samples (0-4)</t>
  </si>
  <si>
    <t>Metahit_LINKS</t>
  </si>
  <si>
    <t>??</t>
  </si>
  <si>
    <t>https://github.com/leoqiang/CAMI2</t>
  </si>
  <si>
    <t>clever_heisenberg_{0-4}</t>
  </si>
  <si>
    <t>sample_{0-4} short reads corrected using SPAdes, long reads corrected using FMLRC, assembly Megahit, scaffolding with LINKS</t>
  </si>
  <si>
    <t>snakemake --snakefile assembly_pipeline.snakefile --core 40 --configfile example_cfg.yaml</t>
  </si>
  <si>
    <t>Marine short-read single samples (0-4)</t>
  </si>
  <si>
    <t>MG-Atlas</t>
  </si>
  <si>
    <t>2.1.0</t>
  </si>
  <si>
    <t>github.com/metagenome-atlas/atlas</t>
  </si>
  <si>
    <t>high_feynman_0</t>
  </si>
  <si>
    <t>single sample assembly of short read samples 0-4</t>
  </si>
  <si>
    <t>atlas run assembly --config spades_k="21,33,55,77"</t>
  </si>
  <si>
    <t>evil_bell_0</t>
  </si>
  <si>
    <t>Single sample assembly of short read samples 0-4 and long read-samples 0-4</t>
  </si>
  <si>
    <t>atlas run assembly --config longread_type=pacbio spades_k="21,33,55,77"</t>
  </si>
  <si>
    <t>metaSPAdes</t>
  </si>
  <si>
    <t>3.13.0</t>
  </si>
  <si>
    <t>https://github.com/ablab/spades</t>
  </si>
  <si>
    <t>jolly_pike_0</t>
  </si>
  <si>
    <t>spades.py --meta -t 8 -k 21,33,55,77</t>
  </si>
  <si>
    <t>SPAdes</t>
  </si>
  <si>
    <t>3.13.1</t>
  </si>
  <si>
    <t>grave_pike_0</t>
  </si>
  <si>
    <t>spades.py --meta -t 5 -k 21,33,55,77</t>
  </si>
  <si>
    <t>metaspades.py -k 21,33,55,77 -1 {input.r1} -2 {input.r2} -m 500 -o {params.outdir} -t {threads}</t>
  </si>
  <si>
    <t>Marine hybrid single samples (0-9)</t>
  </si>
  <si>
    <t>3.14-dev</t>
  </si>
  <si>
    <t>furious_goodall_21</t>
  </si>
  <si>
    <t>Marine Dataset Co-assembly</t>
  </si>
  <si>
    <t>spades.py -1 {left} -2 {right} --pacbio {long} --meta</t>
  </si>
  <si>
    <t>furious_goodall_{10-15,17-20}</t>
  </si>
  <si>
    <t>Marine Dataset #{0-9}</t>
  </si>
  <si>
    <t>OPERA-MS</t>
  </si>
  <si>
    <t>0.8.3</t>
  </si>
  <si>
    <t>https://github.com/CSB5/OPERA-MS</t>
  </si>
  <si>
    <t>perl {params.cd}/lib/OPERA-MS-0.8.3/OPERA-MS.pl --short-read1 {input.r1} --short-read2 {input.r2} --num-processors {threads} --long-read {input.long_read} --out-dir {params.outdir}</t>
  </si>
  <si>
    <t>Ray</t>
  </si>
  <si>
    <t>RayMeta</t>
  </si>
  <si>
    <t>2.3.1</t>
  </si>
  <si>
    <t>https://github.com/sebhtml/ray</t>
  </si>
  <si>
    <t>gloomy_engelbart_0</t>
  </si>
  <si>
    <t>The assembly was performed on pooled samples by Ray Meta.</t>
  </si>
  <si>
    <t>mpiexec -n {threads} Ray -k31 -p {input.r1} {input.r2} -o {params.ray_out}</t>
  </si>
  <si>
    <t>Strain hybrid pooled samples</t>
  </si>
  <si>
    <t>suspicious_fermi_1</t>
  </si>
  <si>
    <t>co assembly of sample 0 to 99, using both long and short reads (contigs)</t>
  </si>
  <si>
    <t>docker run -v /path/to/raw/reads/:/rawdata/ -v /path/to/store/longreads/:/long_reads/ -v /path/to/store/deinterleaved/shortreads/:/short_reads/ -v /path/to/output/:/outdata/ -v /path/to/kraken_db/:/kraken_db/ -i -t cami2019 python /SCRIPT/start_pipeline.py -d strain_madness -co yes</t>
  </si>
  <si>
    <t>co assembly of sample 0 to 99, using both long and short reads (scaffolds)</t>
  </si>
  <si>
    <t>Strain hybrid single samples (0-5)</t>
  </si>
  <si>
    <t>suspicious_fermi_0</t>
  </si>
  <si>
    <t>single sample assembly of sample 0 to 5, using both long and short reads</t>
  </si>
  <si>
    <t>docker run -v /path/to/raw/reads/:/rawdata/ -v /path/to/store/longreads/:/long_reads/ -v /path/to/store/deinterleaved/shortreads/:/short_reads/ -v /path/to/output/:/outdata/ -v /path/to/kraken_db/:/kraken_db/ -i -t cami2019 python /SCRIPT/start_pipeline.py -d strain_madness -co no</t>
  </si>
  <si>
    <t>backstabbing_hopper_0</t>
  </si>
  <si>
    <t>Strain short-read pooled samples</t>
  </si>
  <si>
    <t>tender_brattain_1</t>
  </si>
  <si>
    <t>HipMer, version v1.0-627-g52b174b5, was executed on 1330455402 reads and 394 GB of fastq for 17498 seconds in a job over 64 nodes (4352 threads) using the Metagenome workflow.</t>
  </si>
  <si>
    <t>hipmer --meta --rebuild-config -k 21,31,55,71 --merge-reads=1 --interleaved strain_dataset/*short*.fq:i270:s20</t>
  </si>
  <si>
    <t>elated_bohr_0</t>
  </si>
  <si>
    <t>HipMer, version v1.0-596-ga897df70, was executed on 1330455402 reads and 394 GB of fastq for 8529 seconds in a job over 128 nodes (4096 threads) using the Metagenome with cgraph workflow. This is the results from the cgraph module only</t>
  </si>
  <si>
    <t>hipmer --meta --cgraph -k 21,31,55,71 --merge-reads=1 --interleaved strain_dataset/*short*.fq:i270:s20</t>
  </si>
  <si>
    <t>tender_brattain_3</t>
  </si>
  <si>
    <t>HipMer, version v1.0-627-g52b174b5, was executed on 1330455402 reads and 394 GB of fastq for 17432 seconds in a job over 64 nodes (4096 threads) using the Metagenome with cgraph workflow. This is the results from the ono module after the cgraph module has executed</t>
  </si>
  <si>
    <t>hipmer --meta --cgraph -k 21,31,55,71 --merge-reads=1 --ono-splints-after-cgraph --interleaved strain_dataset/*short*.fq:i270:s20</t>
  </si>
  <si>
    <t>jovial_engelbart_1</t>
  </si>
  <si>
    <t>megahit assembly of strain madness dataset</t>
  </si>
  <si>
    <t>megahit --12 strmgCAMI2_short_read_sample_0_reads.fq,strmgCAMI2_short_read_sample_1_reads.fq,strmgCAMI2_short_read_sample_2_reads.fq,strmgCAMI2_short_read_sample_3_reads.fq,strmgCAMI2_short_read_sample_4_reads.fq,strmgCAMI2_short_read_sample_5_reads.fq,strmgCAMI2_short_read_sample_6_reads.fq,strmgCAMI2_short_read_sample_7_reads.fq,strmgCAMI2_short_read_sample_8_reads.fq,strmgCAMI2_short_read_sample_9_reads.fq,strmgCAMI2_short_read_sample_10_reads.fq,strmgCAMI2_short_read_sample_11_reads.fq,strmgCAMI2_short_read_sample_12_reads.fq,strmgCAMI2_short_read_sample_13_reads.fq,strmgCAMI2_short_read_sample_14_reads.fq,strmgCAMI2_short_read_sample_15_reads.fq,strmgCAMI2_short_read_sample_16_reads.fq,strmgCAMI2_short_read_sample_17_reads.fq,strmgCAMI2_short_read_sample_18_reads.fq,strmgCAMI2_short_read_sample_19_reads.fq,strmgCAMI2_short_read_sample_20_reads.fq,strmgCAMI2_short_read_sample_21_reads.fq,strmgCAMI2_short_read_sample_22_reads.fq,strmgCAMI2_short_read_sample_23_reads.fq,strmgCAMI2_short_read_sample_24_reads.fq,strmgCAMI2_short_read_sample_25_reads.fq,strmgCAMI2_short_read_sample_26_reads.fq,strmgCAMI2_short_read_sample_27_reads.fq,strmgCAMI2_short_read_sample_28_reads.fq,strmgCAMI2_short_read_sample_29_reads.fq,strmgCAMI2_short_read_sample_30_reads.fq,strmgCAMI2_short_read_sample_31_reads.fq,strmgCAMI2_short_read_sample_32_reads.fq,strmgCAMI2_short_read_sample_33_reads.fq,strmgCAMI2_short_read_sample_34_reads.fq,strmgCAMI2_short_read_sample_35_reads.fq,strmgCAMI2_short_read_sample_36_reads.fq,strmgCAMI2_short_read_sample_37_reads.fq,strmgCAMI2_short_read_sample_38_reads.fq,strmgCAMI2_short_read_sample_39_reads.fq,strmgCAMI2_short_read_sample_40_reads.fq,strmgCAMI2_short_read_sample_41_reads.fq,strmgCAMI2_short_read_sample_42_reads.fq,strmgCAMI2_short_read_sample_43_reads.fq,strmgCAMI2_short_read_sample_44_reads.fq,strmgCAMI2_short_read_sample_45_reads.fq,strmgCAMI2_short_read_sample_46_reads.fq,strmgCAMI2_short_read_sample_47_reads.fq,strmgCAMI2_short_read_sample_48_reads.fq,strmgCAMI2_short_read_sample_49_reads.fq,strmgCAMI2_short_read_sample_50_reads.fq,strmgCAMI2_short_read_sample_51_reads.fq,strmgCAMI2_short_read_sample_52_reads.fq,strmgCAMI2_short_read_sample_53_reads.fq,strmgCAMI2_short_read_sample_54_reads.fq,strmgCAMI2_short_read_sample_55_reads.fq,strmgCAMI2_short_read_sample_56_reads.fq,strmgCAMI2_short_read_sample_57_reads.fq,strmgCAMI2_short_read_sample_58_reads.fq,strmgCAMI2_short_read_sample_59_reads.fq,strmgCAMI2_short_read_sample_60_reads.fq,strmgCAMI2_short_read_sample_61_reads.fq,strmgCAMI2_short_read_sample_62_reads.fq,strmgCAMI2_short_read_sample_63_reads.fq,strmgCAMI2_short_read_sample_64_reads.fq,strmgCAMI2_short_read_sample_65_reads.fq,strmgCAMI2_short_read_sample_66_reads.fq,strmgCAMI2_short_read_sample_67_reads.fq,strmgCAMI2_short_read_sample_68_reads.fq,strmgCAMI2_short_read_sample_69_reads.fq,strmgCAMI2_short_read_sample_70_reads.fq,strmgCAMI2_short_read_sample_71_reads.fq,strmgCAMI2_short_read_sample_72_reads.fq,strmgCAMI2_short_read_sample_73_reads.fq,strmgCAMI2_short_read_sample_74_reads.fq,strmgCAMI2_short_read_sample_75_reads.fq,strmgCAMI2_short_read_sample_76_reads.fq,strmgCAMI2_short_read_sample_77_reads.fq,strmgCAMI2_short_read_sample_78_reads.fq,strmgCAMI2_short_read_sample_79_reads.fq,strmgCAMI2_short_read_sample_80_reads.fq,strmgCAMI2_short_read_sample_81_reads.fq,strmgCAMI2_short_read_sample_82_reads.fq,strmgCAMI2_short_read_sample_83_reads.fq,strmgCAMI2_short_read_sample_84_reads.fq,strmgCAMI2_short_read_sample_85_reads.fq,strmgCAMI2_short_read_sample_86_reads.fq,strmgCAMI2_short_read_sample_87_reads.fq,strmgCAMI2_short_read_sample_88_reads.fq,strmgCAMI2_short_read_sample_89_reads.fq,strmgCAMI2_short_read_sample_90_reads.fq,strmgCAMI2_short_read_sample_91_reads.fq,strmgCAMI2_short_read_sample_92_reads.fq,strmgCAMI2_short_read_sample_93_reads.fq,strmgCAMI2_short_read_sample_94_reads.fq,strmgCAMI2_short_read_sample_95_reads.fq,strmgCAMI2_short_read_sample_96_reads.fq,strmgCAMI2_short_read_sample_97_reads.fq,strmgCAMI2_short_read_sample_98_reads.fq,strmgCAMI2_short_read_sample_99_reads.fq -t 56 --presets meta-sensitive -o megahit_out --tmp-dir /vol/scratch</t>
  </si>
  <si>
    <t>sleepy_tesla_0</t>
  </si>
  <si>
    <t>Each sample were passed through trimmomatic v0.32, decontaminated with DUK v1.051 and submitted to Megahit v1.1.2</t>
  </si>
  <si>
    <t>Strain hybrid single samples (0-4)</t>
  </si>
  <si>
    <t>clever_heisenberg_{5-9}</t>
  </si>
  <si>
    <t>Strain short-read single samples (0-4)</t>
  </si>
  <si>
    <t>stupefied_almeida_0</t>
  </si>
  <si>
    <t>single sample assembly of short reads samples 0-4</t>
  </si>
  <si>
    <t>evil_bell_1</t>
  </si>
  <si>
    <t>Strain hybrid single samples (0-9)</t>
  </si>
  <si>
    <t>furious_goodall_{0-9}</t>
  </si>
  <si>
    <t>Strain Madness Dataset #0</t>
  </si>
  <si>
    <t>furious_goodall_16</t>
  </si>
  <si>
    <t>Strain Madness Co-assembly</t>
  </si>
  <si>
    <t>Plant-associated short-read single samples (0-4)</t>
  </si>
  <si>
    <t>MetaHipMer</t>
  </si>
  <si>
    <t>1.2.2</t>
  </si>
  <si>
    <t>tender_mayer_{2-6}</t>
  </si>
  <si>
    <t>Plant-associated short-read pooled samples</t>
  </si>
  <si>
    <t>tender_mayer_0</t>
  </si>
  <si>
    <t>Plant-associated long-read pooled samples</t>
  </si>
  <si>
    <t>metaFlye</t>
  </si>
  <si>
    <t>2.8</t>
  </si>
  <si>
    <t>happy_newton_0</t>
  </si>
  <si>
    <t>metaFlye is used to assembled all samples combined, using…</t>
  </si>
  <si>
    <t>gloomy_archimedes_0</t>
  </si>
  <si>
    <t>Assembly of all samples using ONT + PacBio for assembly…</t>
  </si>
  <si>
    <t>high_newton_0</t>
  </si>
  <si>
    <t>Assembly of all samples using metaFlye in strain-aware…</t>
  </si>
  <si>
    <t>hopeful_sammet_0</t>
  </si>
  <si>
    <t>Assembly using metaFlye from long reads in strain-aware…</t>
  </si>
  <si>
    <t>MetaHipMer 2</t>
  </si>
  <si>
    <t>2.0.0</t>
  </si>
  <si>
    <t>https://bitbucket.org/berkeleylab/mhm2/src/master/</t>
  </si>
  <si>
    <t>naughty_hopper_0</t>
  </si>
  <si>
    <t>naughty_hopper_{2-6}</t>
  </si>
  <si>
    <t>Plant-associated hybrid single samples (0-21)</t>
  </si>
  <si>
    <t>0.9.0</t>
  </si>
  <si>
    <t>admiring_einstein_{0-21}</t>
  </si>
  <si>
    <t>We use OPERA-MS 0.9.0 to assembly sample_0 with hiseq…</t>
  </si>
  <si>
    <t>Megahit</t>
  </si>
  <si>
    <t>Plant-associated hybrid pooled samples</t>
  </si>
  <si>
    <t>2.8.1</t>
  </si>
  <si>
    <t>Plant-associated hybrid single samples (0-4)</t>
  </si>
  <si>
    <t>Genome binner</t>
  </si>
  <si>
    <t>Marine gold standard short-read assembly</t>
  </si>
  <si>
    <t>A1</t>
  </si>
  <si>
    <t>MetaBAT</t>
  </si>
  <si>
    <t>2.13-33</t>
  </si>
  <si>
    <t>metabat/metabat, https://bitbucket.org/berkeleylab/metabat/src/master/</t>
  </si>
  <si>
    <t>sleepy_ptolemy_4</t>
  </si>
  <si>
    <t>gold assembly short reads minimum_length 1500</t>
  </si>
  <si>
    <t>A2</t>
  </si>
  <si>
    <t>gold assembly short reads minimum_length 2500</t>
  </si>
  <si>
    <t>nan</t>
  </si>
  <si>
    <t>A3</t>
  </si>
  <si>
    <t>0.25.4</t>
  </si>
  <si>
    <t>cami/metabat:0.25.4</t>
  </si>
  <si>
    <t>docker run -v "/home/me/marine:/host:rw" -v "/home/me/output:/output:rw" --workdir /output cami/metabat:0.25.4 "metabat_wrapper.sh /host/assembly/marmgCAMI2_short_read_pooled_gold_standard_assembly.fasta /host/short_reads/marmgCAMI2_short_read_sample_0_reads.fq /host/short_reads/marmgCAMI2_short_read_sample_1_reads.fq /host/short_reads/marmgCAMI2_short_read_sample_2_reads.fq /host/short_reads/marmgCAMI2_short_read_sample_3_reads.fq /host/short_reads/marmgCAMI2_short_read_sample_4_reads.fq /host/short_reads/marmgCAMI2_short_read_sample_5_reads.fq /host/short_reads/marmgCAMI2_short_read_sample_6_reads.fq /host/short_reads/marmgCAMI2_short_read_sample_7_reads.fq /host/short_reads/marmgCAMI2_short_read_sample_8_reads.fq /host/short_reads/marmgCAMI2_short_read_sample_9_reads.fq"</t>
  </si>
  <si>
    <t>B1</t>
  </si>
  <si>
    <t>MetaBinner</t>
  </si>
  <si>
    <t>https://github.com/ziyewang/MetaBinner</t>
  </si>
  <si>
    <t>furious_ardinghelli_12</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</si>
  <si>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Simulated long read and short read shotgun metagenome data and marmgCAMI2_short_read_pooled_gold_standard_assembly.fasta #code to generate input files #./gen_cov.sh #need do some slight changes, scripts/gen_cov.sh (to get coverage_new.tsv) #move the coverage_new.tsv to the input path #./run.sh /input/marmgCAMI2_short_read_pooled_gold_standard_assembly.fasta 1000 4 #details are shown in Github repo #difference: --binscore 0.2</t>
  </si>
  <si>
    <t>OPENBLAS_NUM_THREADS=2 python Metabinner.py --contig_file input_path/marmgCAMI2_short_read_pooled_gold_standard_assembly_1000.fa --coverage_profiles input_path/coverage_new_f1000_sr.tsv --composition_profiles input_path/kmer_4_f1000.csv --output output_path/marine_gold_f1k_metabinner_result.tsv --log output_path/result.log --use_hmm --hmm_icm_path path_to_MetaBinner/hmm_data/hmm/ --pacbio_read_profiles input_path/coverage_new_f1000_pb.tsv --binscore 0.2</t>
  </si>
  <si>
    <t>B2</t>
  </si>
  <si>
    <t>furious_ardinghelli_3</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</si>
  <si>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Simulated long read and short read shotgun metagenome data and marmgCAMI2_short_read_pooled_gold_standard_assembly.fasta #code to generate input files #./gen_cov.sh #need do some slight changes, scripts/gen_cov.sh (to get coverage_new.tsv) #move the coverage_new.tsv to the input path #./run.sh /input/marmgCAMI2_short_read_pooled_gold_standard_assembly.fasta 1000 4 #details are shown in Github repo</t>
  </si>
  <si>
    <t>OPENBLAS_NUM_THREADS=2 python Metabinner.py --contig_file input_path/marmgCAMI2_short_read_pooled_gold_standard_assembly_1000.fa --coverage_profiles input_path/coverage_new_f1000_sr.tsv --composition_profiles input_path/kmer_4_f1000.csv --output output_path/marine_gold_f1k_metabinner_result.tsv --log output_path/result.log --use_hmm --hmm_icm_path path_to_MetaBinner/hmm_data/hmm/ --pacbio_read_profiles input_path/coverage_new_f1000_pb.tsv</t>
  </si>
  <si>
    <t>B3</t>
  </si>
  <si>
    <t>furious_ardinghelli_18</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</si>
  <si>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Simulated short read shotgun metagenome data and marmgCAMI2_short_read_pooled_gold_standard_assembly.fasta #code to generate input files #./gen_cov.sh #need do some slight changes, scripts/gen_cov.sh (to get coverage_new.tsv) #move the coverage_new.tsv to the input path #./run.sh /input/marmgCAMI2_short_read_pooled_gold_standard_assembly.fasta 1000 4 #details are shown in Github repo #contigs length threshold: 1000; only short reads</t>
  </si>
  <si>
    <t>OPENBLAS_NUM_THREADS=2 python Metabinner.py --contig_file input_path/marmgCAMI2_short_read_pooled_gold_standard_assembly_1000.fa --coverage_profiles input_path/coverage_new_f1000_sr.tsv --composition_profiles input_path/kmer_4_f1000.csv --output output_path/marine_gold_assembly_metabinner_f1k_short_read_only_result.tsv --log output_path/result.log --use_hmm --hmm_icm_path path_to_MetaBinner/hmm_data/hmm/</t>
  </si>
  <si>
    <t>C1</t>
  </si>
  <si>
    <t>Autometa</t>
  </si>
  <si>
    <t>cami2/146383e</t>
  </si>
  <si>
    <t>jasonkwan/autometa/cami2, https://bitbucket.org/jason_c_kwan/autometa/src/cami2/</t>
  </si>
  <si>
    <t>sharp_bardeen_0</t>
  </si>
  <si>
    <t>nr database provided must first be formatted into a diamond database with `diamond makedb`. Note, when applicable, if Archaea and Bacteria are detected. Both are binned and concatenated with distinct bin names into the final output file. Contigs remaining unclustered by Autometa are classified under "bin_0."</t>
  </si>
  <si>
    <t>run_autometa.py --assembly marmgCAMI2_short_read_pooled_gold_standard_assembly.fasta.gz --i_reads marmgCAMI2_short_reads.fq.gz --db_dir CAMI2_databases --maketaxtable --length_cutoff 3000 --processors 10 --output_dir binning</t>
  </si>
  <si>
    <t>C2</t>
  </si>
  <si>
    <t>grave_torvalds_1</t>
  </si>
  <si>
    <t>nr database provided must first be formatted into a diamond database with `diamond makedb`. Note, when applicable, if Archaea and Bacteria are detected. Both are binned and concatenated with distinct bin names into the final output file. Contigs remaining unclustered by Autometa are classified under "bin_0." This is the binning of the marine gold assembly.</t>
  </si>
  <si>
    <t>run_autometa.py -a marmgCAMI2_short_read_pooled_gold_standard_ assembly.fasta.gz -i marmgCAMI2_short_reads.fq.gz -o . -m --HGT -p 10 -l 3000 -db 2019.01.09.cami2challenge.db/</t>
  </si>
  <si>
    <t>D1</t>
  </si>
  <si>
    <t>MetaWRAP</t>
  </si>
  <si>
    <t>1.2.3</t>
  </si>
  <si>
    <t>https://quay.io/repository/biocontainers/metawrap?tab=tags, https://github.com/bxlab/metaWRAP</t>
  </si>
  <si>
    <t>furious_pare_0</t>
  </si>
  <si>
    <t>The provided Gold co-assembly was binned with the metaWRAP, hybrid pipeline and using all available samples to inform the binning process. First, the assembly was binned using all the available binners in the "metawrap binning" module (concoct, metabat1, metabat2, maxbin2), then the top 3 bin sets (in this case they were concoct, maxbin2, and metabat2) were combined into one final set with "metawrap bin_refinement" module (-c 50 -x 10). The remaining unbinned contigs were re-binned again using the same binners, and the best set (in this case from concoct) was appended to the clean metaWRAP bins for a more complete binning result.</t>
  </si>
  <si>
    <t>`metawrap binning -a assembly.fasta -t 20 -m 1000 -l 500 -o initial_binning --metabat2 --metabat1 --maxbin2 --concoct --run-checkm READS/*`, `metawrap bin_refinement -o refinement -t 20 -m 1000 -c 50 -x 10 -A initial_binning/metabat2_bins -B initial_binning/maxbin2_bins -C initial_binning/concoct`</t>
  </si>
  <si>
    <t>E1</t>
  </si>
  <si>
    <t>UltraBinner</t>
  </si>
  <si>
    <t>https://github.com/Huangpq2019/UltraBinner</t>
  </si>
  <si>
    <t>pensive_sinoussi_0</t>
  </si>
  <si>
    <t>It is a method to use DAS Tool(v1.1.1) to integrate the results of three binners (CONCOCT V1.1.0, MetaBAT V2.12.1, MetaBinner) to calculate an optimized, non-redundant set of bins. samples used: simulated short read and long read shotgun metagenome data from samples at different seafloor locations of a marine environment, the gold standard assembly.</t>
  </si>
  <si>
    <t>F1</t>
  </si>
  <si>
    <t>MaxBin</t>
  </si>
  <si>
    <t>2.2.7</t>
  </si>
  <si>
    <t>https://sourceforge.net/projects/maxbin/</t>
  </si>
  <si>
    <t>elated_bardeen_0</t>
  </si>
  <si>
    <t>./run_MaxBin.pl -contig marmgCAMI2_short_read_pooled_gold_standard_assembly.fasta -out output.out -reads marmgCAMI2_short_read_sample_0_reads.fq -reads2 marmgCAMI2_short_read_sample_1_reads.fq -reads3 marmgCAMI2_short_read_sample_2_reads.fq -reads4 marmgCAMI2_short_read_sample_3_reads.fq -reads5 marmgCAMI2_short_read_sample_4_reads.fq -reads6 marmgCAMI2_short_read_sample_5_reads.fq -reads7 marmgCAMI2_short_read_sample_6_reads.fq -reads8 marmgCAMI2_short_read_sample_7_reads.fq -reads9 marmgCAMI2_short_read_sample_8_reads.fq -reads10 marmgCAMI2_short_read_sample_9_reads.fq -thread 16</t>
  </si>
  <si>
    <t>F2</t>
  </si>
  <si>
    <t>2.0.2</t>
  </si>
  <si>
    <t>karlon27/maxbin_binning</t>
  </si>
  <si>
    <t>docker run -v /home/me:/host:rw" --workdir /opt/MaxBin-2.0.2 karlon27/maxbin_binning "/opt/MaxBin-2.0.2/run_MaxBin.pl -contig /host/assembly/marmgCAMI2_short_read_pooled_gold_standard_assembly.fasta -out /host/output.out -reads /host/short_reads/marmgCAMI2_short_read_sample_0_reads.fq -reads2 /host/short_reads/marmgCAMI2_short_read_sample_1_reads.fq -reads3 /host/short_reads/marmgCAMI2_short_read_sample_2_reads.fq -reads4 /host/short_reads/marmgCAMI2_short_read_sample_3_reads.fq -reads5 /host/short_reads/marmgCAMI2_short_read_sample_4_reads.fq -reads6 /host/short_reads/marmgCAMI2_short_read_sample_5_reads.fq -reads7 /host/short_reads/marmgCAMI2_short_read_sample_6_reads.fq -reads8 /host/short_reads/marmgCAMI2_short_read_sample_7_reads.fq -reads9 /host/short_reads/marmgCAMI2_short_read_sample_8_reads.fq -reads10 /host/short_reads/marmgCAMI2_short_read_sample_9_reads.fq -thread 16"</t>
  </si>
  <si>
    <t>G1</t>
  </si>
  <si>
    <t>CONCOCT</t>
  </si>
  <si>
    <t>1.1.0</t>
  </si>
  <si>
    <t>quay.io/biocontainers/concoct:1.1.0--py37h88e4a8a_0</t>
  </si>
  <si>
    <t>bowtie2-build --threads 16 marmgCAMI2_short_read_pooled_gold_standard_assembly.fasta marmgCAMI2_short_read_pooled_gold_standard_assembly.index\n for i in {0..9}; do bowtie2 -q --threads 16 --fr -x marmgCAMI2_short_read_pooled_gold_standard_assembly.index --interleaved marmgCAMI2_short_read_sample_${i}_reads.fq -S marmgCAMI2_short_read_sample_${i}_reads.sam ; done\n for i in {0..9}; do samtools view -@ 16 -b marmgCAMI2_short_read_sample_${i}_reads.sam -o marmgCAMI2_short_read_sample_${i}_reads.bam ; done\n for i in {0..9}; do samtools sort -@ 16 marmgCAMI2_short_read_sample_${i}_reads.bam -o marmgCAMI2_short_read_sample_${i}_reads.sorted.bam ; done\n for i in {0..9}; do samtools index -@ 16 marmgCAMI2_short_read_sample_${i}_reads.sorted.bam ; done\n cut_up_fasta.py anonymous_gsa_pooled.fasta -c 10000 -o 0 --merge_last -b contigs_10K.bed &gt; contigs_10K.fa\n concoct_coverage_table.py contigs_10K.bed anonymous_reads_sample_*.sorted.bam &gt; coverage_table.tsv\n concoct --composition_file contigs_10K.fa --coverage_file coverage_table.tsv -b\n merge_cutup_clustering.py clustering_gt1000.csv &gt; clustering_merged.csv</t>
  </si>
  <si>
    <t>G2</t>
  </si>
  <si>
    <t>0.4.1</t>
  </si>
  <si>
    <t>pehofmann/cami_concoct_kallisto</t>
  </si>
  <si>
    <t>docker run --volume="/home/user/marine:/bbx/input:ro" --volume="/home/user/concoct0.4.1_output:/bbx/output:rw" pehofmann/cami_concoct_kallisto</t>
  </si>
  <si>
    <t>Marine MEGAHIT short-read assembly</t>
  </si>
  <si>
    <t>sleepy_ptolemy_10</t>
  </si>
  <si>
    <t>megahit assembly short reads minimum_length 1500</t>
  </si>
  <si>
    <t>sleepy_ptolemy_11</t>
  </si>
  <si>
    <t>megahit assembly short reads minimum_length 2500</t>
  </si>
  <si>
    <t>docker run -v "/home/me/marine:/host:rw" -v "/home/me/output:/output:rw" --workdir /output cami/metabat:0.25.4 "metabat_wrapper.sh /host/assembly/marmgCAMI2_short_read_pooled_megahit_assembly.fasta /host/short_reads/marmgCAMI2_short_read_sample_0_reads.fq /host/short_reads/marmgCAMI2_short_read_sample_1_reads.fq /host/short_reads/marmgCAMI2_short_read_sample_2_reads.fq /host/short_reads/marmgCAMI2_short_read_sample_3_reads.fq /host/short_reads/marmgCAMI2_short_read_sample_4_reads.fq /host/short_reads/marmgCAMI2_short_read_sample_5_reads.fq /host/short_reads/marmgCAMI2_short_read_sample_6_reads.fq /host/short_reads/marmgCAMI2_short_read_sample_7_reads.fq /host/short_reads/marmgCAMI2_short_read_sample_8_reads.fq /host/short_reads/marmgCAMI2_short_read_sample_9_reads.fq"</t>
  </si>
  <si>
    <t>furious_ardinghelli_4</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</si>
  <si>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Simulated long read and short read shotgun metagenome data andmarmgCAMI2_short_read_pooled_megahit_assembly.fasta #code to generate input files #./gen_cov.sh #need do some slight changes, scripts/gen_cov.sh (to get coverage_new.tsv) #move the coverage_new.tsv to the input path #./run.sh /input/marmgCAMI2_short_read_pooled_megahit_assembly.fasta 1000 4 #details are shown in Github repo #contigs length threshold: 1000</t>
  </si>
  <si>
    <t>OPENBLAS_NUM_THREADS=2 python Metabinner.py --contig_file input_path/andmarmgCAMI2_short_read_pooled_megahit_assembly_1000.fa --coverage_profiles input_path/coverage_new_f1000_sr.tsv --composition_profiles input_path/kmer_4_f1000.csv --output output_path/marine_megahit_assembly_f1k_result.tsv --log output_path/result.log --use_hmm --hmm_icm_path path_to_MetaBinner/hmm_data/hmm/ --pacbio_read_profiles input_path/coverage_new_f1000_pb.tsv</t>
  </si>
  <si>
    <t>furious_ardinghelli_5</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</si>
  <si>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Simulated long read and short read shotgun metagenome data andmarmgCAMI2_short_read_pooled_megahit_assembly.fasta #code to generate input files #./gen_cov.sh #need do some slight changes, scripts/gen_cov.sh (to get coverage_new.tsv) #move the coverage_new.tsv to the input path #./run.sh /input/marmgCAMI2_short_read_pooled_megahit_assembly.fasta 1000 4 #details are shown in Github repo #contigs length threshold: 1000; --clusters 486</t>
  </si>
  <si>
    <t>OPENBLAS_NUM_THREADS=2 python Metabinner.py --contig_file input_path/andmarmgCAMI2_short_read_pooled_megahit_assembly_1000.fa --coverage_profiles input_path/coverage_new_f1000_sr.tsv --composition_profiles input_path/kmer_4_f1000.csv --output output_path/marine_megahit_assembly_f1k_k486_result.tsv --log output_path/result.log --use_hmm --hmm_icm_path path_to_MetaBinner/hmm_data/hmm/ --pacbio_read_profiles input_path/coverage_new_f1000_pb.tsv --clusters 486</t>
  </si>
  <si>
    <t>B4</t>
  </si>
  <si>
    <t>furious_ardinghelli_11</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</si>
  <si>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Simulated long read and short read shotgun metagenome data andmarmgCAMI2_short_read_pooled_megahit_assembly.fasta #code to generate input files #./gen_cov.sh #need do some slight changes, scripts/gen_cov.sh (to get coverage_new.tsv) #move the coverage_new.tsv to the input path #./run.sh /input/marmgCAMI2_short_read_pooled_megahit_assembly.fasta 1000 4 #details are shown in Github repo #contigs length threshold: 1000；backer seed marker</t>
  </si>
  <si>
    <t>OPENBLAS_NUM_THREADS=2 python Metabinner_bacar_marker_seed_only.py --contig_file input_path/marmgCAMI2_short_read_pooled_megahit_assembly_1000.fa --coverage_profiles input_path/coverage_new_f1000_sr.tsv --composition_profiles input_path/kmer_4_f1000.csv --output output_path/marine_megahit_assembly_f1000_bacer_marker_k564_result.tsv --log output_path/result.log --use_hmm --hmm_icm_path path_to_MetaBinner/hmm_data/hmm/ --pacbio_read_profiles input_path/coverage_f1000_pb.tsv --clusters 564</t>
  </si>
  <si>
    <t>B5</t>
  </si>
  <si>
    <t>furious_ardinghelli_6</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</si>
  <si>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Simulated long read and short read shotgun metagenome data andmarmgCAMI2_short_read_pooled_megahit_assembly.fasta #code to generate input files #./gen_cov.sh #need do some slight changes, scripts/gen_cov.sh (to get coverage_new.tsv) #move the coverage_new.tsv to the input path #./run.sh /input/marmgCAMI2_short_read_pooled_megahit_assembly.fasta 500 4 #details are shown in Github repo #contigs length threshold: 500</t>
  </si>
  <si>
    <t>OPENBLAS_NUM_THREADS=2 python Metabinner.py --contig_file input_path/andmarmgCAMI2_short_read_pooled_megahit_assembly_500.fa --coverage_profiles input_path/coverage_new_f500_sr.tsv --composition_profiles input_path/kmer_4_f500.csv --output output_path/marine_megahit_f500_metabinner_result.tsv --log output_path/result.log --use_hmm --hmm_icm_path path_to_MetaBinner/hmm_data/hmm/ --pacbio_read_profiles input_path/coverage_new_f500_pb.tsv</t>
  </si>
  <si>
    <t>B7</t>
  </si>
  <si>
    <t>furious_ardinghelli_14</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</si>
  <si>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Simulated long read and short read shotgun metagenome data and marmgCAMI2_short_read_pooled_megahit_assembly.fasta #code to generate input files #./gen_cov.sh #need do some slight changes, scripts/gen_cov.sh (to get coverage_new.tsv) #move the coverage_new.tsv to the input path #./run.sh /input/marmgCAMI2_short_read_pooled_megahit_assembly.fasta 1000 4 #details are shown in Github repo #contigs length threshold: 1000; --clusters 564; --binscore 0.2</t>
  </si>
  <si>
    <t>OPENBLAS_NUM_THREADS=2 python Metabinner.py --contig_file input_path/andmarmgCAMI2_short_read_pooled_megahit_assembly_1000.fa --coverage_profiles input_path/coverage_new_f1000_sr.tsv --composition_profiles input_path/kmer_4_f1000.csv --output output_path/marine_megahit_assembly_f1k_k564_binscore02_result.tsv --log output_path/result.log --use_hmm --hmm_icm_path path_to_MetaBinner/hmm_data/hmm/ --pacbio_read_profiles input_path/coverage_new_f1000_pb.tsv --clusters 564 --binscore 0.2</t>
  </si>
  <si>
    <t>B8</t>
  </si>
  <si>
    <t>furious_ardinghelli_19</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</si>
  <si>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Simulated short read shotgun metagenome data and marmgCAMI2_short_read_pooled_megahit_assembly.fasta #code to generate input files #./gen_cov.sh #need do some slight changes, scripts/gen_cov.sh (to get coverage_new.tsv) #move the coverage_new.tsv to the input path #./run.sh /input/marmgCAMI2_short_read_pooled_megahit_assembly.fasta 1000 4 #details are shown in Github repo #contigs length threshold: 1000; --clusters 564; only use short reads</t>
  </si>
  <si>
    <t>OPENBLAS_NUM_THREADS=2 python Metabinner.py --contig_file input_path/andmarmgCAMI2_short_read_pooled_megahit_assembly_1000.fa --coverage_profiles input_path/coverage_new_f1000_sr.tsv --composition_profiles input_path/kmer_4_f1000.csv --output output_path/marine_megahit_assembly_f1k_k564_short_read_only_result.tsv --log output_path/result.log --use_hmm --hmm_icm_path path_to_MetaBinner/hmm_data/hmm/ --clusters 564</t>
  </si>
  <si>
    <t>B9</t>
  </si>
  <si>
    <t>furious_ardinghelli_10</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</si>
  <si>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Simulated long read and short read shotgun metagenome data andmarmgCAMI2_short_read_pooled_megahit_assembly.fasta #code to generate input files #./gen_cov.sh #need do some slight changes, scripts/gen_cov.sh (to get coverage_new.tsv) #move the coverage_new.tsv to the input path #./run.sh /input/marmgCAMI2_short_read_pooled_megahit_assembly.fasta 1000 4 #details are shown in Github repo #contigs length threshold: 1000; --clusters 564</t>
  </si>
  <si>
    <t>OPENBLAS_NUM_THREADS=2 python Metabinner.py --contig_file input_path/andmarmgCAMI2_short_read_pooled_megahit_assembly_1000.fa --coverage_profiles input_path/coverage_new_f1000_sr.tsv --composition_profiles input_path/kmer_4_f1000.csv --output output_path/marine_megahit_assembly_f1k_k564_result.tsv --log output_path/result.log --use_hmm --hmm_icm_path path_to_MetaBinner/hmm_data/hmm/ --pacbio_read_profiles input_path/coverage_new_f1000_pb.tsv --clusters 564</t>
  </si>
  <si>
    <t>clever_bohr_0</t>
  </si>
  <si>
    <t>The provided megahit co-assembly was binned with the metaWRAP, hybrid pipeline and using all available samples to inform the binning process. First, the assembly was binned using all the available binners in the "metawrap binning" module (concoct, metabat1, metabat2, maxbin2), then the top 3 bin sets (in this case they were metabat1, maxbin2, and metabat2) were combined into one final set with "metawrap bin_refinement" module (-c 50 -x 10). The remaining unbinned contigs were re-binned again using the same binners, and the best set (in this case from concoct) was appended to the clean metaWRAP bins for a more complete binning result.</t>
  </si>
  <si>
    <t>`metawrap binning -a assembly.fasta -t 20 -m 1000 -l 500 -o initial_binning --metabat2 --metabat1 --maxbin2 --concoct --run-checkm READS/*`, `metawrap bin_refinement -o refinement -t 20 -m 1000 -c 50 -x 10 -A initial_binning/metabat2_bins -B initial_binning/maxbin2_bins -C initial_binning/metabat1_bins`</t>
  </si>
  <si>
    <t>stoic_torvalds_0</t>
  </si>
  <si>
    <t xml:space="preserve">It is a method to use DAS Tool(v1.1.1) to integrate the results of three binners (CONCOCT V1.1.0, MetaBAT V2.12.1, MetaBinner) to calculate an optimized, non-redundant set of bins. The cluster number of MetaBinner is estimated by single-copy genes.  samples used: the megahit assembly of simulated short read and long read shotgun metagenome data from samples at different seafloor locations of a marine environment. </t>
  </si>
  <si>
    <t>E2</t>
  </si>
  <si>
    <t>stoic_torvalds_1</t>
  </si>
  <si>
    <t xml:space="preserve">It is a method to use DAS Tool(v1.1.1) to integrate the results of three binners (CONCOCT V1.1.0, MetaBAT V2.12.1, MetaBinner) to calculate an optimized, non-redundant set of bins. The cluster number of MetaBinner is 486.  samples used: the megahit assembly of simulated short read and long read shotgun metagenome data from samples at different seafloor locations of a marine environment. </t>
  </si>
  <si>
    <t>elated_bardeen_3</t>
  </si>
  <si>
    <t>./run_MaxBin.pl -contig marmgCAMI2_short_read_pooled_megahit_assembly.fasta -out output.out -reads marmgCAMI2_short_read_sample_0_reads.fq -reads2 marmgCAMI2_short_read_sample_1_reads.fq -reads3 marmgCAMI2_short_read_sample_2_reads.fq -reads4 marmgCAMI2_short_read_sample_3_reads.fq -reads5 marmgCAMI2_short_read_sample_4_reads.fq -reads6 marmgCAMI2_short_read_sample_5_reads.fq -reads7 marmgCAMI2_short_read_sample_6_reads.fq -reads8 marmgCAMI2_short_read_sample_7_reads.fq -reads9 marmgCAMI2_short_read_sample_8_reads.fq -reads10 marmgCAMI2_short_read_sample_9_reads.fq -thread 16</t>
  </si>
  <si>
    <t>docker run -v /home/me:/host:rw" --workdir /opt/MaxBin-2.0.2 karlon27/maxbin_binning "/opt/MaxBin-2.0.2/run_MaxBin.pl -contig /host/assembly/marmgCAMI2_short_read_pooled_megahit_assembly.fasta -out /host/output.out -reads /host/short_reads/marmgCAMI2_short_read_sample_0_reads.fq -reads2 /host/short_reads/marmgCAMI2_short_read_sample_1_reads.fq -reads3 /host/short_reads/marmgCAMI2_short_read_sample_2_reads.fq -reads4 /host/short_reads/marmgCAMI2_short_read_sample_3_reads.fq -reads5 /host/short_reads/marmgCAMI2_short_read_sample_4_reads.fq -reads6 /host/short_reads/marmgCAMI2_short_read_sample_5_reads.fq -reads7 /host/short_reads/marmgCAMI2_short_read_sample_6_reads.fq -reads8 /host/short_reads/marmgCAMI2_short_read_sample_7_reads.fq -reads9 /host/short_reads/marmgCAMI2_short_read_sample_8_reads.fq -reads10 /host/short_reads/marmgCAMI2_short_read_sample_9_reads.fq -thread 16"</t>
  </si>
  <si>
    <r>
      <rPr>
        <sz val="10"/>
        <color rgb="FF000000"/>
        <rFont val="Arial"/>
      </rPr>
      <t>quay.io/biocontainers/concoct:1.1.0--py37h88e4a8a_0</t>
    </r>
    <r>
      <rPr>
        <sz val="10"/>
        <color theme="1"/>
        <rFont val="Arial"/>
      </rPr>
      <t xml:space="preserve">, </t>
    </r>
    <r>
      <rPr>
        <sz val="10"/>
        <color rgb="FF000000"/>
        <rFont val="Arial"/>
      </rPr>
      <t>quay.io/biocontainers/bowtie2:2.4.1--py38he513fc3_0</t>
    </r>
  </si>
  <si>
    <r>
      <rPr>
        <sz val="10"/>
        <rFont val="Arial"/>
      </rPr>
      <t xml:space="preserve">bowtie2-build --threads 16 marmgCAMI2_short_read_pooled_megahit_assembly.fasta marmgCAMI2_short_read_pooled_megahit_assembly.index\n for i in {0..9}; do bowtie2 -q --threads 16 --fr -x marmgCAMI2_short_read_pooled_megahit_assembly.index --interleaved marmgCAMI2_short_read_sample_${i}_reads.fq -S marmgCAMI2_short_read_sample_${i}_reads.sam ; done\n for i in {0..9}; do samtools view -@ 16 -b marmgCAMI2_short_read_sample_${i}_reads.sam -o marmgCAMI2_short_read_sample_${i}_reads.bam ; done\n for i in {0..9}; do samtools sort -@ 16 marmgCAMI2_short_read_sample_${i}_reads.bam -o marmgCAMI2_short_read_sample_${i}_reads.sorted.bam ; done\n for i in {0..9}; do samtools index -@ 16 marmgCAMI2_short_read_sample_${i}_reads.sorted.bam ; done\n cut_up_fasta.py marmgCAMI2_short_read_pooled_megahit_assembly.fasta -c 10000 -o 0 --merge_last -b contigs_10K.bed &gt; contigs_10K.fa\n concoct_coverage_table.py contigs_10K.bed anonymous_reads_sample_*.sorted.bam &gt; coverage_table.tsv\n concoct --composition_file contigs_10K.fa --coverage_file coverage_table.tsv -b\n </t>
    </r>
    <r>
      <rPr>
        <u/>
        <sz val="10"/>
        <color rgb="FF1155CC"/>
        <rFont val="Arial"/>
      </rPr>
      <t>merge_cutup_clustering.py</t>
    </r>
    <r>
      <rPr>
        <sz val="10"/>
        <rFont val="Arial"/>
      </rPr>
      <t xml:space="preserve"> clustering_gt1000.csv &gt; clustering_merged.csv</t>
    </r>
  </si>
  <si>
    <t>H</t>
  </si>
  <si>
    <t>SolidBin</t>
  </si>
  <si>
    <t>https://github.com/sufforest/SolidBin</t>
  </si>
  <si>
    <t>I</t>
  </si>
  <si>
    <t>LSHVec</t>
  </si>
  <si>
    <t>lizhen0909/cami2</t>
  </si>
  <si>
    <t>J1</t>
  </si>
  <si>
    <t>Vamb</t>
  </si>
  <si>
    <t>fa045c0</t>
  </si>
  <si>
    <t>https://github.com/RasmussenLab/vamb</t>
  </si>
  <si>
    <t>naughty_sammet_0</t>
  </si>
  <si>
    <t>vamb --outdir marine_vamb --fasta megahit_assembly_filtered2kbp.fna --bamfiles *.bam</t>
  </si>
  <si>
    <t>Strain Madness gold standard short-read assembly</t>
  </si>
  <si>
    <t>sleepy_ptolemy_16</t>
  </si>
  <si>
    <t>sleepy_ptolemy_17</t>
  </si>
  <si>
    <t>docker run -v "/home/me:/host:rw" -v "/home/me/output:/output:rw" --workdir /output cami/metabat:0.25.4 "metabat_wrapper.sh /host/assembly/strmgCAMI2_short_read_pooled_gold_standard_assembly.fasta /host/strain_madness/short_reads/anonymous_reads_sample_0.fq /host/strain_madness/short_reads/anonymous_reads_sample_10.fq /host/strain_madness/short_reads/anonymous_reads_sample_11.fq /host/strain_madness/short_reads/anonymous_reads_sample_12.fq /host/strain_madness/short_reads/anonymous_reads_sample_13.fq /host/strain_madness/short_reads/anonymous_reads_sample_14.fq /host/strain_madness/short_reads/anonymous_reads_sample_15.fq /host/strain_madness/short_reads/anonymous_reads_sample_16.fq /host/strain_madness/short_reads/anonymous_reads_sample_17.fq /host/strain_madness/short_reads/anonymous_reads_sample_18.fq /host/strain_madness/short_reads/anonymous_reads_sample_19.fq /host/strain_madness/short_reads/anonymous_reads_sample_1.fq /host/strain_madness/short_reads/anonymous_reads_sample_20.fq /host/strain_madness/short_reads/anonymous_reads_sample_21.fq /host/strain_madness/short_reads/anonymous_reads_sample_22.fq /host/strain_madness/short_reads/anonymous_reads_sample_23.fq /host/strain_madness/short_reads/anonymous_reads_sample_24.fq /host/strain_madness/short_reads/anonymous_reads_sample_25.fq /host/strain_madness/short_reads/anonymous_reads_sample_26.fq /host/strain_madness/short_reads/anonymous_reads_sample_27.fq /host/strain_madness/short_reads/anonymous_reads_sample_28.fq /host/strain_madness/short_reads/anonymous_reads_sample_29.fq /host/strain_madness/short_reads/anonymous_reads_sample_2.fq /host/strain_madness/short_reads/anonymous_reads_sample_30.fq /host/strain_madness/short_reads/anonymous_reads_sample_31.fq /host/strain_madness/short_reads/anonymous_reads_sample_32.fq /host/strain_madness/short_reads/anonymous_reads_sample_33.fq /host/strain_madness/short_reads/anonymous_reads_sample_34.fq /host/strain_madness/short_reads/anonymous_reads_sample_35.fq /host/strain_madness/short_reads/anonymous_reads_sample_36.fq /host/strain_madness/short_reads/anonymous_reads_sample_37.fq /host/strain_madness/short_reads/anonymous_reads_sample_38.fq /host/strain_madness/short_reads/anonymous_reads_sample_39.fq /host/strain_madness/short_reads/anonymous_reads_sample_3.fq /host/strain_madness/short_reads/anonymous_reads_sample_40.fq /host/strain_madness/short_reads/anonymous_reads_sample_41.fq /host/strain_madness/short_reads/anonymous_reads_sample_42.fq /host/strain_madness/short_reads/anonymous_reads_sample_43.fq /host/strain_madness/short_reads/anonymous_reads_sample_44.fq /host/strain_madness/short_reads/anonymous_reads_sample_45.fq /host/strain_madness/short_reads/anonymous_reads_sample_46.fq /host/strain_madness/short_reads/anonymous_reads_sample_47.fq /host/strain_madness/short_reads/anonymous_reads_sample_48.fq /host/strain_madness/short_reads/anonymous_reads_sample_49.fq /host/strain_madness/short_reads/anonymous_reads_sample_4.fq /host/strain_madness/short_reads/anonymous_reads_sample_50.fq /host/strain_madness/short_reads/anonymous_reads_sample_51.fq /host/strain_madness/short_reads/anonymous_reads_sample_52.fq /host/strain_madness/short_reads/anonymous_reads_sample_53.fq /host/strain_madness/short_reads/anonymous_reads_sample_54.fq /host/strain_madness/short_reads/anonymous_reads_sample_55.fq /host/strain_madness/short_reads/anonymous_reads_sample_56.fq /host/strain_madness/short_reads/anonymous_reads_sample_57.fq /host/strain_madness/short_reads/anonymous_reads_sample_58.fq /host/strain_madness/short_reads/anonymous_reads_sample_59.fq /host/strain_madness/short_reads/anonymous_reads_sample_5.fq /host/strain_madness/short_reads/anonymous_reads_sample_60.fq /host/strain_madness/short_reads/anonymous_reads_sample_61.fq /host/strain_madness/short_reads/anonymous_reads_sample_62.fq /host/strain_madness/short_reads/anonymous_reads_sample_63.fq /host/strain_madness/short_reads/anonymous_reads_sample_64.fq /host/strain_madness/short_reads/anonymous_reads_sample_65.fq /host/strain_madness/short_reads/anonymous_reads_sample_66.fq /host/strain_madness/short_reads/anonymous_reads_sample_67.fq /host/strain_madness/short_reads/anonymous_reads_sample_68.fq /host/strain_madness/short_reads/anonymous_reads_sample_69.fq /host/strain_madness/short_reads/anonymous_reads_sample_6.fq /host/strain_madness/short_reads/anonymous_reads_sample_70.fq /host/strain_madness/short_reads/anonymous_reads_sample_71.fq /host/strain_madness/short_reads/anonymous_reads_sample_72.fq /host/strain_madness/short_reads/anonymous_reads_sample_73.fq /host/strain_madness/short_reads/anonymous_reads_sample_74.fq /host/strain_madness/short_reads/anonymous_reads_sample_75.fq /host/strain_madness/short_reads/anonymous_reads_sample_76.fq /host/strain_madness/short_reads/anonymous_reads_sample_77.fq /host/strain_madness/short_reads/anonymous_reads_sample_78.fq /host/strain_madness/short_reads/anonymous_reads_sample_79.fq /host/strain_madness/short_reads/anonymous_reads_sample_7.fq /host/strain_madness/short_reads/anonymous_reads_sample_80.fq /host/strain_madness/short_reads/anonymous_reads_sample_81.fq /host/strain_madness/short_reads/anonymous_reads_sample_82.fq /host/strain_madness/short_reads/anonymous_reads_sample_83.fq /host/strain_madness/short_reads/anonymous_reads_sample_84.fq /host/strain_madness/short_reads/anonymous_reads_sample_85.fq /host/strain_madness/short_reads/anonymous_reads_sample_86.fq /host/strain_madness/short_reads/anonymous_reads_sample_87.fq /host/strain_madness/short_reads/anonymous_reads_sample_88.fq /host/strain_madness/short_reads/anonymous_reads_sample_89.fq /host/strain_madness/short_reads/anonymous_reads_sample_8.fq /host/strain_madness/short_reads/anonymous_reads_sample_90.fq /host/strain_madness/short_reads/anonymous_reads_sample_91.fq /host/strain_madness/short_reads/anonymous_reads_sample_92.fq /host/strain_madness/short_reads/anonymous_reads_sample_93.fq /host/strain_madness/short_reads/anonymous_reads_sample_94.fq /host/strain_madness/short_reads/anonymous_reads_sample_95.fq /host/strain_madness/short_reads/anonymous_reads_sample_96.fq /host/strain_madness/short_reads/anonymous_reads_sample_97.fq /host/strain_madness/short_reads/anonymous_reads_sample_98.fq /host/strain_madness/short_reads/anonymous_reads_sample_99.fq /host/strain_madness/short_reads/anonymous_reads_sample_9.fq"</t>
  </si>
  <si>
    <t>furious_ardinghelli_0</t>
  </si>
  <si>
    <t>contig lengths and single-copy marker genes into consideration. CheckM is applied for post-processing. samples used: Simulated long read and short read shotgun metagenome data and strmgCAMI2_short_read_pooled_gold_standard_assembly.fasta #code to generate input files #./gen_cov.sh #need do some slight changes, scripts/gen_cov.sh (to get coverage_new.tsv) #move the coverage_new.tsv to the input path #./run.sh /input/strmgCAMI2_short_read_pooled_gold_standard_assembly.fasta 0 4 #details are shown in Github repo #difference: --binscore 0.2</t>
  </si>
  <si>
    <t>OPENBLAS_NUM_THREADS=2 python Metabinner.py --contig_file input_path/strmgCAMI2_short_read_pooled_gold_standard_assembly.fasta --coverage_profiles input_path/coverage_sr_new.tsv --composition_profiles input_path/kmer_4_f0.csv --output output_path/strain_gold_assembly_metabinner_binscore02_result.tsv --log output_path/result.log --pacbio_read_profiles input_path/coverage_pb_new.tsv --use_hmm --hmm_icm_path path_to_MetaBinner/hmm_data/hmm/ --binscore 0.2</t>
  </si>
  <si>
    <t>tender_sammet_0</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</si>
  <si>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Simulated long read and short read shotgun metagenome data and strmgCAMI2_short_read_pooled_gold_standard_assembly.fasta #code to generate input files #./gen_cov.sh #need do some slight changes, scripts/gen_cov.sh (to get coverage_new.tsv) #move the coverage_new.tsv to the input path #./run.sh /input/strmgCAMI2_short_read_pooled_gold_standard_assembly.fasta 0 4 #details are shown in Github repo</t>
  </si>
  <si>
    <t>OPENBLAS_NUM_THREADS=1 python Metabinner.py --contig_file input_path/strmgCAMI2_short_read_pooled_gold_standard_assembly.fasta --coverage_profiles input_path/coverage_sr_new.tsv --composition_profiles input_path/kmer_4_f0.csv --output output_path/strain_gold_assembly_metabinner_result.tsv --log output_path/result.log --pacbio_read_profiles input_path/coverage_pb_new.tsv --use_hmm --hmm_icm_path path_to_MetaBinner/hmm_data/hmm/</t>
  </si>
  <si>
    <t>furious_ardinghelli_17</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</si>
  <si>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Simulated short read shotgun metagenome data and strmgCAMI2_short_read_pooled_gold_standard_assembly.fasta #code to generate input files #./gen_cov.sh #need do some slight changes, scripts/gen_cov.sh (to get coverage_new.tsv) #move the coverage_new.tsv to the input path #./run.sh /input/strmgCAMI2_short_read_pooled_gold_standard_assembly.fasta 0 4 #details are shown in Github repo #use short read samples only</t>
  </si>
  <si>
    <t>OPENBLAS_NUM_THREADS=1 python Metabinner.py --contig_file input_path/strmgCAMI2_short_read_pooled_gold_standard_assembly.fasta --coverage_profiles input_path/coverage_sr_new.tsv --composition_profiles input_path/kmer_4_f0.csv --output output_path/strain_gold_assembly_metabinner_short_read_only_result.tsv --log output_path/result.log --use_hmm --hmm_icm_path path_to_MetaBinner/hmm_data/hmm/</t>
  </si>
  <si>
    <t>furious_ardinghelli_7</t>
  </si>
  <si>
    <t>OPENBLAS_NUM_THREADS=1 python Metabinner_bacar_marker_seed_only.py --contig_file input_path/strmgCAMI2_short_read_pooled_gold_standard_assembly.fasta --coverage_profiles input_path/coverage_sr_new.tsv --composition_profiles input_path/kmer_4_f0.csv --output output_path/strain_gold_metabinner_bacer_seed_result.tsv --log output_path/result.log --pacbio_read_profiles input_path/coverage_pb_new.tsv --use_hmm --hmm_icm_path path_to_MetaBinner/hmm_data/hmm/</t>
  </si>
  <si>
    <t>sad_shockley_0</t>
  </si>
  <si>
    <t>run_autometa.py --assembly strmgCAMI2_short_read_pooled_gold_standard_assembly.fasta.gz --i_reads strmgCAMI2_short_reads.fq.gz -db 2019.01.09.cami2challenge.db/ --maketaxtable --length_cutoff 3000 --output_dir binning</t>
  </si>
  <si>
    <t>cranky_wright_0</t>
  </si>
  <si>
    <t>run_autometa.py --assembly strmgCAMI2_short_read_pooled_gold_standard_assembly.fasta.gz --i_reads /media/box2/cami2_challenge_datasets/strain_madness/reads/strmgCAMI2_short_reads.fq.gz -db 2019.01.09.cami2challenge.db/ --maketaxtable --length_cutoff 3000 --output_dir binning --HGT</t>
  </si>
  <si>
    <t>furious_pare_1</t>
  </si>
  <si>
    <t>The provided megahit co-assembly was binned with the metaWRAP, hybrid pipeline and using all available samples to inform the binning process. First, the assembly was binned using all the available binners in the "metawrap binning" module (concoct, metabat1, metabat2, maxbin2), then the top 3 bin sets (in this case they were maxbin2, metabat1, and concoct) were combined into one final set with "metawrap bin_refinement" module (-c 50 -x 10). The remaining unbinned contigs were re-binned again using the same binners, and the best set (in this case from maxbin2) was appended to the clean metaWRAP bins for a more complete binning result.</t>
  </si>
  <si>
    <t>metawrap binning -a assembly.fasta -t 20 -m 1000 -l 500 -o initial_binning --metabat2 --metabat1 --maxbin2 --concoct --run-checkm READS/*', 'metawrap bin_refinement -o refinement -t 20 -m 1000 -c 50 -x 10 -A initial_binning/metabat1_bins -B initial_binning/maxbin2_bins -C initial_binning/concoct'</t>
  </si>
  <si>
    <t>stoic_torvalds_4</t>
  </si>
  <si>
    <t>It is a method to use DAS Tool(v1.1.1) to integrate the results of three binners (CONCOCT V1.1.0, MetaBAT V2.12.1, MetaBinner) to calculate an optimized, non-redundant set of bins.In MetaBinner,contigs_length_threshold we use to run "run.sh" is 0 and the cluster number is estimated by single-copy genes. samples used: the gold standard assembly of Simulated long read and short read shotgun metagenome data, including a large amount of strain-level variation.</t>
  </si>
  <si>
    <t>sleepy_bohr_0</t>
  </si>
  <si>
    <t>It is a method to use DAS Tool(v1.1.1) to integrate the results of five binners (CONCOCT V1.1.0, MetaBAT V2.12.1, MetaBinner, MaxBin V2.2.6 and SolidBin V1.2) to calculate an optimized, non-redundant set of bins.In MetaBinner,contigs_length_threshold we use to run "run.sh" is 0 and the cluster number is estimated by single-copy genes. For MaxBin, we only use the the short read samples. samples used: the gold standard assembly of Simulated long read and short read shotgun metagenome data, including a large amount of strain-level variation.</t>
  </si>
  <si>
    <t>E3</t>
  </si>
  <si>
    <t>sleepy_bohr_1</t>
  </si>
  <si>
    <t>It is a method to use DAS Tool(v1.1.1) to integrate the results of five binners (CONCOCT V1.1.0, MetaBAT V2.12.1, MetaBinner, MaxBin V2.2.6 and SolidBin V1.2) to calculate an optimized, non-redundant set of bins.In MetaBinner,contigs_length_threshold we use to run "run.sh" is 0 and the cluster number is estimated by single-copy genes. For MaxBin, we only use the the short read samples. For SolidBin, we use the SolidBin-SFS-CL model. samples used: the gold standard assembly of Simulated long read and short read shotgun metagenome data, including a large amount of strain-level variation.</t>
  </si>
  <si>
    <t>elated_bardeen_1</t>
  </si>
  <si>
    <t>run_MaxBin.pl -contig strmgCAMI2_short_read_pooled_gold_standard_assembly.fasta -out /output/strain_madness_megahit -reads /net/sgi/test/strain_madness/short_reads/anonymous_reads_sample_0.fq -reads2 /net/sgi/test/strain_madness/short_reads/anonymous_reads_sample_1.fq -reads3 /net/sgi/test/strain_madness/short_reads/anonymous_reads_sample_2.fq -reads4 /net/sgi/test/strain_madness/short_reads/anonymous_reads_sample_3.fq -reads5 /net/sgi/test/strain_madness/short_reads/anonymous_reads_sample_4.fq -reads6 /net/sgi/test/strain_madness/short_reads/anonymous_reads_sample_5.fq -reads7 /net/sgi/test/strain_madness/short_reads/anonymous_reads_sample_6.fq -reads8 /net/sgi/test/strain_madness/short_reads/anonymous_reads_sample_7.fq -reads9 /net/sgi/test/strain_madness/short_reads/anonymous_reads_sample_8.fq -reads10 /net/sgi/test/strain_madness/short_reads/anonymous_reads_sample_9.fq -reads11 /net/sgi/test/strain_madness/short_reads/anonymous_reads_sample_10.fq -reads12 /net/sgi/test/strain_madness/short_reads/anonymous_reads_sample_11.fq -reads13 /net/sgi/test/strain_madness/short_reads/anonymous_reads_sample_12.fq -reads14 /net/sgi/test/strain_madness/short_reads/anonymous_reads_sample_13.fq -reads15 /net/sgi/test/strain_madness/short_reads/anonymous_reads_sample_14.fq -reads16 /net/sgi/test/strain_madness/short_reads/anonymous_reads_sample_15.fq -reads17 /net/sgi/test/strain_madness/short_reads/anonymous_reads_sample_16.fq -reads18 /net/sgi/test/strain_madness/short_reads/anonymous_reads_sample_17.fq -reads19 /net/sgi/test/strain_madness/short_reads/anonymous_reads_sample_18.fq -reads20 /net/sgi/test/strain_madness/short_reads/anonymous_reads_sample_19.fq -reads21 /net/sgi/test/strain_madness/short_reads/anonymous_reads_sample_20.fq -reads22 /net/sgi/test/strain_madness/short_reads/anonymous_reads_sample_21.fq -reads23 /net/sgi/test/strain_madness/short_reads/anonymous_reads_sample_22.fq -reads24 /net/sgi/test/strain_madness/short_reads/anonymous_reads_sample_23.fq -reads25 /net/sgi/test/strain_madness/short_reads/anonymous_reads_sample_24.fq -reads26 /net/sgi/test/strain_madness/short_reads/anonymous_reads_sample_25.fq -reads27 /net/sgi/test/strain_madness/short_reads/anonymous_reads_sample_26.fq -reads28 /net/sgi/test/strain_madness/short_reads/anonymous_reads_sample_27.fq -reads29 /net/sgi/test/strain_madness/short_reads/anonymous_reads_sample_28.fq -reads30 /net/sgi/test/strain_madness/short_reads/anonymous_reads_sample_29.fq -reads31 /net/sgi/test/strain_madness/short_reads/anonymous_reads_sample_30.fq -reads32 /net/sgi/test/strain_madness/short_reads/anonymous_reads_sample_31.fq -reads33 /net/sgi/test/strain_madness/short_reads/anonymous_reads_sample_32.fq -reads34 /net/sgi/test/strain_madness/short_reads/anonymous_reads_sample_33.fq -reads35 /net/sgi/test/strain_madness/short_reads/anonymous_reads_sample_34.fq -reads36 /net/sgi/test/strain_madness/short_reads/anonymous_reads_sample_35.fq -reads37 /net/sgi/test/strain_madness/short_reads/anonymous_reads_sample_36.fq -reads38 /net/sgi/test/strain_madness/short_reads/anonymous_reads_sample_37.fq -reads39 /net/sgi/test/strain_madness/short_reads/anonymous_reads_sample_38.fq -reads40 /net/sgi/test/strain_madness/short_reads/anonymous_reads_sample_39.fq -reads41 /net/sgi/test/strain_madness/short_reads/anonymous_reads_sample_40.fq -reads42 /net/sgi/test/strain_madness/short_reads/anonymous_reads_sample_41.fq -reads43 /net/sgi/test/strain_madness/short_reads/anonymous_reads_sample_42.fq -reads44 /net/sgi/test/strain_madness/short_reads/anonymous_reads_sample_43.fq -reads45 /net/sgi/test/strain_madness/short_reads/anonymous_reads_sample_44.fq -reads46 /net/sgi/test/strain_madness/short_reads/anonymous_reads_sample_45.fq -reads47 /net/sgi/test/strain_madness/short_reads/anonymous_reads_sample_46.fq -reads48 /net/sgi/test/strain_madness/short_reads/anonymous_reads_sample_47.fq -reads49 /net/sgi/test/strain_madness/short_reads/anonymous_reads_sample_48.fq -reads50 /net/sgi/test/strain_madness/short_reads/anonymous_reads_sample_49.fq -reads51 /net/sgi/test/strain_madness/short_reads/anonymous_reads_sample_50.fq -reads52 /net/sgi/test/strain_madness/short_reads/anonymous_reads_sample_51.fq -reads53 /net/sgi/test/strain_madness/short_reads/anonymous_reads_sample_52.fq -reads54 /net/sgi/test/strain_madness/short_reads/anonymous_reads_sample_53.fq -reads55 /net/sgi/test/strain_madness/short_reads/anonymous_reads_sample_54.fq -reads56 /net/sgi/test/strain_madness/short_reads/anonymous_reads_sample_55.fq -reads57 /net/sgi/test/strain_madness/short_reads/anonymous_reads_sample_56.fq -reads58 /net/sgi/test/strain_madness/short_reads/anonymous_reads_sample_57.fq -reads59 /net/sgi/test/strain_madness/short_reads/anonymous_reads_sample_58.fq -reads60 /net/sgi/test/strain_madness/short_reads/anonymous_reads_sample_59.fq -reads61 /net/sgi/test/strain_madness/short_reads/anonymous_reads_sample_60.fq -reads62 /net/sgi/test/strain_madness/short_reads/anonymous_reads_sample_61.fq -reads63 /net/sgi/test/strain_madness/short_reads/anonymous_reads_sample_62.fq -reads64 /net/sgi/test/strain_madness/short_reads/anonymous_reads_sample_63.fq -reads65 /net/sgi/test/strain_madness/short_reads/anonymous_reads_sample_64.fq -reads66 /net/sgi/test/strain_madness/short_reads/anonymous_reads_sample_65.fq -reads67 /net/sgi/test/strain_madness/short_reads/anonymous_reads_sample_66.fq -reads68 /net/sgi/test/strain_madness/short_reads/anonymous_reads_sample_67.fq -reads69 /net/sgi/test/strain_madness/short_reads/anonymous_reads_sample_68.fq -reads70 /net/sgi/test/strain_madness/short_reads/anonymous_reads_sample_69.fq -reads71 /net/sgi/test/strain_madness/short_reads/anonymous_reads_sample_70.fq -reads72 /net/sgi/test/strain_madness/short_reads/anonymous_reads_sample_71.fq -reads73 /net/sgi/test/strain_madness/short_reads/anonymous_reads_sample_72.fq -reads74 /net/sgi/test/strain_madness/short_reads/anonymous_reads_sample_73.fq -reads75 /net/sgi/test/strain_madness/short_reads/anonymous_reads_sample_74.fq -reads76 /net/sgi/test/strain_madness/short_reads/anonymous_reads_sample_75.fq -reads77 /net/sgi/test/strain_madness/short_reads/anonymous_reads_sample_76.fq -reads78 /net/sgi/test/strain_madness/short_reads/anonymous_reads_sample_77.fq -reads79 /net/sgi/test/strain_madness/short_reads/anonymous_reads_sample_78.fq -reads80 /net/sgi/test/strain_madness/short_reads/anonymous_reads_sample_79.fq -reads81 /net/sgi/test/strain_madness/short_reads/anonymous_reads_sample_80.fq -reads82 /net/sgi/test/strain_madness/short_reads/anonymous_reads_sample_81.fq -reads83 /net/sgi/test/strain_madness/short_reads/anonymous_reads_sample_82.fq -reads84 /net/sgi/test/strain_madness/short_reads/anonymous_reads_sample_83.fq -reads85 /net/sgi/test/strain_madness/short_reads/anonymous_reads_sample_84.fq -reads86 /net/sgi/test/strain_madness/short_reads/anonymous_reads_sample_85.fq -reads87 /net/sgi/test/strain_madness/short_reads/anonymous_reads_sample_86.fq -reads88 /net/sgi/test/strain_madness/short_reads/anonymous_reads_sample_87.fq -reads89 /net/sgi/test/strain_madness/short_reads/anonymous_reads_sample_88.fq -reads90 /net/sgi/test/strain_madness/short_reads/anonymous_reads_sample_89.fq -reads91 /net/sgi/test/strain_madness/short_reads/anonymous_reads_sample_90.fq -reads92 /net/sgi/test/strain_madness/short_reads/anonymous_reads_sample_91.fq -reads93 /net/sgi/test/strain_madness/short_reads/anonymous_reads_sample_92.fq -reads94 /net/sgi/test/strain_madness/short_reads/anonymous_reads_sample_93.fq -reads95 /net/sgi/test/strain_madness/short_reads/anonymous_reads_sample_94.fq -reads96 /net/sgi/test/strain_madness/short_reads/anonymous_reads_sample_95.fq -reads97 /net/sgi/test/strain_madness/short_reads/anonymous_reads_sample_96.fq -reads98 /net/sgi/test/strain_madness/short_reads/anonymous_reads_sample_97.fq -reads99 /net/sgi/test/strain_madness/short_reads/anonymous_reads_sample_98.fq -reads100 /net/sgi/test/strain_madness/short_reads/anonymous_reads_sample_99.fq</t>
  </si>
  <si>
    <t>docker run -v /home/me:/host:rw" --workdir /opt/MaxBin-2.0.2 karlon27/maxbin_binning "/opt/MaxBin-2.0.2/run_MaxBin.pl -contig /host/sgi/test/strain_madness/assembly/strmgCAMI2_short_read_pooled_gold_standard_assembly.fasta -out /host/sgi/test/cami2/maxbin202_strain_madness_megahit/output.out -reads /host/sgi/test/strain_madness/short_reads/anonymous_reads_sample_0.fq -reads2 /host/sgi/test/strain_madness/short_reads/anonymous_reads_sample_1.fq -reads3 /host/sgi/test/strain_madness/short_reads/anonymous_reads_sample_2.fq -reads4 /host/sgi/test/strain_madness/short_reads/anonymous_reads_sample_3.fq -reads5 /host/sgi/test/strain_madness/short_reads/anonymous_reads_sample_4.fq -reads6 /host/sgi/test/strain_madness/short_reads/anonymous_reads_sample_5.fq -reads7 /host/sgi/test/strain_madness/short_reads/anonymous_reads_sample_6.fq -reads8 /host/sgi/test/strain_madness/short_reads/anonymous_reads_sample_7.fq -reads9 /host/sgi/test/strain_madness/short_reads/anonymous_reads_sample_8.fq -reads10 /host/sgi/test/strain_madness/short_reads/anonymous_reads_sample_9.fq -reads11 /host/sgi/test/strain_madness/short_reads/anonymous_reads_sample_10.fq -reads12 /host/sgi/test/strain_madness/short_reads/anonymous_reads_sample_11.fq -reads13 /host/sgi/test/strain_madness/short_reads/anonymous_reads_sample_12.fq -reads14 /host/sgi/test/strain_madness/short_reads/anonymous_reads_sample_13.fq -reads15 /host/sgi/test/strain_madness/short_reads/anonymous_reads_sample_14.fq -reads16 /host/sgi/test/strain_madness/short_reads/anonymous_reads_sample_15.fq -reads17 /host/sgi/test/strain_madness/short_reads/anonymous_reads_sample_16.fq -reads18 /host/sgi/test/strain_madness/short_reads/anonymous_reads_sample_17.fq -reads19 /host/sgi/test/strain_madness/short_reads/anonymous_reads_sample_18.fq -reads20 /host/sgi/test/strain_madness/short_reads/anonymous_reads_sample_19.fq -reads21 /host/sgi/test/strain_madness/short_reads/anonymous_reads_sample_20.fq -reads22 /host/sgi/test/strain_madness/short_reads/anonymous_reads_sample_21.fq -reads23 /host/sgi/test/strain_madness/short_reads/anonymous_reads_sample_22.fq -reads24 /host/sgi/test/strain_madness/short_reads/anonymous_reads_sample_23.fq -reads25 /host/sgi/test/strain_madness/short_reads/anonymous_reads_sample_24.fq -reads26 /host/sgi/test/strain_madness/short_reads/anonymous_reads_sample_25.fq -reads27 /host/sgi/test/strain_madness/short_reads/anonymous_reads_sample_26.fq -reads28 /host/sgi/test/strain_madness/short_reads/anonymous_reads_sample_27.fq -reads29 /host/sgi/test/strain_madness/short_reads/anonymous_reads_sample_28.fq -reads30 /host/sgi/test/strain_madness/short_reads/anonymous_reads_sample_29.fq -reads31 /host/sgi/test/strain_madness/short_reads/anonymous_reads_sample_30.fq -reads32 /host/sgi/test/strain_madness/short_reads/anonymous_reads_sample_31.fq -reads33 /host/sgi/test/strain_madness/short_reads/anonymous_reads_sample_32.fq -reads34 /host/sgi/test/strain_madness/short_reads/anonymous_reads_sample_33.fq -reads35 /host/sgi/test/strain_madness/short_reads/anonymous_reads_sample_34.fq -reads36 /host/sgi/test/strain_madness/short_reads/anonymous_reads_sample_35.fq -reads37 /host/sgi/test/strain_madness/short_reads/anonymous_reads_sample_36.fq -reads38 /host/sgi/test/strain_madness/short_reads/anonymous_reads_sample_37.fq -reads39 /host/sgi/test/strain_madness/short_reads/anonymous_reads_sample_38.fq -reads40 /host/sgi/test/strain_madness/short_reads/anonymous_reads_sample_39.fq -reads41 /host/sgi/test/strain_madness/short_reads/anonymous_reads_sample_40.fq -reads42 /host/sgi/test/strain_madness/short_reads/anonymous_reads_sample_41.fq -reads43 /host/sgi/test/strain_madness/short_reads/anonymous_reads_sample_42.fq -reads44 /host/sgi/test/strain_madness/short_reads/anonymous_reads_sample_43.fq -reads45 /host/sgi/test/strain_madness/short_reads/anonymous_reads_sample_44.fq -reads46 /host/sgi/test/strain_madness/short_reads/anonymous_reads_sample_45.fq -reads47 /host/sgi/test/strain_madness/short_reads/anonymous_reads_sample_46.fq -reads48 /host/sgi/test/strain_madness/short_reads/anonymous_reads_sample_47.fq -reads49 /host/sgi/test/strain_madness/short_reads/anonymous_reads_sample_48.fq -reads50 /host/sgi/test/strain_madness/short_reads/anonymous_reads_sample_49.fq -reads51 /host/sgi/test/strain_madness/short_reads/anonymous_reads_sample_50.fq -reads52 /host/sgi/test/strain_madness/short_reads/anonymous_reads_sample_51.fq -reads53 /host/sgi/test/strain_madness/short_reads/anonymous_reads_sample_52.fq -reads54 /host/sgi/test/strain_madness/short_reads/anonymous_reads_sample_53.fq -reads55 /host/sgi/test/strain_madness/short_reads/anonymous_reads_sample_54.fq -reads56 /host/sgi/test/strain_madness/short_reads/anonymous_reads_sample_55.fq -reads57 /host/sgi/test/strain_madness/short_reads/anonymous_reads_sample_56.fq -reads58 /host/sgi/test/strain_madness/short_reads/anonymous_reads_sample_57.fq -reads59 /host/sgi/test/strain_madness/short_reads/anonymous_reads_sample_58.fq -reads60 /host/sgi/test/strain_madness/short_reads/anonymous_reads_sample_59.fq -reads61 /host/sgi/test/strain_madness/short_reads/anonymous_reads_sample_60.fq -reads62 /host/sgi/test/strain_madness/short_reads/anonymous_reads_sample_61.fq -reads63 /host/sgi/test/strain_madness/short_reads/anonymous_reads_sample_62.fq -reads64 /host/sgi/test/strain_madness/short_reads/anonymous_reads_sample_63.fq -reads65 /host/sgi/test/strain_madness/short_reads/anonymous_reads_sample_64.fq -reads66 /host/sgi/test/strain_madness/short_reads/anonymous_reads_sample_65.fq -reads67 /host/sgi/test/strain_madness/short_reads/anonymous_reads_sample_66.fq -reads68 /host/sgi/test/strain_madness/short_reads/anonymous_reads_sample_67.fq -reads69 /host/sgi/test/strain_madness/short_reads/anonymous_reads_sample_68.fq -reads70 /host/sgi/test/strain_madness/short_reads/anonymous_reads_sample_69.fq -reads71 /host/sgi/test/strain_madness/short_reads/anonymous_reads_sample_70.fq -reads72 /host/sgi/test/strain_madness/short_reads/anonymous_reads_sample_71.fq -reads73 /host/sgi/test/strain_madness/short_reads/anonymous_reads_sample_72.fq -reads74 /host/sgi/test/strain_madness/short_reads/anonymous_reads_sample_73.fq -reads75 /host/sgi/test/strain_madness/short_reads/anonymous_reads_sample_74.fq -reads76 /host/sgi/test/strain_madness/short_reads/anonymous_reads_sample_75.fq -reads77 /host/sgi/test/strain_madness/short_reads/anonymous_reads_sample_76.fq -reads78 /host/sgi/test/strain_madness/short_reads/anonymous_reads_sample_77.fq -reads79 /host/sgi/test/strain_madness/short_reads/anonymous_reads_sample_78.fq -reads80 /host/sgi/test/strain_madness/short_reads/anonymous_reads_sample_79.fq -reads81 /host/sgi/test/strain_madness/short_reads/anonymous_reads_sample_80.fq -reads82 /host/sgi/test/strain_madness/short_reads/anonymous_reads_sample_81.fq -reads83 /host/sgi/test/strain_madness/short_reads/anonymous_reads_sample_82.fq -reads84 /host/sgi/test/strain_madness/short_reads/anonymous_reads_sample_83.fq -reads85 /host/sgi/test/strain_madness/short_reads/anonymous_reads_sample_84.fq -reads86 /host/sgi/test/strain_madness/short_reads/anonymous_reads_sample_85.fq -reads87 /host/sgi/test/strain_madness/short_reads/anonymous_reads_sample_86.fq -reads88 /host/sgi/test/strain_madness/short_reads/anonymous_reads_sample_87.fq -reads89 /host/sgi/test/strain_madness/short_reads/anonymous_reads_sample_88.fq -reads90 /host/sgi/test/strain_madness/short_reads/anonymous_reads_sample_89.fq -reads91 /host/sgi/test/strain_madness/short_reads/anonymous_reads_sample_90.fq -reads92 /host/sgi/test/strain_madness/short_reads/anonymous_reads_sample_91.fq -reads93 /host/sgi/test/strain_madness/short_reads/anonymous_reads_sample_92.fq -reads94 /host/sgi/test/strain_madness/short_reads/anonymous_reads_sample_93.fq -reads95 /host/sgi/test/strain_madness/short_reads/anonymous_reads_sample_94.fq -reads96 /host/sgi/test/strain_madness/short_reads/anonymous_reads_sample_95.fq -reads97 /host/sgi/test/strain_madness/short_reads/anonymous_reads_sample_96.fq -reads98 /host/sgi/test/strain_madness/short_reads/anonymous_reads_sample_97.fq -reads99 /host/sgi/test/strain_madness/short_reads/anonymous_reads_sample_98.fq -reads100 /host/sgi/test/strain_madness/short_reads/anonymous_reads_sample_99.fq"</t>
  </si>
  <si>
    <r>
      <rPr>
        <sz val="10"/>
        <rFont val="Arial"/>
      </rPr>
      <t xml:space="preserve">quay.io/biocontainers/concoct:1.1.0--py37h88e4a8a_0, </t>
    </r>
    <r>
      <rPr>
        <u/>
        <sz val="10"/>
        <color rgb="FF1155CC"/>
        <rFont val="Arial"/>
      </rPr>
      <t>quay.io/biocontainers/bowtie2:2.4.1--py38he513fc3_0</t>
    </r>
  </si>
  <si>
    <t>sleepy_mclean_2</t>
  </si>
  <si>
    <t>bowtie2-build --threads 16 strmgCAMI2_short_read_pooled_gold_standard_assembly.fasta strmgCAMI2_short_read_pooled_gold_standard_assembly.index\n for i in {0..99}; do bowtie2 -q --threads 16 --fr -x strmgCAMI2_short_read_pooled_gold_standard_assembly.index --interleaved anonymous_reads_sample_${i}.fq -S anonymous_reads_sample_${i}.sam ; done\n for i in {0..99}; do samtools view -@ 16 -b anonymous_reads_sample_${i}.sam -o anonymous_reads_sample_${i}.bam ; done\n for i in {0..99}; do samtools sort -@ 16 anonymous_reads_sample_${i}.bam -o anonymous_reads_sample_${i}.sorted.bam ; done\n for i in {0..99}; do samtools index -@ 16 anonymous_reads_sample_${i}.sorted.bam ; done\n cut_up_fasta.py strmgCAMI2_short_read_pooled_gold_standard_assembly.fasta -c 10000 -o 0 --merge_last -b contigs_10K.bed &gt; contigs_10K.fa\n concoct_coverage_table.py contigs_10K.bed anonymous_reads_sample_*.sorted.bam &gt; coverage_table.tsv\n concoct --composition_file contigs_10K.fa --coverage_file coverage_table.tsv -b\n merge_cutup_clustering.py clustering_gt1000.csv &gt; clustering_merged.csv</t>
  </si>
  <si>
    <t>/usr/local/bin/run</t>
  </si>
  <si>
    <t>H1</t>
  </si>
  <si>
    <t>SolidBin-coalign</t>
  </si>
  <si>
    <t>compassionate_brown_0</t>
  </si>
  <si>
    <t>It is the SolidBin-coalign mode of SolidBin v1.2, the method is based on semi-supervised spectral clustering and takes the contig lengths and single-copy marker genes into consideration. Taxa assignments obtained by TAXAassign are be used for generating constraints. CheckM (adapted from python2 version to python 3 version) is applied for post-processing. samples used: Simulated long read and short read shotgun metagenome data and gold assembly fasta file. #code to generate input files python /scripts/gen_kmer.py strmgCAMI2_short_read_pooled_gold_standard_assembly.fasta 0 4 #to get kmer_4_f0.csv ./gen_cov.sh #need do some slight changes, (to get coverage_new.tsv) ./TAXAassign.sh -p -c 35 -r 10 -m 98 -q 98 -t 95 -a "60,70,80,95,95,98" -f input_path/strmgCAMI2_short_read_pooled_gold_standard_assembly.fasta # to generate TAXAassign_output_file #move TAXAassign_output_file to the input_path python /scripts/filter_unclassified_taxaassign_output.py --TAXAassign_file TAXAassign_output_file # TAXAassign_output_file : strmgCAMI2_short_read_pooled_gold_standard_assembly_ASSIGNMENTS.csv python /scripts/gen_constraints.py --TAXAassign_file strmgCAMI2_short_read_pooled_gold_standard_assembly_ASSIGNMENTS.csv.filter_unclassified.csv #to generate constraints; eg: strmgCAMI2_short_read_pooled_gold_standard_assembly_ASSIGNMENTS.csv.filter_unclassified.csv.coalign.csv #details are shown in Github repo #If you meet the "OpenBLAS blas_thread_init..." problem, you can run "OPENBLAS_NUM_THREADS=2 python SolidBin.py ...... "instead of "python SolidBin.py ......"</t>
  </si>
  <si>
    <t>python SolidBin.py --contig_file input_path/strmgCAMI2_short_read_pooled_gold_standard_assembly.fasta --coverage_profiles input_path/coverage_new.tsv --composition_profiles input_path/kmer_4_f0.csv --priori_ml_list input_path/strmgCAMI2_short_read_pooled_gold_standard_assembly_ASSIGNMENTS.csv.filter_unclassified.csv.coalign.csv --output output_path/coalign_python_seed.csv --log output_path/coalign_python_seed.log</t>
  </si>
  <si>
    <t>H2</t>
  </si>
  <si>
    <t>SolidBin-SFS</t>
  </si>
  <si>
    <t>modest_tesla_0</t>
  </si>
  <si>
    <t>It is the SolidBin-SFS mode of SolidBin v1.2, the method is based on semi-supervised spectral clustering and takes the contig lengths and single-copy marker genes into consideration. CheckM (adapted from python2 version to python 3 version) is applied for post-processing. samples used: Simulated long read and short read shotgun metagenome data and gold assembly fasta file. #code to generate input files #python /scripts/gen_kmer.py strmgCAMI2_short_read_pooled_gold_standard_assembly.fasta 0 4 #to get kmer_4_f0.csv #./gen_cov.sh #need do some slight changes, (to get coverage_new.tsv) #details are shown in Github repo.</t>
  </si>
  <si>
    <t>python SolidBin.py --contig_file /input_path/strmgCAMI2_short_read_pooled_gold_standard_assembly.fasta --coverage_profiles /input_path/coverage_new.tsv --composition_profiles /input_path/kmer_4_f0.csv --output /output_path/sfs_python_seed.csv --log /output_path/sfs_python_seed.log --use_sfs</t>
  </si>
  <si>
    <t>H3</t>
  </si>
  <si>
    <t>SolidBin-SFS-CL</t>
  </si>
  <si>
    <t>python SolidBin.py --contig_file input/strmgCAMI2_short_read_pooled_gold_standard_assembly.fasta --coverage_profiles input/coverage_new.tsv --composition_profiles input/kmer_4.csv --priori_cl_list input/strmgCAMI2_short_read_pooled_gold_standard_assembly_ASSIGNMENTS_filter_unclassified.csv.cannot.csv --output output/sfs_cl_python_seed.csv --log output/sfs_cl_python_seed.log --use_sfs</t>
  </si>
  <si>
    <t>I1</t>
  </si>
  <si>
    <t>LSHVec-strain</t>
  </si>
  <si>
    <t>drunk_wilson_0</t>
  </si>
  <si>
    <t>docker run --rm -v /path_to_host_folder_of_model_and_data:/cami2_challenge/input lizhen0909/cami2:latest run_binning_cami2_assembly_strmg_gold_standard_fine.py</t>
  </si>
  <si>
    <t>Strain Madness MEGAHIT short-read assembly</t>
  </si>
  <si>
    <t>docker run -v "/home/me:/host:rw" -v "/home/me/output:/output:rw" --workdir /output cami/metabat:0.25.4 "metabat_wrapper.sh /host/assembly/strmgCAMI2_short_read_pooled_megahit_assembly.fasta /host/strain_madness/short_reads/anonymous_reads_sample_0.fq /host/strain_madness/short_reads/anonymous_reads_sample_10.fq /host/strain_madness/short_reads/anonymous_reads_sample_11.fq /host/strain_madness/short_reads/anonymous_reads_sample_12.fq /host/strain_madness/short_reads/anonymous_reads_sample_13.fq /host/strain_madness/short_reads/anonymous_reads_sample_14.fq /host/strain_madness/short_reads/anonymous_reads_sample_15.fq /host/strain_madness/short_reads/anonymous_reads_sample_16.fq /host/strain_madness/short_reads/anonymous_reads_sample_17.fq /host/strain_madness/short_reads/anonymous_reads_sample_18.fq /host/strain_madness/short_reads/anonymous_reads_sample_19.fq /host/strain_madness/short_reads/anonymous_reads_sample_1.fq /host/strain_madness/short_reads/anonymous_reads_sample_20.fq /host/strain_madness/short_reads/anonymous_reads_sample_21.fq /host/strain_madness/short_reads/anonymous_reads_sample_22.fq /host/strain_madness/short_reads/anonymous_reads_sample_23.fq /host/strain_madness/short_reads/anonymous_reads_sample_24.fq /host/strain_madness/short_reads/anonymous_reads_sample_25.fq /host/strain_madness/short_reads/anonymous_reads_sample_26.fq /host/strain_madness/short_reads/anonymous_reads_sample_27.fq /host/strain_madness/short_reads/anonymous_reads_sample_28.fq /host/strain_madness/short_reads/anonymous_reads_sample_29.fq /host/strain_madness/short_reads/anonymous_reads_sample_2.fq /host/strain_madness/short_reads/anonymous_reads_sample_30.fq /host/strain_madness/short_reads/anonymous_reads_sample_31.fq /host/strain_madness/short_reads/anonymous_reads_sample_32.fq /host/strain_madness/short_reads/anonymous_reads_sample_33.fq /host/strain_madness/short_reads/anonymous_reads_sample_34.fq /host/strain_madness/short_reads/anonymous_reads_sample_35.fq /host/strain_madness/short_reads/anonymous_reads_sample_36.fq /host/strain_madness/short_reads/anonymous_reads_sample_37.fq /host/strain_madness/short_reads/anonymous_reads_sample_38.fq /host/strain_madness/short_reads/anonymous_reads_sample_39.fq /host/strain_madness/short_reads/anonymous_reads_sample_3.fq /host/strain_madness/short_reads/anonymous_reads_sample_40.fq /host/strain_madness/short_reads/anonymous_reads_sample_41.fq /host/strain_madness/short_reads/anonymous_reads_sample_42.fq /host/strain_madness/short_reads/anonymous_reads_sample_43.fq /host/strain_madness/short_reads/anonymous_reads_sample_44.fq /host/strain_madness/short_reads/anonymous_reads_sample_45.fq /host/strain_madness/short_reads/anonymous_reads_sample_46.fq /host/strain_madness/short_reads/anonymous_reads_sample_47.fq /host/strain_madness/short_reads/anonymous_reads_sample_48.fq /host/strain_madness/short_reads/anonymous_reads_sample_49.fq /host/strain_madness/short_reads/anonymous_reads_sample_4.fq /host/strain_madness/short_reads/anonymous_reads_sample_50.fq /host/strain_madness/short_reads/anonymous_reads_sample_51.fq /host/strain_madness/short_reads/anonymous_reads_sample_52.fq /host/strain_madness/short_reads/anonymous_reads_sample_53.fq /host/strain_madness/short_reads/anonymous_reads_sample_54.fq /host/strain_madness/short_reads/anonymous_reads_sample_55.fq /host/strain_madness/short_reads/anonymous_reads_sample_56.fq /host/strain_madness/short_reads/anonymous_reads_sample_57.fq /host/strain_madness/short_reads/anonymous_reads_sample_58.fq /host/strain_madness/short_reads/anonymous_reads_sample_59.fq /host/strain_madness/short_reads/anonymous_reads_sample_5.fq /host/strain_madness/short_reads/anonymous_reads_sample_60.fq /host/strain_madness/short_reads/anonymous_reads_sample_61.fq /host/strain_madness/short_reads/anonymous_reads_sample_62.fq /host/strain_madness/short_reads/anonymous_reads_sample_63.fq /host/strain_madness/short_reads/anonymous_reads_sample_64.fq /host/strain_madness/short_reads/anonymous_reads_sample_65.fq /host/strain_madness/short_reads/anonymous_reads_sample_66.fq /host/strain_madness/short_reads/anonymous_reads_sample_67.fq /host/strain_madness/short_reads/anonymous_reads_sample_68.fq /host/strain_madness/short_reads/anonymous_reads_sample_69.fq /host/strain_madness/short_reads/anonymous_reads_sample_6.fq /host/strain_madness/short_reads/anonymous_reads_sample_70.fq /host/strain_madness/short_reads/anonymous_reads_sample_71.fq /host/strain_madness/short_reads/anonymous_reads_sample_72.fq /host/strain_madness/short_reads/anonymous_reads_sample_73.fq /host/strain_madness/short_reads/anonymous_reads_sample_74.fq /host/strain_madness/short_reads/anonymous_reads_sample_75.fq /host/strain_madness/short_reads/anonymous_reads_sample_76.fq /host/strain_madness/short_reads/anonymous_reads_sample_77.fq /host/strain_madness/short_reads/anonymous_reads_sample_78.fq /host/strain_madness/short_reads/anonymous_reads_sample_79.fq /host/strain_madness/short_reads/anonymous_reads_sample_7.fq /host/strain_madness/short_reads/anonymous_reads_sample_80.fq /host/strain_madness/short_reads/anonymous_reads_sample_81.fq /host/strain_madness/short_reads/anonymous_reads_sample_82.fq /host/strain_madness/short_reads/anonymous_reads_sample_83.fq /host/strain_madness/short_reads/anonymous_reads_sample_84.fq /host/strain_madness/short_reads/anonymous_reads_sample_85.fq /host/strain_madness/short_reads/anonymous_reads_sample_86.fq /host/strain_madness/short_reads/anonymous_reads_sample_87.fq /host/strain_madness/short_reads/anonymous_reads_sample_88.fq /host/strain_madness/short_reads/anonymous_reads_sample_89.fq /host/strain_madness/short_reads/anonymous_reads_sample_8.fq /host/strain_madness/short_reads/anonymous_reads_sample_90.fq /host/strain_madness/short_reads/anonymous_reads_sample_91.fq /host/strain_madness/short_reads/anonymous_reads_sample_92.fq /host/strain_madness/short_reads/anonymous_reads_sample_93.fq /host/strain_madness/short_reads/anonymous_reads_sample_94.fq /host/strain_madness/short_reads/anonymous_reads_sample_95.fq /host/strain_madness/short_reads/anonymous_reads_sample_96.fq /host/strain_madness/short_reads/anonymous_reads_sample_97.fq /host/strain_madness/short_reads/anonymous_reads_sample_98.fq /host/strain_madness/short_reads/anonymous_reads_sample_99.fq /host/strain_madness/short_reads/anonymous_reads_sample_9.fq"</t>
  </si>
  <si>
    <t>furious_ardinghelli_2</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</si>
  <si>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all the long read and short read shotgun metagenome data and strmgCAMI2_short_read_pooled_megahit_assembly.fasta #code to generate input files #./gen_cov.sh #need do some slight changes, scripts/gen_cov.sh (to get coverage_new.tsv) #move the coverage_new.tsv to the input path #./run.sh /input/strmgCAMI2_short_read_pooled_megahit_assembly.fasta 1000 4 #details are shown in Github repo #difference: --clusters 410; contig length</t>
  </si>
  <si>
    <t>OPENBLAS_NUM_THREADS=2 python Metabinner.py --contig_file input_path/strmgCAMI2_short_read_pooled_megahit_assembly_500.fa --coverage_profiles input_path/coverage_new_f500_sr.tsv --composition_profiles input_path/kmer_4_f500.csv --output output_path/strain_megahit_f500bp_metabinner_k410_result.tsv --log output_path/result.log --use_hmm -hmm_icm_path path_to_MetaBinner/hmm_data/hmm/ --pacbio_read_profiles input_path/coverage_new_f500_pb.tsv --clusters 410</t>
  </si>
  <si>
    <t>furious_ardinghelli_8</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</si>
  <si>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all the long read and short read shotgun metagenome data and strmgCAMI2_short_read_pooled_megahit_assembly.fasta #code to generate input files #./gen_cov.sh #need do some slight changes, scripts/gen_cov.sh (to get coverage_new.tsv) #move the coverage_new.tsv to the input path #./run.sh /input/strmgCAMI2_short_read_pooled_megahit_assembly.fasta 0 4 #details are shown in Github repo #difference: --clusters 410; contig length threshold:0</t>
  </si>
  <si>
    <t>OPENBLAS_NUM_THREADS=2 python Metabinner.py --contig_file input_path/strmgCAMI2_short_read_pooled_megahit_assembly.fasta --coverage_profiles input_path/coverage_new_f0_sr.tsv --composition_profiles input_path/kmer_4_f0.csv --output output_path/strain_megahit_metabinner_k410_result.tsv --log output_path/result.log --use_hmm --hmm_icm_path path_to_MetaBinner/hmm_data/hmm/ --pacbio_read_profiles input_path/coverage_new_f0_pb.tsv --clusters 410</t>
  </si>
  <si>
    <t>furious_ardinghelli_9</t>
  </si>
  <si>
    <r>
      <rPr>
        <sz val="10"/>
        <rFont val="Arial"/>
      </rPr>
      <t xml:space="preserve">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all the long read and short read shotgun metagenome data and strmgCAMI2_short_read_pooled_megahit_assembly.fasta #code to generate input files #./gen_cov.sh #need do some slight changes, scripts/gen_cov.sh (to get coverage_new.tsv) #move the coverage_new.tsv to the input path #./run.sh /input/strmgCAMI2_short_read_pooled_megahit_assembly.fasta 1000 4 #details are shown in Github repo #difference: contig length threshold: 1000; </t>
    </r>
    <r>
      <rPr>
        <u/>
        <sz val="10"/>
        <color rgb="FF1155CC"/>
        <rFont val="Arial"/>
      </rPr>
      <t>Metabinner_bacar_marker_seed_only.py</t>
    </r>
  </si>
  <si>
    <t>OPENBLAS_NUM_THREADS=2 python Metabinner_bacar_marker_seed_only.py --contig_file input_path/strmgCAMI2_short_read_pooled_megahit_assembly_1000.fa --coverage_profiles input_path/coverage_new_f1000_sr.tsv --composition_profiles input_path/kmer_4_f1000.csv --output output_path/strain_megahit_f1k_bacer_marker_result.tsv --log output_path/result.log --use_hmm --hmm_icm_path path_to_MetaBinner/hmm_data/hmm/ --pacbio_read_profiles input_path/coverage_new_f1000_pb.tsv</t>
  </si>
  <si>
    <t>B6</t>
  </si>
  <si>
    <t>furious_ardinghelli_13</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</si>
  <si>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all the long read and short read shotgun metagenome data and strmgCAMI2_short_read_pooled_megahit_assembly.fasta #code to generate input files #./gen_cov.sh #need do some slight changes, scripts/gen_cov.sh (to get coverage_new.tsv) #move the coverage_new.tsv to the input path #./run.sh /input/strmgCAMI2_short_read_pooled_megahit_assembly.fasta 1000 4 #details are shown in Github repo #difference: contig length threshold: 1000; Metabinner_bacar_marker_seed_only.py; --clusters 410</t>
  </si>
  <si>
    <t>OPENBLAS_NUM_THREADS=2 python Metabinner_bacar_marker_seed_only.py --contig_file input_path/strmgCAMI2_short_read_pooled_megahit_assembly_1000.fa --coverage_profiles input_path/coverage_new_f1000_sr.tsv --composition_profiles input_path/kmer_4_f1000.csv --output output_path/strain_megahit_f1k_k410_bacer_marker_result.tsv --log output_path/result.log --use_hmm --hmm_icm_path path_to_MetaBinner/hmm_data/hmm/ --pacbio_read_profiles input_path/coverage_new_f1000_pb.tsv --clusters 410</t>
  </si>
  <si>
    <t>furious_ardinghelli_15</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</si>
  <si>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all the long read and short read shotgun metagenome data and strmgCAMI2_short_read_pooled_megahit_assembly.fasta #code to generate input files #./gen_cov.sh #need do some slight changes, scripts/gen_cov.sh (to get coverage_new.tsv) #move the coverage_new.tsv to the input path #./run.sh /input/strmgCAMI2_short_read_pooled_megahit_assembly.fasta 1000 4 #details are shown in Github repo #difference: --clusters 410; contig length threshold: 1000bp; --binscore 0.2</t>
  </si>
  <si>
    <t>OPENBLAS_NUM_THREADS=2 python Metabinner.py --contig_file input_path/strmgCAMI2_short_read_pooled_megahit_assembly_1000.fa --coverage_profiles input_path/coverage_new_f1000_sr.tsv --composition_profiles input_path/kmer_4_f1000.csv --output output_path/strain_megahit_f1k_k410_binscore02_result.tsv --log output_path/result.log --use_hmm --hmm_icm_path path_to_MetaBinner/hmm_data/hmm/ --pacbio_read_profiles input_path/coverage_new_f1000_pb.tsv --clusters 410 --binscore 0.2</t>
  </si>
  <si>
    <t>furious_ardinghelli_16</t>
  </si>
  <si>
    <t>The method imporves the performance of large scale binning with ensemble K-means by considering multiple types of features. DAS_tool is utilized to obtain the ensemble result. Our tool will recluster the remained contig after using das_tool. It takes the contig lengths and single-copy marker genes into consideration. CheckM is applied for post-processing. samples used: short read shotgun metagenome data and strmgCAMI2_short_read_pooled_megahit_assembly.fasta #code to generate input files #./gen_cov.sh #need do some slight changes, scripts/gen_cov.sh (to get coverage_new.tsv) #move the coverage_new.tsv to the input path #./run.sh /input/strmgCAMI2_short_read_pooled_megahit_assembly.fasta 1000 4 #details are shown in Github repo #difference: --clusters 410; contig length threshold: 1000bp; only use the short read samples</t>
  </si>
  <si>
    <t>OPENBLAS_NUM_THREADS=2 python Metabinner.py --contig_file input_path/strmgCAMI2_short_read_pooled_megahit_assembly_1000.fa --coverage_profiles input_path/coverage_new_f1000_sr.tsv --composition_profiles input_path/kmer_4_f1000.csv --output output_path/strain_megahit_f1k_k410_short_read_only_result.tsv --log output_path/result.log --use_hmm --hmm_icm_path path_to_MetaBinner/hmm_data/hmm/ --clusters 410</t>
  </si>
  <si>
    <t>clever_bohr_1</t>
  </si>
  <si>
    <t>The provided megahit co-assembly was binned with the metaWRAP, hybrid pipeline and using all available samples to inform the binning process. First, the assembly was binned using all the available binners in the "metawrap binning" module (concoct, metabat1, metabat2, maxbin2), then the top 3 bin sets (in this case they were maxbin2, metabat1, and metabat2) were combined into one final set with "metawrap bin_refinement" module (-c 50 -x 10). The remaining unbinned contigs were re-binned again using the same binners, and the best set (in this case from maxbin2) was appended to the clean metaWRAP bins for a more complete binning result.</t>
  </si>
  <si>
    <t>stoic_torvalds_2</t>
  </si>
  <si>
    <t>It is a method to use DAS Tool(v1.1.1) to integrate the results of three binners (CONCOCT V1.1.0, MetaBAT V2.12.1, MetaBinner) to calculate an optimized, non-redundant set of bins. In MetaBinner, the contigs_length_threshold we use to run run.sh is 1000 and the cluster number is 410. samples used: the megahit assembly of Simulated long read and short read shotgun metagenome data, including a large amount of strain-level variation.</t>
  </si>
  <si>
    <t>stoic_torvalds_3</t>
  </si>
  <si>
    <t>It is a method to use DAS Tool(v1.1.1) to integrate the results of three binners (CONCOCT V1.1.0, MetaBAT V2.12.1, MetaBinner) to calculate an optimized, non-redundant set of bins. In MetaBinner, the contigs_length_threshold we use to run run.sh is 500 and the cluster number is 410. samples used: the megahit assembly of Simulated long read and short read shotgun metagenome data, including a large amount of strain-level variation.</t>
  </si>
  <si>
    <t>run_MaxBin.pl -contig strmgCAMI2_short_read_pooled_megahit_assembly.fasta -out /output/strain_madness_megahit -reads /net/sgi/test/strain_madness/short_reads/anonymous_reads_sample_0.fq -reads2 /net/sgi/test/strain_madness/short_reads/anonymous_reads_sample_1.fq -reads3 /net/sgi/test/strain_madness/short_reads/anonymous_reads_sample_2.fq -reads4 /net/sgi/test/strain_madness/short_reads/anonymous_reads_sample_3.fq -reads5 /net/sgi/test/strain_madness/short_reads/anonymous_reads_sample_4.fq -reads6 /net/sgi/test/strain_madness/short_reads/anonymous_reads_sample_5.fq -reads7 /net/sgi/test/strain_madness/short_reads/anonymous_reads_sample_6.fq -reads8 /net/sgi/test/strain_madness/short_reads/anonymous_reads_sample_7.fq -reads9 /net/sgi/test/strain_madness/short_reads/anonymous_reads_sample_8.fq -reads10 /net/sgi/test/strain_madness/short_reads/anonymous_reads_sample_9.fq -reads11 /net/sgi/test/strain_madness/short_reads/anonymous_reads_sample_10.fq -reads12 /net/sgi/test/strain_madness/short_reads/anonymous_reads_sample_11.fq -reads13 /net/sgi/test/strain_madness/short_reads/anonymous_reads_sample_12.fq -reads14 /net/sgi/test/strain_madness/short_reads/anonymous_reads_sample_13.fq -reads15 /net/sgi/test/strain_madness/short_reads/anonymous_reads_sample_14.fq -reads16 /net/sgi/test/strain_madness/short_reads/anonymous_reads_sample_15.fq -reads17 /net/sgi/test/strain_madness/short_reads/anonymous_reads_sample_16.fq -reads18 /net/sgi/test/strain_madness/short_reads/anonymous_reads_sample_17.fq -reads19 /net/sgi/test/strain_madness/short_reads/anonymous_reads_sample_18.fq -reads20 /net/sgi/test/strain_madness/short_reads/anonymous_reads_sample_19.fq -reads21 /net/sgi/test/strain_madness/short_reads/anonymous_reads_sample_20.fq -reads22 /net/sgi/test/strain_madness/short_reads/anonymous_reads_sample_21.fq -reads23 /net/sgi/test/strain_madness/short_reads/anonymous_reads_sample_22.fq -reads24 /net/sgi/test/strain_madness/short_reads/anonymous_reads_sample_23.fq -reads25 /net/sgi/test/strain_madness/short_reads/anonymous_reads_sample_24.fq -reads26 /net/sgi/test/strain_madness/short_reads/anonymous_reads_sample_25.fq -reads27 /net/sgi/test/strain_madness/short_reads/anonymous_reads_sample_26.fq -reads28 /net/sgi/test/strain_madness/short_reads/anonymous_reads_sample_27.fq -reads29 /net/sgi/test/strain_madness/short_reads/anonymous_reads_sample_28.fq -reads30 /net/sgi/test/strain_madness/short_reads/anonymous_reads_sample_29.fq -reads31 /net/sgi/test/strain_madness/short_reads/anonymous_reads_sample_30.fq -reads32 /net/sgi/test/strain_madness/short_reads/anonymous_reads_sample_31.fq -reads33 /net/sgi/test/strain_madness/short_reads/anonymous_reads_sample_32.fq -reads34 /net/sgi/test/strain_madness/short_reads/anonymous_reads_sample_33.fq -reads35 /net/sgi/test/strain_madness/short_reads/anonymous_reads_sample_34.fq -reads36 /net/sgi/test/strain_madness/short_reads/anonymous_reads_sample_35.fq -reads37 /net/sgi/test/strain_madness/short_reads/anonymous_reads_sample_36.fq -reads38 /net/sgi/test/strain_madness/short_reads/anonymous_reads_sample_37.fq -reads39 /net/sgi/test/strain_madness/short_reads/anonymous_reads_sample_38.fq -reads40 /net/sgi/test/strain_madness/short_reads/anonymous_reads_sample_39.fq -reads41 /net/sgi/test/strain_madness/short_reads/anonymous_reads_sample_40.fq -reads42 /net/sgi/test/strain_madness/short_reads/anonymous_reads_sample_41.fq -reads43 /net/sgi/test/strain_madness/short_reads/anonymous_reads_sample_42.fq -reads44 /net/sgi/test/strain_madness/short_reads/anonymous_reads_sample_43.fq -reads45 /net/sgi/test/strain_madness/short_reads/anonymous_reads_sample_44.fq -reads46 /net/sgi/test/strain_madness/short_reads/anonymous_reads_sample_45.fq -reads47 /net/sgi/test/strain_madness/short_reads/anonymous_reads_sample_46.fq -reads48 /net/sgi/test/strain_madness/short_reads/anonymous_reads_sample_47.fq -reads49 /net/sgi/test/strain_madness/short_reads/anonymous_reads_sample_48.fq -reads50 /net/sgi/test/strain_madness/short_reads/anonymous_reads_sample_49.fq -reads51 /net/sgi/test/strain_madness/short_reads/anonymous_reads_sample_50.fq -reads52 /net/sgi/test/strain_madness/short_reads/anonymous_reads_sample_51.fq -reads53 /net/sgi/test/strain_madness/short_reads/anonymous_reads_sample_52.fq -reads54 /net/sgi/test/strain_madness/short_reads/anonymous_reads_sample_53.fq -reads55 /net/sgi/test/strain_madness/short_reads/anonymous_reads_sample_54.fq -reads56 /net/sgi/test/strain_madness/short_reads/anonymous_reads_sample_55.fq -reads57 /net/sgi/test/strain_madness/short_reads/anonymous_reads_sample_56.fq -reads58 /net/sgi/test/strain_madness/short_reads/anonymous_reads_sample_57.fq -reads59 /net/sgi/test/strain_madness/short_reads/anonymous_reads_sample_58.fq -reads60 /net/sgi/test/strain_madness/short_reads/anonymous_reads_sample_59.fq -reads61 /net/sgi/test/strain_madness/short_reads/anonymous_reads_sample_60.fq -reads62 /net/sgi/test/strain_madness/short_reads/anonymous_reads_sample_61.fq -reads63 /net/sgi/test/strain_madness/short_reads/anonymous_reads_sample_62.fq -reads64 /net/sgi/test/strain_madness/short_reads/anonymous_reads_sample_63.fq -reads65 /net/sgi/test/strain_madness/short_reads/anonymous_reads_sample_64.fq -reads66 /net/sgi/test/strain_madness/short_reads/anonymous_reads_sample_65.fq -reads67 /net/sgi/test/strain_madness/short_reads/anonymous_reads_sample_66.fq -reads68 /net/sgi/test/strain_madness/short_reads/anonymous_reads_sample_67.fq -reads69 /net/sgi/test/strain_madness/short_reads/anonymous_reads_sample_68.fq -reads70 /net/sgi/test/strain_madness/short_reads/anonymous_reads_sample_69.fq -reads71 /net/sgi/test/strain_madness/short_reads/anonymous_reads_sample_70.fq -reads72 /net/sgi/test/strain_madness/short_reads/anonymous_reads_sample_71.fq -reads73 /net/sgi/test/strain_madness/short_reads/anonymous_reads_sample_72.fq -reads74 /net/sgi/test/strain_madness/short_reads/anonymous_reads_sample_73.fq -reads75 /net/sgi/test/strain_madness/short_reads/anonymous_reads_sample_74.fq -reads76 /net/sgi/test/strain_madness/short_reads/anonymous_reads_sample_75.fq -reads77 /net/sgi/test/strain_madness/short_reads/anonymous_reads_sample_76.fq -reads78 /net/sgi/test/strain_madness/short_reads/anonymous_reads_sample_77.fq -reads79 /net/sgi/test/strain_madness/short_reads/anonymous_reads_sample_78.fq -reads80 /net/sgi/test/strain_madness/short_reads/anonymous_reads_sample_79.fq -reads81 /net/sgi/test/strain_madness/short_reads/anonymous_reads_sample_80.fq -reads82 /net/sgi/test/strain_madness/short_reads/anonymous_reads_sample_81.fq -reads83 /net/sgi/test/strain_madness/short_reads/anonymous_reads_sample_82.fq -reads84 /net/sgi/test/strain_madness/short_reads/anonymous_reads_sample_83.fq -reads85 /net/sgi/test/strain_madness/short_reads/anonymous_reads_sample_84.fq -reads86 /net/sgi/test/strain_madness/short_reads/anonymous_reads_sample_85.fq -reads87 /net/sgi/test/strain_madness/short_reads/anonymous_reads_sample_86.fq -reads88 /net/sgi/test/strain_madness/short_reads/anonymous_reads_sample_87.fq -reads89 /net/sgi/test/strain_madness/short_reads/anonymous_reads_sample_88.fq -reads90 /net/sgi/test/strain_madness/short_reads/anonymous_reads_sample_89.fq -reads91 /net/sgi/test/strain_madness/short_reads/anonymous_reads_sample_90.fq -reads92 /net/sgi/test/strain_madness/short_reads/anonymous_reads_sample_91.fq -reads93 /net/sgi/test/strain_madness/short_reads/anonymous_reads_sample_92.fq -reads94 /net/sgi/test/strain_madness/short_reads/anonymous_reads_sample_93.fq -reads95 /net/sgi/test/strain_madness/short_reads/anonymous_reads_sample_94.fq -reads96 /net/sgi/test/strain_madness/short_reads/anonymous_reads_sample_95.fq -reads97 /net/sgi/test/strain_madness/short_reads/anonymous_reads_sample_96.fq -reads98 /net/sgi/test/strain_madness/short_reads/anonymous_reads_sample_97.fq -reads99 /net/sgi/test/strain_madness/short_reads/anonymous_reads_sample_98.fq -reads100 /net/sgi/test/strain_madness/short_reads/anonymous_reads_sample_99.fq</t>
  </si>
  <si>
    <t>docker run -v /home/me:/host:rw" --workdir /opt/MaxBin-2.0.2 karlon27/maxbin_binning "/opt/MaxBin-2.0.2/run_MaxBin.pl -contig /host/sgi/test/strain_madness/assembly/strmgCAMI2_short_read_pooled_megahit_assembly.fasta -out /host/sgi/test/cami2/maxbin202_strain_madness_megahit/output.out -reads /host/sgi/test/strain_madness/short_reads/anonymous_reads_sample_0.fq -reads2 /host/sgi/test/strain_madness/short_reads/anonymous_reads_sample_1.fq -reads3 /host/sgi/test/strain_madness/short_reads/anonymous_reads_sample_2.fq -reads4 /host/sgi/test/strain_madness/short_reads/anonymous_reads_sample_3.fq -reads5 /host/sgi/test/strain_madness/short_reads/anonymous_reads_sample_4.fq -reads6 /host/sgi/test/strain_madness/short_reads/anonymous_reads_sample_5.fq -reads7 /host/sgi/test/strain_madness/short_reads/anonymous_reads_sample_6.fq -reads8 /host/sgi/test/strain_madness/short_reads/anonymous_reads_sample_7.fq -reads9 /host/sgi/test/strain_madness/short_reads/anonymous_reads_sample_8.fq -reads10 /host/sgi/test/strain_madness/short_reads/anonymous_reads_sample_9.fq -reads11 /host/sgi/test/strain_madness/short_reads/anonymous_reads_sample_10.fq -reads12 /host/sgi/test/strain_madness/short_reads/anonymous_reads_sample_11.fq -reads13 /host/sgi/test/strain_madness/short_reads/anonymous_reads_sample_12.fq -reads14 /host/sgi/test/strain_madness/short_reads/anonymous_reads_sample_13.fq -reads15 /host/sgi/test/strain_madness/short_reads/anonymous_reads_sample_14.fq -reads16 /host/sgi/test/strain_madness/short_reads/anonymous_reads_sample_15.fq -reads17 /host/sgi/test/strain_madness/short_reads/anonymous_reads_sample_16.fq -reads18 /host/sgi/test/strain_madness/short_reads/anonymous_reads_sample_17.fq -reads19 /host/sgi/test/strain_madness/short_reads/anonymous_reads_sample_18.fq -reads20 /host/sgi/test/strain_madness/short_reads/anonymous_reads_sample_19.fq -reads21 /host/sgi/test/strain_madness/short_reads/anonymous_reads_sample_20.fq -reads22 /host/sgi/test/strain_madness/short_reads/anonymous_reads_sample_21.fq -reads23 /host/sgi/test/strain_madness/short_reads/anonymous_reads_sample_22.fq -reads24 /host/sgi/test/strain_madness/short_reads/anonymous_reads_sample_23.fq -reads25 /host/sgi/test/strain_madness/short_reads/anonymous_reads_sample_24.fq -reads26 /host/sgi/test/strain_madness/short_reads/anonymous_reads_sample_25.fq -reads27 /host/sgi/test/strain_madness/short_reads/anonymous_reads_sample_26.fq -reads28 /host/sgi/test/strain_madness/short_reads/anonymous_reads_sample_27.fq -reads29 /host/sgi/test/strain_madness/short_reads/anonymous_reads_sample_28.fq -reads30 /host/sgi/test/strain_madness/short_reads/anonymous_reads_sample_29.fq -reads31 /host/sgi/test/strain_madness/short_reads/anonymous_reads_sample_30.fq -reads32 /host/sgi/test/strain_madness/short_reads/anonymous_reads_sample_31.fq -reads33 /host/sgi/test/strain_madness/short_reads/anonymous_reads_sample_32.fq -reads34 /host/sgi/test/strain_madness/short_reads/anonymous_reads_sample_33.fq -reads35 /host/sgi/test/strain_madness/short_reads/anonymous_reads_sample_34.fq -reads36 /host/sgi/test/strain_madness/short_reads/anonymous_reads_sample_35.fq -reads37 /host/sgi/test/strain_madness/short_reads/anonymous_reads_sample_36.fq -reads38 /host/sgi/test/strain_madness/short_reads/anonymous_reads_sample_37.fq -reads39 /host/sgi/test/strain_madness/short_reads/anonymous_reads_sample_38.fq -reads40 /host/sgi/test/strain_madness/short_reads/anonymous_reads_sample_39.fq -reads41 /host/sgi/test/strain_madness/short_reads/anonymous_reads_sample_40.fq -reads42 /host/sgi/test/strain_madness/short_reads/anonymous_reads_sample_41.fq -reads43 /host/sgi/test/strain_madness/short_reads/anonymous_reads_sample_42.fq -reads44 /host/sgi/test/strain_madness/short_reads/anonymous_reads_sample_43.fq -reads45 /host/sgi/test/strain_madness/short_reads/anonymous_reads_sample_44.fq -reads46 /host/sgi/test/strain_madness/short_reads/anonymous_reads_sample_45.fq -reads47 /host/sgi/test/strain_madness/short_reads/anonymous_reads_sample_46.fq -reads48 /host/sgi/test/strain_madness/short_reads/anonymous_reads_sample_47.fq -reads49 /host/sgi/test/strain_madness/short_reads/anonymous_reads_sample_48.fq -reads50 /host/sgi/test/strain_madness/short_reads/anonymous_reads_sample_49.fq -reads51 /host/sgi/test/strain_madness/short_reads/anonymous_reads_sample_50.fq -reads52 /host/sgi/test/strain_madness/short_reads/anonymous_reads_sample_51.fq -reads53 /host/sgi/test/strain_madness/short_reads/anonymous_reads_sample_52.fq -reads54 /host/sgi/test/strain_madness/short_reads/anonymous_reads_sample_53.fq -reads55 /host/sgi/test/strain_madness/short_reads/anonymous_reads_sample_54.fq -reads56 /host/sgi/test/strain_madness/short_reads/anonymous_reads_sample_55.fq -reads57 /host/sgi/test/strain_madness/short_reads/anonymous_reads_sample_56.fq -reads58 /host/sgi/test/strain_madness/short_reads/anonymous_reads_sample_57.fq -reads59 /host/sgi/test/strain_madness/short_reads/anonymous_reads_sample_58.fq -reads60 /host/sgi/test/strain_madness/short_reads/anonymous_reads_sample_59.fq -reads61 /host/sgi/test/strain_madness/short_reads/anonymous_reads_sample_60.fq -reads62 /host/sgi/test/strain_madness/short_reads/anonymous_reads_sample_61.fq -reads63 /host/sgi/test/strain_madness/short_reads/anonymous_reads_sample_62.fq -reads64 /host/sgi/test/strain_madness/short_reads/anonymous_reads_sample_63.fq -reads65 /host/sgi/test/strain_madness/short_reads/anonymous_reads_sample_64.fq -reads66 /host/sgi/test/strain_madness/short_reads/anonymous_reads_sample_65.fq -reads67 /host/sgi/test/strain_madness/short_reads/anonymous_reads_sample_66.fq -reads68 /host/sgi/test/strain_madness/short_reads/anonymous_reads_sample_67.fq -reads69 /host/sgi/test/strain_madness/short_reads/anonymous_reads_sample_68.fq -reads70 /host/sgi/test/strain_madness/short_reads/anonymous_reads_sample_69.fq -reads71 /host/sgi/test/strain_madness/short_reads/anonymous_reads_sample_70.fq -reads72 /host/sgi/test/strain_madness/short_reads/anonymous_reads_sample_71.fq -reads73 /host/sgi/test/strain_madness/short_reads/anonymous_reads_sample_72.fq -reads74 /host/sgi/test/strain_madness/short_reads/anonymous_reads_sample_73.fq -reads75 /host/sgi/test/strain_madness/short_reads/anonymous_reads_sample_74.fq -reads76 /host/sgi/test/strain_madness/short_reads/anonymous_reads_sample_75.fq -reads77 /host/sgi/test/strain_madness/short_reads/anonymous_reads_sample_76.fq -reads78 /host/sgi/test/strain_madness/short_reads/anonymous_reads_sample_77.fq -reads79 /host/sgi/test/strain_madness/short_reads/anonymous_reads_sample_78.fq -reads80 /host/sgi/test/strain_madness/short_reads/anonymous_reads_sample_79.fq -reads81 /host/sgi/test/strain_madness/short_reads/anonymous_reads_sample_80.fq -reads82 /host/sgi/test/strain_madness/short_reads/anonymous_reads_sample_81.fq -reads83 /host/sgi/test/strain_madness/short_reads/anonymous_reads_sample_82.fq -reads84 /host/sgi/test/strain_madness/short_reads/anonymous_reads_sample_83.fq -reads85 /host/sgi/test/strain_madness/short_reads/anonymous_reads_sample_84.fq -reads86 /host/sgi/test/strain_madness/short_reads/anonymous_reads_sample_85.fq -reads87 /host/sgi/test/strain_madness/short_reads/anonymous_reads_sample_86.fq -reads88 /host/sgi/test/strain_madness/short_reads/anonymous_reads_sample_87.fq -reads89 /host/sgi/test/strain_madness/short_reads/anonymous_reads_sample_88.fq -reads90 /host/sgi/test/strain_madness/short_reads/anonymous_reads_sample_89.fq -reads91 /host/sgi/test/strain_madness/short_reads/anonymous_reads_sample_90.fq -reads92 /host/sgi/test/strain_madness/short_reads/anonymous_reads_sample_91.fq -reads93 /host/sgi/test/strain_madness/short_reads/anonymous_reads_sample_92.fq -reads94 /host/sgi/test/strain_madness/short_reads/anonymous_reads_sample_93.fq -reads95 /host/sgi/test/strain_madness/short_reads/anonymous_reads_sample_94.fq -reads96 /host/sgi/test/strain_madness/short_reads/anonymous_reads_sample_95.fq -reads97 /host/sgi/test/strain_madness/short_reads/anonymous_reads_sample_96.fq -reads98 /host/sgi/test/strain_madness/short_reads/anonymous_reads_sample_97.fq -reads99 /host/sgi/test/strain_madness/short_reads/anonymous_reads_sample_98.fq -reads100 /host/sgi/test/strain_madness/short_reads/anonymous_reads_sample_99.fq"</t>
  </si>
  <si>
    <r>
      <rPr>
        <sz val="10"/>
        <color rgb="FF000000"/>
        <rFont val="Arial"/>
      </rPr>
      <t>quay.io/biocontainers/concoct:1.1.0--py37h88e4a8a_0</t>
    </r>
    <r>
      <rPr>
        <sz val="10"/>
        <color theme="1"/>
        <rFont val="Arial"/>
      </rPr>
      <t xml:space="preserve">, </t>
    </r>
    <r>
      <rPr>
        <sz val="10"/>
        <color rgb="FF000000"/>
        <rFont val="Arial"/>
      </rPr>
      <t>quay.io/biocontainers/bowtie2:2.4.1--py38he513fc3_0</t>
    </r>
  </si>
  <si>
    <t>bowtie2-build --threads 16 strmgCAMI2_short_read_pooled_megahit_assembly.fasta strmgCAMI2_short_read_pooled_megahit_assembly.index\n for i in {0..99}; do bowtie2 -q --threads 16 --fr -x strmgCAMI2_short_read_pooled_megahit_assembly.index --interleaved anonymous_reads_sample_${i}.fq -S anonymous_reads_sample_${i}.sam ; done\n for i in {0..99}; do samtools view -@ 16 -b anonymous_reads_sample_${i}.sam -o anonymous_reads_sample_${i}.bam ; done\n for i in {0..99}; do samtools sort -@ 16 anonymous_reads_sample_${i}.bam -o anonymous_reads_sample_${i}.sorted.bam ; done\n for i in {0..99}; do samtools index -@ 16 anonymous_reads_sample_${i}.sorted.bam ; done\n cut_up_fasta.py strmgCAMI2_short_read_pooled_megahit_assembly.fasta -c 10000 -o 0 --merge_last -b contigs_10K.bed &gt; contigs_10K.fa\n concoct_coverage_table.py contigs_10K.bed anonymous_reads_sample_*.sorted.bam &gt; coverage_table.tsv\n concoct --composition_file contigs_10K.fa --coverage_file coverage_table.tsv -b\n merge_cutup_clustering.py clustering_gt1000.csv &gt; clustering_merged.csv</t>
  </si>
  <si>
    <t>naughty_sammet_1</t>
  </si>
  <si>
    <t>Samples used: MEGAHIT assembly, all samples. Our tool was used with pooled assembly, degraded performance expected compared to single-sample assembly. Some preprocessing was done using minimap2 (version 2.6.r623) and Samtools (version 1.9). The commands used were: # unzip assembly gunzip strmgCAMI2_short_read_pooled_megahit_assembly.fasta.gz; # remove all sequences &lt; 750 bp to create output megahit_assembly_filtered750bp.fna # (used a homemade Python script for this, elided here) # index contigs using minimap2 minimap2 -x sr -d index.mmi megahit_assembly_filtered750bp.fna; # map reads to contigs using BWA MEM to get BAM files for i in {0..99} do minimap2 -t 4 -N 50 -ax sr index.mmi strmgCAMI2_short_read_sample_${i}_reads.fq.gz | samtools view -F 3584 -b --threads 3 &gt; ${i}.bam end # then run our tool, see the field "command line used" in your submission form</t>
  </si>
  <si>
    <t>vamb --outdir madness_vamb --fasta megahit_assembly_filtered750bp.fna --bamfiles *.bam</t>
  </si>
  <si>
    <t>Plant-associated gold standard short-read assembly</t>
  </si>
  <si>
    <t>2.15-5</t>
  </si>
  <si>
    <t>metabat/metabat, https://bitbucket.org/berkeleylab/metabat/</t>
  </si>
  <si>
    <t>distracted_hodgkin_1</t>
  </si>
  <si>
    <t>short gsa with all short read samples, default options</t>
  </si>
  <si>
    <t>assem=rhimgCAMI2_short_read_pooled_gsa.fasta; metabat1 -v -i ../assemblies/$assem -a $assem.depth.txt -o metabat1-$assem-bins/bin</t>
  </si>
  <si>
    <t>focused_poincare_1</t>
  </si>
  <si>
    <t>Default options - all 21 short reads alignments (using bbmap) and rhimgCAMI2_short_read_pooled_gsa.fasta</t>
  </si>
  <si>
    <t>runMetaBat.sh rhimgCAMI2_short_read_pooled_gsa.fasta rhimgCAMI2_short_read_pooled_gsa.fasta.d/*.bam</t>
  </si>
  <si>
    <t>focused_poincare_4</t>
  </si>
  <si>
    <t>short gsa assembly all short read samples with min contig length 1500</t>
  </si>
  <si>
    <t>metabat2 -i rhimgCAMI2_short_read_pooled_gsa.fasta -a rhimgCAMI2_short_read_pooled_gsa.depth.txt -o rhimgCAMI2_short_read_pooled_gsa.metabat2-bins -m 1500 -v</t>
  </si>
  <si>
    <t>A4</t>
  </si>
  <si>
    <t>focused_poincare_7</t>
  </si>
  <si>
    <t>short gsa assembly all short read samples with min contig length 1500 and minCV 0.05</t>
  </si>
  <si>
    <t>assem=rhimgCAMI2_short_read_pooled_gsa.fasta; metabat2 -v -i ../assemblies/$assem -a $assem.depth.txt -o metabat2-mincv-$assem.bins/bin --minCV 0.05 --minContig 1500</t>
  </si>
  <si>
    <t>https://github.com/ziyewang/metabinner_cami2b</t>
  </si>
  <si>
    <t>boring_fermi_0</t>
  </si>
  <si>
    <t>Samples used: all the short read files Fasta_file: rhimgCAMI2_short_read_pooled_gsa.fasta #Use MetaWRAP pipeline to generate the coverage profiles files -&gt; metabinner_depth_f1k.txt #conda activate metawrap-env metawrap binning -o INITIAL_BINNING -t 20 -a ${path_to_fasta_file}/rhimgCAMI2_short_read_pooled_gsa.fasta --universal --maxbin2 --interleaved ${path_to_short_read_files}/*fastq -m 1000 cat INITIAL_BINNING/work_files/mb2_master_depth.txt | awk '{if ($2&gt;999) print $0 }' | cut -f 1,4-24 &gt; metabinner_depth_f1k.txt #code to generate kmer file -&gt; ${path_to_fasta_file}/kmer_4_f999.csv cd ${path_to_metabinner} python scripts/filter_tooshort_for_contig_file.py ${path_to_fasta_file}/rhimgCAMI2_short_read_pooled_gsa.fasta 999 python scripts/gen_kmer.py ${path_to_fasta_file}/rhimgCAMI2_short_read_pooled_gsa.fasta 999 4 #The file "result.tsv.2.tsv.add_remained_after_dastool.tsv" in the "${output_dir}/metabinner_res" is the final output.</t>
  </si>
  <si>
    <t>python metabinner.py \ --contig_file ${contig_file} \ --coverage_profiles ${coverage_profiles} \ --composition_profiles ${kmer_files} \ --output ${output_dir}/metabinner_res/result.tsv \ --log ${output_dir}/metabinner_res/result.log \ --threads 20</t>
  </si>
  <si>
    <t>1.2</t>
  </si>
  <si>
    <t>modest_leakey_1</t>
  </si>
  <si>
    <t>Samples used: all the short read files Fasta_file: rhimgCAMI2_short_read_pooled_gsa.fasta #using MetaWRAP pipeline to generate the coverage profiles files -&gt; metabinner_depth_f1k.txt #conda activate metawrap-env metawrap binning -o INITIAL_BINNING -t 20 -a ${path_to_fasta_file}/rhimgCAMI2_short_read_pooled_gsa.fasta --universal --maxbin2 --interleaved ${path_to_short_read_files}/*fastq -m 1000 cat INITIAL_BINNING/work_files/mb2_master_depth.txt | awk '{if ($2&gt;999) print $0 }' | cut -f 1,4-24 &gt; metabinner_depth_f1k.txt #code to generate kmer file -&gt; ${path_to_fasta_file}/kmer_4_f999.csv cd ${path_to_metabinner} python scripts/filter_tooshort_for_contig_file.py ${path_to_fasta_file}/rhimgCAMI2_short_read_pooled_gsa.fasta 999 python scripts/gen_kmer.py ${path_to_fasta_file}/rhimgCAMI2_short_read_pooled_gsa.fasta 999 4 #The file "final_result_combo_greedy_combo2_mypipeline.tsv" in the "${output_dir}/metabinner_res" is the final output.</t>
  </si>
  <si>
    <t>bash ${metabinner_path}/code_for_cami2b/metabinner_cami2b_pipeline_v1.2.sh ${contig_file} ${output_dir} ${coverage_profiles} ${kmer_profile} ${metabinner_path}</t>
  </si>
  <si>
    <t>1.3</t>
  </si>
  <si>
    <t>furious_mccarthy_0</t>
  </si>
  <si>
    <t>Samples used: all the short read files Fasta_file: rhimgCAMI2_short_read_pooled_gsa.fasta #using MetaWRAP pipeline to generate the coverage profiles files -&gt; metabinner_depth_f1k.txt #conda activate metawrap-env metawrap binning -o INITIAL_BINNING -t 20 -a ${path_to_fasta_file}/rhimgCAMI2_short_read_pooled_gsa.fasta --universal --maxbin2 --interleaved ${path_to_short_read_files}/*fastq -m 1000 cat INITIAL_BINNING/work_files/mb2_master_depth.txt | awk '{if ($2&gt;999) print $0 }' | cut -f 1,4-24 &gt; metabinner_depth_f1k.txt #code to generate kmer file -&gt; ${path_to_fasta_file}/kmer_4_f999.csv cd ${path_to_metabinner} python scripts/filter_tooshort_for_contig_file.py ${path_to_fasta_file}/rhimgCAMI2_short_read_pooled_gsa.fasta 999 python scripts/gen_kmer.py ${path_to_fasta_file}/rhimgCAMI2_short_read_pooled_gsa.fasta 999 4 #The file "final_result_addrefined3comps.tsv" in the "${output_dir}/metabinner_res" is the final output.</t>
  </si>
  <si>
    <t>bash ${metabinner_path}/code_for_cami2b/metabinner_cami2b_pipeline_v1.3.sh ${contig_file} ${output_dir} ${coverage_profiles} ${kmer_profile} ${metabinner_path}</t>
  </si>
  <si>
    <t>furious_mccarthy_1</t>
  </si>
  <si>
    <t>Samples used: all the short read files Fasta_file: rhimgCAMI2_short_read_pooled_gsa.fasta #using MetaWRAP pipeline to generate the coverage profiles files -&gt; metabinner_depth_f1k.txt #conda activate metawrap-env metawrap binning -o INITIAL_BINNING -t 20 -a ${path_to_fasta_file}/rhimgCAMI2_short_read_pooled_gsa.fasta --universal --maxbin2 --interleaved ${path_to_short_read_files}/*fastq -m 1000 cat INITIAL_BINNING/work_files/mb2_master_depth.txt | awk '{if ($2&gt;999) print $0 }' | cut -f 1,4-24 &gt; metabinner_depth_f1k.txt #code to generate kmer file -&gt; ${path_to_fasta_file}/kmer_4_f999.csv cd ${path_to_metabinner} python scripts/filter_tooshort_for_contig_file.py ${path_to_fasta_file}/rhimgCAMI2_short_read_pooled_gsa.fasta 999 python scripts/gen_kmer.py ${path_to_fasta_file}/rhimgCAMI2_short_read_pooled_gsa.fasta 999 4 #The file "final_result_addrefined2and3comps.tsv" in the "${output_dir}/metabinner_res" is the final output.</t>
  </si>
  <si>
    <t>run_MaxBin.pl -contig rhimgCAMI2_short_read_pooled_gsa.fasta -out rhizosphere_megahit -reads rhimgCAMI2_short_read_sample_0_reads.fq -reads2 rhimgCAMI2_short_read_sample_1_reads.fq -reads3 rhimgCAMI2_short_read_sample_2_reads.fq -reads4 rhimgCAMI2_short_read_sample_3_reads.fq -reads5 rhimgCAMI2_short_read_sample_4_reads.fq -reads6 rhimgCAMI2_short_read_sample_5_reads.fq -reads7 rhimgCAMI2_short_read_sample_6_reads.fq -reads8 rhimgCAMI2_short_read_sample_7_reads.fq -reads9 rhimgCAMI2_short_read_sample_8_reads.fq -reads10 rhimgCAMI2_short_read_sample_9_reads.fq -reads11 rhimgCAMI2_short_read_sample_10_reads.fq -reads12 rhimgCAMI2_short_read_sample_11_reads.fq -reads13 rhimgCAMI2_short_read_sample_12_reads.fq -reads14 rhimgCAMI2_short_read_sample_13_reads.fq -reads15 rhimgCAMI2_short_read_sample_14_reads.fq -reads16 rhimgCAMI2_short_read_sample_15_reads.fq -reads17 rhimgCAMI2_short_read_sample_16_reads.fq -reads18 rhimgCAMI2_short_read_sample_17_reads.fq -reads19 rhimgCAMI2_short_read_sample_18_reads.fq -reads20 rhimgCAMI2_short_read_sample_19_reads.fq -reads21 rhimgCAMI2_short_read_sample_20_reads.fq</t>
  </si>
  <si>
    <r>
      <rPr>
        <sz val="10"/>
        <color rgb="FF000000"/>
        <rFont val="Arial"/>
      </rPr>
      <t>quay.io/biocontainers/concoct:1.1.0--py37h88e4a8a_0</t>
    </r>
    <r>
      <rPr>
        <sz val="10"/>
        <color theme="1"/>
        <rFont val="Arial"/>
      </rPr>
      <t xml:space="preserve">, </t>
    </r>
    <r>
      <rPr>
        <sz val="10"/>
        <color rgb="FF000000"/>
        <rFont val="Arial"/>
      </rPr>
      <t>quay.io/biocontainers/bowtie2:2.4.1--py38he513fc3_0</t>
    </r>
  </si>
  <si>
    <t>3.0.1</t>
  </si>
  <si>
    <t>romantic_poincare_2</t>
  </si>
  <si>
    <t>Samples used: GSA assembly, all samples. Our tool was used with pooled assembly, which will give degraded performance expected compared to having access to all single-sample assemblies.  Some preprocessing was done using minimap2 (version 2.6.r623), Samtools (version 1.9) and jgi_summarize_bam_contig_depths (metabat2 v2.10.2). A Snakemake pipeline is available to reproduce the results here: https://github.com/RasmussenLab/vamb_cami2</t>
  </si>
  <si>
    <t>vamb --outdir vamb --fasta contigs.flt.fna.gz --rpkm jgi_matrix/jgi.abundance.npz --minfasta 500000</t>
  </si>
  <si>
    <t>Plant-associated gold standard hybrid assembly</t>
  </si>
  <si>
    <t>distracted_hodgkin_0</t>
  </si>
  <si>
    <t>hybrid gsa with all short read samples, default options</t>
  </si>
  <si>
    <t>assem=rhimgCAMI2_hybrid_nanosim_pooled_gsa.fasta; metabat1 -v -i ../assemblies/$assem -a $assem.depth.txt -o metabat1-$assem-bins/bin</t>
  </si>
  <si>
    <t>focused_poincare_0</t>
  </si>
  <si>
    <t>Default options - all 21 short reads alignments (using bbmap) and rhimgCAMI2_hybrid_nanosim_pooled_gsa.fasta</t>
  </si>
  <si>
    <t>runMetaBAT.sh rhimgCAMI2_hybrid_nanosim_pooled_gsa.fasta rhimgCAMI2_hybrid_nanosim_pooled_gsa.fasta.d/*.bam</t>
  </si>
  <si>
    <t>focused_poincare_3</t>
  </si>
  <si>
    <t>hybrid assembly all short read samples with min contig length 1500</t>
  </si>
  <si>
    <t>metabat2 -i rhimgCAMI2_hybrid_nanosim_pooled_gsa -a rhimgCAMI2_hybrid_nanosim_pooled_gsa.depth.txt -o rhimgCAMI2_hybrid_nanosim_pooled_gsa.metabat2-bins -m 1500 -v</t>
  </si>
  <si>
    <t>focused_poincare_6</t>
  </si>
  <si>
    <t>hybrid gsa assembly all short read samples with min contig length 1500 and minCV 0.05</t>
  </si>
  <si>
    <t>assem=rhimgCAMI2_hybrid_nanosim_pooled_gsa.fasta; metabat2 -v -i ../assemblies/$assem -a $assem.depth.txt -o metabat2-mincv-$assem.bins/bin --minCV 0.05 --minContig 1500</t>
  </si>
  <si>
    <t>jolly_mayer_0</t>
  </si>
  <si>
    <t>Samples used: all the short read files Fasta_file: rhimgCAMI2_hybrid_nanosim_pooled_gsa.fasta We used the short reads to generate the coverage profiles for the contigs. #using MetaWRAP pipeline to generate the coverage profiles files -&gt; metabinner_depth_f1k.txt #conda activate metawrap-env metawrap binning -o INITIAL_BINNING -t 20 -a ${path_to_fasta_file}/rhimgCAMI2_hybrid_nanosim_pooled_gsa.fasta --universal --maxbin2 --interleaved ${path_to_short_read_files}/*fastq -m 1000 cat INITIAL_BINNING/work_files/mb2_master_depth.txt | awk '{if ($2&gt;999) print $0 }' | cut -f 1,4-24 &gt; metabinner_depth_f1k.txt #code to generate kmer file -&gt; ${path_to_fasta_file}/kmer_4_f999.csv cd ${path_to_metabinner} python scripts/filter_tooshort_for_contig_file.py ${path_to_fasta_file}/rhimgCAMI2_hybrid_nanosim_pooled_gsa.fasta 999 python scripts/gen_kmer.py ${path_to_fasta_file}/rhimgCAMI2_hybrid_nanosim_pooled_gsa.fasta 999 4 #The file "result.tsv.2.tsv.add_remained_after_dastool.tsv" in the "${output_dir}/metabinner_res" is the final output.</t>
  </si>
  <si>
    <t>1.1</t>
  </si>
  <si>
    <t>cocky_jones_0</t>
  </si>
  <si>
    <t>Samples used: all the short read files Fasta_file: rhimgCAMI2_hybrid_nanosim_pooled_gsa.fasta We used the short reads to generate the coverage profiles for the contigs. #using MetaWRAP pipeline to generate the coverage profiles files -&gt; metabinner_depth_f1k.txt #conda activate metawrap-env metawrap binning -o INITIAL_BINNING -t 20 -a ${path_to_fasta_file}/rhimgCAMI2_hybrid_nanosim_pooled_gsa.fasta --universal --maxbin2 --interleaved ${path_to_short_read_files}/*fastq -m 1000 cat INITIAL_BINNING/work_files/mb2_master_depth.txt | awk '{if ($2&gt;999) print $0 }' | cut -f 1,4-24 &gt; metabinner_depth_f1k.txt #code to generate kmer file -&gt; ${path_to_fasta_file}/kmer_4_f999.csv cd ${path_to_metabinner} python scripts/filter_tooshort_for_contig_file.py ${path_to_fasta_file}/rhimgCAMI2_hybrid_nanosim_pooled_gsa.fasta 999 python scripts/gen_kmer.py ${path_to_fasta_file}/rhimgCAMI2_hybrid_nanosim_pooled_gsa.fasta 999 4 #The file "final_result_combo_my_pipeline2.tsv" in the "${output_dir}/metabinner_res" is the final output.</t>
  </si>
  <si>
    <t>bash ${metabinner_path}/code_for_cami2b/metabinner_cami2b_pipeline_v1.1.sh ${contig_file} ${output_dir} ${coverage_profiles} ${kmer_profile} ${metabinner_path}</t>
  </si>
  <si>
    <t>romantic_poincare_4</t>
  </si>
  <si>
    <t>Samples used: Hybrid assembly, all samples. Our tool was used with pooled assembly, which will give degraded performance expected compared to having access to all single-sample assemblies.  Some preprocessing was done using minimap2 (version 2.6.r623), Samtools (version 1.9) and jgi_summarize_bam_contig_depths (metabat2 v2.10.2). A Snakemake pipeline is available to reproduce the results here: https://github.com/RasmussenLab/vamb_cami2</t>
  </si>
  <si>
    <t>Plant-associated MEGAHIT short-read assembly</t>
  </si>
  <si>
    <t>distracted_hodgkin_2</t>
  </si>
  <si>
    <t>short megahit with all short read samples, default options</t>
  </si>
  <si>
    <t>assem=rhimgCAMI2_short_read_pooled_megahit.fasta; metabat1 -v -i ../assemblies/$assem -a $assem.depth.txt -o metabat1-$assem-bins/bin</t>
  </si>
  <si>
    <t>focused_poincare_2</t>
  </si>
  <si>
    <t>Default options - all 21 short reads alignments (using bbmap) and rhimgCAMI2_short_read_pooled_megahit.fasta</t>
  </si>
  <si>
    <t>runMetaBat.sh rhimgCAMI2_short_read_pooled_megahit.fasta rhimgCAMI2_short_read_pooled_megahit.fasta.d/*.bam</t>
  </si>
  <si>
    <t>focused_poincare_5</t>
  </si>
  <si>
    <t>short megahit assembly all short read samples with min contig length 1500</t>
  </si>
  <si>
    <t>metabat2 -i rhimgCAMI2_short_read_pooled_megahit.fasta -a rhimgCAMI2_short_read_pooled_megahit.depth.txt -o rhimgCAMI2_short_read_pooled_megahit.metabat2-bins -m 1500 -v</t>
  </si>
  <si>
    <t>focused_poincare_8</t>
  </si>
  <si>
    <t>short megahit assembly all short read samples with min contig length 1500 and minCV 0.05</t>
  </si>
  <si>
    <t>assem=rhimgCAMI2_short_read_pooled_megahit.fasta; metabat2 -v -i ../assemblies/$assem -a $assem.depth.txt -o metabat2-mincv-$assem.bins/bin --minCV 0.05 --minContig 1500</t>
  </si>
  <si>
    <t>boring_fermi_1</t>
  </si>
  <si>
    <t>Samples used: all the short read files Fasta_file: rhimgCAMI2_short_read_pooled_megahit.fasta #using MetaWRAP pipeline to generate the coverage profiles files -&gt; metabinner_depth_f1k.txt #conda activate metawrap-env metawrap binning -o INITIAL_BINNING -t 20 -a${path_to_fasta_file}/rhimgCAMI2_short_read_pooled_megahit.fasta --universal --maxbin2 --interleaved ${path_to_short_read_files}/*fastq -m 1000 cat INITIAL_BINNING/work_files/mb2_master_depth.txt | awk '{if ($2&gt;999) print $0 }' | cut -f 1,4-24 &gt; metabinner_depth_f1k.txt #code to generate kmer file -&gt; ${path_to_fasta_file}/kmer_4_f999.csv cd ${path_to_metabinner} python scripts/filter_tooshort_for_contig_file.py ${path_to_fasta_file}/rhimgCAMI2_short_read_pooled_megahit.fasta 999 python scripts/gen_kmer.py ${path_to_fasta_file}/rhimgCAMI2_short_read_pooled_megahit.fasta 999 4 #The file "result.tsv.2.tsv.add_remained_after_dastool.tsv" in the "${output_dir}/metabinner_res" is the final output.</t>
  </si>
  <si>
    <t>modest_leakey_0</t>
  </si>
  <si>
    <t>Samples used: all the short read files Fasta_file: rhimgCAMI2_short_read_pooled_megahit.fasta #using MetaWRAP pipeline to generate the coverage profiles files -&gt; metabinner_depth_f1k.txt #conda activate metawrap-env metawrap binning -o INITIAL_BINNING -t 20 -a${path_to_fasta_file}/rhimgCAMI2_short_read_pooled_megahit.fasta --universal --maxbin2 --interleaved ${path_to_short_read_files}/*fastq -m 1000 cat INITIAL_BINNING/work_files/mb2_master_depth.txt | awk '{if ($2&gt;999) print $0 }' | cut -f 1,4-24 &gt; metabinner_depth_f1k.txt #code to generate kmer file -&gt; ${path_to_fasta_file}/kmer_4_f999.csv cd ${path_to_metabinner} python scripts/filter_tooshort_for_contig_file.py ${path_to_fasta_file}/rhimgCAMI2_short_read_pooled_megahit.fasta 999 python scripts/gen_kmer.py ${path_to_fasta_file}/rhimgCAMI2_short_read_pooled_megahit.fasta 999 4 #The file "final_result_combo_greedy_combo2_mypipeline.tsv" in the "${output_dir}/metabinner_res" is the final output.</t>
  </si>
  <si>
    <t>run_MaxBin.pl -contig rhimgCAMI2_short_read_pooled_megahit.fasta -out rhizosphere_megahit -reads rhimgCAMI2_short_read_sample_0_reads.fq -reads2 rhimgCAMI2_short_read_sample_1_reads.fq -reads3 rhimgCAMI2_short_read_sample_2_reads.fq -reads4 rhimgCAMI2_short_read_sample_3_reads.fq -reads5 rhimgCAMI2_short_read_sample_4_reads.fq -reads6 rhimgCAMI2_short_read_sample_5_reads.fq -reads7 rhimgCAMI2_short_read_sample_6_reads.fq -reads8 rhimgCAMI2_short_read_sample_7_reads.fq -reads9 rhimgCAMI2_short_read_sample_8_reads.fq -reads10 rhimgCAMI2_short_read_sample_9_reads.fq -reads11 rhimgCAMI2_short_read_sample_10_reads.fq -reads12 rhimgCAMI2_short_read_sample_11_reads.fq -reads13 rhimgCAMI2_short_read_sample_12_reads.fq -reads14 rhimgCAMI2_short_read_sample_13_reads.fq -reads15 rhimgCAMI2_short_read_sample_14_reads.fq -reads16 rhimgCAMI2_short_read_sample_15_reads.fq -reads17 rhimgCAMI2_short_read_sample_16_reads.fq -reads18 rhimgCAMI2_short_read_sample_17_reads.fq -reads19 rhimgCAMI2_short_read_sample_18_reads.fq -reads20 rhimgCAMI2_short_read_sample_19_reads.fq -reads21 rhimgCAMI2_short_read_sample_20_reads.fq</t>
  </si>
  <si>
    <r>
      <rPr>
        <sz val="10"/>
        <color rgb="FF000000"/>
        <rFont val="Arial"/>
      </rPr>
      <t>quay.io/biocontainers/concoct:1.1.0--py37h88e4a8a_0</t>
    </r>
    <r>
      <rPr>
        <sz val="10"/>
        <color theme="1"/>
        <rFont val="Arial"/>
      </rPr>
      <t xml:space="preserve">, </t>
    </r>
    <r>
      <rPr>
        <sz val="10"/>
        <color rgb="FF000000"/>
        <rFont val="Arial"/>
      </rPr>
      <t>quay.io/biocontainers/bowtie2:2.4.1--py38he513fc3_0</t>
    </r>
  </si>
  <si>
    <t>bowtie2-build --threads 16 rhimgCAMI2_short_read_pooled_megahit.fasta rhimgCAMI2_short_read_pooled_megahit.index\n for i in {0..20}; do bowtie2 -q --threads 16 --fr -x rhimgCAMI2_short_read_pooled_megahit.index --interleaved rhimgCAMI2_short_read_sample_${i}_reads.fq -S rhimgCAMI2_short_read_sample_${i}_reads.sam ; done\n for i in {0..20}; do samtools view -@ 16 -b rhimgCAMI2_short_read_sample_${i}_reads.sam -o rhimgCAMI2_short_read_sample_${i}_reads.bam ; done\n for i in {0..20}; do samtools sort -@ 16 rhimgCAMI2_short_read_sample_${i}_reads.bam -o rhimgCAMI2_short_read_sample_${i}_reads.sorted.bam ; done\n for i in {0..20}; do samtools index -@ 16 rhimgCAMI2_short_read_sample_${i}_reads.sorted.bam ; done\n cut_up_fasta.py rhimgCAMI2_short_read_pooled_megahit.fasta -c 10000 -o 0 --merge_last -b contigs_10K.bed &gt; contigs_10K.fa\n concoct_coverage_table.py contigs_10K.bed anonymous_reads_sample_*.sorted.bam &gt; coverage_table.tsv\n concoct --composition_file contigs_10K.fa --coverage_file coverage_table.tsv -b\n merge_cutup_clustering.py clustering_gt1000.csv &gt; clustering_merged.csv</t>
  </si>
  <si>
    <t>romantic_poincare_3</t>
  </si>
  <si>
    <t>Samples used: Megahit assembly, all samples. Our tool was used with pooled assembly, which will give degraded performance expected compared to having access to all single-sample assemblies.  Some preprocessing was done using minimap2 (version 2.6.r623), Samtools (version 1.9) and jgi_summarize_bam_contig_depths (metabat2 v2.10.2). A Snakemake pipeline is available to reproduce the results here: https://github.com/RasmussenLab/vamb_cami2</t>
  </si>
  <si>
    <t>Taxonomic binner</t>
  </si>
  <si>
    <t>Marine short-read samples</t>
  </si>
  <si>
    <t>Ganon</t>
  </si>
  <si>
    <t>0.1.4</t>
  </si>
  <si>
    <t>https://github.com/pirovc/ganon</t>
  </si>
  <si>
    <t>grave_ritchie_0</t>
  </si>
  <si>
    <t>Ganon is a k-mer based read classification tool which uses Interleaved Bloom Filters in conjunction with a taxonomic clustering and a k-mer counting-filtering scheme. All 10 samples were used in this submission (0-9).</t>
  </si>
  <si>
    <t>The workflow is described at https://github.com/mirand863/ganon_cami2</t>
  </si>
  <si>
    <t>LSHVec (genbank)</t>
  </si>
  <si>
    <t>cami2</t>
  </si>
  <si>
    <t>https://LizhenShi@bitbucket.org/LizhenShi/cami2_challenge.git</t>
  </si>
  <si>
    <t>hopeful_kirch_0</t>
  </si>
  <si>
    <t>Train a LSHVec classification model with 60k species in genbank database. Corresponding sample: marmgCAMI2_short_read_pooled_gold_standard_assembly.fasta.gz</t>
  </si>
  <si>
    <t>LSHVec-illumina (genbank)</t>
  </si>
  <si>
    <t>hopeful_lovelace_0</t>
  </si>
  <si>
    <t>Per sample binning for illumina reads by train LSHVec classification model with 60k species in genbank database and simulation. Corresponding samples: marmgCAMI2_short_read_sample_[0-9]_reads</t>
  </si>
  <si>
    <t>Marine long-read samples</t>
  </si>
  <si>
    <t>LSHVec-pacbio (genbank)</t>
  </si>
  <si>
    <t>stupefied_feynman_0</t>
  </si>
  <si>
    <t>Per sample binning for pacbio reads by train LSHVec classification model with 60k species in genbank database with pacbio simulation. Corresponding samples: marmgCAMI2_long_read_sample_[0-9]_reads</t>
  </si>
  <si>
    <t>NBC++</t>
  </si>
  <si>
    <t>b3101511ad21d66b93e3b68ee83f96fa854fbc73</t>
  </si>
  <si>
    <t>https://github.com/z2e2/CAMI</t>
  </si>
  <si>
    <t>fervent_brown_0 to fervent_brown_9</t>
  </si>
  <si>
    <t>see https://github.com/z2e2/CAMI/README.md for details</t>
  </si>
  <si>
    <t>PhyloPythiaS+</t>
  </si>
  <si>
    <t>cami/ppsp:1.4</t>
  </si>
  <si>
    <t>cocky_ritchie_0</t>
  </si>
  <si>
    <t>Taxonomic binning of the gold standard pooled assembly maxLeafClades=800 minPercentInLeaf=0.01 Complete refseq 93 and SILVA 132</t>
  </si>
  <si>
    <t>/opt/run_ppsp.py --pipelineDir marine --inputFastaFile marmgCAMI2_short_read_pooled_gold_standard_assembly.fasta --databaseFile ncbi_taxonomy --refSeq refseq93/processed --s16Database SILVA_132 --mgDatabase reference_NCBI201502/mg5 --maxLeafClades 800</t>
  </si>
  <si>
    <t>Kraken</t>
  </si>
  <si>
    <t>2.0.8 beta</t>
  </si>
  <si>
    <t>cami/bracken:2.5</t>
  </si>
  <si>
    <t>/biobox/src/kraken/kraken2 --db kraken2db_std --threads 16 --report marmgCAMI2_short_read_pooled_gold_standard_assembly.kreport2 marmgCAMI2_short_read_pooled_gold_standard_assembly.fasta &gt; marmgCAMI2_short_read_pooled_gold_standard_assembly.kraken2</t>
  </si>
  <si>
    <t>for i in {0..9}; do /biobox/src/kraken/kraken2 --db kraken2db_std --threads 16 --output marmgCAMI2_short_read_sample_${i}_reads.fq.kraken --report marmgCAMI2_short_read_sample_${i}_reads.fq.kreport marmgCAMI2_short_read_sample_${i}_reads.fq ; done</t>
  </si>
  <si>
    <t>0.10.5 beta</t>
  </si>
  <si>
    <t>pehofmann/cami_kraken</t>
  </si>
  <si>
    <t>for i in {0..9}; do kraken --db kraken1db_standard --threads 16 --fastq-input marmgCAMI2_short_read_sample_${i}_reads.fq | cut -f 2,3 | sed "s/\t0$/\t1/" &gt; sample_${i}.tsv ; done</t>
  </si>
  <si>
    <t>DIAMOND</t>
  </si>
  <si>
    <t>0.9.28</t>
  </si>
  <si>
    <t>https://github.com/bbuchfink/diamond</t>
  </si>
  <si>
    <t>diamond blastx -d nr -q marmgCAMI2_short_read_pooled_gold_standard_assembly.fasta --out marine --index-chunks 1 --tmpdir tmp --outfmt 102 --threads 16</t>
  </si>
  <si>
    <t>for i in {0..9} ; do diamond blastx -d nr -q marmgCAMI2_short_read_sample_${i}_reads.fq --out marmgCAMI2_short_read_sample_${i}_reads.102 --index-chunks 1 --tmpdir tmp --threads 46 --outfmt 102 ; done</t>
  </si>
  <si>
    <t>MEGAN</t>
  </si>
  <si>
    <t>6.15.2</t>
  </si>
  <si>
    <t>http://megan.informatik.uni-tuebingen.de/</t>
  </si>
  <si>
    <t>diamond blastx -d nr -q marmgCAMI2_short_read_pooled_gold_standard_assembly.fasta --out marine.daa --index-chunks 1 --tmpdir tmp --threads 16 --outfmt 100\n daa2rma --longReads -i marine.daa -o marine.rma --acc2taxa prot_acc2tax-Nov2018X1.abin</t>
  </si>
  <si>
    <t>Strain madness short-read samples</t>
  </si>
  <si>
    <t>grave_ritchie_2</t>
  </si>
  <si>
    <t>Ganon is a k-mer based read classification tool which uses Interleaved Bloom Filters in conjunction with a taxonomic clustering and a k-mer counting-filtering scheme. All 100 samples were used in this submission (0-99).</t>
  </si>
  <si>
    <t>Strain madness gold standard short-read assembly</t>
  </si>
  <si>
    <t>hopeful_kirch_3</t>
  </si>
  <si>
    <t>Train a LSHVec classification model with 60k species in genbank database. Corresponding sample: strmgCAMI2_short_read_pooled_gold_standard_assembly.fasta.gz</t>
  </si>
  <si>
    <t>docker run --rm -v /path_to_host_folder_of_model_and_data:/cami2_challenge/input lizhen0909/cami2:latest run_binning_cami2_assembly_strmg_gold_standard.py</t>
  </si>
  <si>
    <t>stupefied_feynman_1</t>
  </si>
  <si>
    <t>Per sample binning for pacbio reads by train LSHVec classification model with 60k species in genbank database with pacbio simulation. Corresponding samples: strmgCAMI2_long_read_sample_[0-99]_reads</t>
  </si>
  <si>
    <t>docker run --rm -v /path_to_host_folder_of_model_and_data:/cami2_challenge/input lizhen0909/cami2:latest run_binning_cami2_strmg_pacbio_reads.py</t>
  </si>
  <si>
    <t>/opt/run_ppsp.py --pipelineDir strain_madness --inputFastaFile strmgCAMI2_short_read_pooled_gold_standard_assembly.fasta --databaseFile ncbi_taxonomy --refSeq refseq93/processed --s16Database SILVA_132 --mgDatabase reference_NCBI201502/mg5 --maxLeafClades 800</t>
  </si>
  <si>
    <t>/biobox/src/kraken/kraken2 --db kraken2db_standard/kraken2db_std --threads 16 --report strmgCAMI2_short_read_pooled_gold_standard_assembly.kreport2 strmgCAMI2_short_read_pooled_gold_standard_assembly.fasta &gt; strmgCAMI2_short_read_pooled_gold_standard_assembly.kraken2</t>
  </si>
  <si>
    <t>for i in {0..99}; do /biobox/src/kraken/kraken2 --db kraken2db_standard/kraken2db_std --threads 16 --output anonymous_reads_sample_${i}.fq.kraken --report anonymous_reads_sample_${i}.fq.kreport anonymous_reads_sample_${i}.fq ; done</t>
  </si>
  <si>
    <t>for i in {0..99}; do kraken --db kraken1db_standard --threads 16 --fastq-input anonymous_reads_sample_${i}.fq | cut -f 2,3 | sed "s/\t0$/\t1/" &gt; sample_${i}.tsv ; done</t>
  </si>
  <si>
    <t>diamond blastx -d nr -q strmgCAMI2_short_read_pooled_gold_standard_assembly.fasta --out marine --index-chunks 1 --tmpdir tmp --outfmt 102 --threads 16</t>
  </si>
  <si>
    <t>diamond blastx -d nr -q strmgCAMI2_short_read_pooled_gold_standard_assembly.fasta --out strain_madness.daa --index-chunks 1 --tmpdir tmp --threads 16 --outfmt 100\n daa2rma --longReads -i strain_madness.daa -o strain_madness.rma --acc2taxa prot_acc2tax-Nov2018X1.abin</t>
  </si>
  <si>
    <t>Plant-associated short-read samples</t>
  </si>
  <si>
    <t>0.3.1</t>
  </si>
  <si>
    <t>ecstatic_rosalind_0</t>
  </si>
  <si>
    <t>Ganon is a k-mer based read classification tool which uses Interleaved Bloom Filters in conjunction with a taxonomic clustering and a k-mer counting-filtering scheme. All 21 samples were used in this submission (0-20).</t>
  </si>
  <si>
    <t>The Snakemake workflow is available at https://github.com/mirand863/cami2_rhizosphere</t>
  </si>
  <si>
    <t>/opt/run_ppsp.py --pipelineDir rhizosphere --inputFastaFile rhimgCAMI2_short_read_pooled_gsa.fasta --databaseFile ncbi_taxonomy --refSeq refseq93/processed --s16Database SILVA_132 --mgDatabase reference_NCBI201502/mg5 --maxLeafClades 800</t>
  </si>
  <si>
    <t>/biobox/src/kraken/kraken2 --db kraken2db_standard/kraken2db_std --threads 16 --report rhimgCAMI2_short_read_pooled_gsa.kreport2 rhimgCAMI2_short_read_pooled_gsa.fasta &gt; rhimgCAMI2_short_read_pooled_gsa.kraken2</t>
  </si>
  <si>
    <t>for i in {0..20}; do kraken --db kraken1db_standard --threads 16 --fastq-input rhimgCAMI2_short_read_sample_${i}_reads.fq | cut -f 2,3 | sed "s/\t0$/\t1/" &gt; sample_${i}.tsv ; done</t>
  </si>
  <si>
    <t>diamond blastx -d nr -q rhimgCAMI2_short_read_pooled_gsa.fasta --out marine --index-chunks 1 --tmpdir tmp --outfmt 102 --threads 16</t>
  </si>
  <si>
    <t>diamond blastx -d nr -q rhimgCAMI2_short_read_pooled_gsa.fasta --out rhizosphere.daa --index-chunks 1 --tmpdir tmp --threads 16 --outfmt 100\n daa2rma --longReads -i rhizosphere.daa -o rhizosphere.rma --acc2taxa prot_acc2tax-Nov2018X1.abin</t>
  </si>
  <si>
    <t>Taxonomic profiler</t>
  </si>
  <si>
    <t>Bracken</t>
  </si>
  <si>
    <t>https://github.com/hzi-bifo/cami2_pipelines</t>
  </si>
  <si>
    <t>angry_brattain_0</t>
  </si>
  <si>
    <t>The standard Kraken database was used. The profiling result contains all samples from marine dataset.</t>
  </si>
  <si>
    <t>CCMetagen</t>
  </si>
  <si>
    <t>1.1.3</t>
  </si>
  <si>
    <t>https://github.com/vrmarcelino/CriticalAss2</t>
  </si>
  <si>
    <t>modest_yalow_0</t>
  </si>
  <si>
    <t>Illumina reads were mapped to the NCBI nt database with KMA, and the results were processed with CCMetagen</t>
  </si>
  <si>
    <t>Centrifuge</t>
  </si>
  <si>
    <t>1.0.4 beta</t>
  </si>
  <si>
    <t>DUDes</t>
  </si>
  <si>
    <t>https://github.com/pirovc/dudes</t>
  </si>
  <si>
    <t>cami1</t>
  </si>
  <si>
    <t>FOCUS</t>
  </si>
  <si>
    <t>LSHVec gsa</t>
  </si>
  <si>
    <t>lizhen0909/cami2:latest, https://LizhenShi@bitbucket.org/LizhenShi/cami2_challenge.git</t>
  </si>
  <si>
    <t>tender_brown_0</t>
  </si>
  <si>
    <t>"Train a LSHVec classification model with 60k species in genbank database. Corresponding sample: marmgCAMI2_short_read_pooled_gold_standard_assembly.fasta.gz"</t>
  </si>
  <si>
    <t>docker run --rm -v /path_to_host_folder_of_model_and_data:/cami2_challenge/input lizhen0909/cami2:latest run_taxonomic_profiling_cami2_assembly_marmg_gold_standard.py</t>
  </si>
  <si>
    <t>LSHVec illumina</t>
  </si>
  <si>
    <t>stoic_mclean_0</t>
  </si>
  <si>
    <t>"Per sample profiling for illumina reads by train LSHVec classification model with 60k species in genbank database and simulation. Corresponding samples: marmgCAMI2_short_read_sample_[0-9]_reads"</t>
  </si>
  <si>
    <t>docker run --rm -v /path_to_host_folder_of_model_and_data:/cami2_challenge/input lizhen0909/cami2:latest run_taxonomic_profiling_cami2_marmg_illumina_reads.py</t>
  </si>
  <si>
    <t>LSHVec pacbio</t>
  </si>
  <si>
    <t>distracted_mestorf_0</t>
  </si>
  <si>
    <t>"Per sample profiling for pacbio reads by train LSHVec classification model with 60k species in genbank database and pacbio simulation. Corresponding samples: marmgCAMI2_long_read_sample_[1-10]_reads"</t>
  </si>
  <si>
    <t>docker run --rm -v /path_to_host_folder_of_model_and_data:/cami2_challenge/input lizhen0909/cami2:latest run_taxonomic_profiling_cami2_marmg_pacbio_reads.py</t>
  </si>
  <si>
    <t>Metalign</t>
  </si>
  <si>
    <t>0.6.2</t>
  </si>
  <si>
    <t>metalign:cami2, https://github.com/nlapier2/Metalign</t>
  </si>
  <si>
    <t>insane_turing_0</t>
  </si>
  <si>
    <t>Default mode. All samples included in a single file, along with a result that is averaged across all samples.</t>
  </si>
  <si>
    <t>CAMI2_Metalign_Replication_Instructions.pdf</t>
  </si>
  <si>
    <t>Metalign avg</t>
  </si>
  <si>
    <t>MetaPalette</t>
  </si>
  <si>
    <t>1.0.0</t>
  </si>
  <si>
    <t>MetaPhlAn</t>
  </si>
  <si>
    <t>2.9.22</t>
  </si>
  <si>
    <t>metaphlan2</t>
  </si>
  <si>
    <t>mad_yalow_0</t>
  </si>
  <si>
    <t>Profiling was performed on all the 10 metagenomes by runnning MetaPhlAn2 2.9.22 with default parameters using the mpa_v294 database</t>
  </si>
  <si>
    <t>MetaPhyler</t>
  </si>
  <si>
    <t>mOTUs</t>
  </si>
  <si>
    <t>2.0.1</t>
  </si>
  <si>
    <t>distracted_jones_0</t>
  </si>
  <si>
    <t>The default mOTUs database was used. The profiling result contains all samples from marine dataset.</t>
  </si>
  <si>
    <t>2.5.1</t>
  </si>
  <si>
    <t>https://github.com/motu-tool/mOTUs_v2, bioconda: motus</t>
  </si>
  <si>
    <t>ecstatic_nobel_8</t>
  </si>
  <si>
    <t>"The mOTUs tool uses phylogenetic marker gene (MG)-based operational taxonomic units (mOTUs) to profile microorganisms (&gt;12,000 in version 2.5.1) at species-level resolution." NOTE: - there are 2 commands, one to split the samples (should not be counted for the total computation time) and the profiling (separated by &amp;&amp;) - the profiles can be "normalised" or "not_renormalise", depending on the name of the file. normalised, means that the relative abundance is normalised to sum up to 100% (see also https://github.com/motu-tool/mOTUs_v2/wiki/CAMI-format-output)</t>
  </si>
  <si>
    <t>motus util --split_cami_file $SAMPLE_reads.fq.gz &amp;&amp; motus profile -f $SAMPLE_reads.for.fq.gz -r $SAMPLE_reads.rev.fq.gz -n $SAMPLE --remove_cami_comments -C recall -l 75 -g 3 -not_renormalise_cami</t>
  </si>
  <si>
    <t>ecstatic_nobel_9</t>
  </si>
  <si>
    <t>ecstatic_nobel_0</t>
  </si>
  <si>
    <t>motus util --split_cami_file $SAMPLE_reads.fq.gz &amp;&amp; motus profile -f $SAMPLE_reads.for.fq.gz -r $SAMPLE_reads.rev.fq.gz -n $SAMPLE --remove_cami_comments -C precision -l 75 -g 3 -not_renormalise_cami</t>
  </si>
  <si>
    <t>ecstatic_nobel_1</t>
  </si>
  <si>
    <t>motus util --split_cami_file $SAMPLE_reads.fq.gz &amp;&amp; motus profile -f $SAMPLE_reads.for.fq.gz -r $SAMPLE_reads.rev.fq.gz -n $SAMPLE --remove_cami_comments -C precision -l 75 -g 3</t>
  </si>
  <si>
    <t>ecstatic_nobel_2</t>
  </si>
  <si>
    <t>motus util --split_cami_file $SAMPLE_reads.fq.gz &amp;&amp; motus profile -f $SAMPLE_reads.for.fq.gz -r $SAMPLE_reads.rev.fq.gz -n $SAMPLE --remove_cami_comments -C recall -l 50 -g 2 -not_renormalise_cami</t>
  </si>
  <si>
    <t>ecstatic_nobel_3</t>
  </si>
  <si>
    <t>motus util --split_cami_file $SAMPLE_reads.fq.gz &amp;&amp; motus profile -f $SAMPLE_reads.for.fq.gz -r $SAMPLE_reads.rev.fq.gz -n $SAMPLE --remove_cami_comments -C recall -l 50 -g 2</t>
  </si>
  <si>
    <t>ecstatic_nobel_4</t>
  </si>
  <si>
    <t>motus util --split_cami_file $SAMPLE_reads.fq.gz &amp;&amp; motus profile -f $SAMPLE_reads.for.fq.gz -r $SAMPLE_reads.rev.fq.gz -n $SAMPLE --remove_cami_comments -C recall -l 30 -g 1 -not_renormalise_cami</t>
  </si>
  <si>
    <t>ecstatic_nobel_5</t>
  </si>
  <si>
    <t>motus util --split_cami_file $SAMPLE_reads.fq.gz &amp;&amp; motus profile -f $SAMPLE_reads.for.fq.gz -r $SAMPLE_reads.rev.fq.gz -n $SAMPLE --remove_cami_comments -C recall -l 30 -g 1</t>
  </si>
  <si>
    <t>ecstatic_nobel_6</t>
  </si>
  <si>
    <t>motus util --split_cami_file $SAMPLE_reads.fq.gz &amp;&amp; motus profile -f $SAMPLE_reads.for.fq.gz -r $SAMPLE_reads.rev.fq.gz -n $SAMPLE --remove_cami_comments -C precision -l 140 -g 6 -not_renormalise_cami</t>
  </si>
  <si>
    <t>ecstatic_nobel_7</t>
  </si>
  <si>
    <t>motus util --split_cami_file $SAMPLE_reads.fq.gz &amp;&amp; motus profile -f $SAMPLE_reads.for.fq.gz -r $SAMPLE_reads.rev.fq.gz -n $SAMPLE --remove_cami_comments -C precision -l 140 -g 6</t>
  </si>
  <si>
    <t>adoring_euclid_5</t>
  </si>
  <si>
    <t>2nd CAMI Challenge Marine Dataset: marinetest_s0 marinetest_s1 marinetest_s2 marinetest_s3 marinetest_s4 marinetest_s5 marinetest_s6 marinetest_s7 marinetest_s8 marinetest_s9</t>
  </si>
  <si>
    <t>TIPP</t>
  </si>
  <si>
    <t>4.3.10</t>
  </si>
  <si>
    <t>LSHVec strain gsa</t>
  </si>
  <si>
    <t>lizhen0909/cami2:latest, https://LizhenShi@bitbucket.org/LizhenShi/cami2_challenge.git,</t>
  </si>
  <si>
    <t>focused_lalande_0</t>
  </si>
  <si>
    <t>"Train a LSHVec classification model with 20k strains of 3 species Corresponding sample: strmgCAMI2_short_read_pooled_gold_standard_assembly.fasta.gz"</t>
  </si>
  <si>
    <t>docker run --rm -v /path_to_host_folder_of_model_and_data:/cami2_challenge/input lizhen0909/cami2:latest run_taxonomic_profiling_cami2_assembly_strmg_gold_standard_fine.py</t>
  </si>
  <si>
    <t>tender_brown_2</t>
  </si>
  <si>
    <t>"Train a LSHVec classification model with 60k species in genbank database. Corresponding sample: strmgCAMI2_short_read_pooled_gold_standard_assembly.fasta.gz"</t>
  </si>
  <si>
    <t>docker run --rm -v /path_to_host_folder_of_model_and_data:/cami2_challenge/input lizhen0909/cami2:latest run_taxonomic_profiling_cami2_assembly_strmg_gold_standard.py</t>
  </si>
  <si>
    <t>stoic_mclean_1</t>
  </si>
  <si>
    <t>"Per sample profiling for illumina reads by train LSHVec classification model with 60k species in genbank database and simulation. Corresponding samples: strmgCAMI2_short_read_sample_[0-99]_reads"</t>
  </si>
  <si>
    <t>docker run --rm -v /path_to_host_folder_of_model_and_data:/cami2_challenge/input lizhen0909/cami2:latest run_taxonomic_profiling_cami2_strmg_illumina_reads.py</t>
  </si>
  <si>
    <t>Strain madness long-read samples</t>
  </si>
  <si>
    <t>distracted_mestorf_1</t>
  </si>
  <si>
    <t>"Per sample profiling for pacbio reads by train LSHVec classification model with 60k species in genbank database with pacbio simulation. Corresponding samples: strmgCAMI2_long_read_sample_[0-99]_reads"</t>
  </si>
  <si>
    <t>docker run --rm -v /path_to_host_folder_of_model_and_data:/cami2_challenge/input lizhen0909/cami2:latest run_taxonomic_profiling_cami2_strmg_pacbio_reads.py</t>
  </si>
  <si>
    <t>metalign:cami2, https://github.com/nlapier2/Metalign,</t>
  </si>
  <si>
    <t>insane_turing_1</t>
  </si>
  <si>
    <t>Default mode. Sample 0 used, other samples were not finished in time for the competition.</t>
  </si>
  <si>
    <t>bioconda: metaphlan2</t>
  </si>
  <si>
    <t>mad_yalow_1</t>
  </si>
  <si>
    <t>Profiling was performed on all the 100 metagenomes by runnning MetaPhlAn2 2.9.22 with default parameters using the mpa_v294 database</t>
  </si>
  <si>
    <t>https://github.com/motu-tool/mOTUs_v2</t>
  </si>
  <si>
    <t>condescending_cori_0</t>
  </si>
  <si>
    <t>All 100 short reads sequencing samples were analyzed with mOTUs for taxonomy profiling.</t>
  </si>
  <si>
    <t>ecstatic_nobel_18</t>
  </si>
  <si>
    <t>ecstatic_nobel_19</t>
  </si>
  <si>
    <t>ecstatic_nobel_10</t>
  </si>
  <si>
    <t>ecstatic_nobel_11</t>
  </si>
  <si>
    <t>ecstatic_nobel_12</t>
  </si>
  <si>
    <t>ecstatic_nobel_13</t>
  </si>
  <si>
    <t>ecstatic_nobel_14</t>
  </si>
  <si>
    <t>ecstatic_nobel_15</t>
  </si>
  <si>
    <t>ecstatic_nobel_16</t>
  </si>
  <si>
    <t>ecstatic_nobel_17</t>
  </si>
  <si>
    <t>https://ccb.jhu.edu/software/bracken/</t>
  </si>
  <si>
    <t>Profiling for all 21 samples</t>
  </si>
  <si>
    <t>for i in {0..20}; do ./kraken2 --db /home/me/data/kraken2db_standard/kraken2db_std --threads 16 --output /home/me/output/kraken2.1.1/rhimgCAMI2_short_read_sample_${i}_reads.kraken --report /home/me/output/kraken2.1.1/rhimgCAMI2_short_read_sample_${i}_reads.kreport /home/me/cami2/rhizosphere/reads/rhimgCAMI2_short_read_sample_${i}_reads.fq ; done for i in {0..20}; do python3 est_abundance.py -i /home/me/output/kraken2.1.1/rhimgCAMI2_short_read_sample_${i}_reads.kreport -k /home/me/data/kraken2db_standard/kraken2db_std/database150mers.kmer_distrib -o /home/me/output/kraken2.1.1/rhimgCAMI2_short_read_sample_${i}_reads.bracken ; done</t>
  </si>
  <si>
    <t>2.9.21</t>
  </si>
  <si>
    <t>cami/metaphlan:2.9.21</t>
  </si>
  <si>
    <t>docker run -e "YAML=/bbx/mnt/yaml/biobox.yaml" --volume="/home/me/cami2/rhizosphere/docker:/bbx/mnt/yaml:ro" --volume="/home/me/cami2/rhizosphere/reads:/bbx/mnt/input:ro" --volume="/home/me/docker/metaphlan2.9.21/rhizosphere:/bbx/mnt/output:rw" --volume="/home/me/docker/metaphlan2.9.21/rhizosphere/metadata:/bbx/metadata:rw" --volume="/home/me/docker/metaphlan2.9.21/rhizosphere/cache:/cache:rw" --volume="/home/me/data/metaphlan2:/exchange/db:rw" --volume="/home/me/cami2/ncbi_taxonomy:/biobox/share/taxonomy:ro" cami/metaphlan:2.9.21</t>
  </si>
  <si>
    <t>3.0.7</t>
  </si>
  <si>
    <t>biobakery/metaphlan:3.0.7</t>
  </si>
  <si>
    <t>for i in {0..20}; do metaphlan --input_type fastq --nproc 16 --bowtie2db /host/sgi/test/data/metaphlan3 --index mpa_v30_CHOCOPhlAn_201901 --bowtie2out /home/me/metaphlan3_rhizosphere/out${i}.bowtie2 --sample_id ${i} --CAMI_format_output --tmp_dir=/home/me/metaphlan3_rhizosphere /home/me/rhizosphere/reads/rhimgCAMI2_short_read_sample_${i}_reads.fq /home/me/metaphlan3_rhizosphere/rhimgCAMI2_short_read_sample_${i}_reads.profile ; done</t>
  </si>
  <si>
    <t>for i in {0..20}; do ./motus profile -f /home/me/rhizosphere/rhimgCAMI2_short_read_sample_${i}_reads.fq_r1.fq -r /home/me/rhizosphere/rhimgCAMI2_short_read_sample_${i}_reads.fq_r2.fq -n $((i)) -C precision -t 16 &gt; /home/me/rhizosphere/motus2.5.1/motus2.5.1_rhizosphere_sample${i}.profile ; done</t>
  </si>
  <si>
    <t>cami 1</t>
  </si>
  <si>
    <t>stefanjanssen/docker_profiling_tools:motu</t>
  </si>
  <si>
    <t>docker run -e "YAML=/bbx/mnt/yaml/biobox.yaml" --volume="/home/me/cami2/rhizosphere/docker:/bbx/mnt/yaml:ro" --volume="/home/me/cami2/rhizosphere/reads:/bbx/mnt/input:ro" --volume="/home/me/docker/motu_cami1/rhizosphere:/bbx/mnt/output:rw" --volume="/home/me/docker/motu_cami1/rhizosphere/metadata:/bbx/metadata:rw" --volume="/home/me/docker/motu_cami1/rhizosphere/cache:/cache:rw" --volume="/home/me/cami2/ncbi_taxonomy:/biobox/share/taxonomy:ro" stefanjanssen/docker_profiling_tools:motu</t>
  </si>
  <si>
    <t>k21 (sr)</t>
  </si>
  <si>
    <t>sourmash gather</t>
  </si>
  <si>
    <t>3.3.2</t>
  </si>
  <si>
    <t>quay.io/sourmash.bio/sourmash, https://github.com/luizirber/2020-cami, bioconda: sourmash</t>
  </si>
  <si>
    <t>jolly_bartik_0</t>
  </si>
  <si>
    <t>samples: short reads, samples 0 to 20 parameters: k=21 scaled=10000 LCA database built from CAMI-provided data (NCBI Refseq database and Taxonomy as of 2019/01/08)</t>
  </si>
  <si>
    <t>snakemake all_cami2_rhimg</t>
  </si>
  <si>
    <t>k31 (sr)</t>
  </si>
  <si>
    <t>jolly_bartik_1</t>
  </si>
  <si>
    <t>samples: short reads, samples 0 to 20 parameters: k=31 scaled=10000 LCA database built from CAMI-provided data (NCBI Refseq database and Taxonomy as of 2019/01/08)</t>
  </si>
  <si>
    <t>k51 (sr)</t>
  </si>
  <si>
    <t>jolly_bartik_2</t>
  </si>
  <si>
    <t>samples: short reads, samples 0 to 20 parameters: k=51 scaled=10000 LCA database built from CAMI-provided data (NCBI Refseq database and Taxonomy as of 2019/01/08)</t>
  </si>
  <si>
    <t>Plant-associated long-read samples</t>
  </si>
  <si>
    <t>k21 (nano)</t>
  </si>
  <si>
    <t>jolly_bartik_3</t>
  </si>
  <si>
    <t>samples: long reads nano, samples 0 to 20 parameters: k=21, scaled=10000 LCA database built from CAMI-provided data (NCBI Refseq database and Taxonomy as of 2019/01/08)</t>
  </si>
  <si>
    <t>k31 (nano)</t>
  </si>
  <si>
    <t>jolly_bartik_4</t>
  </si>
  <si>
    <t>samples: long reads nano, samples 0 to 20 parameters: k=31, scaled=10000 LCA database built from CAMI-provided data (NCBI Refseq database and Taxonomy as of 2019/01/08)</t>
  </si>
  <si>
    <t>k51 (nano)</t>
  </si>
  <si>
    <t>jolly_bartik_5</t>
  </si>
  <si>
    <t>samples: long reads nano, samples 0 to 20 parameters: k=51, scaled=10000 LCA database built from CAMI-provided data (NCBI Refseq database and Taxonomy as of 2019/01/08)</t>
  </si>
  <si>
    <t>k21 (pb)</t>
  </si>
  <si>
    <t>jolly_bartik_6</t>
  </si>
  <si>
    <t>samples: long reads pacbio, samples 0 to 20 parameters: k=21, scaled=2000 LCA database built from CAMI-provided data (NCBI Refseq database and Taxonomy as of 2019/01/08)</t>
  </si>
  <si>
    <t>k31 (pb)</t>
  </si>
  <si>
    <t>jolly_bartik_7</t>
  </si>
  <si>
    <t>samples: long reads pacbio, samples 0 to 20 parameters: k=31, scaled=2000 LCA database built from CAMI-provided data (NCBI Refseq database and Taxonomy as of 2019/01/08)</t>
  </si>
  <si>
    <r>
      <rPr>
        <b/>
        <sz val="12"/>
        <color theme="1"/>
        <rFont val="Arial"/>
      </rPr>
      <t>Supplementary Table 3:</t>
    </r>
    <r>
      <rPr>
        <sz val="12"/>
        <color theme="1"/>
        <rFont val="Arial"/>
      </rPr>
      <t xml:space="preserve"> </t>
    </r>
    <r>
      <rPr>
        <b/>
        <sz val="12"/>
        <color theme="1"/>
        <rFont val="Arial"/>
      </rPr>
      <t xml:space="preserve">Absolute values of metrics and ranking of </t>
    </r>
    <r>
      <rPr>
        <b/>
        <i/>
        <sz val="12"/>
        <color theme="1"/>
        <rFont val="Arial"/>
      </rPr>
      <t>all</t>
    </r>
    <r>
      <rPr>
        <b/>
        <sz val="12"/>
        <color theme="1"/>
        <rFont val="Arial"/>
      </rPr>
      <t xml:space="preserve"> methods and the short read gold standard on the marine, strain madness as well as the plant-associated dataset</t>
    </r>
    <r>
      <rPr>
        <sz val="12"/>
        <color theme="1"/>
        <rFont val="Arial"/>
      </rPr>
      <t xml:space="preserve">. N/A values are for assemblers which did not submit/produce results on the strain madness dataset. The ranking of assemblers is based on the following scoring: The best assembler per metric gets score 0 for that metric, the second best gets score 1, and so on. Assemblers are ordered top-down by increasing sum of scores (lower is better). The sum of scores is a weighted sum by the number of assemblers in the marine and strain madness datasets. Best ranked submissions on the marine data for which the values are discussed in the results section are indicated in bold. For the plant-associated data sets, a short, a long as well as a hybrid gold standard are shown and the best version of each submission is shown in bold.
</t>
    </r>
  </si>
  <si>
    <t>Strain Madness</t>
  </si>
  <si>
    <t>assembler</t>
  </si>
  <si>
    <t>Strain recall</t>
  </si>
  <si>
    <t># mismatches per 100 kbp</t>
  </si>
  <si>
    <t>Duplication ratio</t>
  </si>
  <si>
    <t># misassemblies</t>
  </si>
  <si>
    <t>Genome fraction (%)</t>
  </si>
  <si>
    <t>Strain precision</t>
  </si>
  <si>
    <t>NGA50</t>
  </si>
  <si>
    <t>Sum of scores marine</t>
  </si>
  <si>
    <t>Sum of scores strain</t>
  </si>
  <si>
    <t>Sum of scores</t>
  </si>
  <si>
    <t>marmgCAMI2_short_read_pooled_gsa</t>
  </si>
  <si>
    <t>HipMer_cgraph_short</t>
  </si>
  <si>
    <t>HipMer_Metagenome_short</t>
  </si>
  <si>
    <t>HipMer_cgraph-ono_short</t>
  </si>
  <si>
    <t>Miniasm_GATB_hybrid</t>
  </si>
  <si>
    <t>Megahit_v1.1.2_short</t>
  </si>
  <si>
    <t>SPAdes_v3.14-dev_hybrid</t>
  </si>
  <si>
    <t>OPERA-MS-hybrid</t>
  </si>
  <si>
    <t>Megahit_V1.2.7-short</t>
  </si>
  <si>
    <t>A-STAR_contig_hybrid</t>
  </si>
  <si>
    <t>A-STAR_scaffold_hybrid</t>
  </si>
  <si>
    <t>Megahit_v1.1.4-2_short</t>
  </si>
  <si>
    <t>metaSPAdes_v3.13.1_short</t>
  </si>
  <si>
    <t>ABySS_short</t>
  </si>
  <si>
    <t>metaSPAdes_v3.13.0_short</t>
  </si>
  <si>
    <t>Ray-Meta_short</t>
  </si>
  <si>
    <t>metaSPAdes_v3.13.1-short</t>
  </si>
  <si>
    <t>Flye_long</t>
  </si>
  <si>
    <t>Ranking based on above metrics</t>
  </si>
  <si>
    <t>Plant-associated ranking</t>
  </si>
  <si>
    <t>pooled_hybrid_pb_gsa</t>
  </si>
  <si>
    <t>pooled_short_gsa</t>
  </si>
  <si>
    <t>pooled_pacbio_gsa</t>
  </si>
  <si>
    <t>MetaHipMer2_short</t>
  </si>
  <si>
    <t>MetaHipMer_short</t>
  </si>
  <si>
    <t>metaFlye_strain_hybrid</t>
  </si>
  <si>
    <t>metaFlye_strain_long</t>
  </si>
  <si>
    <t>metaFlye_hybrid</t>
  </si>
  <si>
    <t>metaFlye-inhouse_hybrid</t>
  </si>
  <si>
    <t>metaFlye_long</t>
  </si>
  <si>
    <t>metaSPAdes_short</t>
  </si>
  <si>
    <t>Megahit_short</t>
  </si>
  <si>
    <t>OPERA-MS_hybrid</t>
  </si>
  <si>
    <r>
      <rPr>
        <b/>
        <sz val="12"/>
        <color theme="1"/>
        <rFont val="Arial"/>
      </rPr>
      <t>Supplementary Table 4:</t>
    </r>
    <r>
      <rPr>
        <sz val="12"/>
        <color theme="1"/>
        <rFont val="Arial"/>
      </rPr>
      <t xml:space="preserve"> Absolute values of metrics and ranking for common marine genomes. Additionally shown are strain recall and precision metrics at different mismatch and genome fraction values.
</t>
    </r>
  </si>
  <si>
    <t>0.5% mismatches</t>
  </si>
  <si>
    <t>0.1%, 75% GF</t>
  </si>
  <si>
    <t>0.5%, 75%</t>
  </si>
  <si>
    <t>Sum of ranks</t>
  </si>
  <si>
    <t>Averages</t>
  </si>
  <si>
    <t>short_read_pooled_gsa</t>
  </si>
  <si>
    <r>
      <rPr>
        <b/>
        <sz val="12"/>
        <color theme="1"/>
        <rFont val="Arial"/>
      </rPr>
      <t>Supplementary Table 5: Absolute values of metrics and ranking for common strain genomes.</t>
    </r>
    <r>
      <rPr>
        <sz val="12"/>
        <color theme="1"/>
        <rFont val="Arial"/>
      </rPr>
      <t xml:space="preserve"> Additionally shown are strain recall and precision metrics at different mismatch and genome fraction values as well as average genome fraction, strain precision, strain recall and NGA50 values, excluding the gold standard in the averages) and with 0.5% mismatches and 75% genome fraction as thresholds.
</t>
    </r>
  </si>
  <si>
    <t>Pooled-gsa_short</t>
  </si>
  <si>
    <t>wtdbg2_GATB-Pipeline_hybrid</t>
  </si>
  <si>
    <r>
      <rPr>
        <b/>
        <sz val="12"/>
        <color theme="1"/>
        <rFont val="Arial"/>
      </rPr>
      <t>Supplementary Table 6:</t>
    </r>
    <r>
      <rPr>
        <sz val="12"/>
        <color theme="1"/>
        <rFont val="Arial"/>
      </rPr>
      <t xml:space="preserve"> Absolute values of metrics and ranking for unique marine genomes. Additionally shown are strain recall and precision metrics at different mismatch and genome fraction values as well as the differences between overall and average genome fraction, strain precision, strain recall and NGA50 between common and unique marine genomes.
</t>
    </r>
  </si>
  <si>
    <t>Differences between common and unique</t>
  </si>
  <si>
    <t>average</t>
  </si>
  <si>
    <t>stdev</t>
  </si>
  <si>
    <r>
      <rPr>
        <b/>
        <sz val="12"/>
        <color theme="1"/>
        <rFont val="Arial"/>
      </rPr>
      <t>Supplementary Table 7: Absolute values of metrics and ranking for unique strain genomes.</t>
    </r>
    <r>
      <rPr>
        <sz val="12"/>
        <color theme="1"/>
        <rFont val="Arial"/>
      </rPr>
      <t xml:space="preserve"> Additionally shown are strain recall and precision metrics at different mismatch and genome fraction values as well as average genome fraction, strain precision, strain recall and NGA50 values, excluding the gold standard in the averages) and with 0.5% mismatches and 75% genome fraction as thresholds.
</t>
    </r>
  </si>
  <si>
    <r>
      <rPr>
        <b/>
        <sz val="12"/>
        <color theme="1"/>
        <rFont val="Arial"/>
      </rPr>
      <t>Supplementary Table 8:</t>
    </r>
    <r>
      <rPr>
        <sz val="12"/>
        <color theme="1"/>
        <rFont val="Arial"/>
      </rPr>
      <t xml:space="preserve"> </t>
    </r>
    <r>
      <rPr>
        <b/>
        <sz val="12"/>
        <color theme="1"/>
        <rFont val="Arial"/>
      </rPr>
      <t>Sequencing coverage of selected genomes added to the plant-associated dataset simulation.</t>
    </r>
    <r>
      <rPr>
        <sz val="12"/>
        <color theme="1"/>
        <rFont val="Arial"/>
      </rPr>
      <t xml:space="preserve"> Cluster name corresponds to dRep clusters, genomes denoted with X are singleton clusters, i.e. they do not have any closely related genomes present in the dataset.
</t>
    </r>
  </si>
  <si>
    <t>Coverage per sample</t>
  </si>
  <si>
    <t>Cluster name dRep</t>
  </si>
  <si>
    <t>Genome name</t>
  </si>
  <si>
    <t>Sample 1</t>
  </si>
  <si>
    <t>Sample 2</t>
  </si>
  <si>
    <t>Sample 3</t>
  </si>
  <si>
    <t>Sample 4</t>
  </si>
  <si>
    <t>Sample 5</t>
  </si>
  <si>
    <t>Sample 6</t>
  </si>
  <si>
    <t>Sample 7</t>
  </si>
  <si>
    <t>Sample 8</t>
  </si>
  <si>
    <t>Sample 9</t>
  </si>
  <si>
    <t>Sample 10</t>
  </si>
  <si>
    <t>Sample 11</t>
  </si>
  <si>
    <t>Sample 12</t>
  </si>
  <si>
    <t>Sample 13</t>
  </si>
  <si>
    <t>Sample 14</t>
  </si>
  <si>
    <t>Sample 15</t>
  </si>
  <si>
    <t>Sample 16</t>
  </si>
  <si>
    <t>Sample 17</t>
  </si>
  <si>
    <t>Sample 18</t>
  </si>
  <si>
    <t>Sample 19</t>
  </si>
  <si>
    <t>Sample 20</t>
  </si>
  <si>
    <t>Sample 21</t>
  </si>
  <si>
    <t>Total coverage</t>
  </si>
  <si>
    <t>LjRoot170</t>
  </si>
  <si>
    <t>LjRoot62</t>
  </si>
  <si>
    <t>LjRoot139</t>
  </si>
  <si>
    <t>3823_R</t>
  </si>
  <si>
    <t>3823_AP</t>
  </si>
  <si>
    <t>LjRoot150</t>
  </si>
  <si>
    <t>LjRoot84</t>
  </si>
  <si>
    <t>LjRoot130</t>
  </si>
  <si>
    <t>LjRoot175</t>
  </si>
  <si>
    <t>LjRoot103</t>
  </si>
  <si>
    <t>LjRoot176</t>
  </si>
  <si>
    <t>LjRoot66</t>
  </si>
  <si>
    <t>LjRoot109</t>
  </si>
  <si>
    <t>LjRoot187</t>
  </si>
  <si>
    <t>LjRoot181</t>
  </si>
  <si>
    <t>LjRoot120</t>
  </si>
  <si>
    <t>3934_E</t>
  </si>
  <si>
    <t>3934_Q</t>
  </si>
  <si>
    <t>3934_F</t>
  </si>
  <si>
    <t>X</t>
  </si>
  <si>
    <t>3934_BI</t>
  </si>
  <si>
    <t>3823_L</t>
  </si>
  <si>
    <t>LjRoot28</t>
  </si>
  <si>
    <t>Sum/sample</t>
  </si>
  <si>
    <r>
      <rPr>
        <b/>
        <sz val="12"/>
        <color theme="1"/>
        <rFont val="Arial"/>
      </rPr>
      <t>Supplementary Table 9: Genome binning results of the marine short-read gold standard assembly.</t>
    </r>
    <r>
      <rPr>
        <sz val="12"/>
        <color theme="1"/>
        <rFont val="Arial"/>
      </rPr>
      <t xml:space="preserve"> Metrics were computed for genomes reconstructed by genome binners for all genomes in the dataset (column all), genomes of unique strains with ANI &lt; 95% to others (column u.), and common strains with ANI ≥95% to each other (column c.). Color scale: dark green (best), dark red (worst) result.
</t>
    </r>
  </si>
  <si>
    <t>Average completeness per genome (%)</t>
  </si>
  <si>
    <t>Average purity per bin (%)</t>
  </si>
  <si>
    <t>F1-score (%)</t>
  </si>
  <si>
    <t>ARI (%)</t>
  </si>
  <si>
    <t>Binned base pairs (%)</t>
  </si>
  <si>
    <t>all</t>
  </si>
  <si>
    <t>u.</t>
  </si>
  <si>
    <t>c.</t>
  </si>
  <si>
    <t>MetaBAT 2.13-33 (A1)</t>
  </si>
  <si>
    <t>MetaBAT 2.13-33 (A2)</t>
  </si>
  <si>
    <t>MetaBAT 0.25.4 (A3)</t>
  </si>
  <si>
    <t>MetaBinner 1.0 (B1)</t>
  </si>
  <si>
    <t>MetaBinner 1.0 (B2)</t>
  </si>
  <si>
    <t>MetaBinner 1.0 (B3)</t>
  </si>
  <si>
    <t>Autometa cami2/146383e (C1)</t>
  </si>
  <si>
    <t>Autometa cami2/146383e (C2)</t>
  </si>
  <si>
    <t>MetaWRAP 1.2.3 (D1)</t>
  </si>
  <si>
    <t>UltraBinner 1.0 (E1)</t>
  </si>
  <si>
    <t>MaxBin 2.2.7 (F1)</t>
  </si>
  <si>
    <t>MaxBin 2.0.2 (F2)</t>
  </si>
  <si>
    <t>CONCOCT 1.1.0 (G1)</t>
  </si>
  <si>
    <t>CONCOCT 0.4.1 (G2)</t>
  </si>
  <si>
    <t>Vamb fa045c0 (J1)</t>
  </si>
  <si>
    <t>Average</t>
  </si>
  <si>
    <t>Standard error of the mean</t>
  </si>
  <si>
    <t>Variance</t>
  </si>
  <si>
    <t>Standard deviation</t>
  </si>
  <si>
    <r>
      <rPr>
        <b/>
        <sz val="12"/>
        <color theme="1"/>
        <rFont val="Arial"/>
      </rPr>
      <t>Supplementary Table 10: Genome binning results of the marine short-read MEGAHIT assembly.</t>
    </r>
    <r>
      <rPr>
        <sz val="12"/>
        <color theme="1"/>
        <rFont val="Arial"/>
      </rPr>
      <t xml:space="preserve">  Color scale: dark green (best), dark red (worst) result.</t>
    </r>
    <r>
      <rPr>
        <b/>
        <sz val="12"/>
        <color theme="1"/>
        <rFont val="Arial"/>
      </rPr>
      <t xml:space="preserve">
</t>
    </r>
  </si>
  <si>
    <t>MetaBinner 1.0 (B4)</t>
  </si>
  <si>
    <t>MetaBinner 1.0 (B5)</t>
  </si>
  <si>
    <t>MetaBinner 1.0 (B7)</t>
  </si>
  <si>
    <t>MetaBinner 1.0 (B8)</t>
  </si>
  <si>
    <t>MetaBinner 1.0 (B9)</t>
  </si>
  <si>
    <t>Autometa cami2 (C2)</t>
  </si>
  <si>
    <t>UltraBinner 1.0 (E2)</t>
  </si>
  <si>
    <r>
      <rPr>
        <b/>
        <sz val="12"/>
        <color theme="1"/>
        <rFont val="Arial"/>
      </rPr>
      <t>Supplementary Table 11: Genome binning results of the strain madness short-read gold standard assembly.</t>
    </r>
    <r>
      <rPr>
        <sz val="12"/>
        <color theme="1"/>
        <rFont val="Arial"/>
      </rPr>
      <t xml:space="preserve"> Metrics were computed for genomes reconstructed by genome binners for all genomes in the dataset (column all), genomes of unique strains with ANI &lt; 95% to others (column u.), and common strains with ANI ≥95% to each other (column c.).  Color scale: dark green (best), dark red (worst) result.
</t>
    </r>
  </si>
  <si>
    <t>Autometa cami2/03e0d77 (C1)</t>
  </si>
  <si>
    <t>Autometa cami2/03e0d77 (C2)</t>
  </si>
  <si>
    <t>UltraBinner 1.0 (E3)</t>
  </si>
  <si>
    <t>SolidBin 1.3 (H1)</t>
  </si>
  <si>
    <t>SolidBin 1.3 (H2)</t>
  </si>
  <si>
    <t>SolidBin 1.3 (H3)</t>
  </si>
  <si>
    <t>LSHVec cami2 (I1)</t>
  </si>
  <si>
    <r>
      <rPr>
        <b/>
        <sz val="12"/>
        <color theme="1"/>
        <rFont val="Arial"/>
      </rPr>
      <t xml:space="preserve">Supplementary Table 12: Genome binning results of the strain madness short-read MEGAHIT assembly. </t>
    </r>
    <r>
      <rPr>
        <sz val="12"/>
        <color theme="1"/>
        <rFont val="Arial"/>
      </rPr>
      <t xml:space="preserve"> Color scale: dark green (best), dark red (worst) result.</t>
    </r>
    <r>
      <rPr>
        <b/>
        <sz val="12"/>
        <color theme="1"/>
        <rFont val="Arial"/>
      </rPr>
      <t xml:space="preserve">
</t>
    </r>
  </si>
  <si>
    <t>MetaBinner 1.0 (B6)</t>
  </si>
  <si>
    <t xml:space="preserve">Supplementary Table 13: Genome binning results of the plant-associated short-read gold standard assembly.
</t>
  </si>
  <si>
    <t>MetaBAT 2.15-5 (A1)</t>
  </si>
  <si>
    <t>MetaBAT 2.15-5 (A2)</t>
  </si>
  <si>
    <t>MetaBAT 2.15-5 (A3)</t>
  </si>
  <si>
    <t>MetaBAT 2.15-5 (A4)</t>
  </si>
  <si>
    <t>MetaBinner 1.2 (B2)</t>
  </si>
  <si>
    <t>MetaBinner 1.3 (B3)</t>
  </si>
  <si>
    <t>MetaBinner 1.3 (B4)</t>
  </si>
  <si>
    <t>Vamb 3.0.1 (J1)</t>
  </si>
  <si>
    <t xml:space="preserve">Supplementary Table 14: Genome binning results of the plant-associated hybrid assembly.
</t>
  </si>
  <si>
    <t>MetaBinner 1.1 (B2)</t>
  </si>
  <si>
    <t xml:space="preserve">Supplementary Table 15: Genome binning results of the plant-associated MEGAHIT assembly.
</t>
  </si>
  <si>
    <r>
      <rPr>
        <b/>
        <sz val="12"/>
        <color theme="1"/>
        <rFont val="Arial"/>
      </rPr>
      <t xml:space="preserve">Supplementary Table 16: Genome binning scores (top) and rankings (bottom) for the marine and strain madness short-read gold standard (gsa) and MEGAHIT (ma) assemblies. </t>
    </r>
    <r>
      <rPr>
        <sz val="12"/>
        <color theme="1"/>
        <rFont val="Arial"/>
      </rPr>
      <t xml:space="preserve"> The best binner per metric and assembly gets score 0 for that metric and assembly, the second best gets score 1, and so on. Binners are ordered top-down by increasing sum of scores (lower is better). Abbreviations: mg: marine gsa, mm: marine ma, sg: strain madness gsa, sm: strain madness ma. The submission with the highest F1-score per binner is considered (Supplementary Tables 9-12). Methods without submissions to all datasets are greyed out.
</t>
    </r>
  </si>
  <si>
    <t>Scores per metric and dataset</t>
  </si>
  <si>
    <t>Average completeness score</t>
  </si>
  <si>
    <t>Average purity per bin score</t>
  </si>
  <si>
    <t>ARI score</t>
  </si>
  <si>
    <t>Percentage of binned base pairs score</t>
  </si>
  <si>
    <t>mg</t>
  </si>
  <si>
    <t>sg</t>
  </si>
  <si>
    <t>mg+sg</t>
  </si>
  <si>
    <t>mm</t>
  </si>
  <si>
    <t>sm</t>
  </si>
  <si>
    <t>mm+sm</t>
  </si>
  <si>
    <t>mg+sg+mm+sm</t>
  </si>
  <si>
    <t>Rankings per metric and target assembly type (sum of scores over: gold standard (gsa), MEGAHIT (ma))</t>
  </si>
  <si>
    <t>Rank</t>
  </si>
  <si>
    <t>Average completeness</t>
  </si>
  <si>
    <t>Average purity</t>
  </si>
  <si>
    <t>Adjusted Rand index</t>
  </si>
  <si>
    <t>Percentage of binned base pairs</t>
  </si>
  <si>
    <t>gsa</t>
  </si>
  <si>
    <t>ma</t>
  </si>
  <si>
    <t>gsa+ma</t>
  </si>
  <si>
    <t>1st</t>
  </si>
  <si>
    <t>MetaBinner (2)</t>
  </si>
  <si>
    <t>MetaWRAP (0)</t>
  </si>
  <si>
    <t>MetaBinner (4)</t>
  </si>
  <si>
    <t>Vamb (0)</t>
  </si>
  <si>
    <t>UltraBinner (1)</t>
  </si>
  <si>
    <t>MetaBAT (0)</t>
  </si>
  <si>
    <t>UltraBinner (3)</t>
  </si>
  <si>
    <t>MetaBinner (1)</t>
  </si>
  <si>
    <t>MetaBinner (3)</t>
  </si>
  <si>
    <t>UltraBinner (21)</t>
  </si>
  <si>
    <t>CONCOCT (24)</t>
  </si>
  <si>
    <t>MetaBinner (47)</t>
  </si>
  <si>
    <t>2nd</t>
  </si>
  <si>
    <t>MetaWRAP (6)</t>
  </si>
  <si>
    <t>Autometa (2)</t>
  </si>
  <si>
    <t>Autometa (4)</t>
  </si>
  <si>
    <t>MaxBin (3)</t>
  </si>
  <si>
    <t>UltraBinner (2)</t>
  </si>
  <si>
    <t>MaxBin (12)</t>
  </si>
  <si>
    <t>CONCOCT (3)</t>
  </si>
  <si>
    <t>MetaWRAP (2)</t>
  </si>
  <si>
    <t>CONCOCT (9)</t>
  </si>
  <si>
    <t>MetaBinner (23)</t>
  </si>
  <si>
    <t>MetaBinner (24)</t>
  </si>
  <si>
    <t>UltraBinner (48)</t>
  </si>
  <si>
    <t>3rd</t>
  </si>
  <si>
    <t>CONCOCT (4)</t>
  </si>
  <si>
    <t>CONCOCT (8)</t>
  </si>
  <si>
    <t>UltraBinner (6)</t>
  </si>
  <si>
    <t>MetaBAT (4)</t>
  </si>
  <si>
    <t>MetaBAT (13)</t>
  </si>
  <si>
    <t>MetaWRAP (5)</t>
  </si>
  <si>
    <t>Vamb (4)</t>
  </si>
  <si>
    <t>MetaBAT (12)</t>
  </si>
  <si>
    <t>Vamb (8)</t>
  </si>
  <si>
    <t>CONCOCT (6)</t>
  </si>
  <si>
    <t>MetaWRAP (11)</t>
  </si>
  <si>
    <t>CONCOCT (28)</t>
  </si>
  <si>
    <t>MetaWRAP (25)</t>
  </si>
  <si>
    <t>CONCOCT (52)</t>
  </si>
  <si>
    <t>4th</t>
  </si>
  <si>
    <t>MaxBin (7)</t>
  </si>
  <si>
    <t>UltraBinner (10)</t>
  </si>
  <si>
    <t>MetaBAT (9)</t>
  </si>
  <si>
    <t>CONCOCT (7)</t>
  </si>
  <si>
    <t>UltraBinner (14)</t>
  </si>
  <si>
    <t>MetaBinner (7)</t>
  </si>
  <si>
    <t>Vamb (13)</t>
  </si>
  <si>
    <t>MetaWRAP (9)</t>
  </si>
  <si>
    <t>Autometa (7)</t>
  </si>
  <si>
    <t>Vamb (16)</t>
  </si>
  <si>
    <t>MetaWRAP (29)</t>
  </si>
  <si>
    <t>Vamb (26)</t>
  </si>
  <si>
    <t>MetaWRAP (54)</t>
  </si>
  <si>
    <t>5th</t>
  </si>
  <si>
    <t>MaxBin (9)</t>
  </si>
  <si>
    <t>UltraBinner (7)</t>
  </si>
  <si>
    <t>MaxBin (16)</t>
  </si>
  <si>
    <t>UltraBinner (8)</t>
  </si>
  <si>
    <t>CONCOCT (19)</t>
  </si>
  <si>
    <t>CONCOCT (16)</t>
  </si>
  <si>
    <t>Autometa (10)</t>
  </si>
  <si>
    <t>Autometa (17)</t>
  </si>
  <si>
    <t>Vamb (33)</t>
  </si>
  <si>
    <t>UltraBinner (27)</t>
  </si>
  <si>
    <t>Vamb (59)</t>
  </si>
  <si>
    <t>6th</t>
  </si>
  <si>
    <t>MetaBAT (11)</t>
  </si>
  <si>
    <t>MetaBAT (10)</t>
  </si>
  <si>
    <t>MetaBAT (21)</t>
  </si>
  <si>
    <t>CONCOCT (12)</t>
  </si>
  <si>
    <t>MaxBin (11)</t>
  </si>
  <si>
    <t>MetaWRAP (21)</t>
  </si>
  <si>
    <t>Vamb (9)</t>
  </si>
  <si>
    <t>MetaBinner (9)</t>
  </si>
  <si>
    <t>MetaBinner (16)</t>
  </si>
  <si>
    <t>UltraBinner (11)</t>
  </si>
  <si>
    <t>MaxBin (20)</t>
  </si>
  <si>
    <t>MaxBin (37)</t>
  </si>
  <si>
    <t>MetaBAT (28)</t>
  </si>
  <si>
    <t>MaxBin (71)</t>
  </si>
  <si>
    <t>7th</t>
  </si>
  <si>
    <t>Autometa (12)</t>
  </si>
  <si>
    <t>Autometa (24)</t>
  </si>
  <si>
    <t>MetaBinner (12)</t>
  </si>
  <si>
    <t>MaxBin (23)</t>
  </si>
  <si>
    <t>MetaWRAP (16)</t>
  </si>
  <si>
    <t>MaxBin (13)</t>
  </si>
  <si>
    <t>Autometa (40)</t>
  </si>
  <si>
    <t>MaxBin (34)</t>
  </si>
  <si>
    <t>MetaBAT (73)</t>
  </si>
  <si>
    <t>8th</t>
  </si>
  <si>
    <t>Vamb (14)</t>
  </si>
  <si>
    <t>Vamb (30)</t>
  </si>
  <si>
    <t>MetaWRAP (12)</t>
  </si>
  <si>
    <t>Autometa (16)</t>
  </si>
  <si>
    <t>Autometa (14)</t>
  </si>
  <si>
    <t>Autometa (30)</t>
  </si>
  <si>
    <t>MetaBAT (14)</t>
  </si>
  <si>
    <t>MetaBAT (27)</t>
  </si>
  <si>
    <t>MetaBAT (45)</t>
  </si>
  <si>
    <t>Autometa (35)</t>
  </si>
  <si>
    <t>Autometa (75)</t>
  </si>
  <si>
    <t>SolidBin (2)</t>
  </si>
  <si>
    <t>LSHVec (2)</t>
  </si>
  <si>
    <t>SolidBin (4)</t>
  </si>
  <si>
    <t>SolidBin (0)</t>
  </si>
  <si>
    <t>SolidBin (15)</t>
  </si>
  <si>
    <t>LSHVec (8)</t>
  </si>
  <si>
    <t>SolidBin (9)</t>
  </si>
  <si>
    <t>LSHVec (7)</t>
  </si>
  <si>
    <t>LSHVec (3)</t>
  </si>
  <si>
    <t>LSHVec (20)</t>
  </si>
  <si>
    <r>
      <rPr>
        <b/>
        <sz val="12"/>
        <color theme="1"/>
        <rFont val="Arial"/>
      </rPr>
      <t xml:space="preserve">Supplementary Table 17: Genome binning rankings for the marine short-read gold standard and MEGAHIT assemblies, for all genomes in the dataset except plasmids. </t>
    </r>
    <r>
      <rPr>
        <sz val="12"/>
        <color theme="1"/>
        <rFont val="Arial"/>
      </rPr>
      <t xml:space="preserve">The best binner with a metric gets score 0 for that metric, the second best gets score 1, and so on.
</t>
    </r>
  </si>
  <si>
    <t>Genome binning of the marine gold standard assembly</t>
  </si>
  <si>
    <t>UltraBinner 1.0 (E1) (0)</t>
  </si>
  <si>
    <t>Vamb fa045c0 (J1) (0)</t>
  </si>
  <si>
    <t>MetaWRAP 1.2.3 (D1) (0)</t>
  </si>
  <si>
    <t>MetaBinner 1.0 (B3) (11)</t>
  </si>
  <si>
    <t>MetaBinner 1.0 (B3) (1)</t>
  </si>
  <si>
    <t>Autometa cami2 (C2) (1)</t>
  </si>
  <si>
    <t>MaxBin 2.0.2 (F2) (1)</t>
  </si>
  <si>
    <t>MetaBinner 1.0 (B1) (1)</t>
  </si>
  <si>
    <t>UltraBinner 1.0 (E1) (11)</t>
  </si>
  <si>
    <t>MetaBinner 1.0 (B1) (2)</t>
  </si>
  <si>
    <t>Autometa cami2 (C1) (2)</t>
  </si>
  <si>
    <t>MaxBin 2.2.7 (F1) (2)</t>
  </si>
  <si>
    <t>MetaBinner 1.0 (B2) (1)</t>
  </si>
  <si>
    <t>MetaBinner 1.0 (B1) (19)</t>
  </si>
  <si>
    <t>MetaBinner 1.0 (B2) (3)</t>
  </si>
  <si>
    <t>MetaBAT 2.13-33 (A2) (3)</t>
  </si>
  <si>
    <t>MetaBinner 1.0 (B3) (3)</t>
  </si>
  <si>
    <t>MetaBinner 1.0 (B2) (20)</t>
  </si>
  <si>
    <t>MetaWRAP 1.2.3 (D1) (4)</t>
  </si>
  <si>
    <t>MetaBAT 2.13-33 (A1) (4)</t>
  </si>
  <si>
    <t>MetaBinner 1.0 (B2) (4)</t>
  </si>
  <si>
    <t>CONCOCT 1.1.0 (G1) (1)</t>
  </si>
  <si>
    <t>MetaWRAP 1.2.3 (D1) (20)</t>
  </si>
  <si>
    <t>MaxBin 2.2.7 (F1) (5)</t>
  </si>
  <si>
    <t>UltraBinner 1.0 (E1) (5)</t>
  </si>
  <si>
    <t>MetaBinner 1.0 (B1) (5)</t>
  </si>
  <si>
    <t>CONCOCT 0.4.1 (G2) (1)</t>
  </si>
  <si>
    <t>MaxBin 2.2.7 (F1) (26)</t>
  </si>
  <si>
    <t>MaxBin 2.0.2 (F2) (6)</t>
  </si>
  <si>
    <t>MetaBinner 1.0 (B3) (6)</t>
  </si>
  <si>
    <t>Vamb fa045c0 (J1) (6)</t>
  </si>
  <si>
    <t>UltraBinner 1.0 (E1) (6)</t>
  </si>
  <si>
    <t>Vamb fa045c0 (J1) (27)</t>
  </si>
  <si>
    <t>CONCOCT 1.1.0 (G1) (7)</t>
  </si>
  <si>
    <t>MetaWRAP 1.2.3 (D1) (7)</t>
  </si>
  <si>
    <t>MetaBAT 2.13-33 (A2) (7)</t>
  </si>
  <si>
    <t>Vamb fa045c0 (J1) (7)</t>
  </si>
  <si>
    <t>MaxBin 2.0.2 (F2) (28)</t>
  </si>
  <si>
    <t>9th</t>
  </si>
  <si>
    <t>CONCOCT 0.4.1 (G2) (8)</t>
  </si>
  <si>
    <t>MetaBAT 0.25.4 (A3) (8)</t>
  </si>
  <si>
    <t>MetaBAT 2.13-33 (A1) (8)</t>
  </si>
  <si>
    <t>Autometa cami2 (C1) (8)</t>
  </si>
  <si>
    <t>Autometa cami2 (C1) (32)</t>
  </si>
  <si>
    <t>10th</t>
  </si>
  <si>
    <t>Autometa cami2 (C1) (9)</t>
  </si>
  <si>
    <t>MaxBin 2.2.7 (F1) (9)</t>
  </si>
  <si>
    <t>MetaWRAP 1.2.3 (D1) (9)</t>
  </si>
  <si>
    <t>Autometa cami2 (C2) (8)</t>
  </si>
  <si>
    <t>CONCOCT 1.1.0 (G1) (32)</t>
  </si>
  <si>
    <t>11th</t>
  </si>
  <si>
    <t>Autometa cami2 (C2) (10)</t>
  </si>
  <si>
    <t>MaxBin 2.0.2 (F2) (10)</t>
  </si>
  <si>
    <t>CONCOCT 0.4.1 (G2) (10)</t>
  </si>
  <si>
    <t>MaxBin 2.2.7 (F1) (10)</t>
  </si>
  <si>
    <t>Autometa cami2 (C2) (33)</t>
  </si>
  <si>
    <t>12th</t>
  </si>
  <si>
    <t>MetaBAT 2.13-33 (A2) (11)</t>
  </si>
  <si>
    <t>MetaBinner 1.0 (B1) (11)</t>
  </si>
  <si>
    <t>CONCOCT 1.1.0 (G1) (11)</t>
  </si>
  <si>
    <t>MaxBin 2.0.2 (F2) (11)</t>
  </si>
  <si>
    <t>CONCOCT 0.4.1 (G2) (33)</t>
  </si>
  <si>
    <t>13th</t>
  </si>
  <si>
    <t>MetaBAT 2.13-33 (A1) (12)</t>
  </si>
  <si>
    <t>MetaBinner 1.0 (B2) (12)</t>
  </si>
  <si>
    <t>MetaBAT 0.25.4 (A3) (12)</t>
  </si>
  <si>
    <t>MetaBAT 2.13-33 (A2) (35)</t>
  </si>
  <si>
    <t>14th</t>
  </si>
  <si>
    <t>MetaBAT 0.25.4 (A3) (13)</t>
  </si>
  <si>
    <t>CONCOCT 1.1.0 (G1) (13)</t>
  </si>
  <si>
    <t>Autometa cami2 (C1) (13)</t>
  </si>
  <si>
    <t>MetaBAT 2.13-33 (A1) (13)</t>
  </si>
  <si>
    <t>MetaBAT 2.13-33 (A1) (37)</t>
  </si>
  <si>
    <t>15th</t>
  </si>
  <si>
    <t>Vamb fa045c0 (J1) (14)</t>
  </si>
  <si>
    <t>CONCOCT 0.4.1 (G2) (14)</t>
  </si>
  <si>
    <t>Autometa cami2 (C2) (14)</t>
  </si>
  <si>
    <t>MetaBAT 2.13-33 (A2) (14)</t>
  </si>
  <si>
    <t>MetaBAT 0.25.4 (A3) (45)</t>
  </si>
  <si>
    <t>Genome binning of the marine MEGAHIT assembly</t>
  </si>
  <si>
    <t>MetaBAT 2.13-33 (A2) (0)</t>
  </si>
  <si>
    <t>MetaBinner 1.0 (B8) (18)</t>
  </si>
  <si>
    <t>MetaBinner 1.0 (B8) (1)</t>
  </si>
  <si>
    <t>UltraBinner 1.0 (E2) (1)</t>
  </si>
  <si>
    <t>MetaBinner 1.0 (B5) (1)</t>
  </si>
  <si>
    <t>CONCOCT 1.1.0 (G1) (19)</t>
  </si>
  <si>
    <t>CONCOCT 1.1.0 (G1) (2)</t>
  </si>
  <si>
    <t>MetaBAT 2.13-33 (A2) (2)</t>
  </si>
  <si>
    <t>MetaBAT 2.13-33 (A1) (2)</t>
  </si>
  <si>
    <t>MetaBinner 1.0 (B9) (2)</t>
  </si>
  <si>
    <t>UltraBinner 1.0 (E2) (23)</t>
  </si>
  <si>
    <t>UltraBinner 1.0 (E1) (3)</t>
  </si>
  <si>
    <t>MetaBAT 2.13-33 (A1) (3)</t>
  </si>
  <si>
    <t>UltraBinner 1.0 (E1) (24)</t>
  </si>
  <si>
    <t>MetaBinner 1.0 (B7) (4)</t>
  </si>
  <si>
    <t>UltraBinner 1.0 (E2) (4)</t>
  </si>
  <si>
    <t>Vamb fa045c0 (J1) (4)</t>
  </si>
  <si>
    <t>MetaBinner 1.0 (B2) (2)</t>
  </si>
  <si>
    <t>MetaWRAP 1.2.3 (D1) (24)</t>
  </si>
  <si>
    <t>UltraBinner 1.0 (E2) (5)</t>
  </si>
  <si>
    <t>MetaBAT 0.25.4 (A3) (5)</t>
  </si>
  <si>
    <t>MetaBinner 1.0 (B8) (5)</t>
  </si>
  <si>
    <t>MetaBinner 1.0 (B3) (2)</t>
  </si>
  <si>
    <t>CONCOCT 0.4.1 (G2) (30)</t>
  </si>
  <si>
    <t>MetaBinner 1.0 (B2) (6)</t>
  </si>
  <si>
    <t>MetaBinner 1.0 (B4) (2)</t>
  </si>
  <si>
    <t>MetaBinner 1.0 (B3) (32)</t>
  </si>
  <si>
    <t>CONCOCT 0.4.1 (G2) (7)</t>
  </si>
  <si>
    <t>MetaBAT 0.25.4 (A3) (7)</t>
  </si>
  <si>
    <t>MetaBinner 1.0 (B7) (2)</t>
  </si>
  <si>
    <t>MetaBinner 1.0 (B7) (32)</t>
  </si>
  <si>
    <t>MetaBinner 1.0 (B9) (8)</t>
  </si>
  <si>
    <t>CONCOCT 1.1.0 (G1) (8)</t>
  </si>
  <si>
    <t>MetaBinner 1.0 (B8) (2)</t>
  </si>
  <si>
    <t>MetaBinner 1.0 (B2) (34)</t>
  </si>
  <si>
    <t>MetaBinner 1.0 (B4) (9)</t>
  </si>
  <si>
    <t>MaxBin 2.0.2 (F2) (9)</t>
  </si>
  <si>
    <t>CONCOCT 0.4.1 (G2) (2)</t>
  </si>
  <si>
    <t>MetaBAT 2.13-33 (A1) (35)</t>
  </si>
  <si>
    <t>MetaBinner 1.0 (B2) (10)</t>
  </si>
  <si>
    <t>MetaBinner 1.0 (B8) (10)</t>
  </si>
  <si>
    <t>MetaBinner 1.0 (B3) (10)</t>
  </si>
  <si>
    <t>MetaBinner 1.0 (B9) (35)</t>
  </si>
  <si>
    <t>MetaBinner 1.0 (B5) (11)</t>
  </si>
  <si>
    <t>MetaBinner 1.0 (B4) (11)</t>
  </si>
  <si>
    <t>MaxBin 2.2.7 (F1) (11)</t>
  </si>
  <si>
    <t>MaxBin 2.0.2 (F2) (12)</t>
  </si>
  <si>
    <t>MetaBinner 1.0 (B7) (12)</t>
  </si>
  <si>
    <t>MetaBinner 1.0 (B9) (12)</t>
  </si>
  <si>
    <t>UltraBinner 1.0 (E1) (12)</t>
  </si>
  <si>
    <t>Vamb fa045c0 (J1) (36)</t>
  </si>
  <si>
    <t>MaxBin 2.2.7 (F1) (13)</t>
  </si>
  <si>
    <t>MetaBinner 1.0 (B9) (13)</t>
  </si>
  <si>
    <t>CONCOCT 0.4.1 (G2) (13)</t>
  </si>
  <si>
    <t>UltraBinner 1.0 (E2) (13)</t>
  </si>
  <si>
    <t>MetaBinner 1.0 (B4) (38)</t>
  </si>
  <si>
    <t>MetaBAT 2.13-33 (A1) (14)</t>
  </si>
  <si>
    <t>MetaBinner 1.0 (B3) (14)</t>
  </si>
  <si>
    <t>MetaBinner 1.0 (B7) (14)</t>
  </si>
  <si>
    <t>16th</t>
  </si>
  <si>
    <t>MetaBAT 2.13-33 (A2) (15)</t>
  </si>
  <si>
    <t>MaxBin 2.0.2 (F2) (15)</t>
  </si>
  <si>
    <t>MetaWRAP 1.2.3 (D1) (15)</t>
  </si>
  <si>
    <t>Autometa cami2 (C2) (15)</t>
  </si>
  <si>
    <t>MaxBin 2.0.2 (F2) (46)</t>
  </si>
  <si>
    <t>17th</t>
  </si>
  <si>
    <t>MetaBAT 0.25.4 (A3) (16)</t>
  </si>
  <si>
    <t>MetaBinner 1.0 (B2) (16)</t>
  </si>
  <si>
    <t>MetaBinner 1.0 (B4) (16)</t>
  </si>
  <si>
    <t>MetaBAT 2.13-33 (A1) (16)</t>
  </si>
  <si>
    <t>MetaBinner 1.0 (B5) (47)</t>
  </si>
  <si>
    <t>18th</t>
  </si>
  <si>
    <t>Autometa cami2 (C2) (17)</t>
  </si>
  <si>
    <t>MaxBin 2.2.7 (F1) (17)</t>
  </si>
  <si>
    <t>MetaBinner 1.0 (B5) (17)</t>
  </si>
  <si>
    <t>MetaBAT 0.25.4 (A3) (17)</t>
  </si>
  <si>
    <t>Autometa cami2 (C2) (51)</t>
  </si>
  <si>
    <t>19th</t>
  </si>
  <si>
    <t>Vamb fa045c0 (J1) (18)</t>
  </si>
  <si>
    <t>MetaBinner 1.0 (B5) (18)</t>
  </si>
  <si>
    <t>Autometa cami2 (C2) (18)</t>
  </si>
  <si>
    <t>MetaBAT 2.13-33 (A2) (18)</t>
  </si>
  <si>
    <t>MaxBin 2.2.7 (F1) (52)</t>
  </si>
  <si>
    <r>
      <rPr>
        <b/>
        <sz val="12"/>
        <color theme="1"/>
        <rFont val="Arial"/>
      </rPr>
      <t xml:space="preserve">Supplementary Table 18: Genome binning scores for the strain madness short-read gold standard and MEGAHIT assemblies, for all genomes in the dataset. </t>
    </r>
    <r>
      <rPr>
        <sz val="12"/>
        <color theme="1"/>
        <rFont val="Arial"/>
      </rPr>
      <t xml:space="preserve">The best binner with a metric gets score 0 for that metric, the second best gets score 1, and so on.
</t>
    </r>
  </si>
  <si>
    <t>Genome binning of the strain madness gold standard assembly</t>
  </si>
  <si>
    <t>CONCOCT 0.4.1 (G2) (0)</t>
  </si>
  <si>
    <t>SolidBin 1.3 (H3) (0)</t>
  </si>
  <si>
    <t>CONCOCT 0.4.1 (G2) (25)</t>
  </si>
  <si>
    <t>SolidBin 1.3 (H2) (0)</t>
  </si>
  <si>
    <t>MetaBinner 1.0 (B3) (30)</t>
  </si>
  <si>
    <t>LSHVec cami2 (I1) (2)</t>
  </si>
  <si>
    <t>UltraBinner 1.0 (E1) (2)</t>
  </si>
  <si>
    <t>SolidBin 1.3 (H1) (0)</t>
  </si>
  <si>
    <t>UltraBinner 1.0 (E2) (31)</t>
  </si>
  <si>
    <t>UltraBinner 1.0 (E2) (3)</t>
  </si>
  <si>
    <t>UltraBinner 1.0 (E3) (3)</t>
  </si>
  <si>
    <t>MetaBinner 1.0 (B1) (3)</t>
  </si>
  <si>
    <t>MetaBinner 1.0 (B1) (33)</t>
  </si>
  <si>
    <t>SolidBin 1.3 (H3) (4)</t>
  </si>
  <si>
    <t>MetaBAT 2.13-33 (A2) (4)</t>
  </si>
  <si>
    <t>MetaBinner 1.0 (B2) (33)</t>
  </si>
  <si>
    <t>SolidBin 1.3 (H2) (5)</t>
  </si>
  <si>
    <t>MetaBAT 2.13-33 (A1) (5)</t>
  </si>
  <si>
    <t>MetaBinner 1.0 (B4) (34)</t>
  </si>
  <si>
    <t>MetaBinner 1.0 (B4) (6)</t>
  </si>
  <si>
    <t>MetaBinner 1.0 (B4) (3)</t>
  </si>
  <si>
    <t>UltraBinner 1.0 (E3) (35)</t>
  </si>
  <si>
    <t>UltraBinner 1.0 (E3) (7)</t>
  </si>
  <si>
    <t>MaxBin 2.2.7 (F1) (7)</t>
  </si>
  <si>
    <t>SolidBin 1.3 (H3) (36)</t>
  </si>
  <si>
    <t>UltraBinner 1.0 (E2) (8)</t>
  </si>
  <si>
    <t>MetaWRAP 1.2.3 (D1) (8)</t>
  </si>
  <si>
    <t>SolidBin 1.3 (H2) (36)</t>
  </si>
  <si>
    <t>UltraBinner 1.0 (E1) (9)</t>
  </si>
  <si>
    <t>MetaBinner 1.0 (B3) (9)</t>
  </si>
  <si>
    <t>LSHVec cami2 (I1) (9)</t>
  </si>
  <si>
    <t>UltraBinner 1.0 (E1) (38)</t>
  </si>
  <si>
    <t>SolidBin 1.3 (H1) (10)</t>
  </si>
  <si>
    <t>SolidBin 1.3 (H2) (10)</t>
  </si>
  <si>
    <t>Vamb fa045c0 (J1) (10)</t>
  </si>
  <si>
    <t>MetaWRAP 1.2.3 (D1) (39)</t>
  </si>
  <si>
    <t>MetaWRAP 1.2.3 (D1) (11)</t>
  </si>
  <si>
    <t>Autometa cami2 (C1) (11)</t>
  </si>
  <si>
    <t>MetaBAT 2.13-33 (A2) (40)</t>
  </si>
  <si>
    <t>MaxBin 2.2.7 (F1) (12)</t>
  </si>
  <si>
    <t>SolidBin 1.3 (H3) (12)</t>
  </si>
  <si>
    <t>Autometa cami2 (C2) (11)</t>
  </si>
  <si>
    <t>MetaBAT 2.13-33 (A1) (42)</t>
  </si>
  <si>
    <t>MetaBinner 1.0 (B2) (13)</t>
  </si>
  <si>
    <t>SolidBin 1.3 (H1) (44)</t>
  </si>
  <si>
    <t>CONCOCT 1.1.0 (G1) (14)</t>
  </si>
  <si>
    <t>MetaBinner 1.0 (B4) (14)</t>
  </si>
  <si>
    <t>MetaBinner 1.0 (B1) (13)</t>
  </si>
  <si>
    <t>MaxBin 2.2.7 (F1) (14)</t>
  </si>
  <si>
    <t>MaxBin 2.2.7 (F1) (46)</t>
  </si>
  <si>
    <t>MetaBinner 1.0 (B3) (15)</t>
  </si>
  <si>
    <t>SolidBin 1.3 (H1) (15)</t>
  </si>
  <si>
    <t>MaxBin 2.0.2 (F2) (47)</t>
  </si>
  <si>
    <t>Vamb fa045c0 (J1) (16)</t>
  </si>
  <si>
    <t>Vamb fa045c0 (J1) (47)</t>
  </si>
  <si>
    <t>MaxBin 2.0.2 (F2) (17)</t>
  </si>
  <si>
    <t>MetaBinner 1.0 (B1) (16)</t>
  </si>
  <si>
    <t>CONCOCT 1.1.0 (G1) (17)</t>
  </si>
  <si>
    <t>MetaBAT 2.13-33 (A2) (17)</t>
  </si>
  <si>
    <t>LSHVec cami2 (I1) (49)</t>
  </si>
  <si>
    <t>CONCOCT 1.1.0 (G1) (18)</t>
  </si>
  <si>
    <t>LSHVec cami2 (I1) (18)</t>
  </si>
  <si>
    <t>UltraBinner 1.0 (E3) (18)</t>
  </si>
  <si>
    <t>20th</t>
  </si>
  <si>
    <t>Autometa cami2 (C1) (19)</t>
  </si>
  <si>
    <t>SolidBin 1.3 (H1) (19)</t>
  </si>
  <si>
    <t>MetaBAT 0.25.4 (A3) (19)</t>
  </si>
  <si>
    <t>UltraBinner 1.0 (E2) (19)</t>
  </si>
  <si>
    <t>CONCOCT 1.1.0 (G1) (56)</t>
  </si>
  <si>
    <t>21th</t>
  </si>
  <si>
    <t>LSHVec cami2 (I1) (20)</t>
  </si>
  <si>
    <t>SolidBin 1.3 (H3) (20)</t>
  </si>
  <si>
    <t>Autometa cami2 (C1) (20)</t>
  </si>
  <si>
    <t>MetaBAT 0.25.4 (A3) (57)</t>
  </si>
  <si>
    <t>22th</t>
  </si>
  <si>
    <t>Vamb fa045c0 (J1) (21)</t>
  </si>
  <si>
    <t>SolidBin 1.3 (H2) (21)</t>
  </si>
  <si>
    <t>Autometa cami2 (C2) (21)</t>
  </si>
  <si>
    <t>UltraBinner 1.0 (E1) (21)</t>
  </si>
  <si>
    <t>Autometa cami2 (C1) (61)</t>
  </si>
  <si>
    <t>Genome binning of the strain madness MEGAHIT assembly</t>
  </si>
  <si>
    <t>MetaBAT 0.25.4 (A3) (0)</t>
  </si>
  <si>
    <t>MetaBinner 1.0 (B3) (0)</t>
  </si>
  <si>
    <t>CONCOCT 0.4.1 (G2) (18)</t>
  </si>
  <si>
    <t>MetaBAT 0.25.4 (A3) (2)</t>
  </si>
  <si>
    <t>Autometa cami2 (C2) (2)</t>
  </si>
  <si>
    <t>Vamb fa045c0 (J1) (23)</t>
  </si>
  <si>
    <t>CONCOCT 0.4.1 (G2) (3)</t>
  </si>
  <si>
    <t>CONCOCT 1.1.0 (G1) (3)</t>
  </si>
  <si>
    <t>Vamb fa045c0 (J1) (3)</t>
  </si>
  <si>
    <t>MetaWRAP 1.2.3 (D1) (3)</t>
  </si>
  <si>
    <t>MetaBinner 1.0 (B4) (25)</t>
  </si>
  <si>
    <t>CONCOCT 1.1.0 (G1) (4)</t>
  </si>
  <si>
    <t>CONCOCT 0.4.1 (G2) (4)</t>
  </si>
  <si>
    <t>MetaWRAP 1.2.3 (D1) (28)</t>
  </si>
  <si>
    <t>MetaBinner 1.0 (B4) (5)</t>
  </si>
  <si>
    <t>CONCOCT 1.1.0 (G1) (5)</t>
  </si>
  <si>
    <t>MaxBin 2.2.7 (F1) (29)</t>
  </si>
  <si>
    <t>MaxBin 2.2.7 (F1) (6)</t>
  </si>
  <si>
    <t>MetaBAT 0.25.4 (A3) (30)</t>
  </si>
  <si>
    <t>MetaBinner 1.0 (B7) (7)</t>
  </si>
  <si>
    <t>MetaBinner 1.0 (B8) (7)</t>
  </si>
  <si>
    <t>MaxBin 2.0.2 (F2) (7)</t>
  </si>
  <si>
    <t>MetaBinner 1.0 (B6) (7)</t>
  </si>
  <si>
    <t>MetaBinner 1.0 (B5) (8)</t>
  </si>
  <si>
    <t>MetaBinner 1.0 (B4) (8)</t>
  </si>
  <si>
    <t>MetaBinner 1.0 (B2) (32)</t>
  </si>
  <si>
    <t>MetaBinner 1.0 (B6) (8)</t>
  </si>
  <si>
    <t>MetaBinner 1.0 (B6) (33)</t>
  </si>
  <si>
    <t>MetaBinner 1.0 (B7) (10)</t>
  </si>
  <si>
    <t>MetaBinner 1.0 (B5) (10)</t>
  </si>
  <si>
    <t>MetaBinner 1.0 (B5) (33)</t>
  </si>
  <si>
    <t>MetaBinner 1.0 (B8) (11)</t>
  </si>
  <si>
    <t>MetaBinner 1.0 (B6) (10)</t>
  </si>
  <si>
    <t>MetaBinner 1.0 (B4) (7)</t>
  </si>
  <si>
    <t>MaxBin 2.0.2 (F2) (34)</t>
  </si>
  <si>
    <t>UltraBinner 1.0 (E2) (12)</t>
  </si>
  <si>
    <t>MetaBinner 1.0 (B8) (12)</t>
  </si>
  <si>
    <t>Autometa cami2 (C2) (34)</t>
  </si>
  <si>
    <t>MetaBinner 1.0 (B7) (13)</t>
  </si>
  <si>
    <t>MetaBinner 1.0 (B5) (7)</t>
  </si>
  <si>
    <t>MetaBinner 1.0 (B8) (37)</t>
  </si>
  <si>
    <t>UltraBinner 1.0 (E1) (14)</t>
  </si>
  <si>
    <t>MetaBinner 1.0 (B2) (14)</t>
  </si>
  <si>
    <t>UltraBinner 1.0 (E2) (14)</t>
  </si>
  <si>
    <t>MetaBinner 1.0 (B7) (37)</t>
  </si>
  <si>
    <t>MetaBinner 1.0 (B2) (15)</t>
  </si>
  <si>
    <t>MetaBAT 0.25.4 (A3) (15)</t>
  </si>
  <si>
    <t>MetaWRAP 1.2.3 (D1) (16)</t>
  </si>
  <si>
    <t>Autometa cami2 (C2) (16)</t>
  </si>
  <si>
    <t>UltraBinner 1.0 (E1) (16)</t>
  </si>
  <si>
    <t>UltraBinner 1.0 (E2) (40)</t>
  </si>
  <si>
    <r>
      <rPr>
        <b/>
        <sz val="12"/>
        <color theme="1"/>
        <rFont val="Arial"/>
      </rPr>
      <t xml:space="preserve">Supplementary Table 19: Genome binning rankings for the plant-associated short-read gold standard, hybrid, and MEGAHIT assemblies, for all genomes in the dataset except plasmids. </t>
    </r>
    <r>
      <rPr>
        <sz val="12"/>
        <color theme="1"/>
        <rFont val="Arial"/>
      </rPr>
      <t xml:space="preserve">The best binner with a metric gets score 0 for that metric, the second best gets score 1, and so on.
</t>
    </r>
  </si>
  <si>
    <t>Genome binning of the plant-associated gold standard assembly</t>
  </si>
  <si>
    <t>MaxBin 2.2.7 (F1) (0)</t>
  </si>
  <si>
    <t>Vamb 3.0.1 (J1) (0)</t>
  </si>
  <si>
    <t>MetaBAT 2.15-5 (A2) (0)</t>
  </si>
  <si>
    <t>MetaBinner 1.0 (B1) (0)</t>
  </si>
  <si>
    <t>CONCOCT 0.4.1 (G2) (11)</t>
  </si>
  <si>
    <t>MetaBAT 2.15-5 (A2) (1)</t>
  </si>
  <si>
    <t>MetaBAT 2.15-5 (A3) (1)</t>
  </si>
  <si>
    <t>CONCOCT 1.1.0 (G1) (12)</t>
  </si>
  <si>
    <t>MetaBAT 2.15-5 (A3) (2)</t>
  </si>
  <si>
    <t>MetaBinner 1.3 (B3) (3)</t>
  </si>
  <si>
    <t>MetaBAT 2.15-5 (A1) (3)</t>
  </si>
  <si>
    <t>MaxBin 2.2.7 (F1) (3)</t>
  </si>
  <si>
    <t>MetaBAT 2.15-5 (A3) (18)</t>
  </si>
  <si>
    <t>MetaBinner 1.0 (B1) (4)</t>
  </si>
  <si>
    <t>MetaBAT 2.15-5 (A4) (4)</t>
  </si>
  <si>
    <t>MetaBinner 1.3 (B3) (4)</t>
  </si>
  <si>
    <t>MetaBinner 1.2 (B2) (4)</t>
  </si>
  <si>
    <t>MetaBAT 2.15-5 (A2) (19)</t>
  </si>
  <si>
    <t>MetaBAT 2.15-5 (A3) (5)</t>
  </si>
  <si>
    <t>MetaBAT 2.15-5 (A4) (5)</t>
  </si>
  <si>
    <t>MetaBinner 1.3 (B4) (5)</t>
  </si>
  <si>
    <t>MetaBinner 1.0 (B1) (22)</t>
  </si>
  <si>
    <t>MetaBAT 2.15-5 (A1) (6)</t>
  </si>
  <si>
    <t>CONCOCT 0.4.1 (G2) (6)</t>
  </si>
  <si>
    <t>MetaBinner 1.3 (B3) (6)</t>
  </si>
  <si>
    <t>MetaBinner 1.3 (B3) (22)</t>
  </si>
  <si>
    <t>MetaBAT 2.15-5 (A2) (7)</t>
  </si>
  <si>
    <t>MetaBAT 2.15-5 (A1) (7)</t>
  </si>
  <si>
    <t>Vamb 3.0.1 (J1) (7)</t>
  </si>
  <si>
    <t>MetaBAT 2.15-5 (A1) (24)</t>
  </si>
  <si>
    <t>MetaBinner 1.3 (B4) (8)</t>
  </si>
  <si>
    <t>MetaBinner 1.0 (B1) (8)</t>
  </si>
  <si>
    <t>Vamb 3.0.1 (J1) (8)</t>
  </si>
  <si>
    <t>MetaBAT 2.15-5 (A1) (8)</t>
  </si>
  <si>
    <t>Vamb 3.0.1 (J1) (26)</t>
  </si>
  <si>
    <t>MetaBinner 1.2 (B2) (9)</t>
  </si>
  <si>
    <t>MetaBinner 1.3 (B3) (9)</t>
  </si>
  <si>
    <t>MetaBinner 1.3 (B4) (9)</t>
  </si>
  <si>
    <t>MetaBAT 2.15-5 (A4) (9)</t>
  </si>
  <si>
    <t>MetaBAT 2.15-5 (A4) (28)</t>
  </si>
  <si>
    <t>MetaBAT 2.15-5 (A4) (10)</t>
  </si>
  <si>
    <t>MetaBinner 1.3 (B4) (10)</t>
  </si>
  <si>
    <t>MetaBinner 1.0 (B1) (10)</t>
  </si>
  <si>
    <t>MetaBAT 2.15-5 (A3) (10)</t>
  </si>
  <si>
    <t>MetaBinner 1.3 (B4) (32)</t>
  </si>
  <si>
    <t>Vamb 3.0.1 (J1) (11)</t>
  </si>
  <si>
    <t>MetaBinner 1.2 (B2) (11)</t>
  </si>
  <si>
    <t>MetaBAT 2.15-5 (A2) (11)</t>
  </si>
  <si>
    <t>MetaBinner 1.2 (B2) (35)</t>
  </si>
  <si>
    <t>Genome binning of the plant-associated hybrid assembly</t>
  </si>
  <si>
    <t>MetaBAT 2.15-5 (A2) (8)</t>
  </si>
  <si>
    <t>MetaBinner 1.1 (B2) (1)</t>
  </si>
  <si>
    <t>MetaBinner 1.0 (B1) (9)</t>
  </si>
  <si>
    <t>MetaBAT 2.15-5 (A1) (2)</t>
  </si>
  <si>
    <t>Vamb 3.0.1 (J1) (2)</t>
  </si>
  <si>
    <t>MetaBAT 2.15-5 (A4) (3)</t>
  </si>
  <si>
    <t>MetaBAT 2.15-5 (A1) (12)</t>
  </si>
  <si>
    <t>MetaBinner 1.1 (B2) (4)</t>
  </si>
  <si>
    <t>MetaBAT 2.15-5 (A1) (4)</t>
  </si>
  <si>
    <t>Vamb 3.0.1 (J1) (13)</t>
  </si>
  <si>
    <t>Vamb 3.0.1 (J1) (5)</t>
  </si>
  <si>
    <t>MetaBAT 2.15-5 (A4) (15)</t>
  </si>
  <si>
    <t>Vamb 3.0.1 (J1) (6)</t>
  </si>
  <si>
    <t>MetaBinner 1.1 (B2) (6)</t>
  </si>
  <si>
    <t>MetaBAT 2.15-5 (A2) (6)</t>
  </si>
  <si>
    <t>MetaBinner 1.1 (B2) (17)</t>
  </si>
  <si>
    <t>Genome binning of the plant-associated MEGAHIT assembly</t>
  </si>
  <si>
    <t>MetaBAT 2.15-5 (A3) (16)</t>
  </si>
  <si>
    <t>MaxBin 2.2.7 (F1) (4)</t>
  </si>
  <si>
    <t>Vamb 3.0.1 (J1) (4)</t>
  </si>
  <si>
    <t>MetaBAT 2.15-5 (A2) (17)</t>
  </si>
  <si>
    <t>CONCOCT 0.4.1 (G2) (5)</t>
  </si>
  <si>
    <t>MaxBin 2.2.7 (F1) (18)</t>
  </si>
  <si>
    <t>MetaBAT 2.15-5 (A4) (6)</t>
  </si>
  <si>
    <t>CONCOCT 1.1.0 (G1) (6)</t>
  </si>
  <si>
    <t>MetaBinner 1.2 (B2) (6)</t>
  </si>
  <si>
    <t>Vamb 3.0.1 (J1) (18)</t>
  </si>
  <si>
    <t>MetaBinner 1.0 (B1) (7)</t>
  </si>
  <si>
    <t>MetaBAT 2.15-5 (A4) (7)</t>
  </si>
  <si>
    <t>MetaBAT 2.15-5 (A1) (22)</t>
  </si>
  <si>
    <t>MetaBinner 1.2 (B2) (8)</t>
  </si>
  <si>
    <t>MetaBAT 2.15-5 (A4) (8)</t>
  </si>
  <si>
    <t>MaxBin 2.2.7 (F1) (8)</t>
  </si>
  <si>
    <t>MetaBAT 2.15-5 (A3) (8)</t>
  </si>
  <si>
    <t>MetaBAT 2.15-5 (A4) (24)</t>
  </si>
  <si>
    <t>Vamb 3.0.1 (J1) (9)</t>
  </si>
  <si>
    <t>MetaBAT 2.15-5 (A1) (9)</t>
  </si>
  <si>
    <t>MetaBAT 2.15-5 (A2) (9)</t>
  </si>
  <si>
    <t>MetaBinner 1.2 (B2) (27)</t>
  </si>
  <si>
    <r>
      <rPr>
        <b/>
        <sz val="12"/>
        <color theme="1"/>
        <rFont val="Arial"/>
      </rPr>
      <t>Supplementary Table 20: Number of genomes recovered with varying completeness and contamination (1-purity) from the marine, strain madness, and plant-associated short-read gold standard (gsa) and MEGAHIT (ma) assemblies, as well as the plan-associated hybrid assemblies (hyb).</t>
    </r>
    <r>
      <rPr>
        <sz val="12"/>
        <color theme="1"/>
        <rFont val="Arial"/>
      </rPr>
      <t xml:space="preserve"> The submission with the highest F1-score per binner is considered (Supplementary Tables 9-15).
</t>
    </r>
  </si>
  <si>
    <t>Contamination</t>
  </si>
  <si>
    <t>&gt;50% completeness</t>
  </si>
  <si>
    <t>&gt;70% completeness</t>
  </si>
  <si>
    <t>&gt;90% completeness</t>
  </si>
  <si>
    <t>hyb</t>
  </si>
  <si>
    <t>Gold standard</t>
  </si>
  <si>
    <t>&lt; 10%</t>
  </si>
  <si>
    <t>&lt; 5%</t>
  </si>
  <si>
    <r>
      <rPr>
        <b/>
        <sz val="12"/>
        <color theme="1"/>
        <rFont val="Arial"/>
      </rPr>
      <t>Supplementary Table 21: Genome binning results for plasmids and other circular elements recovered from the marine short-read gold standard assembly</t>
    </r>
    <r>
      <rPr>
        <sz val="12"/>
        <color theme="1"/>
        <rFont val="Arial"/>
      </rPr>
      <t xml:space="preserve">. There are 196 such genomes in this dataset. Purity is undefined if plasmid or other circular element genomes are not the most abundant in bp in any of the bins.
</t>
    </r>
  </si>
  <si>
    <t>Autometa cami2 (C1)</t>
  </si>
  <si>
    <r>
      <rPr>
        <b/>
        <sz val="12"/>
        <color theme="1"/>
        <rFont val="Arial"/>
      </rPr>
      <t>Supplementary Table 22: Genome binning scores for the marine and strain madness short-read gold standard assemblies, for genomes of unique strains with ANI &lt; 95% to others and common strains with ANI ≥95% to each other.</t>
    </r>
    <r>
      <rPr>
        <sz val="12"/>
        <color theme="1"/>
        <rFont val="Arial"/>
      </rPr>
      <t xml:space="preserve"> The best binner per metric and assembly gets score 0 for that metric and assembly, the second best gets score 1, and so on. Binners are ordered top-down by increasing sum of scores (lower is better). Abbreviations: mu: marine unique strains, mc: marine common strains, su: strain madness unique strains, sc: strain madness common strains. The submission with the highest F1-score per binner is considered (Supplementary Tables 9 and 11). Methods without submissions to all datasets are greyed out.
</t>
    </r>
  </si>
  <si>
    <t>mu</t>
  </si>
  <si>
    <t>su</t>
  </si>
  <si>
    <t>mu+su</t>
  </si>
  <si>
    <t>mc</t>
  </si>
  <si>
    <t>sc</t>
  </si>
  <si>
    <t>mc+sc</t>
  </si>
  <si>
    <t>Rankings per metric and strain diversity (sum of scores over unique and common strains)</t>
  </si>
  <si>
    <t>unique</t>
  </si>
  <si>
    <t>common</t>
  </si>
  <si>
    <t>unique + common</t>
  </si>
  <si>
    <t>CONCOCT (0)</t>
  </si>
  <si>
    <t>MetaBAT (2)</t>
  </si>
  <si>
    <t>Vamb (2)</t>
  </si>
  <si>
    <t>UltraBinner (0)</t>
  </si>
  <si>
    <t>UltraBinner (17)</t>
  </si>
  <si>
    <t>CONCOCT (21)</t>
  </si>
  <si>
    <t>UltraBinner (47)</t>
  </si>
  <si>
    <t>Autometa (3)</t>
  </si>
  <si>
    <t>MetaBAT (7)</t>
  </si>
  <si>
    <t>MaxBin (5)</t>
  </si>
  <si>
    <t>MaxBin (8)</t>
  </si>
  <si>
    <t>MetaBinner (28)</t>
  </si>
  <si>
    <t>MetaBinner (52)</t>
  </si>
  <si>
    <t>MetaBinner (11)</t>
  </si>
  <si>
    <t>UltraBinner (4)</t>
  </si>
  <si>
    <t>MetaBAT (5)</t>
  </si>
  <si>
    <t>Autometa (8)</t>
  </si>
  <si>
    <t>MetaBAT (6)</t>
  </si>
  <si>
    <t>MetaWRAP (7)</t>
  </si>
  <si>
    <t>Vamb (7)</t>
  </si>
  <si>
    <t>MaxBin (31)</t>
  </si>
  <si>
    <t>MetaWRAP (30)</t>
  </si>
  <si>
    <t>CONCOCT (60)</t>
  </si>
  <si>
    <t>Autometa (5)</t>
  </si>
  <si>
    <t>MetaBinner (15)</t>
  </si>
  <si>
    <t>MetaBAT (31)</t>
  </si>
  <si>
    <t>UltraBinner (30)</t>
  </si>
  <si>
    <t>MetaBAT (64)</t>
  </si>
  <si>
    <t>MetaBAT (17)</t>
  </si>
  <si>
    <t>MetaBinner (8)</t>
  </si>
  <si>
    <t>MetaWRAP (10)</t>
  </si>
  <si>
    <t>MetaWRAP (15)</t>
  </si>
  <si>
    <t>MaxBin (10)</t>
  </si>
  <si>
    <t>Autometa (21)</t>
  </si>
  <si>
    <t>MetaBAT (33)</t>
  </si>
  <si>
    <t>MetaWRAP (65)</t>
  </si>
  <si>
    <t>MaxBin (18)</t>
  </si>
  <si>
    <t>Vamb (18)</t>
  </si>
  <si>
    <t>Autometa (11)</t>
  </si>
  <si>
    <t>MaxBin (22)</t>
  </si>
  <si>
    <t>MetaWRAP (35)</t>
  </si>
  <si>
    <t>Vamb (34)</t>
  </si>
  <si>
    <t>Vamb (67)</t>
  </si>
  <si>
    <t>MetaWRAP (13)</t>
  </si>
  <si>
    <t>MetaWRAP (23)</t>
  </si>
  <si>
    <t>CONCOCT (13)</t>
  </si>
  <si>
    <t>Vamb (11)</t>
  </si>
  <si>
    <t>CONCOCT (22)</t>
  </si>
  <si>
    <t>UltraBinner (12)</t>
  </si>
  <si>
    <t>UltraBinner (23)</t>
  </si>
  <si>
    <t>CONCOCT (39)</t>
  </si>
  <si>
    <t>MaxBin (68)</t>
  </si>
  <si>
    <t>Vamb (15)</t>
  </si>
  <si>
    <t>Vamb (31)</t>
  </si>
  <si>
    <t>CONCOCT (25)</t>
  </si>
  <si>
    <t>Autometa (15)</t>
  </si>
  <si>
    <t>Autometa (31)</t>
  </si>
  <si>
    <t>MetaBAT (16)</t>
  </si>
  <si>
    <t>MetaBAT (30)</t>
  </si>
  <si>
    <t>Autometa (43)</t>
  </si>
  <si>
    <t>Autometa (41)</t>
  </si>
  <si>
    <t>Autometa (84)</t>
  </si>
  <si>
    <t>SolidBin (6)</t>
  </si>
  <si>
    <t>LSHVec (1)</t>
  </si>
  <si>
    <t>LSHVec (9)</t>
  </si>
  <si>
    <t>SolidBin (8)</t>
  </si>
  <si>
    <t>SolidBin (17)</t>
  </si>
  <si>
    <t>SolidBin (25)</t>
  </si>
  <si>
    <t>LSHVec (17)</t>
  </si>
  <si>
    <t>LSHVec (6)</t>
  </si>
  <si>
    <t>LSHVec (29)</t>
  </si>
  <si>
    <t>LSHVec (49)</t>
  </si>
  <si>
    <r>
      <rPr>
        <b/>
        <sz val="12"/>
        <color rgb="FF000000"/>
        <rFont val="Arial"/>
      </rPr>
      <t>Supplementary Table 23: Taxonomic binning results of the marine dataset for the ranks domain (d.), phylum (p.), class (c.), order (o.), family (f.), genus (g.), and species (s.).</t>
    </r>
    <r>
      <rPr>
        <sz val="12"/>
        <color rgb="FF000000"/>
        <rFont val="Arial"/>
      </rPr>
      <t xml:space="preserve"> Av. is the average of a metric over all ranks. Abbreviations of target data: c.: contigs, s.r.: short reads, l.r.: long reads. #results is the number of results assessed for a method, counted per sample (reads binning) or assembly (contig binning).
</t>
    </r>
  </si>
  <si>
    <t>Average completeness (%)</t>
  </si>
  <si>
    <t>Average purity (%)</t>
  </si>
  <si>
    <t>Accuracy (%)</t>
  </si>
  <si>
    <t>#results</t>
  </si>
  <si>
    <t>d.</t>
  </si>
  <si>
    <t>p.</t>
  </si>
  <si>
    <t>o.</t>
  </si>
  <si>
    <t>f.</t>
  </si>
  <si>
    <t>g.</t>
  </si>
  <si>
    <t>s.</t>
  </si>
  <si>
    <t>av.</t>
  </si>
  <si>
    <t>LSHVec (c.)</t>
  </si>
  <si>
    <t>LSHVec (s.r.)</t>
  </si>
  <si>
    <t>LSHVec (l.r.)</t>
  </si>
  <si>
    <t>PhyloPythiaS+ (c.)</t>
  </si>
  <si>
    <t>Kraken (c.)</t>
  </si>
  <si>
    <t>Kraken (s.r.)</t>
  </si>
  <si>
    <t>Kraken cami1 (s.r.)</t>
  </si>
  <si>
    <t>DIAMOND (c.)</t>
  </si>
  <si>
    <t>DIAMOND (s.r.)</t>
  </si>
  <si>
    <t>MEGAN (c.)</t>
  </si>
  <si>
    <t>Ganon 0.1.4 (s.r.)</t>
  </si>
  <si>
    <t>NBC++ (s.r.)</t>
  </si>
  <si>
    <t>Total results</t>
  </si>
  <si>
    <t>Average completeness (%) (1% filtered)</t>
  </si>
  <si>
    <t>Average purity (%) (1% filtered)</t>
  </si>
  <si>
    <t>F1-score (%) (1% filtered)</t>
  </si>
  <si>
    <t>Accuracy (%) (1% filtered)</t>
  </si>
  <si>
    <t>#samples</t>
  </si>
  <si>
    <r>
      <rPr>
        <b/>
        <sz val="12"/>
        <color rgb="FF434343"/>
        <rFont val="Arial"/>
      </rPr>
      <t>Supplementary Table 24: Taxonomic binning results of the strain madness dataset for the ranks domain (d.), phylum (p.), class (c.), order (o.), family (f.), genus (g.), and species (s.).</t>
    </r>
    <r>
      <rPr>
        <sz val="12"/>
        <color rgb="FF434343"/>
        <rFont val="Arial"/>
      </rPr>
      <t xml:space="preserve"> Av. is the average of a metric over all ranks. Abbreviations of target data: c.: contigs, s.r.: short reads, l.r.: long reads. #results is the number of results assessed for a method, counted per sample (reads binning) or assembly (contig binning).
</t>
    </r>
  </si>
  <si>
    <r>
      <rPr>
        <b/>
        <sz val="12"/>
        <color rgb="FF434343"/>
        <rFont val="Arial"/>
      </rPr>
      <t>Supplementary Table 25: Taxonomic binning results of the plant-associated dataset for the ranks domain (d.), phylum (p.), class (c.), order (o.), family (f.), genus (g.), and species (s.).</t>
    </r>
    <r>
      <rPr>
        <sz val="12"/>
        <color rgb="FF434343"/>
        <rFont val="Arial"/>
      </rPr>
      <t xml:space="preserve"> Av. is the average of a metric over all ranks. Abbreviations of target data: c.: contigs, s.r.: short reads, l.r.: long reads. #results is the number of results assessed for a method, counted per sample (reads binning) or assembly (contig binning).
</t>
    </r>
  </si>
  <si>
    <t>Ganon 0.3.1 (s.r.)</t>
  </si>
  <si>
    <r>
      <rPr>
        <b/>
        <sz val="12"/>
        <color theme="1"/>
        <rFont val="Arial"/>
      </rPr>
      <t>Supplementary Table 26: Overall taxonomic binning rankings and scores across the marine, strain madness, and plant-associated datasets for all taxonomic ranks (top), genus (middle), and species (bottom).</t>
    </r>
    <r>
      <rPr>
        <sz val="12"/>
        <color theme="1"/>
        <rFont val="Arial"/>
      </rPr>
      <t xml:space="preserve"> Abbreviations of target data: c.: contigs, s.r.: short reads, l.r.: long reads. Grayed out methods have been assessed for one or two of the datasets.
</t>
    </r>
  </si>
  <si>
    <t>F1-score</t>
  </si>
  <si>
    <t>Accuracy</t>
  </si>
  <si>
    <t>Average completeness (1% filtered)</t>
  </si>
  <si>
    <t>Average purity
(1% filtered)</t>
  </si>
  <si>
    <t>F1-score
(1% filtered)</t>
  </si>
  <si>
    <t>Accuracy
(1% filtered)</t>
  </si>
  <si>
    <t>Sum of scores
(1% filtered)</t>
  </si>
  <si>
    <t>Kraken (c.) (22)</t>
  </si>
  <si>
    <t>MEGAN (c.) (17)</t>
  </si>
  <si>
    <t>MEGAN (c.) (15)</t>
  </si>
  <si>
    <t>Kraken (c.) (38)</t>
  </si>
  <si>
    <t>MEGAN (c.) (204)</t>
  </si>
  <si>
    <t>MEGAN (c.) (11)</t>
  </si>
  <si>
    <t>Ganon (s.r.) (11)</t>
  </si>
  <si>
    <t>MEGAN (c.) (13)</t>
  </si>
  <si>
    <t>MEGAN (c.) (168)</t>
  </si>
  <si>
    <t>Ganon (s.r.) (65)</t>
  </si>
  <si>
    <t>PhyloPythiaS+ (c.) (20)</t>
  </si>
  <si>
    <t>PhyloPythiaS+ (c.) (44)</t>
  </si>
  <si>
    <t>Ganon (s.r.) (54)</t>
  </si>
  <si>
    <t>Kraken (c.) (215)</t>
  </si>
  <si>
    <t>PhyloPythiaS+ (c.) (36)</t>
  </si>
  <si>
    <t>Kraken cami1 (s.r.) (51)</t>
  </si>
  <si>
    <t>PhyloPythiaS+ (c.) (37)</t>
  </si>
  <si>
    <t>Kraken (c.) (221)</t>
  </si>
  <si>
    <t>DIAMOND (c.) (71)</t>
  </si>
  <si>
    <t>Ganon (s.r.) (61)</t>
  </si>
  <si>
    <t>Ganon (s.r.) (58)</t>
  </si>
  <si>
    <t>Kraken (s.r.) (54)</t>
  </si>
  <si>
    <t>Ganon (s.r.) (238)</t>
  </si>
  <si>
    <t>Kraken (c.) (43)</t>
  </si>
  <si>
    <t>MEGAN (c.) (68)</t>
  </si>
  <si>
    <t>Kraken (c.) (47)</t>
  </si>
  <si>
    <t>Ganon (s.r.) (223)</t>
  </si>
  <si>
    <t>Kraken (s.r.) (77)</t>
  </si>
  <si>
    <t>DIAMOND (c.) (64)</t>
  </si>
  <si>
    <t>DIAMOND (c.) (58)</t>
  </si>
  <si>
    <t>MEGAN (c.) (76)</t>
  </si>
  <si>
    <t>DIAMOND (c.) (293)</t>
  </si>
  <si>
    <t>DIAMOND (c.) (70)</t>
  </si>
  <si>
    <t>DIAMOND (c.) (69)</t>
  </si>
  <si>
    <t>PhyloPythiaS+ (c.) (286)</t>
  </si>
  <si>
    <t>MEGAN (c.) (96)</t>
  </si>
  <si>
    <t>Kraken (c.) (87)</t>
  </si>
  <si>
    <t>Kraken (c.) (68)</t>
  </si>
  <si>
    <t>Kraken cami1 (s.r.) (84)</t>
  </si>
  <si>
    <t>PhyloPythiaS+ (c.) (304)</t>
  </si>
  <si>
    <t>Ganon (s.r.) (80)</t>
  </si>
  <si>
    <t>PhyloPythiaS+ (c.) (88)</t>
  </si>
  <si>
    <t>Ganon (s.r.) (78)</t>
  </si>
  <si>
    <t>DIAMOND (c.) (310)</t>
  </si>
  <si>
    <t>Kraken cami1 (s.r.) (103)</t>
  </si>
  <si>
    <t>Kraken cami1 (s.r.) (121)</t>
  </si>
  <si>
    <t>Kraken cami1 (s.r.) (120)</t>
  </si>
  <si>
    <t>DIAMOND (c.) (100)</t>
  </si>
  <si>
    <t>Kraken (s.r.) (410)</t>
  </si>
  <si>
    <t>Kraken cami1 (s.r.) (129)</t>
  </si>
  <si>
    <t>Kraken (c.) (93)</t>
  </si>
  <si>
    <t>Kraken cami1 (s.r.) (126)</t>
  </si>
  <si>
    <t>DIAMOND (c.) (101)</t>
  </si>
  <si>
    <t>Kraken cami1 (s.r.) (390)</t>
  </si>
  <si>
    <t>PhyloPythiaS+ (c.) (116)</t>
  </si>
  <si>
    <t>Kraken (s.r.) (143)</t>
  </si>
  <si>
    <t>Kraken (s.r.) (136)</t>
  </si>
  <si>
    <t>PhyloPythiaS+ (c.) (124)</t>
  </si>
  <si>
    <t>Kraken cami1 (s.r.) (428)</t>
  </si>
  <si>
    <t>Kraken (s.r.) (133)</t>
  </si>
  <si>
    <t>Kraken (s.r.) (101)</t>
  </si>
  <si>
    <t>Kraken (s.r.) (131)</t>
  </si>
  <si>
    <t>PhyloPythiaS+ (c.) (125)</t>
  </si>
  <si>
    <t>Kraken (s.r.) (419)</t>
  </si>
  <si>
    <t>Kraken cami1 (c.) (16)</t>
  </si>
  <si>
    <t>Kraken cami1 (c.) (22)</t>
  </si>
  <si>
    <t>Kraken cami1 (c.) (18)</t>
  </si>
  <si>
    <t>Kraken cami1 (c.) (42)</t>
  </si>
  <si>
    <t>Kraken cami1 (c.) (98)</t>
  </si>
  <si>
    <t>Kraken cami1 (c.) (20)</t>
  </si>
  <si>
    <t>DIAMOND (s.r.) (30)</t>
  </si>
  <si>
    <t>Kraken cami1 (c.) (17)</t>
  </si>
  <si>
    <t>Kraken cami1 (c.) (111)</t>
  </si>
  <si>
    <t>DIAMOND (s.r.) (40)</t>
  </si>
  <si>
    <t>NBC++ (s.r.) (48)</t>
  </si>
  <si>
    <t>DIAMOND (s.r.) (52)</t>
  </si>
  <si>
    <t>NBC++ (s.r.) (46)</t>
  </si>
  <si>
    <t>DIAMOND (s.r.) (203)</t>
  </si>
  <si>
    <t>NBC++ (s.r.) (52)</t>
  </si>
  <si>
    <t>Kraken cami1 (c.) (32)</t>
  </si>
  <si>
    <t>NBC++ (s.r.) (53)</t>
  </si>
  <si>
    <t>NBC++ (s.r.) (45)</t>
  </si>
  <si>
    <t>DIAMOND (s.r.) (204)</t>
  </si>
  <si>
    <t>NBC++ (s.r.) (54)</t>
  </si>
  <si>
    <t>DIAMOND (s.r.) (54)</t>
  </si>
  <si>
    <t>NBC++ (s.r.) (55)</t>
  </si>
  <si>
    <t>LSHVec (c.) (51)</t>
  </si>
  <si>
    <t>NBC++ (s.r.) (203)</t>
  </si>
  <si>
    <t>DIAMOND (s.r.) (59)</t>
  </si>
  <si>
    <t>NBC++ (s.r.) (59)</t>
  </si>
  <si>
    <t>DIAMOND (s.r.) (58)</t>
  </si>
  <si>
    <t>LSHVec (c.) (50)</t>
  </si>
  <si>
    <t>NBC++ (s.r.) (209)</t>
  </si>
  <si>
    <t>LSHVec (c.) (59)</t>
  </si>
  <si>
    <t>LSHVec (s.r.) (68)</t>
  </si>
  <si>
    <t>LSHVec (s.r.) (74)</t>
  </si>
  <si>
    <t>DIAMOND (s.r.) (57)</t>
  </si>
  <si>
    <t>LSHVec (c.) (285)</t>
  </si>
  <si>
    <t>LSHVec (s.r.) (293)</t>
  </si>
  <si>
    <t>LSHVec (c.) (84)</t>
  </si>
  <si>
    <t>LSHVec (c.) (91)</t>
  </si>
  <si>
    <t>LSHVec (s.r.) (71)</t>
  </si>
  <si>
    <t>LSHVec (s.r.) (287)</t>
  </si>
  <si>
    <t>LSHVec (c.) (86)</t>
  </si>
  <si>
    <t>LSHVec (c.) (87)</t>
  </si>
  <si>
    <t>LSHVec (c.) (314)</t>
  </si>
  <si>
    <t>LSHVec (l.r.) (113)</t>
  </si>
  <si>
    <t>LSHVec (l.r.) (119)</t>
  </si>
  <si>
    <t>LSHVec (l.r.) (111)</t>
  </si>
  <si>
    <t>LSHVec (l.r.) (456)</t>
  </si>
  <si>
    <t>LSHVec (l.r.) (118)</t>
  </si>
  <si>
    <t>LSHVec (l.r.) (461)</t>
  </si>
  <si>
    <t>Genus rank</t>
  </si>
  <si>
    <t>Average completeness
Genus</t>
  </si>
  <si>
    <t>Average purity
Genus</t>
  </si>
  <si>
    <t>F1-score
Genus</t>
  </si>
  <si>
    <t>Accuracy
Genus</t>
  </si>
  <si>
    <t>Sum of scores
Genus</t>
  </si>
  <si>
    <t>Average completeness (1% filtered)
Genus</t>
  </si>
  <si>
    <t>Average purity
(1% filtered)
Genus</t>
  </si>
  <si>
    <t>F1-score
(1% filtered)
Genus</t>
  </si>
  <si>
    <t>Accuracy
(1% filtered)
Genus</t>
  </si>
  <si>
    <t>Sum of scores
(1% filtered)
Genus</t>
  </si>
  <si>
    <t>Kraken (c.) (1)</t>
  </si>
  <si>
    <t>MEGAN (c.) (1)</t>
  </si>
  <si>
    <t>Kraken (c.) (5)</t>
  </si>
  <si>
    <t>Kraken (c.) (27)</t>
  </si>
  <si>
    <t>Ganon (s.r.) (1)</t>
  </si>
  <si>
    <t>MEGAN (c.) (25)</t>
  </si>
  <si>
    <t>Ganon (s.r.) (9)</t>
  </si>
  <si>
    <t>PhyloPythiaS+ (c.) (2)</t>
  </si>
  <si>
    <t>PhyloPythiaS+ (c.) (3)</t>
  </si>
  <si>
    <t>Ganon (s.r.) (7)</t>
  </si>
  <si>
    <t>MEGAN (c.) (28)</t>
  </si>
  <si>
    <t>PhyloPythiaS+ (c.) (8)</t>
  </si>
  <si>
    <t>PhyloPythiaS+ (c.) (30)</t>
  </si>
  <si>
    <t>Kraken (s.r.) (11)</t>
  </si>
  <si>
    <t>DIAMOND (c.) (7)</t>
  </si>
  <si>
    <t>DIAMOND (c.) (8)</t>
  </si>
  <si>
    <t>Kraken (s.r.) (7)</t>
  </si>
  <si>
    <t>Ganon (s.r.) (35)</t>
  </si>
  <si>
    <t>Kraken (c.) (7)</t>
  </si>
  <si>
    <t>Kraken (c.) (34)</t>
  </si>
  <si>
    <t>DIAMOND (c.) (11)</t>
  </si>
  <si>
    <t>Ganon (s.r.) (10)</t>
  </si>
  <si>
    <t>Kraken cami1 (s.r.) (10)</t>
  </si>
  <si>
    <t>PhyloPythiaS+ (c.) (41)</t>
  </si>
  <si>
    <t>DIAMOND (c.) (9)</t>
  </si>
  <si>
    <t>Kraken (c.) (9)</t>
  </si>
  <si>
    <t>Ganon (s.r.) (34)</t>
  </si>
  <si>
    <t>MEGAN (c.) (14)</t>
  </si>
  <si>
    <t>Kraken (c.) (11)</t>
  </si>
  <si>
    <t>Kraken (c.) (10)</t>
  </si>
  <si>
    <t>MEGAN (c.) (12)</t>
  </si>
  <si>
    <t>DIAMOND (c.) (42)</t>
  </si>
  <si>
    <t>Ganon (s.r.) (13)</t>
  </si>
  <si>
    <t>Kraken cami1 (s.r.) (11)</t>
  </si>
  <si>
    <t>DIAMOND (c.) (45)</t>
  </si>
  <si>
    <t>Kraken cami1 (s.r.) (15)</t>
  </si>
  <si>
    <t>Kraken cami1 (s.r.) (17)</t>
  </si>
  <si>
    <t>DIAMOND (c.) (16)</t>
  </si>
  <si>
    <t>Kraken (s.r.) (59)</t>
  </si>
  <si>
    <t>Kraken cami1 (s.r.) (18)</t>
  </si>
  <si>
    <t>Kraken (c.) (13)</t>
  </si>
  <si>
    <t>DIAMOND (c.) (17)</t>
  </si>
  <si>
    <t>Kraken cami1 (s.r.) (57)</t>
  </si>
  <si>
    <t>PhyloPythiaS+ (c.) (18)</t>
  </si>
  <si>
    <t>Kraken (s.r.) (21)</t>
  </si>
  <si>
    <t>Kraken (s.r.) (20)</t>
  </si>
  <si>
    <t>Kraken cami1 (s.r.) (59)</t>
  </si>
  <si>
    <t>Kraken (s.r.) (19)</t>
  </si>
  <si>
    <t>Kraken (s.r.) (64)</t>
  </si>
  <si>
    <t>Kraken cami1 (c.) (2)</t>
  </si>
  <si>
    <t>Kraken cami1 (c.) (4)</t>
  </si>
  <si>
    <t>LSHVec (c.) (6)</t>
  </si>
  <si>
    <t>Kraken cami1 (c.) (3)</t>
  </si>
  <si>
    <t>DIAMOND (s.r.) (3)</t>
  </si>
  <si>
    <t>LSHVec (c.) (5)</t>
  </si>
  <si>
    <t>Kraken cami1 (c.) (15)</t>
  </si>
  <si>
    <t>DIAMOND (s.r.) (6)</t>
  </si>
  <si>
    <t>NBC++ (s.r.) (6)</t>
  </si>
  <si>
    <t>NBC++ (s.r.) (7)</t>
  </si>
  <si>
    <t>Kraken cami1 (c.) (6)</t>
  </si>
  <si>
    <t>NBC++ (s.r.) (28)</t>
  </si>
  <si>
    <t>DIAMOND (s.r.) (29)</t>
  </si>
  <si>
    <t>DIAMOND (s.r.) (8)</t>
  </si>
  <si>
    <t>DIAMOND (s.r.) (9)</t>
  </si>
  <si>
    <t>NBC++ (s.r.) (8)</t>
  </si>
  <si>
    <t>NBC++ (s.r.) (29)</t>
  </si>
  <si>
    <t>LSHVec (s.r.) (11)</t>
  </si>
  <si>
    <t>LSHVec (c.) (40)</t>
  </si>
  <si>
    <t>LSHVec (c.) (43)</t>
  </si>
  <si>
    <t>LSHVec (c.) (14)</t>
  </si>
  <si>
    <t>LSHVec (s.r.) (44)</t>
  </si>
  <si>
    <t>LSHVec (c.) (13)</t>
  </si>
  <si>
    <t>LSHVec (c.) (12)</t>
  </si>
  <si>
    <t>LSHVec (l.r.) (18)</t>
  </si>
  <si>
    <t>LSHVec (l.r.) (17)</t>
  </si>
  <si>
    <t>LSHVec (l.r.) (71)</t>
  </si>
  <si>
    <t>Species rank</t>
  </si>
  <si>
    <t>Average completeness
Species</t>
  </si>
  <si>
    <t>Average purity
Species</t>
  </si>
  <si>
    <t>F1-score
Species</t>
  </si>
  <si>
    <t>Accuracy
Species</t>
  </si>
  <si>
    <t>Sum of scores
Species</t>
  </si>
  <si>
    <t>Average completeness (1% filtered)
Species</t>
  </si>
  <si>
    <t>Average purity
(1% filtered)
Species</t>
  </si>
  <si>
    <t>F1-score
(1% filtered)
Species</t>
  </si>
  <si>
    <t>Accuracy
(1% filtered)
Species</t>
  </si>
  <si>
    <t>Sum of scores
(1% filtered)
Species</t>
  </si>
  <si>
    <t>MEGAN (c.) (0)</t>
  </si>
  <si>
    <t>MEGAN (c.) (2)</t>
  </si>
  <si>
    <t>MEGAN (c.) (18)</t>
  </si>
  <si>
    <t>Kraken (s.r.) (5)</t>
  </si>
  <si>
    <t>MEGAN (c.) (33)</t>
  </si>
  <si>
    <t>PhyloPythiaS+ (c.) (4)</t>
  </si>
  <si>
    <t>Ganon (s.r.) (5)</t>
  </si>
  <si>
    <t>Kraken (c.) (29)</t>
  </si>
  <si>
    <t>Ganon (s.r.) (8)</t>
  </si>
  <si>
    <t>DIAMOND (c.) (6)</t>
  </si>
  <si>
    <t>Kraken cami1 (s.r.) (8)</t>
  </si>
  <si>
    <t>PhyloPythiaS+ (c.) (39)</t>
  </si>
  <si>
    <t>PhyloPythiaS+ (c.) (32)</t>
  </si>
  <si>
    <t>DIAMOND (c.) (44)</t>
  </si>
  <si>
    <t>DIAMOND (c.) (10)</t>
  </si>
  <si>
    <t>PhyloPythiaS+ (c.) (10)</t>
  </si>
  <si>
    <t>Ganon (s.r.) (46)</t>
  </si>
  <si>
    <t>DIAMOND (c.) (15)</t>
  </si>
  <si>
    <t>Ganon (s.r.) (15)</t>
  </si>
  <si>
    <t>Ganon (s.r.) (47)</t>
  </si>
  <si>
    <t>DIAMOND (c.) (46)</t>
  </si>
  <si>
    <t>PhyloPythiaS+ (c.) (17)</t>
  </si>
  <si>
    <t>Kraken cami1 (s.r.) (16)</t>
  </si>
  <si>
    <t>PhyloPythiaS+ (c.) (16)</t>
  </si>
  <si>
    <t>Kraken (s.r.) (50)</t>
  </si>
  <si>
    <t>Ganon (s.r.) (16)</t>
  </si>
  <si>
    <t>Kraken (c.) (12)</t>
  </si>
  <si>
    <t>Kraken cami1 (s.r.) (49)</t>
  </si>
  <si>
    <t>Kraken cami1 (s.r.) (50)</t>
  </si>
  <si>
    <t>Kraken (s.r.) (17)</t>
  </si>
  <si>
    <t>Kraken (s.r.) (60)</t>
  </si>
  <si>
    <t>NBC++ (s.r.) (4)</t>
  </si>
  <si>
    <t>Kraken cami1 (c.) (14)</t>
  </si>
  <si>
    <t>NBC++ (s.r.) (20)</t>
  </si>
  <si>
    <t>DIAMOND (s.r.) (7)</t>
  </si>
  <si>
    <t>NBC++ (s.r.) (24)</t>
  </si>
  <si>
    <t>LSHVec (c.) (10)</t>
  </si>
  <si>
    <t>LSHVec (c.) (15)</t>
  </si>
  <si>
    <t>LSHVec (c.) (16)</t>
  </si>
  <si>
    <t>LSHVec (c.) (56)</t>
  </si>
  <si>
    <t>LSHVec (l.r.) (72)</t>
  </si>
  <si>
    <r>
      <rPr>
        <b/>
        <sz val="12"/>
        <color theme="1"/>
        <rFont val="Arial"/>
      </rPr>
      <t>Supplementary Table 27: Taxonomic binning rankings and scores for the marine dataset.</t>
    </r>
    <r>
      <rPr>
        <sz val="12"/>
        <color theme="1"/>
        <rFont val="Arial"/>
      </rPr>
      <t xml:space="preserve"> The best taxonomic binner per metric and rank gets score 0, the second best gets score 1, and so on. The scores are then summed over the taxonomic ranks (from domain to species) for each metric. Abbreviations of target data: c.: contigs, s.r.: short reads, l.r.: long reads.
</t>
    </r>
  </si>
  <si>
    <t>Kraken (c.) (3)</t>
  </si>
  <si>
    <t>MEGAN (c.) (6)</t>
  </si>
  <si>
    <t>Kraken (c.) (0)</t>
  </si>
  <si>
    <t>Kraken (c.) (57)</t>
  </si>
  <si>
    <t>Ganon 0.1.4 (s.r.) (13)</t>
  </si>
  <si>
    <t>PhyloPythiaS+ (c.) (7)</t>
  </si>
  <si>
    <t>Ganon 0.1.4 (s.r.) (11)</t>
  </si>
  <si>
    <t>Ganon 0.1.4 (s.r.) (65)</t>
  </si>
  <si>
    <t>Ganon 0.1.4 (s.r.) (21)</t>
  </si>
  <si>
    <t>DIAMOND (c.) (19)</t>
  </si>
  <si>
    <t>Kraken (s.r.) (16)</t>
  </si>
  <si>
    <t>MEGAN (c.) (79)</t>
  </si>
  <si>
    <t>DIAMOND (c.) (23)</t>
  </si>
  <si>
    <t>Ganon 0.1.4 (s.r.) (20)</t>
  </si>
  <si>
    <t>DIAMOND (c.) (27)</t>
  </si>
  <si>
    <t>DIAMOND (c.) (85)</t>
  </si>
  <si>
    <t>Kraken cami1 (s.r.) (25)</t>
  </si>
  <si>
    <t>Kraken (c.) (31)</t>
  </si>
  <si>
    <t>Kraken (c.) (23)</t>
  </si>
  <si>
    <t>Kraken cami1 (s.r.) (30)</t>
  </si>
  <si>
    <t>Kraken (s.r.) (119)</t>
  </si>
  <si>
    <t>Kraken cami1 (s.r.) (38)</t>
  </si>
  <si>
    <t>Kraken cami1 (s.r.) (35)</t>
  </si>
  <si>
    <t>MEGAN (c.) (32)</t>
  </si>
  <si>
    <t>Kraken cami1 (s.r.) (128)</t>
  </si>
  <si>
    <t>MEGAN (c.) (40)</t>
  </si>
  <si>
    <t>Kraken (s.r.) (46)</t>
  </si>
  <si>
    <t>Kraken (s.r.) (40)</t>
  </si>
  <si>
    <t>LSHVec (c.) (41)</t>
  </si>
  <si>
    <t>PhyloPythiaS+ (c.) (138)</t>
  </si>
  <si>
    <t>PhyloPythiaS+ (c.) (59)</t>
  </si>
  <si>
    <t>LSHVec (c.) (54)</t>
  </si>
  <si>
    <t>LSHVec (c.) (61)</t>
  </si>
  <si>
    <t>PhyloPythiaS+ (c.) (62)</t>
  </si>
  <si>
    <t>LSHVec (c.) (206)</t>
  </si>
  <si>
    <t>LSHVec (l.r.) (68)</t>
  </si>
  <si>
    <t>LSHVec (l.r.) (65)</t>
  </si>
  <si>
    <t>LSHVec (l.r.) (272)</t>
  </si>
  <si>
    <t>Ganon 0.1.4 (s.r.) (7)</t>
  </si>
  <si>
    <t>MEGAN (c.) (52)</t>
  </si>
  <si>
    <t>PhyloPythiaS+ (c.) (12)</t>
  </si>
  <si>
    <t>Kraken (c.) (66)</t>
  </si>
  <si>
    <t>Kraken (c.) (15)</t>
  </si>
  <si>
    <t>Kraken cami1 (s.r.) (13)</t>
  </si>
  <si>
    <t>Ganon 0.1.4 (s.r.) (70)</t>
  </si>
  <si>
    <t>MEGAN (c.) (16)</t>
  </si>
  <si>
    <t>DIAMOND (c.) (28)</t>
  </si>
  <si>
    <t>DIAMOND (c.) (74)</t>
  </si>
  <si>
    <t>Ganon 0.1.4 (s.r.) (26)</t>
  </si>
  <si>
    <t>Kraken cami1 (s.r.) (116)</t>
  </si>
  <si>
    <t>Kraken cami1 (s.r.) (37)</t>
  </si>
  <si>
    <t>Kraken (c.) (36)</t>
  </si>
  <si>
    <t>Kraken cami1 (s.r.) (36)</t>
  </si>
  <si>
    <t>Kraken (s.r.) (38)</t>
  </si>
  <si>
    <t>Kraken (s.r.) (39)</t>
  </si>
  <si>
    <t>PhyloPythiaS+ (c.) (135)</t>
  </si>
  <si>
    <t>PhyloPythiaS+ (c.) (48)</t>
  </si>
  <si>
    <t>LSHVec (c.) (55)</t>
  </si>
  <si>
    <t>PhyloPythiaS+ (c.) (63)</t>
  </si>
  <si>
    <t>LSHVec (c.) (212)</t>
  </si>
  <si>
    <t>LSHVec (l.r.) (278)</t>
  </si>
  <si>
    <r>
      <rPr>
        <b/>
        <sz val="12"/>
        <color theme="1"/>
        <rFont val="Arial"/>
      </rPr>
      <t>Supplementary Table 28: Taxonomic binning rankings and scores for the plant-associated dataset.</t>
    </r>
    <r>
      <rPr>
        <sz val="12"/>
        <color theme="1"/>
        <rFont val="Arial"/>
      </rPr>
      <t xml:space="preserve"> The best taxonomic binner per metric and rank gets score 0, the second best gets score 1, and so on. The scores are then summed over the taxonomic ranks (from domain to species) for each metric. Abbreviations of target data: c.: contigs, s.r.: short reads, l.r.: long reads.
</t>
    </r>
  </si>
  <si>
    <t>DIAMOND (c.) (3)</t>
  </si>
  <si>
    <t>Ganon 0.3.1 (s.r.) (4)</t>
  </si>
  <si>
    <t>MEGAN (c.) (35)</t>
  </si>
  <si>
    <t>Ganon 0.3.1 (s.r.) (13)</t>
  </si>
  <si>
    <t>MEGAN (c.) (10)</t>
  </si>
  <si>
    <t>Ganon 0.3.1 (s.r.) (53)</t>
  </si>
  <si>
    <t>Ganon 0.3.1 (s.r.) (16)</t>
  </si>
  <si>
    <t>Kraken (s.r.) (15)</t>
  </si>
  <si>
    <t>Ganon 0.3.1 (s.r.) (20)</t>
  </si>
  <si>
    <t>DIAMOND (c.) (22)</t>
  </si>
  <si>
    <t>DIAMOND (c.) (18)</t>
  </si>
  <si>
    <t>MEGAN (c.) (24)</t>
  </si>
  <si>
    <t>Kraken cami1 (s.r.) (23)</t>
  </si>
  <si>
    <t>Kraken (c.) (107)</t>
  </si>
  <si>
    <t>Kraken (s.r.) (34)</t>
  </si>
  <si>
    <t>Kraken (c.) (35)</t>
  </si>
  <si>
    <t>PhyloPythiaS+ (c.) (142)</t>
  </si>
  <si>
    <t>Kraken cami1 (s.r.) (41)</t>
  </si>
  <si>
    <t>Kraken (s.r.) (145)</t>
  </si>
  <si>
    <t>PhyloPythiaS+ (c.) (49)</t>
  </si>
  <si>
    <t>Kraken (s.r.) (49)</t>
  </si>
  <si>
    <t>Kraken (s.r.) (47)</t>
  </si>
  <si>
    <t>Kraken cami1 (s.r.) (146)</t>
  </si>
  <si>
    <t>Ganon 0.3.1 (s.r.) (2)</t>
  </si>
  <si>
    <t>MEGAN (c.) (22)</t>
  </si>
  <si>
    <t>Ganon 0.3.1 (s.r.) (61)</t>
  </si>
  <si>
    <t>DIAMOND (c.) (20)</t>
  </si>
  <si>
    <t>DIAMOND (c.) (89)</t>
  </si>
  <si>
    <t>PhyloPythiaS+ (c.) (22)</t>
  </si>
  <si>
    <t>Kraken cami1 (s.r.) (21)</t>
  </si>
  <si>
    <t>PhyloPythiaS+ (c.) (23)</t>
  </si>
  <si>
    <t>Kraken (c.) (105)</t>
  </si>
  <si>
    <t>DIAMOND (c.) (26)</t>
  </si>
  <si>
    <t>PhyloPythiaS+ (c.) (27)</t>
  </si>
  <si>
    <t>DIAMOND (c.) (25)</t>
  </si>
  <si>
    <t>Ganon 0.3.1 (s.r.) (28)</t>
  </si>
  <si>
    <t>Ganon 0.3.1 (s.r.) (27)</t>
  </si>
  <si>
    <t>PhyloPythiaS+ (c.) (121)</t>
  </si>
  <si>
    <t>Kraken (s.r.) (42)</t>
  </si>
  <si>
    <t>Kraken (s.r.) (37)</t>
  </si>
  <si>
    <t>Kraken cami1 (s.r.) (48)</t>
  </si>
  <si>
    <t>Kraken (c.) (45)</t>
  </si>
  <si>
    <t>Kraken cami1 (s.r.) (47)</t>
  </si>
  <si>
    <t>Kraken cami1 (s.r.) (139)</t>
  </si>
  <si>
    <r>
      <rPr>
        <b/>
        <sz val="12"/>
        <color theme="1"/>
        <rFont val="Arial"/>
      </rPr>
      <t>Supplementary Table 29: Taxonomic binning rankings and scores for the strain madness dataset.</t>
    </r>
    <r>
      <rPr>
        <sz val="12"/>
        <color theme="1"/>
        <rFont val="Arial"/>
      </rPr>
      <t xml:space="preserve"> The best taxonomic binner per metric and rank gets score 0, the second best gets score 1, and so on. The scores are then summed over the taxonomic ranks (from domain to species) for each metric. Abbreviations of target data: c.: contigs, s.r.: short reads, l.r.: long reads.
</t>
    </r>
  </si>
  <si>
    <t>PhyloPythiaS+ (c.) (1)</t>
  </si>
  <si>
    <t>PhyloPythiaS+ (c.) (24)</t>
  </si>
  <si>
    <t>LSHVec (c.) (9)</t>
  </si>
  <si>
    <t>Kraken (c.) (51)</t>
  </si>
  <si>
    <t>Kraken (c.) (16)</t>
  </si>
  <si>
    <t>PhyloPythiaS+ (c.) (13)</t>
  </si>
  <si>
    <t>LSHVec (c.) (79)</t>
  </si>
  <si>
    <t>Kraken (s.r.) (26)</t>
  </si>
  <si>
    <t>DIAMOND (c.) (24)</t>
  </si>
  <si>
    <t>Kraken (s.r.) (23)</t>
  </si>
  <si>
    <t>MEGAN (c.) (90)</t>
  </si>
  <si>
    <t>Ganon 0.1.4 (s.r.) (32)</t>
  </si>
  <si>
    <t>Ganon 0.1.4 (s.r.) (24)</t>
  </si>
  <si>
    <t>Ganon 0.1.4 (s.r.) (25)</t>
  </si>
  <si>
    <t>Kraken cami1 (s.r.) (31)</t>
  </si>
  <si>
    <t>Ganon 0.1.4 (s.r.) (120)</t>
  </si>
  <si>
    <t>LSHVec (c.) (30)</t>
  </si>
  <si>
    <t>MEGAN (c.) (34)</t>
  </si>
  <si>
    <t>Kraken (s.r.) (146)</t>
  </si>
  <si>
    <t>Kraken cami1 (s.r.) (42)</t>
  </si>
  <si>
    <t>Kraken cami1 (s.r.) (44)</t>
  </si>
  <si>
    <t>Ganon 0.1.4 (s.r.) (39)</t>
  </si>
  <si>
    <t>DIAMOND (c.) (150)</t>
  </si>
  <si>
    <t>LSHVec (l.r.) (45)</t>
  </si>
  <si>
    <t>Kraken (s.r.) (48)</t>
  </si>
  <si>
    <t>LSHVec (l.r.) (48)</t>
  </si>
  <si>
    <t>LSHVec (l.r.) (43)</t>
  </si>
  <si>
    <t>Kraken cami1 (s.r.) (154)</t>
  </si>
  <si>
    <t>DIAMOND (c.) (52)</t>
  </si>
  <si>
    <t>DIAMOND (c.) (55)</t>
  </si>
  <si>
    <t>LSHVec (l.r.) (184)</t>
  </si>
  <si>
    <t>Ganon 0.1.4 (s.r.) (2)</t>
  </si>
  <si>
    <t>MEGAN (c.) (9)</t>
  </si>
  <si>
    <t>Kraken (c.) (50)</t>
  </si>
  <si>
    <t>Kraken (c.) (18)</t>
  </si>
  <si>
    <t>Kraken (c.) (17)</t>
  </si>
  <si>
    <t>Ganon 0.1.4 (s.r.) (92)</t>
  </si>
  <si>
    <t>MEGAN (c.) (94)</t>
  </si>
  <si>
    <t>LSHVec (c.) (102)</t>
  </si>
  <si>
    <t>LSHVec (c.) (31)</t>
  </si>
  <si>
    <t>Kraken cami1 (s.r.) (135)</t>
  </si>
  <si>
    <t>Kraken cami1 (s.r.) (43)</t>
  </si>
  <si>
    <t>DIAMOND (c.) (147)</t>
  </si>
  <si>
    <t>LSHVec (l.r.) (47)</t>
  </si>
  <si>
    <t>Kraken (s.r.) (150)</t>
  </si>
  <si>
    <t>Kraken (s.r.) (51)</t>
  </si>
  <si>
    <t>LSHVec (l.r.) (183)</t>
  </si>
  <si>
    <r>
      <rPr>
        <b/>
        <sz val="12"/>
        <color rgb="FF434343"/>
        <rFont val="Arial"/>
      </rPr>
      <t>Supplementary Table 30: Taxonomic binning results of divergent genomes of the marine gold standard assembly for the ranks domain (d.), phylum (p.), class (c.), order (o.), family (f.), genus (g.), and species (s.).</t>
    </r>
    <r>
      <rPr>
        <sz val="12"/>
        <color rgb="FF434343"/>
        <rFont val="Arial"/>
      </rPr>
      <t xml:space="preserve"> Av. is the average of a metric over all ranks.
</t>
    </r>
  </si>
  <si>
    <t>New species</t>
  </si>
  <si>
    <t>Known strains</t>
  </si>
  <si>
    <t>New strains</t>
  </si>
  <si>
    <t>Viruses</t>
  </si>
  <si>
    <t>Plasmids</t>
  </si>
  <si>
    <r>
      <rPr>
        <b/>
        <sz val="12"/>
        <color rgb="FF434343"/>
        <rFont val="Arial"/>
      </rPr>
      <t>Supplementary Table 31: Taxonomic binning results of divergent genomes of the strain madness gold standard assembly for the ranks domain (d.), phylum (p.), class (c.), order (o.), family (f.), genus (g.), and species (s.).</t>
    </r>
    <r>
      <rPr>
        <sz val="12"/>
        <color rgb="FF434343"/>
        <rFont val="Arial"/>
      </rPr>
      <t xml:space="preserve"> Av. is the average of a metric over all ranks.
</t>
    </r>
  </si>
  <si>
    <r>
      <rPr>
        <b/>
        <sz val="12"/>
        <color theme="1"/>
        <rFont val="Arial"/>
      </rPr>
      <t>Supplementary Table 32: Taxonomic profiling results for the marine dataset for the ranks domain (d.), phylum (p.), class (c.), order (o.), family (f.), genus (g.), species (s.)., and strain (st.).</t>
    </r>
    <r>
      <rPr>
        <sz val="12"/>
        <color theme="1"/>
        <rFont val="Arial"/>
      </rPr>
      <t xml:space="preserve"> Av. is the average from domain to species. The weighted UniFrac error is rank independent. #results is the number of results assessed for a method, counted per sample, assembly, or one average for the data. 0 performances for some pieces of software at individual ranks occured due to lack of submissions for that rank. Better (worse) values are indicated in green (red).  Average, standard error of the mean, variance, and standard deviation per metric and taxonomic rank (table bottom) are computed for ranked results (Supplementary Table 33) across all metrics and ranks, highlighted in yellow.
</t>
    </r>
  </si>
  <si>
    <t>Completeness (%)</t>
  </si>
  <si>
    <t>Purity (%)</t>
  </si>
  <si>
    <t>L1 norm error</t>
  </si>
  <si>
    <t>Bray-Curtis distance</t>
  </si>
  <si>
    <t>Shannon equitability (abs. diff. to gold standard)</t>
  </si>
  <si>
    <t>Weighted UniFrac error</t>
  </si>
  <si>
    <t>st.</t>
  </si>
  <si>
    <t>Bracken 2.2</t>
  </si>
  <si>
    <t>CCMetagen 1.1.3</t>
  </si>
  <si>
    <t>Centrifuge 1.0.4 beta</t>
  </si>
  <si>
    <t>DUDes 0.08</t>
  </si>
  <si>
    <t>DUDes cami1</t>
  </si>
  <si>
    <t>FOCUS 1.5</t>
  </si>
  <si>
    <t>FOCUS cami1</t>
  </si>
  <si>
    <t>Metalign 0.6.2</t>
  </si>
  <si>
    <t>Metalign 0.6.2 avg</t>
  </si>
  <si>
    <t>MetaPalette 1.0.0</t>
  </si>
  <si>
    <t>MetaPhlAn 2.9.22</t>
  </si>
  <si>
    <t>MetaPhlAn cami1</t>
  </si>
  <si>
    <t>MetaPhyler 1.25</t>
  </si>
  <si>
    <t>mOTUs 2.0.1_1</t>
  </si>
  <si>
    <t>mOTUs 2.5.1_10</t>
  </si>
  <si>
    <t>mOTUs 2.5.1_11</t>
  </si>
  <si>
    <t>mOTUs 2.5.1_2</t>
  </si>
  <si>
    <t>mOTUs 2.5.1_3</t>
  </si>
  <si>
    <t>mOTUs 2.5.1_4</t>
  </si>
  <si>
    <t>mOTUs 2.5.1_5</t>
  </si>
  <si>
    <t>mOTUs 2.5.1_6</t>
  </si>
  <si>
    <t>mOTUs 2.5.1_7</t>
  </si>
  <si>
    <t>mOTUs 2.5.1_8</t>
  </si>
  <si>
    <t>mOTUs 2.5.1_9</t>
  </si>
  <si>
    <t>mOTUs cami1</t>
  </si>
  <si>
    <t>TIPP 4.3.10</t>
  </si>
  <si>
    <t>TIPP cami1</t>
  </si>
  <si>
    <t>Std error of the mean</t>
  </si>
  <si>
    <t xml:space="preserve">Taxonomic profiling results for the same dataset, with each profile normalized such that the sum of predicted relative abundances equals 1 at each rank, and the lowest abundant predictions summing to 1% of the relative abundances per rank removed.
</t>
  </si>
  <si>
    <t>Completeness (%) (normalized, 1% filtered)</t>
  </si>
  <si>
    <t>Purity (%) (normalized, 1% filtered)</t>
  </si>
  <si>
    <t>F1-score (%) (normalized, 1% filtered)</t>
  </si>
  <si>
    <t>L1 norm error (normalized, 1% filtered)</t>
  </si>
  <si>
    <t>Bray-Curtis distance (normalized, 1% filtered)</t>
  </si>
  <si>
    <t>Shannon equitability (abs. diff. to gold standard)
(normalized, 1% filtered)</t>
  </si>
  <si>
    <t>Weighted UniFrac error (normalized, 1% filtered)</t>
  </si>
  <si>
    <t xml:space="preserve">Taxonomic profiling results for the same dataset including plasmids, circular elements, and viruses.
</t>
  </si>
  <si>
    <r>
      <rPr>
        <b/>
        <sz val="12"/>
        <color theme="1"/>
        <rFont val="Arial"/>
      </rPr>
      <t>Supplementary Table 33: Taxonomic profiling rankings and scores summed over the ranks domain to species for the marine dataset</t>
    </r>
    <r>
      <rPr>
        <sz val="12"/>
        <color theme="1"/>
        <rFont val="Arial"/>
      </rPr>
      <t xml:space="preserve">. Scores are computed for the overall best-performing submission per method version across metrics.
                                                                                                                                                                                                                                               </t>
    </r>
  </si>
  <si>
    <t>Completeness</t>
  </si>
  <si>
    <t>Purity</t>
  </si>
  <si>
    <t>Bray-Curtis</t>
  </si>
  <si>
    <t>Shannon equitability</t>
  </si>
  <si>
    <t>mOTUs 2.5.1_2 (4)</t>
  </si>
  <si>
    <t>DUDes 0.08 (8)</t>
  </si>
  <si>
    <t>mOTUs 2.5.1_2 (0)</t>
  </si>
  <si>
    <t>mOTUs 2.5.1_2 (13)</t>
  </si>
  <si>
    <t>mOTUs 2.5.1_2 (34)</t>
  </si>
  <si>
    <t>Bracken 2.2 (6)</t>
  </si>
  <si>
    <t>MetaPalette 1.0.0 (9)</t>
  </si>
  <si>
    <t>MetaPhlAn 2.9.22 (11)</t>
  </si>
  <si>
    <t>MetaPhlAn 2.9.22 (9)</t>
  </si>
  <si>
    <t>MetaPhlAn 2.9.22 (10)</t>
  </si>
  <si>
    <t>DUDes 0.08 (22)</t>
  </si>
  <si>
    <t>MetaPhlAn 2.9.22 (1)</t>
  </si>
  <si>
    <t>MetaPhlAn 2.9.22 (103)</t>
  </si>
  <si>
    <t>Centrifuge 1.0.4 beta (10)</t>
  </si>
  <si>
    <t>MetaPhlAn cami1 (14)</t>
  </si>
  <si>
    <t>MetaPhlAn cami1 (20)</t>
  </si>
  <si>
    <t>DUDes 0.08 (23)</t>
  </si>
  <si>
    <t>MetaPhlAn 2.9.22 (27)</t>
  </si>
  <si>
    <t>DUDes 0.08 (2)</t>
  </si>
  <si>
    <t>MetaPhlAn cami1 (208)</t>
  </si>
  <si>
    <t>MetaPhlAn 2.9.22 (19)</t>
  </si>
  <si>
    <t>mOTUs 2.5.1_2 (17)</t>
  </si>
  <si>
    <t>mOTUs cami1 (29)</t>
  </si>
  <si>
    <t>Centrifuge 1.0.4 beta (25)</t>
  </si>
  <si>
    <t>DUDes cami1 (28)</t>
  </si>
  <si>
    <t>Bracken 2.2 (3)</t>
  </si>
  <si>
    <t>DUDes 0.08 (215)</t>
  </si>
  <si>
    <t>Metalign 0.6.2 avg (31)</t>
  </si>
  <si>
    <t>MetaPhlAn 2.9.22 (26)</t>
  </si>
  <si>
    <t>DUDes cami1 (34)</t>
  </si>
  <si>
    <t>mOTUs 2.0.1_1 (33)</t>
  </si>
  <si>
    <t>Metalign 0.6.2 avg (32)</t>
  </si>
  <si>
    <t>MetaPhlAn cami1 (43)</t>
  </si>
  <si>
    <t>Centrifuge 1.0.4 beta (4)</t>
  </si>
  <si>
    <t>mOTUs 2.0.1_1 (226)</t>
  </si>
  <si>
    <t>MetaPhlAn cami1 (37)</t>
  </si>
  <si>
    <t>mOTUs 2.0.1_1 (27)</t>
  </si>
  <si>
    <t>mOTUs 2.0.1_1 (35)</t>
  </si>
  <si>
    <t>Metalign 0.6.2 avg (34)</t>
  </si>
  <si>
    <t>mOTUs 2.0.1_1 (43)</t>
  </si>
  <si>
    <t>mOTUs 2.0.1_1 (5)</t>
  </si>
  <si>
    <t>Centrifuge 1.0.4 beta (246)</t>
  </si>
  <si>
    <t>DUDes cami1 (44)</t>
  </si>
  <si>
    <t>mOTUs cami1 (38)</t>
  </si>
  <si>
    <t>Centrifuge 1.0.4 beta (35)</t>
  </si>
  <si>
    <t>Bracken 2.2 (38)</t>
  </si>
  <si>
    <t>Bracken 2.2 (34)</t>
  </si>
  <si>
    <t>FOCUS cami1 (46)</t>
  </si>
  <si>
    <t>MetaPhlAn cami1 (6)</t>
  </si>
  <si>
    <t>DUDes cami1 (252)</t>
  </si>
  <si>
    <t>TIPP cami1 (47)</t>
  </si>
  <si>
    <t>LSHVec gsa (43)</t>
  </si>
  <si>
    <t>Metalign 0.6.2 avg (43)</t>
  </si>
  <si>
    <t>DUDes cami1 (43)</t>
  </si>
  <si>
    <t>CCMetagen 1.1.3 (50)</t>
  </si>
  <si>
    <t>Metalign 0.6.2 avg (7)</t>
  </si>
  <si>
    <t>Metalign 0.6.2 avg (261)</t>
  </si>
  <si>
    <t>mOTUs cami1 (48)</t>
  </si>
  <si>
    <t>DUDes cami1 (52)</t>
  </si>
  <si>
    <t>DUDes 0.08 (55)</t>
  </si>
  <si>
    <t>MetaPhlAn cami1 (45)</t>
  </si>
  <si>
    <t>Metalign 0.6.2 avg (50)</t>
  </si>
  <si>
    <t>DUDes cami1 (8)</t>
  </si>
  <si>
    <t>Bracken 2.2 (331)</t>
  </si>
  <si>
    <t>mOTUs 2.0.1_1 (50)</t>
  </si>
  <si>
    <t>Metalign 0.6.2 avg (64)</t>
  </si>
  <si>
    <t>LSHVec gsa (67)</t>
  </si>
  <si>
    <t>TIPP cami1 (57)</t>
  </si>
  <si>
    <t>TIPP cami1 (52)</t>
  </si>
  <si>
    <t>TIPP cami1 (62)</t>
  </si>
  <si>
    <t>TIPP cami1 (9)</t>
  </si>
  <si>
    <t>mOTUs cami1 (355)</t>
  </si>
  <si>
    <t>NBC++ (59)</t>
  </si>
  <si>
    <t>MetaPhyler 1.25 (70)</t>
  </si>
  <si>
    <t>MetaPhyler 1.25 (67)</t>
  </si>
  <si>
    <t>FOCUS cami1 (81)</t>
  </si>
  <si>
    <t>FOCUS cami1 (78)</t>
  </si>
  <si>
    <t>mOTUs cami1 (62)</t>
  </si>
  <si>
    <t>NBC++ (10)</t>
  </si>
  <si>
    <t>TIPP cami1 (409)</t>
  </si>
  <si>
    <t>TIPP 4.3.10 (61)</t>
  </si>
  <si>
    <t>CCMetagen 1.1.3 (70)</t>
  </si>
  <si>
    <t>Bracken 2.2 (71)</t>
  </si>
  <si>
    <t>MetaPhyler 1.25 (82)</t>
  </si>
  <si>
    <t>mOTUs cami1 (80)</t>
  </si>
  <si>
    <t>TIPP 4.3.10 (68)</t>
  </si>
  <si>
    <t>MetaPhyler 1.25 (11)</t>
  </si>
  <si>
    <t>FOCUS cami1 (466)</t>
  </si>
  <si>
    <t>FOCUS cami1 (80)</t>
  </si>
  <si>
    <t>Centrifuge 1.0.4 beta (73)</t>
  </si>
  <si>
    <t>mOTUs cami1 (84)</t>
  </si>
  <si>
    <t>NBC++ (86)</t>
  </si>
  <si>
    <t>MetaPalette 1.0.0 (68)</t>
  </si>
  <si>
    <t>CCMetagen 1.1.3 (12)</t>
  </si>
  <si>
    <t>CCMetagen 1.1.3 (498)</t>
  </si>
  <si>
    <t>DUDes 0.08 (83)</t>
  </si>
  <si>
    <t>FOCUS 1.5 (78)</t>
  </si>
  <si>
    <t>FOCUS 1.5 (83)</t>
  </si>
  <si>
    <t>FOCUS 1.5 (93)</t>
  </si>
  <si>
    <t>FOCUS 1.5 (88)</t>
  </si>
  <si>
    <t>FOCUS 1.5 (72)</t>
  </si>
  <si>
    <t>MetaPalette 1.0.0 (13)</t>
  </si>
  <si>
    <t>LSHVec gsa (512)</t>
  </si>
  <si>
    <t>LSHVec gsa (89)</t>
  </si>
  <si>
    <t>FOCUS cami1 (84)</t>
  </si>
  <si>
    <t>CCMetagen 1.1.3 (83)</t>
  </si>
  <si>
    <t>NBC++ (95)</t>
  </si>
  <si>
    <t>CCMetagen 1.1.3 (92)</t>
  </si>
  <si>
    <t>Centrifuge 1.0.4 beta (74)</t>
  </si>
  <si>
    <t>mOTUs cami1 (14)</t>
  </si>
  <si>
    <t>TIPP 4.3.10 (522)</t>
  </si>
  <si>
    <t>MetaPhyler 1.25 (90)</t>
  </si>
  <si>
    <t>TIPP 4.3.10 (96)</t>
  </si>
  <si>
    <t>TIPP cami1 (84)</t>
  </si>
  <si>
    <t>TIPP 4.3.10 (97)</t>
  </si>
  <si>
    <t>TIPP 4.3.10 (94)</t>
  </si>
  <si>
    <t>Bracken 2.2 (80)</t>
  </si>
  <si>
    <t>LSHVec gsa (15)</t>
  </si>
  <si>
    <t>MetaPhyler 1.25 (525)</t>
  </si>
  <si>
    <t>CCMetagen 1.1.3 (94)</t>
  </si>
  <si>
    <t>TIPP cami1 (98)</t>
  </si>
  <si>
    <t>TIPP 4.3.10 (90)</t>
  </si>
  <si>
    <t>CCMetagen 1.1.3 (97)</t>
  </si>
  <si>
    <t>MetaPhyler 1.25 (99)</t>
  </si>
  <si>
    <t>LSHVec gsa (82)</t>
  </si>
  <si>
    <t>TIPP 4.3.10 (16)</t>
  </si>
  <si>
    <t>FOCUS 1.5 (527)</t>
  </si>
  <si>
    <t>FOCUS 1.5 (95)</t>
  </si>
  <si>
    <t>Bracken 2.2 (99)</t>
  </si>
  <si>
    <t>MetaPalette 1.0.0 (110)</t>
  </si>
  <si>
    <t>LSHVec gsa (104)</t>
  </si>
  <si>
    <t>MetaPhyler 1.25 (106)</t>
  </si>
  <si>
    <t>FOCUS cami1 (17)</t>
  </si>
  <si>
    <t>MetaPalette 1.0.0 (554)</t>
  </si>
  <si>
    <t>MetaPalette 1.0.0 (122)</t>
  </si>
  <si>
    <t>NBC++ (106)</t>
  </si>
  <si>
    <t>NBC++ (120)</t>
  </si>
  <si>
    <t>LSHVec gsa (112)</t>
  </si>
  <si>
    <t>NBC++ (112)</t>
  </si>
  <si>
    <t>FOCUS 1.5 (18)</t>
  </si>
  <si>
    <t>NBC++ (588)</t>
  </si>
  <si>
    <t>Completeness
(normalized, 1% filtered)</t>
  </si>
  <si>
    <t>Purity
(normalized, 1% filtered)</t>
  </si>
  <si>
    <t>F1-score
(normalized, 1% filtered)</t>
  </si>
  <si>
    <t>L1 norm error
(normalized, 1% filtered)</t>
  </si>
  <si>
    <t>Bray-Curtis
(normalized, 1% filtered)</t>
  </si>
  <si>
    <t>Shannon equitability
(normalized, 1% filtered)</t>
  </si>
  <si>
    <t>Weighted UniFrac error
(normalized, 1% filtered)</t>
  </si>
  <si>
    <t>Sum of scores
(normalized, 1% filtered)</t>
  </si>
  <si>
    <t>mOTUs 2.5.1_2 (11)</t>
  </si>
  <si>
    <t>DUDes 0.08 (13)</t>
  </si>
  <si>
    <t>mOTUs 2.5.1_2 (2)</t>
  </si>
  <si>
    <t>mOTUs 2.5.1_2 (1)</t>
  </si>
  <si>
    <t>MetaPhlAn cami1 (21)</t>
  </si>
  <si>
    <t>mOTUs 2.5.1_2 (81)</t>
  </si>
  <si>
    <t>Bracken 2.2 (23)</t>
  </si>
  <si>
    <t>MetaPhlAn cami1 (16)</t>
  </si>
  <si>
    <t>Centrifuge 1.0.4 beta (21)</t>
  </si>
  <si>
    <t>MetaPhlAn 2.9.22 (124)</t>
  </si>
  <si>
    <t>Centrifuge 1.0.4 beta (26)</t>
  </si>
  <si>
    <t>mOTUs cami1 (20)</t>
  </si>
  <si>
    <t>MetaPhlAn 2.9.22 (24)</t>
  </si>
  <si>
    <t>DUDes 0.08 (24)</t>
  </si>
  <si>
    <t>Bracken 2.2 (35)</t>
  </si>
  <si>
    <t>Centrifuge 1.0.4 beta (196)</t>
  </si>
  <si>
    <t>TIPP cami1 (27)</t>
  </si>
  <si>
    <t>MetaPalette 1.0.0 (20)</t>
  </si>
  <si>
    <t>MetaPhlAn cami1 (25)</t>
  </si>
  <si>
    <t>mOTUs 2.0.1_1 (32)</t>
  </si>
  <si>
    <t>Centrifuge 1.0.4 beta (30)</t>
  </si>
  <si>
    <t>mOTUs 2.5.1_2 (38)</t>
  </si>
  <si>
    <t>MetaPhlAn cami1 (197)</t>
  </si>
  <si>
    <t>TIPP 4.3.10 (33)</t>
  </si>
  <si>
    <t>MetaPhlAn 2.9.22 (22)</t>
  </si>
  <si>
    <t>Bracken 2.2 (29)</t>
  </si>
  <si>
    <t>Bracken 2.2 (32)</t>
  </si>
  <si>
    <t>mOTUs 2.0.1_1 (39)</t>
  </si>
  <si>
    <t>Bracken 2.2 (209)</t>
  </si>
  <si>
    <t>MetaPhlAn 2.9.22 (33)</t>
  </si>
  <si>
    <t>mOTUs 2.5.1_2 (25)</t>
  </si>
  <si>
    <t>mOTUs cami1 (35)</t>
  </si>
  <si>
    <t>mOTUs 2.0.1_1 (34)</t>
  </si>
  <si>
    <t>DUDes cami1 (41)</t>
  </si>
  <si>
    <t>mOTUs 2.0.1_1 (229)</t>
  </si>
  <si>
    <t>MetaPhlAn cami1 (38)</t>
  </si>
  <si>
    <t>Metalign 0.6.2 avg (27)</t>
  </si>
  <si>
    <t>DUDes cami1 (37)</t>
  </si>
  <si>
    <t>Metalign 0.6.2 avg (42)</t>
  </si>
  <si>
    <t>Metalign 0.6.2 avg (40)</t>
  </si>
  <si>
    <t>Centrifuge 1.0.4 beta (41)</t>
  </si>
  <si>
    <t>Metalign 0.6.2 avg (6)</t>
  </si>
  <si>
    <t>DUDes cami1 (249)</t>
  </si>
  <si>
    <t>mOTUs cami1 (44)</t>
  </si>
  <si>
    <t>mOTUs 2.0.1_1 (40)</t>
  </si>
  <si>
    <t>DUDes cami1 (7)</t>
  </si>
  <si>
    <t>Metalign 0.6.2 avg (265)</t>
  </si>
  <si>
    <t>mOTUs 2.0.1_1 (47)</t>
  </si>
  <si>
    <t>DUDes cami1 (33)</t>
  </si>
  <si>
    <t>Metalign 0.6.2 avg (51)</t>
  </si>
  <si>
    <t>MetaPhlAn cami1 (44)</t>
  </si>
  <si>
    <t>TIPP cami1 (60)</t>
  </si>
  <si>
    <t>MetaPhlAn cami1 (8)</t>
  </si>
  <si>
    <t>DUDes 0.08 (290)</t>
  </si>
  <si>
    <t>DUDes cami1 (47)</t>
  </si>
  <si>
    <t>Centrifuge 1.0.4 beta (39)</t>
  </si>
  <si>
    <t>TIPP cami1 (58)</t>
  </si>
  <si>
    <t>TIPP cami1 (53)</t>
  </si>
  <si>
    <t>TIPP cami1 (51)</t>
  </si>
  <si>
    <t>NBC++ (9)</t>
  </si>
  <si>
    <t>mOTUs cami1 (337)</t>
  </si>
  <si>
    <t>Metalign 0.6.2 avg (56)</t>
  </si>
  <si>
    <t>MetaPhyler 1.25 (40)</t>
  </si>
  <si>
    <t>FOCUS cami1 (79)</t>
  </si>
  <si>
    <t>FOCUS cami1 (77)</t>
  </si>
  <si>
    <t>mOTUs cami1 (61)</t>
  </si>
  <si>
    <t>MetaPhyler 1.25 (10)</t>
  </si>
  <si>
    <t>TIPP cami1 (343)</t>
  </si>
  <si>
    <t>NBC++ (67)</t>
  </si>
  <si>
    <t>Bracken 2.2 (49)</t>
  </si>
  <si>
    <t>TIPP 4.3.10 (67)</t>
  </si>
  <si>
    <t>mOTUs cami1 (82)</t>
  </si>
  <si>
    <t>mOTUs cami1 (81)</t>
  </si>
  <si>
    <t>CCMetagen 1.1.3 (65)</t>
  </si>
  <si>
    <t>CCMetagen 1.1.3 (11)</t>
  </si>
  <si>
    <t>TIPP 4.3.10 (451)</t>
  </si>
  <si>
    <t>FOCUS cami1 (70)</t>
  </si>
  <si>
    <t>LSHVec gsa (63)</t>
  </si>
  <si>
    <t>DUDes 0.08 (75)</t>
  </si>
  <si>
    <t>NBC++ (87)</t>
  </si>
  <si>
    <t>MetaPhyler 1.25 (65)</t>
  </si>
  <si>
    <t>TIPP cami1 (12)</t>
  </si>
  <si>
    <t>NBC++ (471)</t>
  </si>
  <si>
    <t>LSHVec gsa (71)</t>
  </si>
  <si>
    <t>NBC++ (78)</t>
  </si>
  <si>
    <t>TIPP 4.3.10 (89)</t>
  </si>
  <si>
    <t>TIPP 4.3.10 (87)</t>
  </si>
  <si>
    <t>NBC++ (66)</t>
  </si>
  <si>
    <t>LSHVec gsa (13)</t>
  </si>
  <si>
    <t>MetaPhyler 1.25 (479)</t>
  </si>
  <si>
    <t>FOCUS 1.5 (80)</t>
  </si>
  <si>
    <t>TIPP cami1 (82)</t>
  </si>
  <si>
    <t>FOCUS 1.5 (91)</t>
  </si>
  <si>
    <t>DUDes 0.08 (69)</t>
  </si>
  <si>
    <t>LSHVec gsa (506)</t>
  </si>
  <si>
    <t>DUDes 0.08 (85)</t>
  </si>
  <si>
    <t>CCMetagen 1.1.3 (93)</t>
  </si>
  <si>
    <t>CCMetagen 1.1.3 (91)</t>
  </si>
  <si>
    <t>MetaPalette 1.0.0 (75)</t>
  </si>
  <si>
    <t>FOCUS cami1 (15)</t>
  </si>
  <si>
    <t>FOCUS cami1 (520)</t>
  </si>
  <si>
    <t>MetaPhyler 1.25 (92)</t>
  </si>
  <si>
    <t>CCMetagen 1.1.3 (95)</t>
  </si>
  <si>
    <t>MetaPhyler 1.25 (94)</t>
  </si>
  <si>
    <t>MetaPhyler 1.25 (96)</t>
  </si>
  <si>
    <t>FOCUS 1.5 (16)</t>
  </si>
  <si>
    <t>CCMetagen 1.1.3 (551)</t>
  </si>
  <si>
    <t>FOCUS cami1 (96)</t>
  </si>
  <si>
    <t>CCMetagen 1.1.3 (102)</t>
  </si>
  <si>
    <t>LSHVec gsa (105)</t>
  </si>
  <si>
    <t>FOCUS cami1 (99)</t>
  </si>
  <si>
    <t>MetaPalette 1.0.0 (17)</t>
  </si>
  <si>
    <t>FOCUS 1.5 (564)</t>
  </si>
  <si>
    <t>MetaPalette 1.0.0 (119)</t>
  </si>
  <si>
    <t>MetaPalette 1.0.0 (121)</t>
  </si>
  <si>
    <t>FOCUS 1.5 (103)</t>
  </si>
  <si>
    <t>TIPP 4.3.10 (18)</t>
  </si>
  <si>
    <t>MetaPalette 1.0.0 (596)</t>
  </si>
  <si>
    <r>
      <rPr>
        <b/>
        <sz val="12"/>
        <color theme="1"/>
        <rFont val="Arial"/>
      </rPr>
      <t>Supplementary Table 34: Taxonomic profiling results for the strain madness dataset for the ranks domain (d.), phylum (p.), class (c.), order (o.), family (f.), genus (g.), species (s.)., and strain (st.).</t>
    </r>
    <r>
      <rPr>
        <sz val="12"/>
        <color theme="1"/>
        <rFont val="Arial"/>
      </rPr>
      <t xml:space="preserve"> Av. is the average from domain to species. The weighted UniFrac error is rank independent. #results is the number of results assessed for a method, counted per sample, assembly, or one average for the data. 0 performances for some pieces of software at individual ranks occured due to lack of submissions for that rank. Better (worse) values are indicated in green (red). Average, standard error of the mean, variance, and standard deviation per metric and taxonomic rank (table bottom) are computed for ranked results across metrics and ranks (Supplementary Table 35), highlighted in yellow.
</t>
    </r>
  </si>
  <si>
    <r>
      <rPr>
        <b/>
        <sz val="12"/>
        <color theme="1"/>
        <rFont val="Arial"/>
      </rPr>
      <t>Supplementary Table 35: Taxonomic profiling rankings and scores summed over the ranks domain to species for the strain madness dataset</t>
    </r>
    <r>
      <rPr>
        <sz val="12"/>
        <color theme="1"/>
        <rFont val="Arial"/>
      </rPr>
      <t xml:space="preserve">. Scores are computed for the overall best-performing submission per method version across metrics.
                                                                                                                                                                                                                                               </t>
    </r>
  </si>
  <si>
    <t>Bracken 2.2 (4)</t>
  </si>
  <si>
    <t>LSHVec gsa (3)</t>
  </si>
  <si>
    <t>mOTUs cami1 (11)</t>
  </si>
  <si>
    <t>mOTUs cami1 (1)</t>
  </si>
  <si>
    <t>MetaPhlAn 2.9.22 (0)</t>
  </si>
  <si>
    <t>mOTUs cami1 (109)</t>
  </si>
  <si>
    <t>DUDes 0.08 (4)</t>
  </si>
  <si>
    <t>mOTUs cami1 (16)</t>
  </si>
  <si>
    <t>MetaPhlAn 2.9.22 (16)</t>
  </si>
  <si>
    <t>MetaPhlAn 2.9.22 (18)</t>
  </si>
  <si>
    <t>MetaPhlAn 2.9.22 (12)</t>
  </si>
  <si>
    <t>TIPP cami1 (1)</t>
  </si>
  <si>
    <t>MetaPhlAn 2.9.22 (115)</t>
  </si>
  <si>
    <t>TIPP 4.3.10 (10)</t>
  </si>
  <si>
    <t>DUDes cami1 (23)</t>
  </si>
  <si>
    <t>mOTUs 2.0.1_1 (19)</t>
  </si>
  <si>
    <t>mOTUs cami1 (18)</t>
  </si>
  <si>
    <t>mOTUs 2.0.1_1 (2)</t>
  </si>
  <si>
    <t>DUDes cami1 (183)</t>
  </si>
  <si>
    <t>Centrifuge 1.0.4 beta (14)</t>
  </si>
  <si>
    <t>MetaPhlAn cami1 (24)</t>
  </si>
  <si>
    <t>MetaPhlAn cami1 (29)</t>
  </si>
  <si>
    <t>MetaPhyler 1.25 (24)</t>
  </si>
  <si>
    <t>mOTUs 2.5.1_6 (21)</t>
  </si>
  <si>
    <t>MetaPhlAn cami1 (3)</t>
  </si>
  <si>
    <t>mOTUs 2.0.1_1 (210)</t>
  </si>
  <si>
    <t>mOTUs 2.5.1_6 (27)</t>
  </si>
  <si>
    <t>MetaPhyler 1.25 (27)</t>
  </si>
  <si>
    <t>LSHVec gsa (30)</t>
  </si>
  <si>
    <t>TIPP cami1 (26)</t>
  </si>
  <si>
    <t>DUDes 0.08 (27)</t>
  </si>
  <si>
    <t>LSHVec gsa (4)</t>
  </si>
  <si>
    <t>MetaPhlAn cami1 (210)</t>
  </si>
  <si>
    <t>FOCUS cami1 (32)</t>
  </si>
  <si>
    <t>mOTUs cami1 (27)</t>
  </si>
  <si>
    <t>mOTUs 2.0.1_1 (29)</t>
  </si>
  <si>
    <t>MetaPhyler 1.25 (33)</t>
  </si>
  <si>
    <t>LSHVec gsa (31)</t>
  </si>
  <si>
    <t>MetaPhlAn cami1 (42)</t>
  </si>
  <si>
    <t>mOTUs cami1 (4)</t>
  </si>
  <si>
    <t>MetaPhyler 1.25 (223)</t>
  </si>
  <si>
    <t>mOTUs cami1 (32)</t>
  </si>
  <si>
    <t>DUDes 0.08 (32)</t>
  </si>
  <si>
    <t>TIPP cami1 (33)</t>
  </si>
  <si>
    <t>MetaPhlAn cami1 (32)</t>
  </si>
  <si>
    <t>FOCUS cami1 (43)</t>
  </si>
  <si>
    <t>MetaPhyler 1.25 (6)</t>
  </si>
  <si>
    <t>mOTUs 2.5.1_6 (267)</t>
  </si>
  <si>
    <t>DUDes cami1 (39)</t>
  </si>
  <si>
    <t>MetaPhyler 1.25 (38)</t>
  </si>
  <si>
    <t>mOTUs 2.5.1_6 (37)</t>
  </si>
  <si>
    <t>DUDes cami1 (35)</t>
  </si>
  <si>
    <t>MetaPhyler 1.25 (51)</t>
  </si>
  <si>
    <t>Centrifuge 1.0.4 beta (7)</t>
  </si>
  <si>
    <t>LSHVec gsa (307)</t>
  </si>
  <si>
    <t>MetaPhyler 1.25 (44)</t>
  </si>
  <si>
    <t>mOTUs 2.5.1_6 (43)</t>
  </si>
  <si>
    <t>LSHVec gsa (53)</t>
  </si>
  <si>
    <t>Centrifuge 1.0.4 beta (60)</t>
  </si>
  <si>
    <t>mOTUs 2.5.1_6 (60)</t>
  </si>
  <si>
    <t>Metalign 0.6.2 (52)</t>
  </si>
  <si>
    <t>DUDes 0.08 (336)</t>
  </si>
  <si>
    <t>FOCUS 1.5 (50)</t>
  </si>
  <si>
    <t>Metalign 0.6.2 (49)</t>
  </si>
  <si>
    <t>Metalign 0.6.2 (54)</t>
  </si>
  <si>
    <t>mOTUs 2.5.1_6 (63)</t>
  </si>
  <si>
    <t>Centrifuge 1.0.4 beta (61)</t>
  </si>
  <si>
    <t>FOCUS 1.5 (54)</t>
  </si>
  <si>
    <t>Bracken 2.2 (9)</t>
  </si>
  <si>
    <t>TIPP cami1 (346)</t>
  </si>
  <si>
    <t>MetaPhlAn 2.9.22 (51)</t>
  </si>
  <si>
    <t>CCMetagen 1.1.3 (74)</t>
  </si>
  <si>
    <t>Centrifuge 1.0.4 beta (72)</t>
  </si>
  <si>
    <t>Bracken 2.2 (65)</t>
  </si>
  <si>
    <t>mOTUs 2.0.1_1 (56)</t>
  </si>
  <si>
    <t>Centrifuge 1.0.4 beta (376)</t>
  </si>
  <si>
    <t>mOTUs 2.0.1_1 (66)</t>
  </si>
  <si>
    <t>Centrifuge 1.0.4 beta (75)</t>
  </si>
  <si>
    <t>CCMetagen 1.1.3 (75)</t>
  </si>
  <si>
    <t>Metalign 0.6.2 (68)</t>
  </si>
  <si>
    <t>Bracken 2.2 (63)</t>
  </si>
  <si>
    <t>TIPP 4.3.10 (74)</t>
  </si>
  <si>
    <t>Metalign 0.6.2 (385)</t>
  </si>
  <si>
    <t>MetaPhlAn cami1 (66)</t>
  </si>
  <si>
    <t>FOCUS 1.5 (81)</t>
  </si>
  <si>
    <t>TIPP 4.3.10 (69)</t>
  </si>
  <si>
    <t>Metalign 0.6.2 (69)</t>
  </si>
  <si>
    <t>Metalign 0.6.2 (12)</t>
  </si>
  <si>
    <t>Bracken 2.2 (400)</t>
  </si>
  <si>
    <t>CCMetagen 1.1.3 (76)</t>
  </si>
  <si>
    <t>FOCUS cami1 (88)</t>
  </si>
  <si>
    <t>CCMetagen 1.1.3 (73)</t>
  </si>
  <si>
    <t>TIPP 4.3.10 (428)</t>
  </si>
  <si>
    <t>Metalign 0.6.2 (81)</t>
  </si>
  <si>
    <t>Bracken 2.2 (90)</t>
  </si>
  <si>
    <t>Bracken 2.2 (89)</t>
  </si>
  <si>
    <t>DUDes 0.08 (89)</t>
  </si>
  <si>
    <t>TIPP cami1 (81)</t>
  </si>
  <si>
    <t>FOCUS cami1 (14)</t>
  </si>
  <si>
    <t>FOCUS cami1 (458)</t>
  </si>
  <si>
    <t>DUDes 0.08 (82)</t>
  </si>
  <si>
    <t>FOCUS cami1 (97)</t>
  </si>
  <si>
    <t>Centrifuge 1.0.4 beta (87)</t>
  </si>
  <si>
    <t>FOCUS 1.5 (15)</t>
  </si>
  <si>
    <t>CCMetagen 1.1.3 (458)</t>
  </si>
  <si>
    <t>LSHVec gsa (94)</t>
  </si>
  <si>
    <t>TIPP 4.3.10 (102)</t>
  </si>
  <si>
    <t>FOCUS 1.5 (98)</t>
  </si>
  <si>
    <t>FOCUS 1.5 (100)</t>
  </si>
  <si>
    <t>LSHVec gsa (92)</t>
  </si>
  <si>
    <t>mOTUs 2.5.1_6 (16)</t>
  </si>
  <si>
    <t>FOCUS 1.5 (479)</t>
  </si>
  <si>
    <t>TIPP 4.3.10 (4)</t>
  </si>
  <si>
    <t>LSHVec gsa (6)</t>
  </si>
  <si>
    <t>Centrifuge 1.0.4 beta (9)</t>
  </si>
  <si>
    <t>mOTUs cami1 (6)</t>
  </si>
  <si>
    <t>DUDes 0.08 (9)</t>
  </si>
  <si>
    <t>mOTUs cami1 (179)</t>
  </si>
  <si>
    <t>TIPP cami1 (6)</t>
  </si>
  <si>
    <t>Metalign 0.6.2 (9)</t>
  </si>
  <si>
    <t>Bracken 2.2 (20)</t>
  </si>
  <si>
    <t>MetaPhlAn 2.9.22 (21)</t>
  </si>
  <si>
    <t>Centrifuge 1.0.4 beta (24)</t>
  </si>
  <si>
    <t>LSHVec gsa (1)</t>
  </si>
  <si>
    <t>Centrifuge 1.0.4 beta (185)</t>
  </si>
  <si>
    <t>FOCUS cami1 (18)</t>
  </si>
  <si>
    <t>mOTUs cami1 (10)</t>
  </si>
  <si>
    <t>MetaPhyler 1.25 (29)</t>
  </si>
  <si>
    <t>mOTUs 2.0.1_1 (26)</t>
  </si>
  <si>
    <t>mOTUs 2.0.1_1 (23)</t>
  </si>
  <si>
    <t>Bracken 2.2 (28)</t>
  </si>
  <si>
    <t>mOTUs cami1 (2)</t>
  </si>
  <si>
    <t>MetaPhlAn 2.9.22 (205)</t>
  </si>
  <si>
    <t>DUDes 0.08 (11)</t>
  </si>
  <si>
    <t>MetaPhlAn 2.9.22 (30)</t>
  </si>
  <si>
    <t>FOCUS cami1 (30)</t>
  </si>
  <si>
    <t>mOTUs 2.0.1_1 (3)</t>
  </si>
  <si>
    <t>mOTUs 2.0.1_1 (211)</t>
  </si>
  <si>
    <t>FOCUS 1.5 (26)</t>
  </si>
  <si>
    <t>MetaPhlAn cami1 (12)</t>
  </si>
  <si>
    <t>mOTUs cami1 (30)</t>
  </si>
  <si>
    <t>LSHVec gsa (29)</t>
  </si>
  <si>
    <t>TIPP 4.3.10 (30)</t>
  </si>
  <si>
    <t>MetaPhyler 1.25 (4)</t>
  </si>
  <si>
    <t>MetaPhyler 1.25 (224)</t>
  </si>
  <si>
    <t>Bracken 2.2 (27)</t>
  </si>
  <si>
    <t>MetaPhlAn 2.9.22 (14)</t>
  </si>
  <si>
    <t>MetaPhyler 1.25 (31)</t>
  </si>
  <si>
    <t>MetaPhyler 1.25 (30)</t>
  </si>
  <si>
    <t>FOCUS 1.5 (37)</t>
  </si>
  <si>
    <t>Centrifuge 1.0.4 beta (5)</t>
  </si>
  <si>
    <t>Bracken 2.2 (253)</t>
  </si>
  <si>
    <t>mOTUs 2.5.1_6 (28)</t>
  </si>
  <si>
    <t>mOTUs 2.0.1_1 (17)</t>
  </si>
  <si>
    <t>DUDes 0.08 (34)</t>
  </si>
  <si>
    <t>DUDes cami1 (36)</t>
  </si>
  <si>
    <t>MetaPhlAn cami1 (33)</t>
  </si>
  <si>
    <t>TIPP cami1 (42)</t>
  </si>
  <si>
    <t>TIPP cami1 (257)</t>
  </si>
  <si>
    <t>MetaPhyler 1.25 (49)</t>
  </si>
  <si>
    <t>DUDes cami1 (19)</t>
  </si>
  <si>
    <t>Metalign 0.6.2 (46)</t>
  </si>
  <si>
    <t>DUDes cami1 (273)</t>
  </si>
  <si>
    <t>MetaPhlAn 2.9.22 (56)</t>
  </si>
  <si>
    <t>MetaPhlAn cami1 (50)</t>
  </si>
  <si>
    <t>Centrifuge 1.0.4 beta (40)</t>
  </si>
  <si>
    <t>mOTUs 2.5.1_6 (49)</t>
  </si>
  <si>
    <t>MetaPhlAn cami1 (285)</t>
  </si>
  <si>
    <t>Bracken 2.2 (44)</t>
  </si>
  <si>
    <t>mOTUs 2.5.1_6 (51)</t>
  </si>
  <si>
    <t>Metalign 0.6.2 (57)</t>
  </si>
  <si>
    <t>DUDes 0.08 (309)</t>
  </si>
  <si>
    <t>DUDes cami1 (57)</t>
  </si>
  <si>
    <t>Centrifuge 1.0.4 beta (45)</t>
  </si>
  <si>
    <t>Metalign 0.6.2 (59)</t>
  </si>
  <si>
    <t>mOTUs 2.5.1_6 (57)</t>
  </si>
  <si>
    <t>mOTUs 2.5.1_6 (58)</t>
  </si>
  <si>
    <t>CCMetagen 1.1.3 (53)</t>
  </si>
  <si>
    <t>CCMetagen 1.1.3 (10)</t>
  </si>
  <si>
    <t>mOTUs 2.5.1_6 (316)</t>
  </si>
  <si>
    <t>mOTUs cami1 (58)</t>
  </si>
  <si>
    <t>TIPP cami1 (65)</t>
  </si>
  <si>
    <t>TIPP 4.3.10 (59)</t>
  </si>
  <si>
    <t>mOTUs 2.0.1_1 (54)</t>
  </si>
  <si>
    <t>Metalign 0.6.2 (11)</t>
  </si>
  <si>
    <t>LSHVec gsa (317)</t>
  </si>
  <si>
    <t>DUDes 0.08 (65)</t>
  </si>
  <si>
    <t>CCMetagen 1.1.3 (77)</t>
  </si>
  <si>
    <t>Bracken 2.2 (62)</t>
  </si>
  <si>
    <t>MetaPhlAn 2.9.22 (66)</t>
  </si>
  <si>
    <t>DUDes 0.08 (12)</t>
  </si>
  <si>
    <t>Metalign 0.6.2 (325)</t>
  </si>
  <si>
    <t>MetaPhlAn cami1 (77)</t>
  </si>
  <si>
    <t>TIPP cami1 (85)</t>
  </si>
  <si>
    <t>MetaPhlAn cami1 (68)</t>
  </si>
  <si>
    <t>FOCUS cami1 (13)</t>
  </si>
  <si>
    <t>TIPP 4.3.10 (334)</t>
  </si>
  <si>
    <t>TIPP 4.3.10 (77)</t>
  </si>
  <si>
    <t>mOTUs cami1 (69)</t>
  </si>
  <si>
    <t>FOCUS 1.5 (14)</t>
  </si>
  <si>
    <t>CCMetagen 1.1.3 (442)</t>
  </si>
  <si>
    <t>Metalign 0.6.2 (86)</t>
  </si>
  <si>
    <t>FOCUS cami1 (92)</t>
  </si>
  <si>
    <t>FOCUS cami1 (98)</t>
  </si>
  <si>
    <t>DUDes cami1 (83)</t>
  </si>
  <si>
    <t>TIPP 4.3.10 (15)</t>
  </si>
  <si>
    <t>FOCUS cami1 (445)</t>
  </si>
  <si>
    <t>LSHVec gsa (91)</t>
  </si>
  <si>
    <t>FOCUS 1.5 (101)</t>
  </si>
  <si>
    <t>LSHVec gsa (93)</t>
  </si>
  <si>
    <t>FOCUS 1.5 (475)</t>
  </si>
  <si>
    <r>
      <rPr>
        <b/>
        <sz val="12"/>
        <color theme="1"/>
        <rFont val="Arial"/>
      </rPr>
      <t>Supplementary Table 36: Taxonomic profiling results for the plant-associated dataset for the ranks domain (d.), phylum (p.), class (c.), order (o.), family (f.), genus (g.), species (s.)., and strain (st.).</t>
    </r>
    <r>
      <rPr>
        <sz val="12"/>
        <color theme="1"/>
        <rFont val="Arial"/>
      </rPr>
      <t xml:space="preserve"> Av. is the average from domain to species. The weighted UniFrac error is rank independent. #results is the number of results assessed for a method, counted per sample, assembly, or one average for the data. 0 performances for some pieces of software at individual ranks occured due to lack of submissions for that rank. Better (worse) values are indicated in green (red). Average, standard error of the mean, variance, and standard deviation per metric and taxonomic rank (table bottom) are computed for ranked results across metrics and ranks (Supplementary Table 37), highlighted in yellow.
</t>
    </r>
  </si>
  <si>
    <t>Bracken 2.6</t>
  </si>
  <si>
    <t>MetaPhlAn 2.9.21</t>
  </si>
  <si>
    <t>MetaPhlAn 3.0.7</t>
  </si>
  <si>
    <t>mOTUs 2.5.1</t>
  </si>
  <si>
    <t>sourmash gather 3.3.2 k21 (nano)</t>
  </si>
  <si>
    <t>sourmash gather 3.3.2 k21 (pb)</t>
  </si>
  <si>
    <t>sourmash gather 3.3.2 k21 (sr)</t>
  </si>
  <si>
    <t>sourmash gather 3.3.2 k31 (nano)</t>
  </si>
  <si>
    <t>sourmash gather 3.3.2 k31 (pb)</t>
  </si>
  <si>
    <t>sourmash gather 3.3.2 k31 (sr)</t>
  </si>
  <si>
    <t>sourmash gather 3.3.2 k51 (nano)</t>
  </si>
  <si>
    <t>sourmash gather 3.3.2 k51 (sr)</t>
  </si>
  <si>
    <r>
      <rPr>
        <b/>
        <sz val="12"/>
        <color theme="1"/>
        <rFont val="Arial"/>
      </rPr>
      <t>Supplementary Table 37: Taxonomic profiling rankings and scores summed over the ranks domain to species for the plant-associated dataset</t>
    </r>
    <r>
      <rPr>
        <sz val="12"/>
        <color theme="1"/>
        <rFont val="Arial"/>
      </rPr>
      <t xml:space="preserve">. Scores are computed for the overall best-performing submission per method version across metrics.
                                                                                                                                                                                                                                               </t>
    </r>
  </si>
  <si>
    <t>Bracken 2.6 (3)</t>
  </si>
  <si>
    <t>MetaPhlAn 2.9.21 (6)</t>
  </si>
  <si>
    <t>sourmash gather 3.3.2 k31 (sr) (6)</t>
  </si>
  <si>
    <t>Bracken 2.6 (6)</t>
  </si>
  <si>
    <t>mOTUs 2.5.1 (13)</t>
  </si>
  <si>
    <t>Bracken 2.6 (0)</t>
  </si>
  <si>
    <t>mOTUs 2.5.1 (60)</t>
  </si>
  <si>
    <t>sourmash gather 3.3.2 k31 (sr) (8)</t>
  </si>
  <si>
    <t>MetaPhlAn 3.0.7 (6)</t>
  </si>
  <si>
    <t>MetaPhlAn 2.9.21 (10)</t>
  </si>
  <si>
    <t>mOTUs 2.5.1 (8)</t>
  </si>
  <si>
    <t>mOTUs 2.5.1 (7)</t>
  </si>
  <si>
    <t>MetaPhlAn 2.9.21 (14)</t>
  </si>
  <si>
    <t>sourmash gather 3.3.2 k31 (sr) (1)</t>
  </si>
  <si>
    <t>MetaPhlAn 2.9.21 (90)</t>
  </si>
  <si>
    <t>mOTUs 2.5.1 (14)</t>
  </si>
  <si>
    <t>mOTUs 2.5.1 (6)</t>
  </si>
  <si>
    <t>mOTUs 2.5.1 (10)</t>
  </si>
  <si>
    <t>mOTUs cami1 (15)</t>
  </si>
  <si>
    <t>mOTUs 2.5.1 (2)</t>
  </si>
  <si>
    <t>Bracken 2.6 (96)</t>
  </si>
  <si>
    <t>MetaPhlAn 2.9.21 (18)</t>
  </si>
  <si>
    <t>sourmash gather 3.3.2 k31 (sr) (12)</t>
  </si>
  <si>
    <t>mOTUs cami1 (23)</t>
  </si>
  <si>
    <t>MetaPhlAn 2.9.21 (21)</t>
  </si>
  <si>
    <t>MetaPhlAn 2.9.21 (17)</t>
  </si>
  <si>
    <t>MetaPhlAn 3.0.7 (15)</t>
  </si>
  <si>
    <t>mOTUs cami1 (3)</t>
  </si>
  <si>
    <t>sourmash gather 3.3.2 k31 (sr) (100)</t>
  </si>
  <si>
    <t>mOTUs cami1 (26)</t>
  </si>
  <si>
    <t>mOTUs cami1 (24)</t>
  </si>
  <si>
    <t>MetaPhlAn 3.0.7 (25)</t>
  </si>
  <si>
    <t>sourmash gather 3.3.2 k31 (sr) (21)</t>
  </si>
  <si>
    <t>MetaPhlAn 3.0.7 (23)</t>
  </si>
  <si>
    <t>Bracken 2.6 (16)</t>
  </si>
  <si>
    <t>MetaPhlAn 2.9.21 (4)</t>
  </si>
  <si>
    <t>mOTUs cami1 (120)</t>
  </si>
  <si>
    <t>MetaPhlAn 3.0.7 (34)</t>
  </si>
  <si>
    <t>Bracken 2.6 (35)</t>
  </si>
  <si>
    <t>Bracken 2.6 (30)</t>
  </si>
  <si>
    <t>MetaPhlAn 3.0.7 (28)</t>
  </si>
  <si>
    <t>sourmash gather 3.3.2 k31 (sr) (29)</t>
  </si>
  <si>
    <t>sourmash gather 3.3.2 k31 (sr) (23)</t>
  </si>
  <si>
    <t>MetaPhlAn 3.0.7 (5)</t>
  </si>
  <si>
    <t>MetaPhlAn 3.0.7 (136)</t>
  </si>
  <si>
    <t>sourmash gather 3.3.2 k21 (sr) (2)</t>
  </si>
  <si>
    <t>MetaPhlAn 3.0.7 (0)</t>
  </si>
  <si>
    <t>Bracken 2.6 (4)</t>
  </si>
  <si>
    <t>sourmash gather 3.3.2 k21 (sr) (3)</t>
  </si>
  <si>
    <t>sourmash gather 3.3.2 k21 (sr) (50)</t>
  </si>
  <si>
    <t>mOTUs 2.5.1 (11)</t>
  </si>
  <si>
    <t>MetaPhlAn 2.9.21 (2)</t>
  </si>
  <si>
    <t>sourmash gather 3.3.2 k21 (sr) (4)</t>
  </si>
  <si>
    <t>Bracken 2.6 (12)</t>
  </si>
  <si>
    <t>mOTUs 2.5.1 (1)</t>
  </si>
  <si>
    <t>mOTUs 2.5.1 (58)</t>
  </si>
  <si>
    <t>Bracken 2.6 (14)</t>
  </si>
  <si>
    <t>mOTUs 2.5.1 (4)</t>
  </si>
  <si>
    <t>sourmash gather 3.3.2 k21 (sr) (11)</t>
  </si>
  <si>
    <t>Bracken 2.6 (65)</t>
  </si>
  <si>
    <t>mOTUs cami1 (12)</t>
  </si>
  <si>
    <t>MetaPhlAn 3.0.7 (16)</t>
  </si>
  <si>
    <t>MetaPhlAn 2.9.21 (96)</t>
  </si>
  <si>
    <t>MetaPhlAn 3.0.7 (20)</t>
  </si>
  <si>
    <t>MetaPhlAn 2.9.21 (23)</t>
  </si>
  <si>
    <t>MetaPhlAn 2.9.21 (20)</t>
  </si>
  <si>
    <t>MetaPhlAn 3.0.7 (118)</t>
  </si>
  <si>
    <t>mOTUs cami1 (25)</t>
  </si>
  <si>
    <t>sourmash gather 3.3.2 k21 (sr) (25)</t>
  </si>
  <si>
    <t>MetaPhlAn 3.0.7 (27)</t>
  </si>
  <si>
    <t>mOTUs cami1 (127)</t>
  </si>
  <si>
    <r>
      <rPr>
        <b/>
        <sz val="12"/>
        <rFont val="Arial"/>
      </rPr>
      <t xml:space="preserve">Supplementary Table 38: Table of the most difficult to predict taxa in the marine and strain madness datasets. 
</t>
    </r>
    <r>
      <rPr>
        <sz val="12"/>
        <rFont val="Arial"/>
      </rPr>
      <t>a) Marine b) Strain madness. The first two columns indicate the Tax ID and taxa name of taxa in the gold standard, while the third column indicates how many results (out of 4,195 total) contained this taxa.
Results were obtained using MeTE</t>
    </r>
    <r>
      <rPr>
        <sz val="12"/>
        <color rgb="FF000000"/>
        <rFont val="Arial"/>
      </rPr>
      <t xml:space="preserve">A: </t>
    </r>
    <r>
      <rPr>
        <u/>
        <sz val="12"/>
        <color rgb="FF1155CC"/>
        <rFont val="Arial"/>
      </rPr>
      <t xml:space="preserve">http://github.com/EESI/TEA.
</t>
    </r>
  </si>
  <si>
    <t>a) Marine</t>
  </si>
  <si>
    <t>Tax ID</t>
  </si>
  <si>
    <t>Names</t>
  </si>
  <si>
    <t>Aggregated True Positive</t>
  </si>
  <si>
    <t>b) Strain madness</t>
  </si>
  <si>
    <t>unidentified plasmid</t>
  </si>
  <si>
    <t>Lactobacillus sp. ASF360</t>
  </si>
  <si>
    <t>unidentified virus</t>
  </si>
  <si>
    <t>Parabacteroides sp. ASF519</t>
  </si>
  <si>
    <t>Pseudomonas sp. P1.31</t>
  </si>
  <si>
    <t>Clostridia</t>
  </si>
  <si>
    <t>unidentified</t>
  </si>
  <si>
    <t>Clostridiales</t>
  </si>
  <si>
    <t>Candidatus Nanohaloarchaeota</t>
  </si>
  <si>
    <t>Porphyromonadaceae</t>
  </si>
  <si>
    <t>bacterium AB1</t>
  </si>
  <si>
    <t>Lactococcus garvieae</t>
  </si>
  <si>
    <t>Haloarcula sp. CBA1115</t>
  </si>
  <si>
    <t>Lactococcus</t>
  </si>
  <si>
    <t>Carnobacterium sp. 17-4</t>
  </si>
  <si>
    <t>Paenibacillus sp. Y412MC10</t>
  </si>
  <si>
    <t>Pseudovibrio sp. FO-BEG1</t>
  </si>
  <si>
    <t>Enterococcus faecalis</t>
  </si>
  <si>
    <t>Psychrobacter sp. AntiMn-1</t>
  </si>
  <si>
    <t>Citrobacter sp. A60</t>
  </si>
  <si>
    <t>Rhodococcus sp. 008</t>
  </si>
  <si>
    <t>Actinobacteria</t>
  </si>
  <si>
    <t>Actinoalloteichus sp. GBA129-24</t>
  </si>
  <si>
    <t>Enterobacter cloacae</t>
  </si>
  <si>
    <t>Streptomyces sp. CNQ-509</t>
  </si>
  <si>
    <t>Streptococcus infantis</t>
  </si>
  <si>
    <t>Pseudoalteromonas sp. SM9913</t>
  </si>
  <si>
    <t>Enterococcus faecium</t>
  </si>
  <si>
    <t>Propionibacteriaceae</t>
  </si>
  <si>
    <t>Alteromonas naphthalenivorans</t>
  </si>
  <si>
    <t>Methanosarcina_acetivorans</t>
  </si>
  <si>
    <t>Propionibacteriales</t>
  </si>
  <si>
    <t>Methanopyrus_kandleri</t>
  </si>
  <si>
    <t>Paenibacillaceae</t>
  </si>
  <si>
    <t>Thermococcus cleftensis</t>
  </si>
  <si>
    <t>Paenibacillus</t>
  </si>
  <si>
    <t>Methanocaldococcus infernus</t>
  </si>
  <si>
    <t>[Enterobacter] aerogenes</t>
  </si>
  <si>
    <t>Ferroglobus placidus</t>
  </si>
  <si>
    <t>Lactobacillus reuteri</t>
  </si>
  <si>
    <t>Thermococcus nautili</t>
  </si>
  <si>
    <t>Streptococcus pseudopneumoniae</t>
  </si>
  <si>
    <t>Pseudomonas xanthomarina</t>
  </si>
  <si>
    <t>Klebsiella pneumoniae</t>
  </si>
  <si>
    <t>Staphylothermus hellenicus</t>
  </si>
  <si>
    <t>Escherichia coli</t>
  </si>
  <si>
    <t>Fibrella aestuarina</t>
  </si>
  <si>
    <t>Streptococcus pneumoniae</t>
  </si>
  <si>
    <t>Arthrobacter sp. PAMC 25486</t>
  </si>
  <si>
    <t>Streptococcus mitis</t>
  </si>
  <si>
    <t>Verrucomicrobia</t>
  </si>
  <si>
    <t>Lactobacillus taiwanensis</t>
  </si>
  <si>
    <t>Dokdonia sp. MED134</t>
  </si>
  <si>
    <t>Parabacteroides distasonis</t>
  </si>
  <si>
    <t>Coraliomargarita akajimensis</t>
  </si>
  <si>
    <t>Citrobacter</t>
  </si>
  <si>
    <t>Helicobacter sp. MIT 01-6242</t>
  </si>
  <si>
    <t>Enterobacter</t>
  </si>
  <si>
    <t>Corynebacterium marinum</t>
  </si>
  <si>
    <t>Enterococcus</t>
  </si>
  <si>
    <t>Alcanivorax dieselolei</t>
  </si>
  <si>
    <t>Escherichia</t>
  </si>
  <si>
    <t>Microbacterium sp. LKL04</t>
  </si>
  <si>
    <t>Enterococcaceae</t>
  </si>
  <si>
    <t>Candidatus Puniceispirillum marinum</t>
  </si>
  <si>
    <t>Klebsiella</t>
  </si>
  <si>
    <t>Citromicrobium sp. JL477</t>
  </si>
  <si>
    <t>Bacteroides sartorii</t>
  </si>
  <si>
    <t>Methanococcus aeolicus</t>
  </si>
  <si>
    <t>Bacteroidetes</t>
  </si>
  <si>
    <t>Paenibacillus durus</t>
  </si>
  <si>
    <t>Parabacteroides</t>
  </si>
  <si>
    <t>Sulfobacillus acidophilus</t>
  </si>
  <si>
    <t>Staphylococcus aureus</t>
  </si>
  <si>
    <t>Vibrio breoganii</t>
  </si>
  <si>
    <t>Bacteria</t>
  </si>
  <si>
    <t>Ferroglobus</t>
  </si>
  <si>
    <t>Proteobacteria</t>
  </si>
  <si>
    <t>Sulfobacillus</t>
  </si>
  <si>
    <t>Firmicutes</t>
  </si>
  <si>
    <t>Fibrella</t>
  </si>
  <si>
    <t>Bacteroidales</t>
  </si>
  <si>
    <t>Methanopyri</t>
  </si>
  <si>
    <t>Bacteroidaceae</t>
  </si>
  <si>
    <t>Methanopyraceae</t>
  </si>
  <si>
    <t>Bacteroides</t>
  </si>
  <si>
    <t>Candidatus Puniceispirillum</t>
  </si>
  <si>
    <t>Bacteroidia</t>
  </si>
  <si>
    <t>Synechococcus sp. CC9605</t>
  </si>
  <si>
    <t>Lactobacillus</t>
  </si>
  <si>
    <t>Planococcus plakortidis</t>
  </si>
  <si>
    <t>Lactobacillaceae</t>
  </si>
  <si>
    <t>Candidatus_Nitrosopumilus_koreensis</t>
  </si>
  <si>
    <t>Enterobacteriaceae</t>
  </si>
  <si>
    <t>Methanopyrus</t>
  </si>
  <si>
    <t>Gammaproteobacteria</t>
  </si>
  <si>
    <t>Methanopyrales</t>
  </si>
  <si>
    <t>Bacilli</t>
  </si>
  <si>
    <t xml:space="preserve">Supplementary Table 39: Results of the clinical pathogen prediction challenge.
</t>
  </si>
  <si>
    <t>Software</t>
  </si>
  <si>
    <t>Causal pathogen in submitted list of taxa</t>
  </si>
  <si>
    <t>Predicted causal pathogen</t>
  </si>
  <si>
    <t>Reproducibility</t>
  </si>
  <si>
    <t>Bracken v2.2</t>
  </si>
  <si>
    <t>yes</t>
  </si>
  <si>
    <t>Manually curated</t>
  </si>
  <si>
    <t>Bracken v2.5</t>
  </si>
  <si>
    <t>no</t>
  </si>
  <si>
    <t>MetaPhlAn v2.2.0</t>
  </si>
  <si>
    <t>MetaPhlAn v2.9.14</t>
  </si>
  <si>
    <t>MetaPhyler v1.25</t>
  </si>
  <si>
    <t>NSSAC (full genome)</t>
  </si>
  <si>
    <t>Not specified</t>
  </si>
  <si>
    <t>NSSAC (assembly)</t>
  </si>
  <si>
    <t>Pathoscope v2.0.7</t>
  </si>
  <si>
    <t>CCMetagen v1.1.3</t>
  </si>
  <si>
    <r>
      <rPr>
        <b/>
        <sz val="12"/>
        <color theme="1"/>
        <rFont val="Arial"/>
      </rPr>
      <t>Supplementary Table 40: Run time in hours and maximum main memory usage in gigabytes of assemblers, genome and taxonomic binners, and taxonomic profilers.</t>
    </r>
    <r>
      <rPr>
        <sz val="12"/>
        <color theme="1"/>
        <rFont val="Arial"/>
      </rPr>
      <t xml:space="preserve"> The runtime and maximum memory usage of UltraBinner, which is an ensemble binner, was estimated as the runtime sum and maximum memory usage of CONCOCT 1.1.0, MetaBAT 2.13, and MetaBinner 1.0 on the marine dataset, and of CONCOCT 1.1.0, MetaBAT 2.13, MaxBin 2.2.3, and SolidBin 1.3 on the strain madness dataset. The runtime of DIAMOND on strain madness short reads was extrapolated from the first sample. SolidBin on the marine dataset used all main memory available (~500 GB) and did not complete.</t>
    </r>
    <r>
      <rPr>
        <b/>
        <sz val="12"/>
        <color theme="1"/>
        <rFont val="Arial"/>
      </rPr>
      <t xml:space="preserve">
</t>
    </r>
  </si>
  <si>
    <t>Name</t>
  </si>
  <si>
    <t>Runtime (hours)</t>
  </si>
  <si>
    <t>Maximum memory (GB)</t>
  </si>
  <si>
    <t>Task</t>
  </si>
  <si>
    <t>Participated in CAMI 1</t>
  </si>
  <si>
    <t>Detail</t>
  </si>
  <si>
    <t>2.0.1.2</t>
  </si>
  <si>
    <t>marine</t>
  </si>
  <si>
    <t>assembly</t>
  </si>
  <si>
    <t>Ray Meta</t>
  </si>
  <si>
    <t>genome binning</t>
  </si>
  <si>
    <t>strain madness</t>
  </si>
  <si>
    <t>1dfe822</t>
  </si>
  <si>
    <t>taxonomic profiling</t>
  </si>
  <si>
    <t>1.0.4_beta</t>
  </si>
  <si>
    <t>2.2.0</t>
  </si>
  <si>
    <t>1.1.1</t>
  </si>
  <si>
    <t>taxonomic binning</t>
  </si>
  <si>
    <t>(gsa)</t>
  </si>
  <si>
    <t>(sr)</t>
  </si>
  <si>
    <r>
      <rPr>
        <b/>
        <sz val="12"/>
        <rFont val="Arial"/>
        <family val="2"/>
      </rPr>
      <t xml:space="preserve">Supplementary Table 1: Summary and statistics of CAMI 2 simulated datasets. </t>
    </r>
    <r>
      <rPr>
        <sz val="12"/>
        <rFont val="Arial"/>
        <family val="2"/>
      </rPr>
      <t xml:space="preserve">Scripts to reproduce the simulations are provided at </t>
    </r>
    <r>
      <rPr>
        <u/>
        <sz val="12"/>
        <color theme="10"/>
        <rFont val="Arial"/>
        <family val="2"/>
      </rPr>
      <t>https://github.com/CAMI-challenge/second_challenge_evaluation/tree/master/scripts/data_generation.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</si>
</sst>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font>
      <sz val="10"/>
      <color rgb="FF000000"/>
      <name val="Arial"/>
    </font>
    <font>
      <sz val="10"/>
      <name val="Arial"/>
    </font>
    <font>
      <b/>
      <sz val="10"/>
      <color rgb="FF000000"/>
      <name val="Arial"/>
    </font>
    <font>
      <b/>
      <sz val="10"/>
      <color theme="1"/>
      <name val="Arial"/>
    </font>
    <font>
      <sz val="10"/>
      <color theme="1"/>
      <name val="Arial"/>
    </font>
    <font>
      <u/>
      <sz val="10"/>
      <color rgb="FF0000FF"/>
      <name val="Arial"/>
    </font>
    <font>
      <sz val="10"/>
      <color theme="1"/>
      <name val="Arial"/>
    </font>
    <font>
      <u/>
      <sz val="10"/>
      <color rgb="FF1155CC"/>
      <name val="Arial"/>
    </font>
    <font>
      <u/>
      <sz val="10"/>
      <color rgb="FF0000FF"/>
      <name val="Arial"/>
    </font>
    <font>
      <u/>
      <sz val="10"/>
      <color rgb="FF0000FF"/>
      <name val="Arial"/>
    </font>
    <font>
      <sz val="10"/>
      <color theme="1"/>
      <name val="&quot;Liberation Sans&quot;"/>
    </font>
    <font>
      <sz val="10"/>
      <color rgb="FF0000FF"/>
      <name val="Arial"/>
    </font>
    <font>
      <u/>
      <sz val="10"/>
      <color rgb="FF0000FF"/>
      <name val="&quot;Liberation Sans&quot;"/>
    </font>
    <font>
      <u/>
      <sz val="10"/>
      <color rgb="FF0000FF"/>
      <name val="Arial"/>
    </font>
    <font>
      <u/>
      <sz val="10"/>
      <color rgb="FF0000FF"/>
      <name val="Arial"/>
    </font>
    <font>
      <u/>
      <sz val="10"/>
      <color rgb="FF0000FF"/>
      <name val="Arial"/>
    </font>
    <font>
      <u/>
      <sz val="10"/>
      <color rgb="FF0000FF"/>
      <name val="Arial"/>
    </font>
    <font>
      <u/>
      <sz val="10"/>
      <color rgb="FF0000FF"/>
      <name val="&quot;Liberation Sans&quot;"/>
    </font>
    <font>
      <u/>
      <sz val="10"/>
      <color rgb="FF0000FF"/>
      <name val="Arial"/>
    </font>
    <font>
      <u/>
      <sz val="10"/>
      <color rgb="FF0000FF"/>
      <name val="Arial"/>
    </font>
    <font>
      <u/>
      <sz val="10"/>
      <color rgb="FF0000FF"/>
      <name val="Arial"/>
    </font>
    <font>
      <u/>
      <sz val="10"/>
      <color rgb="FF0000FF"/>
      <name val="Arial"/>
    </font>
    <font>
      <sz val="10"/>
      <color rgb="FF000000"/>
      <name val="Arial"/>
    </font>
    <font>
      <sz val="8"/>
      <color theme="1"/>
      <name val="&quot;Liberation Sans&quot;"/>
    </font>
    <font>
      <u/>
      <sz val="10"/>
      <color rgb="FF000000"/>
      <name val="Roboto"/>
    </font>
    <font>
      <b/>
      <sz val="12"/>
      <color theme="1"/>
      <name val="Arial"/>
    </font>
    <font>
      <b/>
      <sz val="10"/>
      <color theme="1"/>
      <name val="Arial"/>
    </font>
    <font>
      <sz val="12"/>
      <color theme="1"/>
      <name val="Arial"/>
    </font>
    <font>
      <b/>
      <sz val="10"/>
      <color rgb="FF000000"/>
      <name val="Arial"/>
    </font>
    <font>
      <sz val="11"/>
      <color theme="1"/>
      <name val="Calibri"/>
    </font>
    <font>
      <sz val="9"/>
      <color rgb="FF000000"/>
      <name val="Arial"/>
    </font>
    <font>
      <b/>
      <sz val="9"/>
      <color rgb="FF000000"/>
      <name val="Arial"/>
    </font>
    <font>
      <sz val="10"/>
      <color rgb="FF999999"/>
      <name val="&quot;Liberation Sans&quot;"/>
    </font>
    <font>
      <sz val="10"/>
      <color rgb="FF999999"/>
      <name val="Arial"/>
    </font>
    <font>
      <sz val="8"/>
      <color rgb="FF999999"/>
      <name val="&quot;Liberation Sans&quot;"/>
    </font>
    <font>
      <b/>
      <sz val="10"/>
      <color theme="1"/>
      <name val="&quot;Liberation Sans&quot;"/>
    </font>
    <font>
      <sz val="10"/>
      <color rgb="FF999999"/>
      <name val="Arial"/>
    </font>
    <font>
      <sz val="10"/>
      <color rgb="FFB7B7B7"/>
      <name val="Arial"/>
    </font>
    <font>
      <sz val="12"/>
      <color rgb="FF000000"/>
      <name val="Arial"/>
    </font>
    <font>
      <sz val="10"/>
      <color rgb="FF000000"/>
      <name val="&quot;Liberation Sans&quot;"/>
    </font>
    <font>
      <sz val="12"/>
      <color rgb="FF434343"/>
      <name val="Arial"/>
    </font>
    <font>
      <b/>
      <sz val="10"/>
      <color rgb="FF434343"/>
      <name val="Arial"/>
    </font>
    <font>
      <sz val="10"/>
      <color rgb="FF434343"/>
      <name val="Arial"/>
    </font>
    <font>
      <b/>
      <sz val="10"/>
      <color rgb="FF434343"/>
      <name val="Arial"/>
    </font>
    <font>
      <sz val="10"/>
      <color rgb="FFB7B7B7"/>
      <name val="&quot;Liberation Sans&quot;"/>
    </font>
    <font>
      <sz val="10"/>
      <color theme="1"/>
      <name val="&quot;Liberation Sans&quot;"/>
    </font>
    <font>
      <sz val="10"/>
      <color rgb="FFB7B7B7"/>
      <name val="&quot;Liberation Sans&quot;"/>
    </font>
    <font>
      <sz val="10"/>
      <color rgb="FF434343"/>
      <name val="Arial"/>
    </font>
    <font>
      <sz val="11"/>
      <color rgb="FF000000"/>
      <name val="Inconsolata"/>
    </font>
    <font>
      <b/>
      <u/>
      <sz val="12"/>
      <color rgb="FF0000FF"/>
      <name val="Arial"/>
    </font>
    <font>
      <b/>
      <sz val="11"/>
      <color theme="1"/>
      <name val="Calibri"/>
    </font>
    <font>
      <sz val="11"/>
      <color rgb="FF000000"/>
      <name val="Calibri"/>
    </font>
    <font>
      <sz val="12"/>
      <name val="Arial"/>
    </font>
    <font>
      <u/>
      <sz val="12"/>
      <color rgb="FF1155CC"/>
      <name val="Arial"/>
    </font>
    <font>
      <b/>
      <i/>
      <sz val="12"/>
      <color theme="1"/>
      <name val="Arial"/>
    </font>
    <font>
      <b/>
      <sz val="12"/>
      <color rgb="FF000000"/>
      <name val="Arial"/>
    </font>
    <font>
      <b/>
      <sz val="12"/>
      <color rgb="FF434343"/>
      <name val="Arial"/>
    </font>
    <font>
      <b/>
      <sz val="12"/>
      <name val="Arial"/>
    </font>
    <font>
      <u/>
      <sz val="10"/>
      <color theme="10"/>
      <name val="Arial"/>
    </font>
    <font>
      <b/>
      <sz val="12"/>
      <name val="Arial"/>
      <family val="2"/>
    </font>
    <font>
      <sz val="12"/>
      <name val="Arial"/>
      <family val="2"/>
    </font>
    <font>
      <u/>
      <sz val="12"/>
      <color theme="10"/>
      <name val="Arial"/>
      <family val="2"/>
    </font>
  </fonts>
  <fills count="10">
    <fill>
      <patternFill patternType="none"/>
    </fill>
    <fill>
      <patternFill patternType="gray125"/>
    </fill>
    <fill>
      <patternFill patternType="solid">
        <fgColor rgb="FFD0E0E3"/>
        <bgColor rgb="FFD0E0E3"/>
      </patternFill>
    </fill>
    <fill>
      <patternFill patternType="solid">
        <fgColor rgb="FFC9DAF8"/>
        <bgColor rgb="FFC9DAF8"/>
      </patternFill>
    </fill>
    <fill>
      <patternFill patternType="solid">
        <fgColor rgb="FFFFFFFF"/>
        <bgColor rgb="FFFFFFFF"/>
      </patternFill>
    </fill>
    <fill>
      <patternFill patternType="solid">
        <fgColor rgb="FFFFF2CC"/>
        <bgColor rgb="FFFFF2CC"/>
      </patternFill>
    </fill>
    <fill>
      <patternFill patternType="solid">
        <fgColor rgb="FFCFE2F3"/>
        <bgColor rgb="FFCFE2F3"/>
      </patternFill>
    </fill>
    <fill>
      <patternFill patternType="solid">
        <fgColor rgb="FFEAD1DC"/>
        <bgColor rgb="FFEAD1DC"/>
      </patternFill>
    </fill>
    <fill>
      <patternFill patternType="solid">
        <fgColor rgb="FFCCCCCC"/>
        <bgColor rgb="FFCCCCCC"/>
      </patternFill>
    </fill>
    <fill>
      <patternFill patternType="solid">
        <fgColor rgb="FFFFFF00"/>
        <bgColor rgb="FFFFFF00"/>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ck">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808080"/>
      </left>
      <right style="thin">
        <color rgb="FF808080"/>
      </right>
      <top style="thin">
        <color rgb="FF808080"/>
      </top>
      <bottom style="thin">
        <color rgb="FF808080"/>
      </bottom>
      <diagonal/>
    </border>
    <border>
      <left/>
      <right style="thin">
        <color rgb="FF000000"/>
      </right>
      <top/>
      <bottom style="thin">
        <color rgb="FF000000"/>
      </bottom>
      <diagonal/>
    </border>
    <border>
      <left/>
      <right style="thin">
        <color rgb="FF000000"/>
      </right>
      <top/>
      <bottom/>
      <diagonal/>
    </border>
  </borders>
  <cellStyleXfs count="2">
    <xf numFmtId="0" fontId="0" fillId="0" borderId="0"/>
    <xf numFmtId="0" fontId="58" fillId="0" borderId="0" applyNumberFormat="0" applyFill="0" applyBorder="0" applyAlignment="0" applyProtection="0"/>
  </cellStyleXfs>
  <cellXfs count="294">
    <xf numFmtId="0" fontId="0" fillId="0" borderId="0" xfId="0" applyFont="1" applyAlignment="1"/>
    <xf numFmtId="0" fontId="2" fillId="2" borderId="4" xfId="0" applyFont="1" applyFill="1" applyBorder="1" applyAlignment="1">
      <alignment horizontal="center" vertical="center"/>
    </xf>
    <xf numFmtId="0" fontId="2" fillId="3" borderId="4" xfId="0" applyFont="1" applyFill="1" applyBorder="1" applyAlignment="1">
      <alignment horizontal="center"/>
    </xf>
    <xf numFmtId="0" fontId="0" fillId="0" borderId="4" xfId="0" applyFont="1" applyBorder="1" applyAlignment="1">
      <alignment horizontal="center"/>
    </xf>
    <xf numFmtId="0" fontId="0" fillId="0" borderId="4" xfId="0" applyFont="1" applyBorder="1" applyAlignment="1">
      <alignment horizontal="left" vertical="top" wrapText="1"/>
    </xf>
    <xf numFmtId="0" fontId="0" fillId="0" borderId="4" xfId="0" applyFont="1" applyBorder="1" applyAlignment="1">
      <alignment horizontal="center" vertical="center"/>
    </xf>
    <xf numFmtId="0" fontId="3" fillId="2" borderId="4" xfId="0" applyFont="1" applyFill="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2" fillId="2" borderId="5" xfId="0" applyFont="1" applyFill="1" applyBorder="1" applyAlignment="1">
      <alignment horizontal="center" vertical="center"/>
    </xf>
    <xf numFmtId="0" fontId="0" fillId="0" borderId="5" xfId="0" applyFont="1" applyBorder="1" applyAlignment="1">
      <alignment horizontal="center" vertical="center"/>
    </xf>
    <xf numFmtId="0" fontId="3" fillId="0" borderId="0" xfId="0" applyFont="1" applyAlignment="1"/>
    <xf numFmtId="0" fontId="3" fillId="0" borderId="0" xfId="0" applyFont="1" applyAlignment="1">
      <alignment horizontal="left"/>
    </xf>
    <xf numFmtId="0" fontId="3" fillId="0" borderId="0" xfId="0" applyFont="1" applyAlignment="1"/>
    <xf numFmtId="49" fontId="3" fillId="0" borderId="0" xfId="0" applyNumberFormat="1" applyFont="1" applyAlignment="1"/>
    <xf numFmtId="0" fontId="3" fillId="0" borderId="0" xfId="0" applyFont="1" applyAlignment="1"/>
    <xf numFmtId="0" fontId="4" fillId="0" borderId="0" xfId="0" applyFont="1" applyAlignment="1"/>
    <xf numFmtId="0" fontId="4" fillId="0" borderId="0" xfId="0" applyFont="1" applyAlignment="1">
      <alignment horizontal="left"/>
    </xf>
    <xf numFmtId="49" fontId="4" fillId="0" borderId="0" xfId="0" applyNumberFormat="1" applyFont="1" applyAlignment="1"/>
    <xf numFmtId="0" fontId="5" fillId="0" borderId="0" xfId="0" applyFont="1" applyAlignment="1"/>
    <xf numFmtId="0" fontId="4" fillId="0" borderId="0" xfId="0" applyFont="1"/>
    <xf numFmtId="0" fontId="4" fillId="0" borderId="0" xfId="0" applyFont="1" applyAlignment="1"/>
    <xf numFmtId="0" fontId="4" fillId="0" borderId="0" xfId="0" applyFont="1" applyAlignment="1"/>
    <xf numFmtId="0" fontId="6" fillId="0" borderId="0" xfId="0" applyFont="1" applyAlignment="1"/>
    <xf numFmtId="49" fontId="4" fillId="0" borderId="0" xfId="0" applyNumberFormat="1" applyFont="1" applyAlignment="1"/>
    <xf numFmtId="0" fontId="4" fillId="0" borderId="0" xfId="0" applyFont="1" applyAlignment="1">
      <alignment horizontal="left"/>
    </xf>
    <xf numFmtId="0" fontId="7" fillId="0" borderId="0" xfId="0" applyFont="1" applyAlignment="1"/>
    <xf numFmtId="0" fontId="4" fillId="0" borderId="0" xfId="0" applyFont="1"/>
    <xf numFmtId="49" fontId="4" fillId="0" borderId="0" xfId="0" applyNumberFormat="1" applyFont="1"/>
    <xf numFmtId="0" fontId="4" fillId="0" borderId="7" xfId="0" applyFont="1" applyBorder="1" applyAlignment="1"/>
    <xf numFmtId="0" fontId="4" fillId="0" borderId="7" xfId="0" applyFont="1" applyBorder="1" applyAlignment="1"/>
    <xf numFmtId="0" fontId="4" fillId="0" borderId="7" xfId="0" applyFont="1" applyBorder="1" applyAlignment="1">
      <alignment horizontal="left"/>
    </xf>
    <xf numFmtId="0" fontId="4" fillId="0" borderId="7" xfId="0" applyFont="1" applyBorder="1" applyAlignment="1"/>
    <xf numFmtId="49" fontId="4" fillId="0" borderId="7" xfId="0" applyNumberFormat="1" applyFont="1" applyBorder="1" applyAlignment="1"/>
    <xf numFmtId="0" fontId="8" fillId="0" borderId="7" xfId="0" applyFont="1" applyBorder="1" applyAlignment="1"/>
    <xf numFmtId="0" fontId="4" fillId="0" borderId="0" xfId="0" applyFont="1" applyAlignment="1">
      <alignment horizontal="left"/>
    </xf>
    <xf numFmtId="0" fontId="4" fillId="0" borderId="7" xfId="0" applyFont="1" applyBorder="1"/>
    <xf numFmtId="0" fontId="4" fillId="0" borderId="0" xfId="0" applyFont="1" applyAlignment="1">
      <alignment horizontal="left"/>
    </xf>
    <xf numFmtId="0" fontId="0" fillId="4" borderId="0" xfId="0" applyFont="1" applyFill="1" applyAlignment="1">
      <alignment horizontal="left"/>
    </xf>
    <xf numFmtId="0" fontId="4" fillId="0" borderId="0" xfId="0" applyFont="1" applyAlignment="1"/>
    <xf numFmtId="0" fontId="9" fillId="0" borderId="0" xfId="0" applyFont="1" applyAlignment="1"/>
    <xf numFmtId="0" fontId="4" fillId="0" borderId="0" xfId="0" applyFont="1" applyAlignment="1"/>
    <xf numFmtId="0" fontId="0" fillId="4" borderId="0" xfId="0" applyFont="1" applyFill="1" applyAlignment="1"/>
    <xf numFmtId="0" fontId="0" fillId="4" borderId="7" xfId="0" applyFont="1" applyFill="1" applyBorder="1" applyAlignment="1">
      <alignment horizontal="left"/>
    </xf>
    <xf numFmtId="0" fontId="4" fillId="0" borderId="7" xfId="0" applyFont="1" applyBorder="1" applyAlignment="1">
      <alignment horizontal="left"/>
    </xf>
    <xf numFmtId="0" fontId="4" fillId="0" borderId="7" xfId="0" applyFont="1" applyBorder="1"/>
    <xf numFmtId="0" fontId="4" fillId="0" borderId="0" xfId="0" quotePrefix="1" applyFont="1"/>
    <xf numFmtId="0" fontId="10" fillId="0" borderId="0" xfId="0" applyFont="1" applyAlignment="1">
      <alignment horizontal="left"/>
    </xf>
    <xf numFmtId="0" fontId="11" fillId="0" borderId="0" xfId="0" applyFont="1" applyAlignment="1"/>
    <xf numFmtId="0" fontId="4" fillId="0" borderId="7" xfId="0" applyFont="1" applyBorder="1" applyAlignment="1">
      <alignment horizontal="left"/>
    </xf>
    <xf numFmtId="0" fontId="12" fillId="0" borderId="0" xfId="0" applyFont="1" applyAlignment="1">
      <alignment horizontal="left"/>
    </xf>
    <xf numFmtId="49" fontId="0" fillId="4" borderId="0" xfId="0" applyNumberFormat="1" applyFont="1" applyFill="1" applyAlignment="1"/>
    <xf numFmtId="0" fontId="13" fillId="0" borderId="0" xfId="0" applyFont="1" applyAlignment="1">
      <alignment horizontal="left"/>
    </xf>
    <xf numFmtId="0" fontId="14" fillId="0" borderId="7" xfId="0" applyFont="1" applyBorder="1" applyAlignment="1">
      <alignment horizontal="left"/>
    </xf>
    <xf numFmtId="0" fontId="0" fillId="0" borderId="0" xfId="0" applyFont="1" applyAlignment="1">
      <alignment horizontal="left"/>
    </xf>
    <xf numFmtId="0" fontId="4" fillId="0" borderId="0" xfId="0" applyFont="1" applyAlignment="1"/>
    <xf numFmtId="0" fontId="15" fillId="0" borderId="0" xfId="0" applyFont="1" applyAlignment="1"/>
    <xf numFmtId="0" fontId="0" fillId="0" borderId="7" xfId="0" applyFont="1" applyBorder="1" applyAlignment="1">
      <alignment horizontal="left"/>
    </xf>
    <xf numFmtId="0" fontId="16" fillId="0" borderId="7" xfId="0" applyFont="1" applyBorder="1" applyAlignment="1"/>
    <xf numFmtId="0" fontId="4" fillId="0" borderId="7" xfId="0" applyFont="1" applyBorder="1" applyAlignment="1"/>
    <xf numFmtId="0" fontId="17" fillId="0" borderId="0" xfId="0" applyFont="1" applyAlignment="1">
      <alignment horizontal="left"/>
    </xf>
    <xf numFmtId="0" fontId="18" fillId="0" borderId="0" xfId="0" applyFont="1" applyAlignment="1"/>
    <xf numFmtId="0" fontId="4" fillId="0" borderId="0" xfId="0" applyFont="1" applyAlignment="1"/>
    <xf numFmtId="0" fontId="4" fillId="0" borderId="0" xfId="0" applyFont="1" applyAlignment="1"/>
    <xf numFmtId="0" fontId="19" fillId="0" borderId="7" xfId="0" applyFont="1" applyBorder="1" applyAlignment="1"/>
    <xf numFmtId="0" fontId="4" fillId="0" borderId="7" xfId="0" applyFont="1" applyBorder="1" applyAlignment="1"/>
    <xf numFmtId="0" fontId="4" fillId="0" borderId="7" xfId="0" applyFont="1" applyBorder="1" applyAlignment="1"/>
    <xf numFmtId="0" fontId="6" fillId="0" borderId="0" xfId="0" applyFont="1" applyAlignment="1">
      <alignment horizontal="left"/>
    </xf>
    <xf numFmtId="0" fontId="6" fillId="0" borderId="0" xfId="0" applyFont="1" applyAlignment="1">
      <alignment horizontal="left"/>
    </xf>
    <xf numFmtId="0" fontId="20" fillId="0" borderId="0" xfId="0" applyFont="1"/>
    <xf numFmtId="0" fontId="6" fillId="0" borderId="0" xfId="0" applyFont="1"/>
    <xf numFmtId="0" fontId="6" fillId="0" borderId="0" xfId="0" applyFont="1" applyAlignment="1">
      <alignment horizontal="left"/>
    </xf>
    <xf numFmtId="0" fontId="21" fillId="0" borderId="0" xfId="0" applyFont="1" applyAlignment="1"/>
    <xf numFmtId="0" fontId="22" fillId="0" borderId="0" xfId="0" applyFont="1" applyAlignment="1">
      <alignment horizontal="left"/>
    </xf>
    <xf numFmtId="0" fontId="6" fillId="0" borderId="7" xfId="0" applyFont="1" applyBorder="1" applyAlignment="1"/>
    <xf numFmtId="0" fontId="6" fillId="0" borderId="7" xfId="0" applyFont="1" applyBorder="1" applyAlignment="1">
      <alignment horizontal="left"/>
    </xf>
    <xf numFmtId="0" fontId="6" fillId="0" borderId="7" xfId="0" applyFont="1" applyBorder="1" applyAlignment="1">
      <alignment horizontal="left"/>
    </xf>
    <xf numFmtId="0" fontId="6" fillId="0" borderId="7" xfId="0" applyFont="1" applyBorder="1"/>
    <xf numFmtId="0" fontId="23" fillId="0" borderId="0" xfId="0" applyFont="1" applyAlignment="1">
      <alignment horizontal="left"/>
    </xf>
    <xf numFmtId="0" fontId="24" fillId="4" borderId="0" xfId="0" applyFont="1" applyFill="1" applyAlignment="1"/>
    <xf numFmtId="0" fontId="26" fillId="0" borderId="0" xfId="0" applyFont="1"/>
    <xf numFmtId="0" fontId="26" fillId="0" borderId="0" xfId="0" applyFont="1" applyAlignment="1"/>
    <xf numFmtId="0" fontId="26" fillId="0" borderId="0" xfId="0" applyFont="1" applyAlignment="1">
      <alignment wrapText="1"/>
    </xf>
    <xf numFmtId="0" fontId="6" fillId="0" borderId="0" xfId="0" applyFont="1" applyAlignment="1">
      <alignment wrapText="1"/>
    </xf>
    <xf numFmtId="10" fontId="6" fillId="0" borderId="0" xfId="0" applyNumberFormat="1" applyFont="1"/>
    <xf numFmtId="2" fontId="6" fillId="0" borderId="0" xfId="0" applyNumberFormat="1" applyFont="1"/>
    <xf numFmtId="1" fontId="6" fillId="0" borderId="0" xfId="0" applyNumberFormat="1" applyFont="1"/>
    <xf numFmtId="0" fontId="6" fillId="0" borderId="0" xfId="0" applyFont="1"/>
    <xf numFmtId="10" fontId="6" fillId="0" borderId="0" xfId="0" applyNumberFormat="1" applyFont="1" applyAlignment="1"/>
    <xf numFmtId="0" fontId="26" fillId="0" borderId="0" xfId="0" applyFont="1" applyAlignment="1">
      <alignment wrapText="1"/>
    </xf>
    <xf numFmtId="0" fontId="26" fillId="0" borderId="0" xfId="0" applyFont="1" applyAlignment="1"/>
    <xf numFmtId="10" fontId="6" fillId="0" borderId="0" xfId="0" applyNumberFormat="1" applyFont="1" applyAlignment="1">
      <alignment horizontal="right"/>
    </xf>
    <xf numFmtId="2" fontId="6" fillId="0" borderId="0" xfId="0" applyNumberFormat="1" applyFont="1" applyAlignment="1">
      <alignment horizontal="right"/>
    </xf>
    <xf numFmtId="1" fontId="6" fillId="0" borderId="0" xfId="0" applyNumberFormat="1" applyFont="1" applyAlignment="1">
      <alignment horizontal="right"/>
    </xf>
    <xf numFmtId="0" fontId="6" fillId="0" borderId="0" xfId="0" applyFont="1" applyAlignment="1"/>
    <xf numFmtId="2" fontId="6" fillId="0" borderId="0" xfId="0" applyNumberFormat="1" applyFont="1" applyAlignment="1"/>
    <xf numFmtId="1" fontId="6" fillId="0" borderId="0" xfId="0" applyNumberFormat="1" applyFont="1" applyAlignment="1"/>
    <xf numFmtId="3" fontId="6" fillId="0" borderId="0" xfId="0" applyNumberFormat="1" applyFont="1"/>
    <xf numFmtId="4" fontId="6" fillId="0" borderId="0" xfId="0" applyNumberFormat="1" applyFont="1"/>
    <xf numFmtId="0" fontId="3" fillId="0" borderId="0" xfId="0" applyFont="1" applyAlignment="1"/>
    <xf numFmtId="0" fontId="3" fillId="0" borderId="4" xfId="0" applyFont="1" applyBorder="1" applyAlignment="1">
      <alignment vertical="center" wrapText="1"/>
    </xf>
    <xf numFmtId="0" fontId="28" fillId="4"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xf numFmtId="0" fontId="4" fillId="0" borderId="4" xfId="0" applyFont="1" applyBorder="1" applyAlignment="1">
      <alignment horizontal="right"/>
    </xf>
    <xf numFmtId="0" fontId="6" fillId="0" borderId="4" xfId="0" applyFont="1" applyBorder="1"/>
    <xf numFmtId="0" fontId="4" fillId="0" borderId="4" xfId="0" applyFont="1" applyBorder="1" applyAlignment="1">
      <alignment horizontal="right"/>
    </xf>
    <xf numFmtId="0" fontId="4" fillId="0" borderId="4" xfId="0" applyFont="1" applyBorder="1" applyAlignment="1"/>
    <xf numFmtId="0" fontId="6" fillId="0" borderId="4" xfId="0" applyFont="1" applyBorder="1" applyAlignment="1"/>
    <xf numFmtId="0" fontId="6" fillId="0" borderId="4" xfId="0" applyFont="1" applyBorder="1" applyAlignment="1">
      <alignment horizontal="right"/>
    </xf>
    <xf numFmtId="0" fontId="22" fillId="4" borderId="4" xfId="0" applyFont="1" applyFill="1" applyBorder="1" applyAlignment="1">
      <alignment horizontal="right"/>
    </xf>
    <xf numFmtId="0" fontId="26" fillId="0" borderId="4" xfId="0" applyFont="1" applyBorder="1" applyAlignment="1"/>
    <xf numFmtId="0" fontId="4" fillId="0" borderId="0" xfId="0" applyFont="1" applyAlignment="1"/>
    <xf numFmtId="0" fontId="29" fillId="0" borderId="0" xfId="0" applyFont="1" applyAlignment="1"/>
    <xf numFmtId="0" fontId="27" fillId="0" borderId="0" xfId="0" applyFont="1" applyAlignment="1">
      <alignment wrapText="1"/>
    </xf>
    <xf numFmtId="0" fontId="28" fillId="0" borderId="4" xfId="0" applyFont="1" applyBorder="1" applyAlignment="1">
      <alignment horizontal="left" vertical="center" wrapText="1"/>
    </xf>
    <xf numFmtId="0" fontId="6" fillId="0" borderId="4" xfId="0" applyFont="1" applyBorder="1" applyAlignment="1">
      <alignment horizontal="left" vertical="top" wrapText="1"/>
    </xf>
    <xf numFmtId="0" fontId="22" fillId="0" borderId="4" xfId="0" applyFont="1" applyBorder="1" applyAlignment="1">
      <alignment horizontal="left" wrapText="1"/>
    </xf>
    <xf numFmtId="0" fontId="30" fillId="0" borderId="4" xfId="0" applyFont="1" applyBorder="1" applyAlignment="1">
      <alignment horizontal="right" wrapText="1"/>
    </xf>
    <xf numFmtId="0" fontId="31" fillId="0" borderId="4" xfId="0" applyFont="1" applyBorder="1" applyAlignment="1">
      <alignment horizontal="right" wrapText="1"/>
    </xf>
    <xf numFmtId="0" fontId="22" fillId="0" borderId="4" xfId="0" applyFont="1" applyBorder="1" applyAlignment="1">
      <alignment horizontal="right" wrapText="1"/>
    </xf>
    <xf numFmtId="0" fontId="28" fillId="0" borderId="4" xfId="0" applyFont="1" applyBorder="1" applyAlignment="1">
      <alignment horizontal="right" wrapText="1"/>
    </xf>
    <xf numFmtId="0" fontId="10" fillId="0" borderId="4" xfId="0" applyFont="1" applyBorder="1" applyAlignment="1">
      <alignment horizontal="right"/>
    </xf>
    <xf numFmtId="0" fontId="10" fillId="0" borderId="4" xfId="0" applyFont="1" applyBorder="1" applyAlignment="1">
      <alignment horizontal="left"/>
    </xf>
    <xf numFmtId="0" fontId="4" fillId="0" borderId="4" xfId="0" applyFont="1" applyBorder="1" applyAlignment="1">
      <alignment horizontal="left"/>
    </xf>
    <xf numFmtId="0" fontId="22" fillId="0" borderId="0" xfId="0" applyFont="1" applyAlignment="1">
      <alignment horizontal="left" wrapText="1"/>
    </xf>
    <xf numFmtId="0" fontId="22" fillId="0" borderId="0" xfId="0" applyFont="1" applyAlignment="1">
      <alignment horizontal="right" wrapText="1"/>
    </xf>
    <xf numFmtId="0" fontId="28" fillId="0" borderId="0" xfId="0" applyFont="1" applyAlignment="1">
      <alignment horizontal="right" wrapText="1"/>
    </xf>
    <xf numFmtId="0" fontId="10" fillId="0" borderId="0" xfId="0" applyFont="1" applyAlignment="1">
      <alignment horizontal="right"/>
    </xf>
    <xf numFmtId="0" fontId="2" fillId="0" borderId="4" xfId="0" applyFont="1" applyBorder="1" applyAlignment="1">
      <alignment horizontal="left" wrapText="1"/>
    </xf>
    <xf numFmtId="0" fontId="4" fillId="0" borderId="4" xfId="0" applyFont="1" applyBorder="1" applyAlignment="1">
      <alignment horizontal="left" vertical="top" wrapText="1"/>
    </xf>
    <xf numFmtId="0" fontId="0" fillId="5" borderId="4" xfId="0" applyFont="1" applyFill="1" applyBorder="1" applyAlignment="1">
      <alignment horizontal="center" wrapText="1"/>
    </xf>
    <xf numFmtId="0" fontId="0" fillId="6" borderId="4" xfId="0" applyFont="1" applyFill="1" applyBorder="1" applyAlignment="1">
      <alignment horizontal="center" wrapText="1"/>
    </xf>
    <xf numFmtId="0" fontId="0" fillId="7" borderId="4" xfId="0" applyFont="1" applyFill="1" applyBorder="1" applyAlignment="1">
      <alignment horizontal="center" wrapText="1"/>
    </xf>
    <xf numFmtId="0" fontId="10" fillId="5" borderId="4" xfId="0" applyFont="1" applyFill="1" applyBorder="1" applyAlignment="1">
      <alignment horizontal="right"/>
    </xf>
    <xf numFmtId="0" fontId="10" fillId="6" borderId="4" xfId="0" applyFont="1" applyFill="1" applyBorder="1" applyAlignment="1">
      <alignment horizontal="right"/>
    </xf>
    <xf numFmtId="0" fontId="10" fillId="7" borderId="4" xfId="0" applyFont="1" applyFill="1" applyBorder="1" applyAlignment="1">
      <alignment horizontal="right"/>
    </xf>
    <xf numFmtId="0" fontId="32" fillId="0" borderId="4" xfId="0" applyFont="1" applyBorder="1" applyAlignment="1">
      <alignment horizontal="left"/>
    </xf>
    <xf numFmtId="0" fontId="32" fillId="5" borderId="4" xfId="0" applyFont="1" applyFill="1" applyBorder="1" applyAlignment="1">
      <alignment horizontal="left"/>
    </xf>
    <xf numFmtId="0" fontId="32" fillId="5" borderId="4" xfId="0" applyFont="1" applyFill="1" applyBorder="1" applyAlignment="1">
      <alignment horizontal="right"/>
    </xf>
    <xf numFmtId="0" fontId="32" fillId="6" borderId="4" xfId="0" applyFont="1" applyFill="1" applyBorder="1" applyAlignment="1">
      <alignment horizontal="left"/>
    </xf>
    <xf numFmtId="0" fontId="32" fillId="6" borderId="4" xfId="0" applyFont="1" applyFill="1" applyBorder="1" applyAlignment="1">
      <alignment horizontal="right"/>
    </xf>
    <xf numFmtId="0" fontId="32" fillId="7" borderId="4" xfId="0" applyFont="1" applyFill="1" applyBorder="1" applyAlignment="1">
      <alignment horizontal="right"/>
    </xf>
    <xf numFmtId="0" fontId="33" fillId="5" borderId="4" xfId="0" applyFont="1" applyFill="1" applyBorder="1" applyAlignment="1">
      <alignment horizontal="right"/>
    </xf>
    <xf numFmtId="0" fontId="33" fillId="7" borderId="4" xfId="0" applyFont="1" applyFill="1" applyBorder="1" applyAlignment="1">
      <alignment horizontal="right"/>
    </xf>
    <xf numFmtId="0" fontId="6" fillId="7" borderId="4" xfId="0" applyFont="1" applyFill="1" applyBorder="1" applyAlignment="1"/>
    <xf numFmtId="0" fontId="6" fillId="5" borderId="4" xfId="0" applyFont="1" applyFill="1" applyBorder="1" applyAlignment="1"/>
    <xf numFmtId="0" fontId="6" fillId="6" borderId="4" xfId="0" applyFont="1" applyFill="1" applyBorder="1" applyAlignment="1"/>
    <xf numFmtId="0" fontId="0" fillId="0" borderId="4" xfId="0" applyFont="1" applyBorder="1" applyAlignment="1">
      <alignment horizontal="center" wrapText="1"/>
    </xf>
    <xf numFmtId="0" fontId="23" fillId="7" borderId="4" xfId="0" applyFont="1" applyFill="1" applyBorder="1" applyAlignment="1">
      <alignment horizontal="left"/>
    </xf>
    <xf numFmtId="0" fontId="23" fillId="5" borderId="4" xfId="0" applyFont="1" applyFill="1" applyBorder="1" applyAlignment="1">
      <alignment horizontal="left"/>
    </xf>
    <xf numFmtId="0" fontId="23" fillId="6" borderId="4" xfId="0" applyFont="1" applyFill="1" applyBorder="1" applyAlignment="1">
      <alignment horizontal="left"/>
    </xf>
    <xf numFmtId="0" fontId="33" fillId="0" borderId="4" xfId="0" applyFont="1" applyBorder="1" applyAlignment="1">
      <alignment horizontal="center" wrapText="1"/>
    </xf>
    <xf numFmtId="0" fontId="34" fillId="7" borderId="4" xfId="0" applyFont="1" applyFill="1" applyBorder="1" applyAlignment="1">
      <alignment horizontal="left"/>
    </xf>
    <xf numFmtId="0" fontId="34" fillId="5" borderId="4" xfId="0" applyFont="1" applyFill="1" applyBorder="1" applyAlignment="1">
      <alignment horizontal="left"/>
    </xf>
    <xf numFmtId="0" fontId="34" fillId="6" borderId="4" xfId="0" applyFont="1" applyFill="1" applyBorder="1" applyAlignment="1">
      <alignment horizontal="left"/>
    </xf>
    <xf numFmtId="0" fontId="33" fillId="0" borderId="0" xfId="0" applyFont="1" applyAlignment="1">
      <alignment horizontal="center" wrapText="1"/>
    </xf>
    <xf numFmtId="0" fontId="28" fillId="0" borderId="6" xfId="0" applyFont="1" applyBorder="1" applyAlignment="1">
      <alignment horizontal="center" vertical="center" wrapText="1"/>
    </xf>
    <xf numFmtId="0" fontId="28" fillId="0" borderId="6" xfId="0" applyFont="1" applyBorder="1" applyAlignment="1">
      <alignment horizontal="left" vertical="center" wrapText="1"/>
    </xf>
    <xf numFmtId="0" fontId="22" fillId="0" borderId="4" xfId="0" applyFont="1" applyBorder="1" applyAlignment="1">
      <alignment horizontal="center" wrapText="1"/>
    </xf>
    <xf numFmtId="0" fontId="22" fillId="0" borderId="4" xfId="0" applyFont="1" applyBorder="1" applyAlignment="1">
      <alignment horizontal="center" wrapText="1"/>
    </xf>
    <xf numFmtId="0" fontId="28" fillId="0" borderId="4" xfId="0" applyFont="1" applyBorder="1" applyAlignment="1">
      <alignment horizontal="center" vertical="center" wrapText="1"/>
    </xf>
    <xf numFmtId="0" fontId="28" fillId="0" borderId="4" xfId="0" applyFont="1" applyBorder="1" applyAlignment="1">
      <alignment horizontal="left" wrapText="1"/>
    </xf>
    <xf numFmtId="0" fontId="6" fillId="0" borderId="4" xfId="0" applyFont="1" applyBorder="1" applyAlignment="1">
      <alignment horizontal="left" wrapText="1"/>
    </xf>
    <xf numFmtId="0" fontId="22" fillId="0" borderId="4" xfId="0" applyFont="1" applyBorder="1" applyAlignment="1">
      <alignment horizontal="center" wrapText="1"/>
    </xf>
    <xf numFmtId="0" fontId="35" fillId="0" borderId="4" xfId="0" applyFont="1" applyBorder="1" applyAlignment="1">
      <alignment horizontal="right"/>
    </xf>
    <xf numFmtId="0" fontId="10" fillId="0" borderId="4" xfId="0" applyFont="1" applyBorder="1" applyAlignment="1">
      <alignment horizontal="left"/>
    </xf>
    <xf numFmtId="0" fontId="10" fillId="0" borderId="4" xfId="0" applyFont="1" applyBorder="1" applyAlignment="1">
      <alignment horizontal="left"/>
    </xf>
    <xf numFmtId="9" fontId="10" fillId="0" borderId="4" xfId="0" applyNumberFormat="1" applyFont="1" applyBorder="1" applyAlignment="1">
      <alignment horizontal="left"/>
    </xf>
    <xf numFmtId="9" fontId="6" fillId="0" borderId="4" xfId="0" applyNumberFormat="1" applyFont="1" applyBorder="1" applyAlignment="1"/>
    <xf numFmtId="0" fontId="22" fillId="0" borderId="11" xfId="0" applyFont="1" applyBorder="1" applyAlignment="1">
      <alignment horizontal="left" wrapText="1"/>
    </xf>
    <xf numFmtId="0" fontId="22" fillId="0" borderId="11" xfId="0" applyFont="1" applyBorder="1" applyAlignment="1">
      <alignment horizontal="right" wrapText="1"/>
    </xf>
    <xf numFmtId="0" fontId="28" fillId="0" borderId="11" xfId="0" applyFont="1" applyBorder="1" applyAlignment="1">
      <alignment horizontal="right" wrapText="1"/>
    </xf>
    <xf numFmtId="0" fontId="0" fillId="0" borderId="4" xfId="0" applyFont="1" applyBorder="1" applyAlignment="1">
      <alignment horizontal="center" wrapText="1"/>
    </xf>
    <xf numFmtId="0" fontId="0" fillId="0" borderId="4" xfId="0" applyFont="1" applyBorder="1" applyAlignment="1">
      <alignment horizontal="left" wrapText="1"/>
    </xf>
    <xf numFmtId="0" fontId="0" fillId="0" borderId="4" xfId="0" applyFont="1" applyBorder="1" applyAlignment="1">
      <alignment horizontal="right" wrapText="1"/>
    </xf>
    <xf numFmtId="0" fontId="2" fillId="0" borderId="4" xfId="0" applyFont="1" applyBorder="1" applyAlignment="1">
      <alignment horizontal="right" wrapText="1"/>
    </xf>
    <xf numFmtId="0" fontId="36" fillId="0" borderId="4" xfId="0" applyFont="1" applyBorder="1" applyAlignment="1">
      <alignment wrapText="1"/>
    </xf>
    <xf numFmtId="0" fontId="6" fillId="0" borderId="3" xfId="0" applyFont="1" applyBorder="1" applyAlignment="1"/>
    <xf numFmtId="0" fontId="36" fillId="0" borderId="3" xfId="0" applyFont="1" applyBorder="1" applyAlignment="1">
      <alignment horizontal="right" wrapText="1"/>
    </xf>
    <xf numFmtId="0" fontId="37" fillId="0" borderId="6" xfId="0" applyFont="1" applyBorder="1" applyAlignment="1">
      <alignment wrapText="1"/>
    </xf>
    <xf numFmtId="0" fontId="6" fillId="0" borderId="12" xfId="0" applyFont="1" applyBorder="1" applyAlignment="1"/>
    <xf numFmtId="0" fontId="37" fillId="0" borderId="12" xfId="0" applyFont="1" applyBorder="1" applyAlignment="1">
      <alignment horizontal="right" wrapText="1"/>
    </xf>
    <xf numFmtId="0" fontId="23" fillId="0" borderId="4" xfId="0" applyFont="1" applyBorder="1" applyAlignment="1">
      <alignment horizontal="left"/>
    </xf>
    <xf numFmtId="0" fontId="4" fillId="0" borderId="4" xfId="0" applyFont="1" applyBorder="1"/>
    <xf numFmtId="0" fontId="34" fillId="0" borderId="4" xfId="0" applyFont="1" applyBorder="1" applyAlignment="1">
      <alignment horizontal="left"/>
    </xf>
    <xf numFmtId="0" fontId="22" fillId="0" borderId="4" xfId="0" applyFont="1" applyBorder="1" applyAlignment="1">
      <alignment horizontal="left" vertical="top" wrapText="1"/>
    </xf>
    <xf numFmtId="0" fontId="39" fillId="0" borderId="4" xfId="0" applyFont="1" applyBorder="1" applyAlignment="1">
      <alignment horizontal="left"/>
    </xf>
    <xf numFmtId="0" fontId="39" fillId="0" borderId="4" xfId="0" applyFont="1" applyBorder="1" applyAlignment="1">
      <alignment horizontal="right"/>
    </xf>
    <xf numFmtId="0" fontId="0" fillId="0" borderId="4" xfId="0" applyFont="1" applyBorder="1" applyAlignment="1">
      <alignment horizontal="left" vertical="top" wrapText="1"/>
    </xf>
    <xf numFmtId="0" fontId="41" fillId="0" borderId="4" xfId="0" applyFont="1" applyBorder="1" applyAlignment="1">
      <alignment horizontal="left" wrapText="1"/>
    </xf>
    <xf numFmtId="0" fontId="42" fillId="0" borderId="4" xfId="0" applyFont="1" applyBorder="1" applyAlignment="1">
      <alignment horizontal="center" wrapText="1"/>
    </xf>
    <xf numFmtId="0" fontId="6" fillId="0" borderId="4" xfId="0" applyFont="1" applyBorder="1" applyAlignment="1"/>
    <xf numFmtId="0" fontId="6" fillId="0" borderId="3" xfId="0" applyFont="1" applyBorder="1" applyAlignment="1">
      <alignment horizontal="right"/>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3" fillId="0" borderId="4" xfId="0" applyFont="1" applyBorder="1" applyAlignment="1">
      <alignment vertical="center"/>
    </xf>
    <xf numFmtId="0" fontId="44" fillId="0" borderId="4" xfId="0" applyFont="1" applyBorder="1" applyAlignment="1">
      <alignment horizontal="left"/>
    </xf>
    <xf numFmtId="0" fontId="28" fillId="0" borderId="0" xfId="0" applyFont="1" applyAlignment="1">
      <alignment horizontal="center" vertical="center" wrapText="1"/>
    </xf>
    <xf numFmtId="0" fontId="28" fillId="0" borderId="4" xfId="0" applyFont="1" applyBorder="1" applyAlignment="1">
      <alignment vertical="center" wrapText="1"/>
    </xf>
    <xf numFmtId="0" fontId="26" fillId="0" borderId="4" xfId="0" applyFont="1" applyBorder="1" applyAlignment="1">
      <alignment vertical="center"/>
    </xf>
    <xf numFmtId="0" fontId="28" fillId="0" borderId="4" xfId="0" applyFont="1" applyBorder="1" applyAlignment="1">
      <alignment horizontal="center" vertical="center" wrapText="1"/>
    </xf>
    <xf numFmtId="0" fontId="45" fillId="0" borderId="4" xfId="0" applyFont="1" applyBorder="1" applyAlignment="1"/>
    <xf numFmtId="0" fontId="28" fillId="0" borderId="4" xfId="0" applyFont="1" applyBorder="1" applyAlignment="1">
      <alignment horizontal="center" wrapText="1"/>
    </xf>
    <xf numFmtId="0" fontId="46" fillId="0" borderId="4" xfId="0" applyFont="1" applyBorder="1" applyAlignment="1"/>
    <xf numFmtId="0" fontId="6" fillId="0" borderId="4" xfId="0" applyFont="1" applyBorder="1" applyAlignment="1"/>
    <xf numFmtId="0" fontId="0" fillId="0" borderId="4" xfId="0" applyFont="1" applyBorder="1" applyAlignment="1">
      <alignment horizontal="center" vertical="center" wrapText="1"/>
    </xf>
    <xf numFmtId="0" fontId="43" fillId="0" borderId="4" xfId="0" applyFont="1" applyBorder="1" applyAlignment="1">
      <alignment horizontal="left" wrapText="1"/>
    </xf>
    <xf numFmtId="0" fontId="47" fillId="0" borderId="4" xfId="0" applyFont="1" applyBorder="1" applyAlignment="1">
      <alignment horizontal="center" wrapText="1"/>
    </xf>
    <xf numFmtId="0" fontId="43" fillId="0" borderId="4" xfId="0" applyFont="1" applyBorder="1" applyAlignment="1">
      <alignment wrapText="1"/>
    </xf>
    <xf numFmtId="0" fontId="4" fillId="0" borderId="4" xfId="0" applyFont="1" applyBorder="1" applyAlignment="1">
      <alignment vertical="top"/>
    </xf>
    <xf numFmtId="0" fontId="47" fillId="0" borderId="4" xfId="0" applyFont="1" applyBorder="1" applyAlignment="1">
      <alignment horizontal="center" wrapText="1"/>
    </xf>
    <xf numFmtId="0" fontId="43" fillId="5" borderId="4" xfId="0" applyFont="1" applyFill="1" applyBorder="1" applyAlignment="1">
      <alignment horizontal="left" wrapText="1"/>
    </xf>
    <xf numFmtId="0" fontId="3" fillId="0" borderId="4" xfId="0" applyFont="1" applyBorder="1" applyAlignment="1"/>
    <xf numFmtId="0" fontId="26" fillId="0" borderId="6" xfId="0" applyFont="1" applyBorder="1" applyAlignment="1"/>
    <xf numFmtId="0" fontId="26" fillId="0" borderId="12" xfId="0" applyFont="1" applyBorder="1" applyAlignment="1"/>
    <xf numFmtId="0" fontId="10" fillId="9" borderId="4" xfId="0" applyFont="1" applyFill="1" applyBorder="1" applyAlignment="1">
      <alignment horizontal="left"/>
    </xf>
    <xf numFmtId="0" fontId="4" fillId="9" borderId="4" xfId="0" applyFont="1" applyFill="1" applyBorder="1" applyAlignment="1">
      <alignment horizontal="left"/>
    </xf>
    <xf numFmtId="0" fontId="4" fillId="0" borderId="4" xfId="0" applyFont="1" applyBorder="1" applyAlignment="1">
      <alignment horizontal="right"/>
    </xf>
    <xf numFmtId="0" fontId="6" fillId="0" borderId="4" xfId="0" applyFont="1" applyBorder="1"/>
    <xf numFmtId="0" fontId="4" fillId="0" borderId="4" xfId="0" applyFont="1" applyBorder="1" applyAlignment="1">
      <alignment horizontal="left" wrapText="1"/>
    </xf>
    <xf numFmtId="0" fontId="2" fillId="0" borderId="4" xfId="0" applyFont="1" applyBorder="1" applyAlignment="1">
      <alignment horizontal="center" wrapText="1"/>
    </xf>
    <xf numFmtId="0" fontId="35" fillId="0" borderId="4" xfId="0" applyFont="1" applyBorder="1" applyAlignment="1">
      <alignment horizontal="left"/>
    </xf>
    <xf numFmtId="0" fontId="3" fillId="0" borderId="4" xfId="0" applyFont="1" applyBorder="1" applyAlignment="1">
      <alignment horizontal="left"/>
    </xf>
    <xf numFmtId="0" fontId="0" fillId="0" borderId="4" xfId="0" applyFont="1" applyBorder="1" applyAlignment="1">
      <alignment horizontal="center" wrapText="1"/>
    </xf>
    <xf numFmtId="0" fontId="2" fillId="0" borderId="4" xfId="0" applyFont="1" applyBorder="1" applyAlignment="1">
      <alignment horizontal="center" vertical="center" wrapText="1"/>
    </xf>
    <xf numFmtId="0" fontId="48" fillId="4" borderId="0" xfId="0" applyFont="1" applyFill="1"/>
    <xf numFmtId="0" fontId="50" fillId="0" borderId="0" xfId="0" applyFont="1" applyAlignment="1">
      <alignment horizontal="center" vertical="top"/>
    </xf>
    <xf numFmtId="0" fontId="50" fillId="0" borderId="13" xfId="0" applyFont="1" applyBorder="1" applyAlignment="1">
      <alignment horizontal="center" vertical="top"/>
    </xf>
    <xf numFmtId="0" fontId="51" fillId="0" borderId="0" xfId="0" applyFont="1" applyAlignment="1">
      <alignment horizontal="right"/>
    </xf>
    <xf numFmtId="0" fontId="51" fillId="0" borderId="0" xfId="0" applyFont="1" applyAlignment="1"/>
    <xf numFmtId="0" fontId="51" fillId="0" borderId="13" xfId="0" applyFont="1" applyBorder="1" applyAlignment="1">
      <alignment horizontal="right"/>
    </xf>
    <xf numFmtId="0" fontId="2" fillId="0" borderId="4" xfId="0" applyFont="1" applyBorder="1" applyAlignment="1">
      <alignment vertical="center" wrapText="1"/>
    </xf>
    <xf numFmtId="0" fontId="0" fillId="0" borderId="4" xfId="0" applyFont="1" applyBorder="1" applyAlignment="1">
      <alignment wrapText="1"/>
    </xf>
    <xf numFmtId="0" fontId="4" fillId="0" borderId="4" xfId="0" applyFont="1" applyBorder="1" applyAlignment="1"/>
    <xf numFmtId="0" fontId="6" fillId="0" borderId="4" xfId="0" applyFont="1" applyBorder="1" applyAlignment="1"/>
    <xf numFmtId="2" fontId="10" fillId="0" borderId="4" xfId="0" applyNumberFormat="1" applyFont="1" applyBorder="1" applyAlignment="1">
      <alignment horizontal="right"/>
    </xf>
    <xf numFmtId="0" fontId="6" fillId="0" borderId="0" xfId="0" applyFont="1" applyAlignment="1">
      <alignment horizontal="right"/>
    </xf>
    <xf numFmtId="0" fontId="61" fillId="0" borderId="1" xfId="1" applyFont="1" applyBorder="1" applyAlignment="1">
      <alignment vertical="top" wrapText="1"/>
    </xf>
    <xf numFmtId="0" fontId="58" fillId="0" borderId="2" xfId="1" applyBorder="1" applyAlignment="1">
      <alignment vertical="top"/>
    </xf>
    <xf numFmtId="0" fontId="58" fillId="0" borderId="3" xfId="1" applyBorder="1" applyAlignment="1">
      <alignment vertical="top"/>
    </xf>
    <xf numFmtId="0" fontId="3" fillId="2" borderId="5" xfId="0" applyFont="1" applyFill="1" applyBorder="1" applyAlignment="1">
      <alignment horizontal="center" vertical="center"/>
    </xf>
    <xf numFmtId="0" fontId="1" fillId="0" borderId="6" xfId="0" applyFont="1" applyBorder="1"/>
    <xf numFmtId="0" fontId="4" fillId="0" borderId="5" xfId="0" applyFont="1" applyBorder="1" applyAlignment="1">
      <alignment horizontal="center" vertical="center"/>
    </xf>
    <xf numFmtId="0" fontId="25" fillId="0" borderId="0" xfId="0" applyFont="1" applyAlignment="1">
      <alignment wrapText="1"/>
    </xf>
    <xf numFmtId="0" fontId="0" fillId="0" borderId="0" xfId="0" applyFont="1" applyAlignment="1"/>
    <xf numFmtId="0" fontId="27" fillId="0" borderId="0" xfId="0" applyFont="1" applyAlignment="1">
      <alignment vertical="top" wrapText="1"/>
    </xf>
    <xf numFmtId="0" fontId="1" fillId="0" borderId="2" xfId="0" applyFont="1" applyBorder="1"/>
    <xf numFmtId="0" fontId="1" fillId="0" borderId="3" xfId="0" applyFont="1" applyBorder="1"/>
    <xf numFmtId="0" fontId="3" fillId="0" borderId="1" xfId="0" applyFont="1" applyBorder="1" applyAlignment="1">
      <alignment horizontal="center"/>
    </xf>
    <xf numFmtId="0" fontId="28" fillId="0" borderId="1" xfId="0" applyFont="1" applyBorder="1" applyAlignment="1">
      <alignment horizontal="left" vertical="center" wrapText="1"/>
    </xf>
    <xf numFmtId="0" fontId="26" fillId="0" borderId="1" xfId="0" applyFont="1" applyBorder="1" applyAlignment="1">
      <alignment horizontal="center"/>
    </xf>
    <xf numFmtId="0" fontId="2" fillId="0" borderId="1" xfId="0" applyFont="1" applyBorder="1" applyAlignment="1">
      <alignment horizontal="left" wrapText="1"/>
    </xf>
    <xf numFmtId="0" fontId="2" fillId="0" borderId="5" xfId="0" applyFont="1" applyBorder="1" applyAlignment="1">
      <alignment horizontal="center" vertical="center" wrapText="1"/>
    </xf>
    <xf numFmtId="0" fontId="3" fillId="0" borderId="1" xfId="0" applyFont="1" applyBorder="1" applyAlignment="1"/>
    <xf numFmtId="0" fontId="6" fillId="5" borderId="1" xfId="0" applyFont="1" applyFill="1" applyBorder="1" applyAlignment="1"/>
    <xf numFmtId="0" fontId="6" fillId="6" borderId="1" xfId="0" applyFont="1" applyFill="1" applyBorder="1" applyAlignment="1"/>
    <xf numFmtId="0" fontId="34" fillId="5" borderId="1" xfId="0" applyFont="1" applyFill="1" applyBorder="1" applyAlignment="1">
      <alignment horizontal="left"/>
    </xf>
    <xf numFmtId="0" fontId="34" fillId="6" borderId="1" xfId="0" applyFont="1" applyFill="1" applyBorder="1" applyAlignment="1">
      <alignment horizontal="left"/>
    </xf>
    <xf numFmtId="0" fontId="23" fillId="5" borderId="1" xfId="0" applyFont="1" applyFill="1" applyBorder="1" applyAlignment="1">
      <alignment horizontal="left"/>
    </xf>
    <xf numFmtId="0" fontId="23" fillId="6" borderId="1" xfId="0" applyFont="1" applyFill="1" applyBorder="1" applyAlignment="1">
      <alignment horizontal="left"/>
    </xf>
    <xf numFmtId="0" fontId="28" fillId="0" borderId="1" xfId="0" applyFont="1" applyBorder="1" applyAlignment="1">
      <alignment horizontal="center" vertical="center" wrapText="1"/>
    </xf>
    <xf numFmtId="0" fontId="10" fillId="0" borderId="5" xfId="0" applyFont="1" applyBorder="1" applyAlignment="1">
      <alignment horizontal="left" vertical="center"/>
    </xf>
    <xf numFmtId="0" fontId="22" fillId="0" borderId="1" xfId="0" applyFont="1" applyBorder="1" applyAlignment="1">
      <alignment horizontal="center" wrapText="1"/>
    </xf>
    <xf numFmtId="0" fontId="28" fillId="0" borderId="1" xfId="0" applyFont="1" applyBorder="1" applyAlignment="1">
      <alignment horizontal="center" wrapText="1"/>
    </xf>
    <xf numFmtId="0" fontId="23" fillId="0" borderId="1" xfId="0" applyFont="1" applyBorder="1" applyAlignment="1">
      <alignment horizontal="left"/>
    </xf>
    <xf numFmtId="0" fontId="4" fillId="0" borderId="1" xfId="0" applyFont="1" applyBorder="1" applyAlignment="1">
      <alignment horizontal="center" vertical="center"/>
    </xf>
    <xf numFmtId="0" fontId="3" fillId="0" borderId="5" xfId="0" applyFont="1" applyBorder="1" applyAlignment="1">
      <alignment horizontal="center" vertical="center"/>
    </xf>
    <xf numFmtId="0" fontId="34" fillId="0" borderId="1" xfId="0" applyFont="1" applyBorder="1" applyAlignment="1">
      <alignment horizontal="left"/>
    </xf>
    <xf numFmtId="0" fontId="2" fillId="0" borderId="1" xfId="0" applyFont="1" applyBorder="1" applyAlignment="1">
      <alignment horizontal="left" vertical="center" wrapText="1"/>
    </xf>
    <xf numFmtId="0" fontId="6" fillId="0" borderId="1" xfId="0" applyFont="1" applyBorder="1"/>
    <xf numFmtId="0" fontId="43" fillId="0" borderId="1" xfId="0" applyFont="1" applyBorder="1" applyAlignment="1">
      <alignment horizontal="left" vertical="center" wrapText="1"/>
    </xf>
    <xf numFmtId="0" fontId="41" fillId="0" borderId="1" xfId="0" applyFont="1" applyBorder="1" applyAlignment="1">
      <alignment horizontal="left" vertical="center" wrapText="1"/>
    </xf>
    <xf numFmtId="0" fontId="43" fillId="8" borderId="1" xfId="0" applyFont="1" applyFill="1" applyBorder="1" applyAlignment="1">
      <alignment horizontal="center" wrapText="1"/>
    </xf>
    <xf numFmtId="0" fontId="43" fillId="0" borderId="1" xfId="0" applyFont="1" applyBorder="1" applyAlignment="1">
      <alignment wrapText="1"/>
    </xf>
    <xf numFmtId="0" fontId="43" fillId="5" borderId="1" xfId="0" applyFont="1" applyFill="1" applyBorder="1" applyAlignment="1">
      <alignment horizontal="left" vertical="center" wrapText="1"/>
    </xf>
    <xf numFmtId="0" fontId="10" fillId="0" borderId="1" xfId="0" applyFont="1" applyBorder="1" applyAlignment="1">
      <alignment horizontal="right"/>
    </xf>
    <xf numFmtId="0" fontId="3" fillId="0" borderId="1" xfId="0" applyFont="1" applyBorder="1" applyAlignment="1">
      <alignment vertical="center"/>
    </xf>
    <xf numFmtId="0" fontId="3" fillId="0" borderId="1" xfId="0" applyFont="1" applyBorder="1" applyAlignment="1">
      <alignment vertical="center" wrapText="1"/>
    </xf>
    <xf numFmtId="0" fontId="26" fillId="0" borderId="1" xfId="0" applyFont="1" applyBorder="1" applyAlignment="1">
      <alignment vertical="center"/>
    </xf>
    <xf numFmtId="0" fontId="27" fillId="0" borderId="0" xfId="0" applyFont="1" applyAlignment="1">
      <alignment vertical="top"/>
    </xf>
    <xf numFmtId="0" fontId="0" fillId="0" borderId="0" xfId="0" applyFont="1" applyAlignment="1">
      <alignment vertical="top"/>
    </xf>
    <xf numFmtId="0" fontId="27" fillId="0" borderId="1" xfId="0" applyFont="1" applyBorder="1" applyAlignment="1">
      <alignment vertical="top" wrapText="1"/>
    </xf>
    <xf numFmtId="0" fontId="1" fillId="0" borderId="2" xfId="0" applyFont="1" applyBorder="1" applyAlignment="1">
      <alignment vertical="top"/>
    </xf>
    <xf numFmtId="0" fontId="1" fillId="0" borderId="3" xfId="0" applyFont="1" applyBorder="1" applyAlignment="1">
      <alignment vertical="top"/>
    </xf>
    <xf numFmtId="0" fontId="25" fillId="0" borderId="0" xfId="0" applyFont="1" applyAlignment="1">
      <alignment vertical="top" wrapText="1"/>
    </xf>
    <xf numFmtId="0" fontId="25" fillId="0" borderId="1" xfId="0" applyFont="1" applyBorder="1" applyAlignment="1">
      <alignment vertical="top" wrapText="1"/>
    </xf>
    <xf numFmtId="0" fontId="27" fillId="0" borderId="8" xfId="0" applyFont="1" applyBorder="1" applyAlignment="1">
      <alignment vertical="top" wrapText="1"/>
    </xf>
    <xf numFmtId="0" fontId="1" fillId="0" borderId="9" xfId="0" applyFont="1" applyBorder="1" applyAlignment="1">
      <alignment vertical="top"/>
    </xf>
    <xf numFmtId="0" fontId="1" fillId="0" borderId="10" xfId="0" applyFont="1" applyBorder="1" applyAlignment="1">
      <alignment vertical="top"/>
    </xf>
    <xf numFmtId="0" fontId="38" fillId="0" borderId="0" xfId="0" applyFont="1" applyAlignment="1">
      <alignment vertical="top" wrapText="1"/>
    </xf>
    <xf numFmtId="0" fontId="40" fillId="0" borderId="0" xfId="0" applyFont="1" applyAlignment="1">
      <alignment vertical="top" wrapText="1"/>
    </xf>
    <xf numFmtId="0" fontId="40" fillId="0" borderId="1" xfId="0" applyFont="1" applyBorder="1" applyAlignment="1">
      <alignment vertical="top" wrapText="1"/>
    </xf>
    <xf numFmtId="0" fontId="49"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ithub.com/CAMI-challenge/second_challenge_evaluation/tree/master/scripts/data_generation" TargetMode="External"/><Relationship Id="rId1" Type="http://schemas.openxmlformats.org/officeDocument/2006/relationships/hyperlink" Target="https://github.com/CAMI-challenge/second_challenge_evaluation/tree/master/scripts/data_generation."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github.com/GATB/gatb-pipeline" TargetMode="External"/><Relationship Id="rId117" Type="http://schemas.openxmlformats.org/officeDocument/2006/relationships/hyperlink" Target="https://github.com/pirovc/dudes" TargetMode="External"/><Relationship Id="rId21" Type="http://schemas.openxmlformats.org/officeDocument/2006/relationships/hyperlink" Target="https://github.com/CSB5/OPERA-MS" TargetMode="External"/><Relationship Id="rId42" Type="http://schemas.openxmlformats.org/officeDocument/2006/relationships/hyperlink" Target="https://github.com/ablab/spades" TargetMode="External"/><Relationship Id="rId47" Type="http://schemas.openxmlformats.org/officeDocument/2006/relationships/hyperlink" Target="https://github.com/CSB5/OPERA-MS" TargetMode="External"/><Relationship Id="rId63" Type="http://schemas.openxmlformats.org/officeDocument/2006/relationships/hyperlink" Target="https://sourceforge.net/projects/maxbin/" TargetMode="External"/><Relationship Id="rId68" Type="http://schemas.openxmlformats.org/officeDocument/2006/relationships/hyperlink" Target="https://github.com/ziyewang/MetaBinner" TargetMode="External"/><Relationship Id="rId84" Type="http://schemas.openxmlformats.org/officeDocument/2006/relationships/hyperlink" Target="https://github.com/ziyewang/MetaBinner" TargetMode="External"/><Relationship Id="rId89" Type="http://schemas.openxmlformats.org/officeDocument/2006/relationships/hyperlink" Target="https://sourceforge.net/projects/maxbin/" TargetMode="External"/><Relationship Id="rId112" Type="http://schemas.openxmlformats.org/officeDocument/2006/relationships/hyperlink" Target="https://github.com/pirovc/ganon" TargetMode="External"/><Relationship Id="rId133" Type="http://schemas.openxmlformats.org/officeDocument/2006/relationships/hyperlink" Target="https://github.com/pirovc/dudes" TargetMode="External"/><Relationship Id="rId16" Type="http://schemas.openxmlformats.org/officeDocument/2006/relationships/hyperlink" Target="https://github.com/ablab/spades" TargetMode="External"/><Relationship Id="rId107" Type="http://schemas.openxmlformats.org/officeDocument/2006/relationships/hyperlink" Target="https://github.com/bbuchfink/diamond" TargetMode="External"/><Relationship Id="rId11" Type="http://schemas.openxmlformats.org/officeDocument/2006/relationships/hyperlink" Target="https://github.com/voutcn/megahit" TargetMode="External"/><Relationship Id="rId32" Type="http://schemas.openxmlformats.org/officeDocument/2006/relationships/hyperlink" Target="https://github.com/leoqiang/CAMI2" TargetMode="External"/><Relationship Id="rId37" Type="http://schemas.openxmlformats.org/officeDocument/2006/relationships/hyperlink" Target="https://github.com/CSB5/OPERA-MS" TargetMode="External"/><Relationship Id="rId53" Type="http://schemas.openxmlformats.org/officeDocument/2006/relationships/hyperlink" Target="http://quay.io/biocontainers/concoct:1.1.0--py37h88e4a8a_0" TargetMode="External"/><Relationship Id="rId58" Type="http://schemas.openxmlformats.org/officeDocument/2006/relationships/hyperlink" Target="https://github.com/ziyewang/MetaBinner" TargetMode="External"/><Relationship Id="rId74" Type="http://schemas.openxmlformats.org/officeDocument/2006/relationships/hyperlink" Target="https://sourceforge.net/projects/maxbin/" TargetMode="External"/><Relationship Id="rId79" Type="http://schemas.openxmlformats.org/officeDocument/2006/relationships/hyperlink" Target="https://github.com/ziyewang/MetaBinner" TargetMode="External"/><Relationship Id="rId102" Type="http://schemas.openxmlformats.org/officeDocument/2006/relationships/hyperlink" Target="https://sourceforge.net/projects/maxbin/" TargetMode="External"/><Relationship Id="rId123" Type="http://schemas.openxmlformats.org/officeDocument/2006/relationships/hyperlink" Target="https://github.com/motu-tool/mOTUs_v2" TargetMode="External"/><Relationship Id="rId128" Type="http://schemas.openxmlformats.org/officeDocument/2006/relationships/hyperlink" Target="https://github.com/motu-tool/mOTUs_v2" TargetMode="External"/><Relationship Id="rId5" Type="http://schemas.openxmlformats.org/officeDocument/2006/relationships/hyperlink" Target="https://github.com/fenderglass/Flye" TargetMode="External"/><Relationship Id="rId90" Type="http://schemas.openxmlformats.org/officeDocument/2006/relationships/hyperlink" Target="https://github.com/RasmussenLab/vamb" TargetMode="External"/><Relationship Id="rId95" Type="http://schemas.openxmlformats.org/officeDocument/2006/relationships/hyperlink" Target="https://sourceforge.net/projects/maxbin/" TargetMode="External"/><Relationship Id="rId14" Type="http://schemas.openxmlformats.org/officeDocument/2006/relationships/hyperlink" Target="http://github.com/metagenome-atlas/atlas" TargetMode="External"/><Relationship Id="rId22" Type="http://schemas.openxmlformats.org/officeDocument/2006/relationships/hyperlink" Target="https://github.com/sebhtml/ray" TargetMode="External"/><Relationship Id="rId27" Type="http://schemas.openxmlformats.org/officeDocument/2006/relationships/hyperlink" Target="https://sourceforge.net/projects/hipmer/" TargetMode="External"/><Relationship Id="rId30" Type="http://schemas.openxmlformats.org/officeDocument/2006/relationships/hyperlink" Target="https://github.com/voutcn/megahit" TargetMode="External"/><Relationship Id="rId35" Type="http://schemas.openxmlformats.org/officeDocument/2006/relationships/hyperlink" Target="https://github.com/ablab/spades" TargetMode="External"/><Relationship Id="rId43" Type="http://schemas.openxmlformats.org/officeDocument/2006/relationships/hyperlink" Target="https://github.com/voutcn/megahit" TargetMode="External"/><Relationship Id="rId48" Type="http://schemas.openxmlformats.org/officeDocument/2006/relationships/hyperlink" Target="https://github.com/ziyewang/MetaBinner" TargetMode="External"/><Relationship Id="rId56" Type="http://schemas.openxmlformats.org/officeDocument/2006/relationships/hyperlink" Target="https://github.com/ziyewang/MetaBinner" TargetMode="External"/><Relationship Id="rId64" Type="http://schemas.openxmlformats.org/officeDocument/2006/relationships/hyperlink" Target="http://merge_cutup_clustering.py/" TargetMode="External"/><Relationship Id="rId69" Type="http://schemas.openxmlformats.org/officeDocument/2006/relationships/hyperlink" Target="https://github.com/ziyewang/MetaBinner" TargetMode="External"/><Relationship Id="rId77" Type="http://schemas.openxmlformats.org/officeDocument/2006/relationships/hyperlink" Target="https://github.com/sufforest/SolidBin" TargetMode="External"/><Relationship Id="rId100" Type="http://schemas.openxmlformats.org/officeDocument/2006/relationships/hyperlink" Target="https://github.com/ziyewang/metabinner_cami2b" TargetMode="External"/><Relationship Id="rId105" Type="http://schemas.openxmlformats.org/officeDocument/2006/relationships/hyperlink" Target="https://github.com/z2e2/CAMI" TargetMode="External"/><Relationship Id="rId113" Type="http://schemas.openxmlformats.org/officeDocument/2006/relationships/hyperlink" Target="https://github.com/bbuchfink/diamond" TargetMode="External"/><Relationship Id="rId118" Type="http://schemas.openxmlformats.org/officeDocument/2006/relationships/hyperlink" Target="https://github.com/pirovc/dudes" TargetMode="External"/><Relationship Id="rId126" Type="http://schemas.openxmlformats.org/officeDocument/2006/relationships/hyperlink" Target="https://github.com/motu-tool/mOTUs_v2" TargetMode="External"/><Relationship Id="rId134" Type="http://schemas.openxmlformats.org/officeDocument/2006/relationships/hyperlink" Target="https://ccb.jhu.edu/software/bracken/" TargetMode="External"/><Relationship Id="rId8" Type="http://schemas.openxmlformats.org/officeDocument/2006/relationships/hyperlink" Target="https://sourceforge.net/projects/hipmer/" TargetMode="External"/><Relationship Id="rId51" Type="http://schemas.openxmlformats.org/officeDocument/2006/relationships/hyperlink" Target="https://github.com/Huangpq2019/UltraBinner" TargetMode="External"/><Relationship Id="rId72" Type="http://schemas.openxmlformats.org/officeDocument/2006/relationships/hyperlink" Target="https://github.com/Huangpq2019/UltraBinner" TargetMode="External"/><Relationship Id="rId80" Type="http://schemas.openxmlformats.org/officeDocument/2006/relationships/hyperlink" Target="https://github.com/ziyewang/MetaBinner" TargetMode="External"/><Relationship Id="rId85" Type="http://schemas.openxmlformats.org/officeDocument/2006/relationships/hyperlink" Target="https://github.com/ziyewang/MetaBinner" TargetMode="External"/><Relationship Id="rId93" Type="http://schemas.openxmlformats.org/officeDocument/2006/relationships/hyperlink" Target="https://github.com/ziyewang/metabinner_cami2b" TargetMode="External"/><Relationship Id="rId98" Type="http://schemas.openxmlformats.org/officeDocument/2006/relationships/hyperlink" Target="https://github.com/ziyewang/metabinner_cami2b" TargetMode="External"/><Relationship Id="rId121" Type="http://schemas.openxmlformats.org/officeDocument/2006/relationships/hyperlink" Target="https://github.com/motu-tool/mOTUs_v2" TargetMode="External"/><Relationship Id="rId3" Type="http://schemas.openxmlformats.org/officeDocument/2006/relationships/hyperlink" Target="https://github.com/broodkin/CAMI2.git" TargetMode="External"/><Relationship Id="rId12" Type="http://schemas.openxmlformats.org/officeDocument/2006/relationships/hyperlink" Target="https://github.com/voutcn/megahit" TargetMode="External"/><Relationship Id="rId17" Type="http://schemas.openxmlformats.org/officeDocument/2006/relationships/hyperlink" Target="https://github.com/ablab/spades" TargetMode="External"/><Relationship Id="rId25" Type="http://schemas.openxmlformats.org/officeDocument/2006/relationships/hyperlink" Target="https://github.com/broodkin/CAMI2.git" TargetMode="External"/><Relationship Id="rId33" Type="http://schemas.openxmlformats.org/officeDocument/2006/relationships/hyperlink" Target="http://github.com/metagenome-atlas/atlas" TargetMode="External"/><Relationship Id="rId38" Type="http://schemas.openxmlformats.org/officeDocument/2006/relationships/hyperlink" Target="https://sourceforge.net/projects/hipmer/" TargetMode="External"/><Relationship Id="rId46" Type="http://schemas.openxmlformats.org/officeDocument/2006/relationships/hyperlink" Target="https://github.com/CSB5/OPERA-MS" TargetMode="External"/><Relationship Id="rId59" Type="http://schemas.openxmlformats.org/officeDocument/2006/relationships/hyperlink" Target="https://github.com/ziyewang/MetaBinner" TargetMode="External"/><Relationship Id="rId67" Type="http://schemas.openxmlformats.org/officeDocument/2006/relationships/hyperlink" Target="https://github.com/ziyewang/MetaBinner" TargetMode="External"/><Relationship Id="rId103" Type="http://schemas.openxmlformats.org/officeDocument/2006/relationships/hyperlink" Target="https://github.com/RasmussenLab/vamb" TargetMode="External"/><Relationship Id="rId108" Type="http://schemas.openxmlformats.org/officeDocument/2006/relationships/hyperlink" Target="http://megan.informatik.uni-tuebingen.de/" TargetMode="External"/><Relationship Id="rId116" Type="http://schemas.openxmlformats.org/officeDocument/2006/relationships/hyperlink" Target="https://github.com/vrmarcelino/CriticalAss2" TargetMode="External"/><Relationship Id="rId124" Type="http://schemas.openxmlformats.org/officeDocument/2006/relationships/hyperlink" Target="https://github.com/motu-tool/mOTUs_v2" TargetMode="External"/><Relationship Id="rId129" Type="http://schemas.openxmlformats.org/officeDocument/2006/relationships/hyperlink" Target="https://github.com/motu-tool/mOTUs_v2" TargetMode="External"/><Relationship Id="rId137" Type="http://schemas.openxmlformats.org/officeDocument/2006/relationships/comments" Target="../comments1.xml"/><Relationship Id="rId20" Type="http://schemas.openxmlformats.org/officeDocument/2006/relationships/hyperlink" Target="https://github.com/ablab/spades" TargetMode="External"/><Relationship Id="rId41" Type="http://schemas.openxmlformats.org/officeDocument/2006/relationships/hyperlink" Target="https://bitbucket.org/berkeleylab/mhm2/src/master/" TargetMode="External"/><Relationship Id="rId54" Type="http://schemas.openxmlformats.org/officeDocument/2006/relationships/hyperlink" Target="https://github.com/ziyewang/MetaBinner" TargetMode="External"/><Relationship Id="rId62" Type="http://schemas.openxmlformats.org/officeDocument/2006/relationships/hyperlink" Target="https://github.com/Huangpq2019/UltraBinner" TargetMode="External"/><Relationship Id="rId70" Type="http://schemas.openxmlformats.org/officeDocument/2006/relationships/hyperlink" Target="https://github.com/ziyewang/MetaBinner" TargetMode="External"/><Relationship Id="rId75" Type="http://schemas.openxmlformats.org/officeDocument/2006/relationships/hyperlink" Target="http://quay.io/biocontainers/bowtie2:2.4.1--py38he513fc3_0" TargetMode="External"/><Relationship Id="rId83" Type="http://schemas.openxmlformats.org/officeDocument/2006/relationships/hyperlink" Target="https://github.com/ziyewang/MetaBinner" TargetMode="External"/><Relationship Id="rId88" Type="http://schemas.openxmlformats.org/officeDocument/2006/relationships/hyperlink" Target="https://github.com/Huangpq2019/UltraBinner" TargetMode="External"/><Relationship Id="rId91" Type="http://schemas.openxmlformats.org/officeDocument/2006/relationships/hyperlink" Target="https://github.com/ziyewang/metabinner_cami2b" TargetMode="External"/><Relationship Id="rId96" Type="http://schemas.openxmlformats.org/officeDocument/2006/relationships/hyperlink" Target="https://github.com/RasmussenLab/vamb" TargetMode="External"/><Relationship Id="rId111" Type="http://schemas.openxmlformats.org/officeDocument/2006/relationships/hyperlink" Target="http://megan.informatik.uni-tuebingen.de/" TargetMode="External"/><Relationship Id="rId132" Type="http://schemas.openxmlformats.org/officeDocument/2006/relationships/hyperlink" Target="https://github.com/pirovc/dudes" TargetMode="External"/><Relationship Id="rId1" Type="http://schemas.openxmlformats.org/officeDocument/2006/relationships/hyperlink" Target="https://github.com/broodkin/CAMI2.git" TargetMode="External"/><Relationship Id="rId6" Type="http://schemas.openxmlformats.org/officeDocument/2006/relationships/hyperlink" Target="https://github.com/GATB/gatb-pipeline" TargetMode="External"/><Relationship Id="rId15" Type="http://schemas.openxmlformats.org/officeDocument/2006/relationships/hyperlink" Target="http://github.com/metagenome-atlas/atlas" TargetMode="External"/><Relationship Id="rId23" Type="http://schemas.openxmlformats.org/officeDocument/2006/relationships/hyperlink" Target="https://github.com/broodkin/CAMI2.git" TargetMode="External"/><Relationship Id="rId28" Type="http://schemas.openxmlformats.org/officeDocument/2006/relationships/hyperlink" Target="https://sourceforge.net/projects/hipmer/" TargetMode="External"/><Relationship Id="rId36" Type="http://schemas.openxmlformats.org/officeDocument/2006/relationships/hyperlink" Target="https://github.com/ablab/spades" TargetMode="External"/><Relationship Id="rId49" Type="http://schemas.openxmlformats.org/officeDocument/2006/relationships/hyperlink" Target="https://github.com/ziyewang/MetaBinner" TargetMode="External"/><Relationship Id="rId57" Type="http://schemas.openxmlformats.org/officeDocument/2006/relationships/hyperlink" Target="https://github.com/ziyewang/MetaBinner" TargetMode="External"/><Relationship Id="rId106" Type="http://schemas.openxmlformats.org/officeDocument/2006/relationships/hyperlink" Target="https://github.com/bbuchfink/diamond" TargetMode="External"/><Relationship Id="rId114" Type="http://schemas.openxmlformats.org/officeDocument/2006/relationships/hyperlink" Target="http://megan.informatik.uni-tuebingen.de/" TargetMode="External"/><Relationship Id="rId119" Type="http://schemas.openxmlformats.org/officeDocument/2006/relationships/hyperlink" Target="https://github.com/hzi-bifo/cami2_pipelines" TargetMode="External"/><Relationship Id="rId127" Type="http://schemas.openxmlformats.org/officeDocument/2006/relationships/hyperlink" Target="https://github.com/motu-tool/mOTUs_v2" TargetMode="External"/><Relationship Id="rId10" Type="http://schemas.openxmlformats.org/officeDocument/2006/relationships/hyperlink" Target="https://github.com/voutcn/megahit" TargetMode="External"/><Relationship Id="rId31" Type="http://schemas.openxmlformats.org/officeDocument/2006/relationships/hyperlink" Target="https://github.com/voutcn/megahit" TargetMode="External"/><Relationship Id="rId44" Type="http://schemas.openxmlformats.org/officeDocument/2006/relationships/hyperlink" Target="https://github.com/ablab/spades" TargetMode="External"/><Relationship Id="rId52" Type="http://schemas.openxmlformats.org/officeDocument/2006/relationships/hyperlink" Target="https://sourceforge.net/projects/maxbin/" TargetMode="External"/><Relationship Id="rId60" Type="http://schemas.openxmlformats.org/officeDocument/2006/relationships/hyperlink" Target="https://github.com/ziyewang/MetaBinner" TargetMode="External"/><Relationship Id="rId65" Type="http://schemas.openxmlformats.org/officeDocument/2006/relationships/hyperlink" Target="https://github.com/sufforest/SolidBin" TargetMode="External"/><Relationship Id="rId73" Type="http://schemas.openxmlformats.org/officeDocument/2006/relationships/hyperlink" Target="https://github.com/Huangpq2019/UltraBinner" TargetMode="External"/><Relationship Id="rId78" Type="http://schemas.openxmlformats.org/officeDocument/2006/relationships/hyperlink" Target="https://github.com/sufforest/SolidBin" TargetMode="External"/><Relationship Id="rId81" Type="http://schemas.openxmlformats.org/officeDocument/2006/relationships/hyperlink" Target="https://github.com/ziyewang/MetaBinner" TargetMode="External"/><Relationship Id="rId86" Type="http://schemas.openxmlformats.org/officeDocument/2006/relationships/hyperlink" Target="https://github.com/ziyewang/MetaBinner" TargetMode="External"/><Relationship Id="rId94" Type="http://schemas.openxmlformats.org/officeDocument/2006/relationships/hyperlink" Target="https://github.com/ziyewang/metabinner_cami2b" TargetMode="External"/><Relationship Id="rId99" Type="http://schemas.openxmlformats.org/officeDocument/2006/relationships/hyperlink" Target="https://github.com/RasmussenLab/vamb" TargetMode="External"/><Relationship Id="rId101" Type="http://schemas.openxmlformats.org/officeDocument/2006/relationships/hyperlink" Target="https://github.com/ziyewang/metabinner_cami2b" TargetMode="External"/><Relationship Id="rId122" Type="http://schemas.openxmlformats.org/officeDocument/2006/relationships/hyperlink" Target="https://github.com/motu-tool/mOTUs_v2" TargetMode="External"/><Relationship Id="rId130" Type="http://schemas.openxmlformats.org/officeDocument/2006/relationships/hyperlink" Target="https://github.com/z2e2/CAMI" TargetMode="External"/><Relationship Id="rId135" Type="http://schemas.openxmlformats.org/officeDocument/2006/relationships/hyperlink" Target="https://github.com/motu-tool/mOTUs_v2" TargetMode="External"/><Relationship Id="rId4" Type="http://schemas.openxmlformats.org/officeDocument/2006/relationships/hyperlink" Target="https://github.com/bcgsc/abyss" TargetMode="External"/><Relationship Id="rId9" Type="http://schemas.openxmlformats.org/officeDocument/2006/relationships/hyperlink" Target="https://sourceforge.net/projects/hipmer/" TargetMode="External"/><Relationship Id="rId13" Type="http://schemas.openxmlformats.org/officeDocument/2006/relationships/hyperlink" Target="https://github.com/leoqiang/CAMI2" TargetMode="External"/><Relationship Id="rId18" Type="http://schemas.openxmlformats.org/officeDocument/2006/relationships/hyperlink" Target="https://github.com/ablab/spades" TargetMode="External"/><Relationship Id="rId39" Type="http://schemas.openxmlformats.org/officeDocument/2006/relationships/hyperlink" Target="https://sourceforge.net/projects/hipmer/" TargetMode="External"/><Relationship Id="rId109" Type="http://schemas.openxmlformats.org/officeDocument/2006/relationships/hyperlink" Target="https://github.com/pirovc/ganon" TargetMode="External"/><Relationship Id="rId34" Type="http://schemas.openxmlformats.org/officeDocument/2006/relationships/hyperlink" Target="http://github.com/metagenome-atlas/atlas" TargetMode="External"/><Relationship Id="rId50" Type="http://schemas.openxmlformats.org/officeDocument/2006/relationships/hyperlink" Target="https://github.com/ziyewang/MetaBinner" TargetMode="External"/><Relationship Id="rId55" Type="http://schemas.openxmlformats.org/officeDocument/2006/relationships/hyperlink" Target="https://github.com/ziyewang/MetaBinner" TargetMode="External"/><Relationship Id="rId76" Type="http://schemas.openxmlformats.org/officeDocument/2006/relationships/hyperlink" Target="https://github.com/sufforest/SolidBin" TargetMode="External"/><Relationship Id="rId97" Type="http://schemas.openxmlformats.org/officeDocument/2006/relationships/hyperlink" Target="https://github.com/ziyewang/metabinner_cami2b" TargetMode="External"/><Relationship Id="rId104" Type="http://schemas.openxmlformats.org/officeDocument/2006/relationships/hyperlink" Target="https://github.com/pirovc/ganon" TargetMode="External"/><Relationship Id="rId120" Type="http://schemas.openxmlformats.org/officeDocument/2006/relationships/hyperlink" Target="https://github.com/motu-tool/mOTUs_v2" TargetMode="External"/><Relationship Id="rId125" Type="http://schemas.openxmlformats.org/officeDocument/2006/relationships/hyperlink" Target="https://github.com/motu-tool/mOTUs_v2" TargetMode="External"/><Relationship Id="rId7" Type="http://schemas.openxmlformats.org/officeDocument/2006/relationships/hyperlink" Target="https://sourceforge.net/projects/hipmer/" TargetMode="External"/><Relationship Id="rId71" Type="http://schemas.openxmlformats.org/officeDocument/2006/relationships/hyperlink" Target="https://github.com/Huangpq2019/UltraBinner" TargetMode="External"/><Relationship Id="rId92" Type="http://schemas.openxmlformats.org/officeDocument/2006/relationships/hyperlink" Target="https://github.com/ziyewang/metabinner_cami2b" TargetMode="External"/><Relationship Id="rId2" Type="http://schemas.openxmlformats.org/officeDocument/2006/relationships/hyperlink" Target="https://github.com/broodkin/CAMI2.git" TargetMode="External"/><Relationship Id="rId29" Type="http://schemas.openxmlformats.org/officeDocument/2006/relationships/hyperlink" Target="https://sourceforge.net/projects/hipmer/" TargetMode="External"/><Relationship Id="rId24" Type="http://schemas.openxmlformats.org/officeDocument/2006/relationships/hyperlink" Target="https://github.com/broodkin/CAMI2.git" TargetMode="External"/><Relationship Id="rId40" Type="http://schemas.openxmlformats.org/officeDocument/2006/relationships/hyperlink" Target="https://bitbucket.org/berkeleylab/mhm2/src/master/" TargetMode="External"/><Relationship Id="rId45" Type="http://schemas.openxmlformats.org/officeDocument/2006/relationships/hyperlink" Target="https://github.com/voutcn/megahit" TargetMode="External"/><Relationship Id="rId66" Type="http://schemas.openxmlformats.org/officeDocument/2006/relationships/hyperlink" Target="https://github.com/RasmussenLab/vamb" TargetMode="External"/><Relationship Id="rId87" Type="http://schemas.openxmlformats.org/officeDocument/2006/relationships/hyperlink" Target="https://github.com/Huangpq2019/UltraBinner" TargetMode="External"/><Relationship Id="rId110" Type="http://schemas.openxmlformats.org/officeDocument/2006/relationships/hyperlink" Target="https://github.com/bbuchfink/diamond" TargetMode="External"/><Relationship Id="rId115" Type="http://schemas.openxmlformats.org/officeDocument/2006/relationships/hyperlink" Target="https://github.com/hzi-bifo/cami2_pipelines" TargetMode="External"/><Relationship Id="rId131" Type="http://schemas.openxmlformats.org/officeDocument/2006/relationships/hyperlink" Target="https://github.com/hzi-bifo/cami2_pipelines" TargetMode="External"/><Relationship Id="rId136" Type="http://schemas.openxmlformats.org/officeDocument/2006/relationships/vmlDrawing" Target="../drawings/vmlDrawing1.vml"/><Relationship Id="rId61" Type="http://schemas.openxmlformats.org/officeDocument/2006/relationships/hyperlink" Target="https://github.com/Huangpq2019/UltraBinner" TargetMode="External"/><Relationship Id="rId82" Type="http://schemas.openxmlformats.org/officeDocument/2006/relationships/hyperlink" Target="http://metabinner_bacar_marker_seed_only.py/" TargetMode="External"/><Relationship Id="rId19" Type="http://schemas.openxmlformats.org/officeDocument/2006/relationships/hyperlink" Target="https://github.com/ablab/spades" TargetMode="External"/></Relationships>
</file>

<file path=xl/worksheets/_rels/sheet3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github.com/mag535/MeTE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14"/>
  <sheetViews>
    <sheetView tabSelected="1" workbookViewId="0">
      <selection sqref="A1:D1"/>
    </sheetView>
  </sheetViews>
  <sheetFormatPr defaultColWidth="14.42578125" defaultRowHeight="15.75" customHeight="1"/>
  <cols>
    <col min="1" max="1" width="59.5703125" customWidth="1"/>
    <col min="2" max="2" width="28.28515625" customWidth="1"/>
    <col min="3" max="3" width="28.5703125" customWidth="1"/>
    <col min="4" max="4" width="44.5703125" customWidth="1"/>
  </cols>
  <sheetData>
    <row r="1" spans="1:4" ht="39.75" customHeight="1">
      <c r="A1" s="238" t="s">
        <v>2729</v>
      </c>
      <c r="B1" s="239"/>
      <c r="C1" s="239"/>
      <c r="D1" s="240"/>
    </row>
    <row r="2" spans="1:4" ht="12.75">
      <c r="A2" s="1" t="s">
        <v>0</v>
      </c>
      <c r="B2" s="2" t="s">
        <v>1</v>
      </c>
      <c r="C2" s="2" t="s">
        <v>2</v>
      </c>
      <c r="D2" s="2" t="s">
        <v>3</v>
      </c>
    </row>
    <row r="3" spans="1:4" ht="12.75">
      <c r="A3" s="1" t="s">
        <v>4</v>
      </c>
      <c r="B3" s="3" t="s">
        <v>5</v>
      </c>
      <c r="C3" s="3" t="s">
        <v>6</v>
      </c>
      <c r="D3" s="3" t="s">
        <v>7</v>
      </c>
    </row>
    <row r="4" spans="1:4" ht="63.75">
      <c r="A4" s="1" t="s">
        <v>8</v>
      </c>
      <c r="B4" s="4" t="s">
        <v>9</v>
      </c>
      <c r="C4" s="4" t="s">
        <v>10</v>
      </c>
      <c r="D4" s="4" t="s">
        <v>11</v>
      </c>
    </row>
    <row r="5" spans="1:4" ht="12.75">
      <c r="A5" s="1" t="s">
        <v>12</v>
      </c>
      <c r="B5" s="5" t="s">
        <v>13</v>
      </c>
      <c r="C5" s="5" t="s">
        <v>14</v>
      </c>
      <c r="D5" s="5" t="s">
        <v>15</v>
      </c>
    </row>
    <row r="6" spans="1:4" ht="12.75">
      <c r="A6" s="1" t="s">
        <v>16</v>
      </c>
      <c r="B6" s="5" t="s">
        <v>17</v>
      </c>
      <c r="C6" s="5" t="s">
        <v>18</v>
      </c>
      <c r="D6" s="5" t="s">
        <v>17</v>
      </c>
    </row>
    <row r="7" spans="1:4" ht="12.75">
      <c r="A7" s="1" t="s">
        <v>19</v>
      </c>
      <c r="B7" s="5" t="s">
        <v>20</v>
      </c>
      <c r="C7" s="5" t="s">
        <v>21</v>
      </c>
      <c r="D7" s="5" t="s">
        <v>22</v>
      </c>
    </row>
    <row r="8" spans="1:4" ht="25.5">
      <c r="A8" s="6" t="s">
        <v>23</v>
      </c>
      <c r="B8" s="7" t="s">
        <v>24</v>
      </c>
      <c r="C8" s="7" t="s">
        <v>25</v>
      </c>
      <c r="D8" s="8" t="s">
        <v>26</v>
      </c>
    </row>
    <row r="9" spans="1:4" ht="12.75">
      <c r="A9" s="1" t="s">
        <v>27</v>
      </c>
      <c r="B9" s="5">
        <v>200</v>
      </c>
      <c r="C9" s="5">
        <v>0</v>
      </c>
      <c r="D9" s="5">
        <v>399</v>
      </c>
    </row>
    <row r="10" spans="1:4" ht="12.75">
      <c r="A10" s="1" t="s">
        <v>28</v>
      </c>
      <c r="B10" s="5" t="s">
        <v>29</v>
      </c>
      <c r="C10" s="5" t="s">
        <v>29</v>
      </c>
      <c r="D10" s="5" t="s">
        <v>30</v>
      </c>
    </row>
    <row r="11" spans="1:4" ht="12.75">
      <c r="A11" s="9" t="s">
        <v>31</v>
      </c>
      <c r="B11" s="10" t="s">
        <v>32</v>
      </c>
      <c r="C11" s="10" t="s">
        <v>32</v>
      </c>
      <c r="D11" s="10" t="s">
        <v>32</v>
      </c>
    </row>
    <row r="12" spans="1:4" ht="12.75">
      <c r="A12" s="1" t="s">
        <v>33</v>
      </c>
      <c r="B12" s="5" t="s">
        <v>34</v>
      </c>
      <c r="C12" s="5" t="s">
        <v>34</v>
      </c>
      <c r="D12" s="5" t="s">
        <v>34</v>
      </c>
    </row>
    <row r="13" spans="1:4" ht="12.75">
      <c r="A13" s="241" t="s">
        <v>35</v>
      </c>
      <c r="B13" s="243" t="s">
        <v>36</v>
      </c>
      <c r="C13" s="243" t="s">
        <v>36</v>
      </c>
      <c r="D13" s="7" t="s">
        <v>36</v>
      </c>
    </row>
    <row r="14" spans="1:4" ht="12.75">
      <c r="A14" s="242"/>
      <c r="B14" s="242"/>
      <c r="C14" s="242"/>
      <c r="D14" s="7" t="s">
        <v>37</v>
      </c>
    </row>
  </sheetData>
  <mergeCells count="4">
    <mergeCell ref="A1:D1"/>
    <mergeCell ref="A13:A14"/>
    <mergeCell ref="B13:B14"/>
    <mergeCell ref="C13:C14"/>
  </mergeCells>
  <hyperlinks>
    <hyperlink ref="A1" r:id="rId1" xr:uid="{00000000-0004-0000-0000-000000000000}"/>
    <hyperlink ref="A1:D1" r:id="rId2" display="Supplementary Table 1: Summary and statistics of CAMI 2 simulated datasets. Scripts to reproduce the simulations are provided at https://github.com/CAMI-challenge/second_challenge_evaluation/tree/master/scripts/data_generation." xr:uid="{8A48DC71-AA96-43D6-9F53-C0C0F031F1A6}"/>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F25"/>
  <sheetViews>
    <sheetView workbookViewId="0">
      <selection sqref="A1:F1"/>
    </sheetView>
  </sheetViews>
  <sheetFormatPr defaultColWidth="14.42578125" defaultRowHeight="15.75" customHeight="1"/>
  <cols>
    <col min="1" max="1" width="30.42578125" customWidth="1"/>
    <col min="2" max="6" width="15.85546875" customWidth="1"/>
  </cols>
  <sheetData>
    <row r="1" spans="1:6" ht="51" customHeight="1">
      <c r="A1" s="285" t="s">
        <v>867</v>
      </c>
      <c r="B1" s="281"/>
      <c r="C1" s="281"/>
      <c r="D1" s="281"/>
      <c r="E1" s="281"/>
      <c r="F1" s="281"/>
    </row>
    <row r="2" spans="1:6" ht="38.25">
      <c r="A2" s="115" t="s">
        <v>211</v>
      </c>
      <c r="B2" s="115" t="s">
        <v>840</v>
      </c>
      <c r="C2" s="115" t="s">
        <v>841</v>
      </c>
      <c r="D2" s="115" t="s">
        <v>842</v>
      </c>
      <c r="E2" s="115" t="s">
        <v>843</v>
      </c>
      <c r="F2" s="115" t="s">
        <v>844</v>
      </c>
    </row>
    <row r="3" spans="1:6" ht="12.75">
      <c r="A3" s="117" t="s">
        <v>848</v>
      </c>
      <c r="B3" s="120">
        <v>19</v>
      </c>
      <c r="C3" s="120">
        <v>87.9</v>
      </c>
      <c r="D3" s="120">
        <v>31.2</v>
      </c>
      <c r="E3" s="120">
        <v>87.1</v>
      </c>
      <c r="F3" s="120">
        <v>45.1</v>
      </c>
    </row>
    <row r="4" spans="1:6" ht="12.75">
      <c r="A4" s="117" t="s">
        <v>849</v>
      </c>
      <c r="B4" s="120">
        <v>17.5</v>
      </c>
      <c r="C4" s="120">
        <v>91</v>
      </c>
      <c r="D4" s="120">
        <v>29.3</v>
      </c>
      <c r="E4" s="121">
        <v>89.4</v>
      </c>
      <c r="F4" s="120">
        <v>40.299999999999997</v>
      </c>
    </row>
    <row r="5" spans="1:6" ht="12.75">
      <c r="A5" s="117" t="s">
        <v>850</v>
      </c>
      <c r="B5" s="120">
        <v>14.9</v>
      </c>
      <c r="C5" s="120">
        <v>85.2</v>
      </c>
      <c r="D5" s="120">
        <v>25.4</v>
      </c>
      <c r="E5" s="120">
        <v>65.599999999999994</v>
      </c>
      <c r="F5" s="120">
        <v>42.5</v>
      </c>
    </row>
    <row r="6" spans="1:6" ht="12.75">
      <c r="A6" s="117" t="s">
        <v>852</v>
      </c>
      <c r="B6" s="120">
        <v>23</v>
      </c>
      <c r="C6" s="120">
        <v>69.400000000000006</v>
      </c>
      <c r="D6" s="120">
        <v>34.5</v>
      </c>
      <c r="E6" s="120">
        <v>65.599999999999994</v>
      </c>
      <c r="F6" s="120">
        <v>70.3</v>
      </c>
    </row>
    <row r="7" spans="1:6" ht="12.75">
      <c r="A7" s="117" t="s">
        <v>853</v>
      </c>
      <c r="B7" s="120">
        <v>23.4</v>
      </c>
      <c r="C7" s="120">
        <v>72</v>
      </c>
      <c r="D7" s="120">
        <v>35.299999999999997</v>
      </c>
      <c r="E7" s="120">
        <v>61.8</v>
      </c>
      <c r="F7" s="120">
        <v>70.3</v>
      </c>
    </row>
    <row r="8" spans="1:6" ht="12.75">
      <c r="A8" s="117" t="s">
        <v>868</v>
      </c>
      <c r="B8" s="120">
        <v>23</v>
      </c>
      <c r="C8" s="120">
        <v>73.7</v>
      </c>
      <c r="D8" s="120">
        <v>35</v>
      </c>
      <c r="E8" s="120">
        <v>57.8</v>
      </c>
      <c r="F8" s="120">
        <v>70.3</v>
      </c>
    </row>
    <row r="9" spans="1:6" ht="12.75">
      <c r="A9" s="117" t="s">
        <v>869</v>
      </c>
      <c r="B9" s="120">
        <v>22.7</v>
      </c>
      <c r="C9" s="120">
        <v>48.8</v>
      </c>
      <c r="D9" s="120">
        <v>30.9</v>
      </c>
      <c r="E9" s="120">
        <v>43.6</v>
      </c>
      <c r="F9" s="121">
        <v>99.9</v>
      </c>
    </row>
    <row r="10" spans="1:6" ht="12.75">
      <c r="A10" s="117" t="s">
        <v>870</v>
      </c>
      <c r="B10" s="120">
        <v>23.6</v>
      </c>
      <c r="C10" s="120">
        <v>72.8</v>
      </c>
      <c r="D10" s="120">
        <v>35.6</v>
      </c>
      <c r="E10" s="120">
        <v>61.1</v>
      </c>
      <c r="F10" s="120">
        <v>70.3</v>
      </c>
    </row>
    <row r="11" spans="1:6" ht="12.75">
      <c r="A11" s="117" t="s">
        <v>871</v>
      </c>
      <c r="B11" s="120">
        <v>24.8</v>
      </c>
      <c r="C11" s="120">
        <v>76</v>
      </c>
      <c r="D11" s="120">
        <v>37.4</v>
      </c>
      <c r="E11" s="120">
        <v>68.7</v>
      </c>
      <c r="F11" s="120">
        <v>70.3</v>
      </c>
    </row>
    <row r="12" spans="1:6" ht="12.75">
      <c r="A12" s="117" t="s">
        <v>872</v>
      </c>
      <c r="B12" s="120">
        <v>23.2</v>
      </c>
      <c r="C12" s="120">
        <v>72.7</v>
      </c>
      <c r="D12" s="120">
        <v>35.200000000000003</v>
      </c>
      <c r="E12" s="120">
        <v>61.6</v>
      </c>
      <c r="F12" s="120">
        <v>70.3</v>
      </c>
    </row>
    <row r="13" spans="1:6" ht="12.75">
      <c r="A13" s="117" t="s">
        <v>873</v>
      </c>
      <c r="B13" s="120">
        <v>12.1</v>
      </c>
      <c r="C13" s="120">
        <v>94.8</v>
      </c>
      <c r="D13" s="120">
        <v>21.4</v>
      </c>
      <c r="E13" s="120">
        <v>2.4</v>
      </c>
      <c r="F13" s="120">
        <v>49.5</v>
      </c>
    </row>
    <row r="14" spans="1:6" ht="12.75">
      <c r="A14" s="117" t="s">
        <v>856</v>
      </c>
      <c r="B14" s="121">
        <v>37.1</v>
      </c>
      <c r="C14" s="120">
        <v>77.2</v>
      </c>
      <c r="D14" s="121">
        <v>50.1</v>
      </c>
      <c r="E14" s="120">
        <v>57.9</v>
      </c>
      <c r="F14" s="121">
        <v>99.9</v>
      </c>
    </row>
    <row r="15" spans="1:6" ht="12.75">
      <c r="A15" s="117" t="s">
        <v>857</v>
      </c>
      <c r="B15" s="120">
        <v>23.8</v>
      </c>
      <c r="C15" s="120">
        <v>83.1</v>
      </c>
      <c r="D15" s="120">
        <v>37.1</v>
      </c>
      <c r="E15" s="120">
        <v>85.6</v>
      </c>
      <c r="F15" s="120">
        <v>57.4</v>
      </c>
    </row>
    <row r="16" spans="1:6" ht="12.75">
      <c r="A16" s="117" t="s">
        <v>874</v>
      </c>
      <c r="B16" s="120">
        <v>23.5</v>
      </c>
      <c r="C16" s="120">
        <v>86.5</v>
      </c>
      <c r="D16" s="120">
        <v>37</v>
      </c>
      <c r="E16" s="120">
        <v>88.2</v>
      </c>
      <c r="F16" s="120">
        <v>54.3</v>
      </c>
    </row>
    <row r="17" spans="1:6" ht="12.75">
      <c r="A17" s="117" t="s">
        <v>858</v>
      </c>
      <c r="B17" s="120">
        <v>20.6</v>
      </c>
      <c r="C17" s="120">
        <v>68.599999999999994</v>
      </c>
      <c r="D17" s="120">
        <v>31.7</v>
      </c>
      <c r="E17" s="120">
        <v>61.7</v>
      </c>
      <c r="F17" s="120">
        <v>68.2</v>
      </c>
    </row>
    <row r="18" spans="1:6" ht="12.75">
      <c r="A18" s="117" t="s">
        <v>859</v>
      </c>
      <c r="B18" s="120">
        <v>21.1</v>
      </c>
      <c r="C18" s="120">
        <v>70</v>
      </c>
      <c r="D18" s="120">
        <v>32.5</v>
      </c>
      <c r="E18" s="120">
        <v>63.3</v>
      </c>
      <c r="F18" s="120">
        <v>68.400000000000006</v>
      </c>
    </row>
    <row r="19" spans="1:6" ht="12.75">
      <c r="A19" s="117" t="s">
        <v>860</v>
      </c>
      <c r="B19" s="120">
        <v>24.7</v>
      </c>
      <c r="C19" s="120">
        <v>80</v>
      </c>
      <c r="D19" s="120">
        <v>37.799999999999997</v>
      </c>
      <c r="E19" s="120">
        <v>64.900000000000006</v>
      </c>
      <c r="F19" s="120">
        <v>70.3</v>
      </c>
    </row>
    <row r="20" spans="1:6" ht="12.75">
      <c r="A20" s="117" t="s">
        <v>861</v>
      </c>
      <c r="B20" s="120">
        <v>23.3</v>
      </c>
      <c r="C20" s="120">
        <v>78.599999999999994</v>
      </c>
      <c r="D20" s="120">
        <v>36</v>
      </c>
      <c r="E20" s="120">
        <v>61.4</v>
      </c>
      <c r="F20" s="120">
        <v>70.3</v>
      </c>
    </row>
    <row r="21" spans="1:6" ht="12.75">
      <c r="A21" s="117" t="s">
        <v>862</v>
      </c>
      <c r="B21" s="120">
        <v>0.8</v>
      </c>
      <c r="C21" s="121">
        <v>99.9</v>
      </c>
      <c r="D21" s="120">
        <v>1.5</v>
      </c>
      <c r="E21" s="120">
        <v>84.5</v>
      </c>
      <c r="F21" s="120">
        <v>49.5</v>
      </c>
    </row>
    <row r="22" spans="1:6" ht="12.75">
      <c r="A22" s="117" t="s">
        <v>863</v>
      </c>
      <c r="B22" s="120">
        <v>21.2</v>
      </c>
      <c r="C22" s="120">
        <v>78.3</v>
      </c>
      <c r="D22" s="120">
        <v>32.4</v>
      </c>
      <c r="E22" s="120">
        <v>64.900000000000006</v>
      </c>
      <c r="F22" s="120">
        <v>65.099999999999994</v>
      </c>
    </row>
    <row r="23" spans="1:6" ht="12.75">
      <c r="A23" s="117" t="s">
        <v>864</v>
      </c>
      <c r="B23" s="120">
        <v>1.6</v>
      </c>
      <c r="C23" s="120">
        <v>2.6</v>
      </c>
      <c r="D23" s="120">
        <v>2.2000000000000002</v>
      </c>
      <c r="E23" s="120">
        <v>4.5</v>
      </c>
      <c r="F23" s="120">
        <v>3.8</v>
      </c>
    </row>
    <row r="24" spans="1:6" ht="12.75">
      <c r="A24" s="117" t="s">
        <v>865</v>
      </c>
      <c r="B24" s="120">
        <v>48.8</v>
      </c>
      <c r="C24" s="120">
        <v>131.80000000000001</v>
      </c>
      <c r="D24" s="120">
        <v>88.8</v>
      </c>
      <c r="E24" s="120">
        <v>388</v>
      </c>
      <c r="F24" s="120">
        <v>269.5</v>
      </c>
    </row>
    <row r="25" spans="1:6" ht="12.75">
      <c r="A25" s="117" t="s">
        <v>866</v>
      </c>
      <c r="B25" s="120">
        <v>7</v>
      </c>
      <c r="C25" s="120">
        <v>11.5</v>
      </c>
      <c r="D25" s="120">
        <v>9.4</v>
      </c>
      <c r="E25" s="120">
        <v>19.7</v>
      </c>
      <c r="F25" s="120">
        <v>16.399999999999999</v>
      </c>
    </row>
  </sheetData>
  <mergeCells count="1">
    <mergeCell ref="A1:F1"/>
  </mergeCells>
  <conditionalFormatting sqref="B3:F22">
    <cfRule type="colorScale" priority="1">
      <colorScale>
        <cfvo type="min"/>
        <cfvo type="percentile" val="50"/>
        <cfvo type="max"/>
        <color rgb="FFE67C73"/>
        <color rgb="FFFFFFFF"/>
        <color rgb="FF57BB8A"/>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P29"/>
  <sheetViews>
    <sheetView workbookViewId="0">
      <selection sqref="A1:P1"/>
    </sheetView>
  </sheetViews>
  <sheetFormatPr defaultColWidth="14.42578125" defaultRowHeight="15.75" customHeight="1"/>
  <cols>
    <col min="1" max="1" width="28.42578125" customWidth="1"/>
    <col min="2" max="16" width="8.7109375" customWidth="1"/>
  </cols>
  <sheetData>
    <row r="1" spans="1:16" ht="59.25" customHeight="1">
      <c r="A1" s="246" t="s">
        <v>875</v>
      </c>
      <c r="B1" s="281"/>
      <c r="C1" s="281"/>
      <c r="D1" s="281"/>
      <c r="E1" s="281"/>
      <c r="F1" s="281"/>
      <c r="G1" s="281"/>
      <c r="H1" s="281"/>
      <c r="I1" s="281"/>
      <c r="J1" s="281"/>
      <c r="K1" s="281"/>
      <c r="L1" s="281"/>
      <c r="M1" s="281"/>
      <c r="N1" s="281"/>
      <c r="O1" s="281"/>
      <c r="P1" s="281"/>
    </row>
    <row r="2" spans="1:16" ht="12.75">
      <c r="A2" s="115" t="s">
        <v>211</v>
      </c>
      <c r="B2" s="250" t="s">
        <v>840</v>
      </c>
      <c r="C2" s="247"/>
      <c r="D2" s="248"/>
      <c r="E2" s="250" t="s">
        <v>841</v>
      </c>
      <c r="F2" s="247"/>
      <c r="G2" s="248"/>
      <c r="H2" s="250" t="s">
        <v>842</v>
      </c>
      <c r="I2" s="247"/>
      <c r="J2" s="248"/>
      <c r="K2" s="250" t="s">
        <v>843</v>
      </c>
      <c r="L2" s="247"/>
      <c r="M2" s="248"/>
      <c r="N2" s="250" t="s">
        <v>844</v>
      </c>
      <c r="O2" s="247"/>
      <c r="P2" s="248"/>
    </row>
    <row r="3" spans="1:16" ht="12.75">
      <c r="A3" s="116"/>
      <c r="B3" s="118" t="s">
        <v>845</v>
      </c>
      <c r="C3" s="118" t="s">
        <v>846</v>
      </c>
      <c r="D3" s="118" t="s">
        <v>847</v>
      </c>
      <c r="E3" s="118" t="s">
        <v>845</v>
      </c>
      <c r="F3" s="118" t="s">
        <v>846</v>
      </c>
      <c r="G3" s="118" t="s">
        <v>847</v>
      </c>
      <c r="H3" s="118" t="s">
        <v>845</v>
      </c>
      <c r="I3" s="118" t="s">
        <v>846</v>
      </c>
      <c r="J3" s="118" t="s">
        <v>847</v>
      </c>
      <c r="K3" s="118" t="s">
        <v>845</v>
      </c>
      <c r="L3" s="118" t="s">
        <v>846</v>
      </c>
      <c r="M3" s="118" t="s">
        <v>847</v>
      </c>
      <c r="N3" s="118" t="s">
        <v>845</v>
      </c>
      <c r="O3" s="118" t="s">
        <v>846</v>
      </c>
      <c r="P3" s="118" t="s">
        <v>847</v>
      </c>
    </row>
    <row r="4" spans="1:16" ht="12.75">
      <c r="A4" s="117" t="s">
        <v>848</v>
      </c>
      <c r="B4" s="118">
        <v>12.6</v>
      </c>
      <c r="C4" s="118">
        <v>42.2</v>
      </c>
      <c r="D4" s="118">
        <v>11.1</v>
      </c>
      <c r="E4" s="118">
        <v>67.900000000000006</v>
      </c>
      <c r="F4" s="119">
        <v>100</v>
      </c>
      <c r="G4" s="118">
        <v>67.2</v>
      </c>
      <c r="H4" s="118">
        <v>21.3</v>
      </c>
      <c r="I4" s="118">
        <v>59.4</v>
      </c>
      <c r="J4" s="118">
        <v>19.100000000000001</v>
      </c>
      <c r="K4" s="118">
        <v>52</v>
      </c>
      <c r="L4" s="118">
        <v>97.6</v>
      </c>
      <c r="M4" s="118">
        <v>41.5</v>
      </c>
      <c r="N4" s="118">
        <v>38.200000000000003</v>
      </c>
      <c r="O4" s="118">
        <v>93.2</v>
      </c>
      <c r="P4" s="118">
        <v>36</v>
      </c>
    </row>
    <row r="5" spans="1:16" ht="12.75">
      <c r="A5" s="117" t="s">
        <v>849</v>
      </c>
      <c r="B5" s="118">
        <v>12.8</v>
      </c>
      <c r="C5" s="118">
        <v>43</v>
      </c>
      <c r="D5" s="118">
        <v>11.4</v>
      </c>
      <c r="E5" s="118">
        <v>68.099999999999994</v>
      </c>
      <c r="F5" s="119">
        <v>100</v>
      </c>
      <c r="G5" s="118">
        <v>67.3</v>
      </c>
      <c r="H5" s="118">
        <v>21.6</v>
      </c>
      <c r="I5" s="118">
        <v>60.1</v>
      </c>
      <c r="J5" s="118">
        <v>19.399999999999999</v>
      </c>
      <c r="K5" s="118">
        <v>52.3</v>
      </c>
      <c r="L5" s="118">
        <v>96</v>
      </c>
      <c r="M5" s="118">
        <v>42.5</v>
      </c>
      <c r="N5" s="118">
        <v>37.700000000000003</v>
      </c>
      <c r="O5" s="118">
        <v>91.8</v>
      </c>
      <c r="P5" s="118">
        <v>35.5</v>
      </c>
    </row>
    <row r="6" spans="1:16" ht="12.75">
      <c r="A6" s="117" t="s">
        <v>850</v>
      </c>
      <c r="B6" s="118">
        <v>13.9</v>
      </c>
      <c r="C6" s="118">
        <v>45.5</v>
      </c>
      <c r="D6" s="118">
        <v>11.5</v>
      </c>
      <c r="E6" s="118">
        <v>56.8</v>
      </c>
      <c r="F6" s="119">
        <v>100</v>
      </c>
      <c r="G6" s="118">
        <v>54.6</v>
      </c>
      <c r="H6" s="118">
        <v>22.4</v>
      </c>
      <c r="I6" s="118">
        <v>62.5</v>
      </c>
      <c r="J6" s="118">
        <v>19</v>
      </c>
      <c r="K6" s="118">
        <v>4.5999999999999996</v>
      </c>
      <c r="L6" s="118">
        <v>97.8</v>
      </c>
      <c r="M6" s="118">
        <v>3.6</v>
      </c>
      <c r="N6" s="118">
        <v>52.6</v>
      </c>
      <c r="O6" s="118">
        <v>93.7</v>
      </c>
      <c r="P6" s="118">
        <v>50.9</v>
      </c>
    </row>
    <row r="7" spans="1:16" ht="12.75">
      <c r="A7" s="117" t="s">
        <v>851</v>
      </c>
      <c r="B7" s="118">
        <v>28</v>
      </c>
      <c r="C7" s="118">
        <v>22</v>
      </c>
      <c r="D7" s="118">
        <v>26.4</v>
      </c>
      <c r="E7" s="118">
        <v>51.5</v>
      </c>
      <c r="F7" s="118">
        <v>98.8</v>
      </c>
      <c r="G7" s="118">
        <v>50.6</v>
      </c>
      <c r="H7" s="118">
        <v>36.299999999999997</v>
      </c>
      <c r="I7" s="118">
        <v>36</v>
      </c>
      <c r="J7" s="118">
        <v>34.700000000000003</v>
      </c>
      <c r="K7" s="118">
        <v>25</v>
      </c>
      <c r="L7" s="118">
        <v>96.5</v>
      </c>
      <c r="M7" s="118">
        <v>23.1</v>
      </c>
      <c r="N7" s="119">
        <v>100</v>
      </c>
      <c r="O7" s="119">
        <v>100</v>
      </c>
      <c r="P7" s="119">
        <v>100</v>
      </c>
    </row>
    <row r="8" spans="1:16" ht="12.75">
      <c r="A8" s="117" t="s">
        <v>852</v>
      </c>
      <c r="B8" s="118">
        <v>28</v>
      </c>
      <c r="C8" s="118">
        <v>22</v>
      </c>
      <c r="D8" s="118">
        <v>26.4</v>
      </c>
      <c r="E8" s="118">
        <v>51.5</v>
      </c>
      <c r="F8" s="118">
        <v>98.8</v>
      </c>
      <c r="G8" s="118">
        <v>50.6</v>
      </c>
      <c r="H8" s="118">
        <v>36.299999999999997</v>
      </c>
      <c r="I8" s="118">
        <v>36</v>
      </c>
      <c r="J8" s="118">
        <v>34.700000000000003</v>
      </c>
      <c r="K8" s="118">
        <v>25</v>
      </c>
      <c r="L8" s="118">
        <v>96.5</v>
      </c>
      <c r="M8" s="118">
        <v>23.1</v>
      </c>
      <c r="N8" s="119">
        <v>100</v>
      </c>
      <c r="O8" s="119">
        <v>100</v>
      </c>
      <c r="P8" s="119">
        <v>100</v>
      </c>
    </row>
    <row r="9" spans="1:16" ht="12.75">
      <c r="A9" s="117" t="s">
        <v>853</v>
      </c>
      <c r="B9" s="118">
        <v>27</v>
      </c>
      <c r="C9" s="118">
        <v>22</v>
      </c>
      <c r="D9" s="118">
        <v>25.3</v>
      </c>
      <c r="E9" s="118">
        <v>53.8</v>
      </c>
      <c r="F9" s="118">
        <v>98.7</v>
      </c>
      <c r="G9" s="118">
        <v>53</v>
      </c>
      <c r="H9" s="118">
        <v>36</v>
      </c>
      <c r="I9" s="118">
        <v>36</v>
      </c>
      <c r="J9" s="118">
        <v>34.299999999999997</v>
      </c>
      <c r="K9" s="118">
        <v>25.9</v>
      </c>
      <c r="L9" s="118">
        <v>96.3</v>
      </c>
      <c r="M9" s="118">
        <v>23.9</v>
      </c>
      <c r="N9" s="119">
        <v>100</v>
      </c>
      <c r="O9" s="119">
        <v>100</v>
      </c>
      <c r="P9" s="119">
        <v>100</v>
      </c>
    </row>
    <row r="10" spans="1:16" ht="12.75">
      <c r="A10" s="117" t="s">
        <v>868</v>
      </c>
      <c r="B10" s="118">
        <v>25</v>
      </c>
      <c r="C10" s="118">
        <v>19.7</v>
      </c>
      <c r="D10" s="118">
        <v>23.5</v>
      </c>
      <c r="E10" s="118">
        <v>54.4</v>
      </c>
      <c r="F10" s="118">
        <v>98.3</v>
      </c>
      <c r="G10" s="118">
        <v>53.1</v>
      </c>
      <c r="H10" s="118">
        <v>34.200000000000003</v>
      </c>
      <c r="I10" s="118">
        <v>32.799999999999997</v>
      </c>
      <c r="J10" s="118">
        <v>32.6</v>
      </c>
      <c r="K10" s="118">
        <v>25.5</v>
      </c>
      <c r="L10" s="118">
        <v>96.3</v>
      </c>
      <c r="M10" s="118">
        <v>23.7</v>
      </c>
      <c r="N10" s="119">
        <v>100</v>
      </c>
      <c r="O10" s="119">
        <v>100</v>
      </c>
      <c r="P10" s="119">
        <v>100</v>
      </c>
    </row>
    <row r="11" spans="1:16" ht="12.75">
      <c r="A11" s="117" t="s">
        <v>876</v>
      </c>
      <c r="B11" s="118">
        <v>4.5</v>
      </c>
      <c r="C11" s="118">
        <v>9.5</v>
      </c>
      <c r="D11" s="118">
        <v>3.9</v>
      </c>
      <c r="E11" s="118">
        <v>63.3</v>
      </c>
      <c r="F11" s="118">
        <v>98.3</v>
      </c>
      <c r="G11" s="118">
        <v>62.5</v>
      </c>
      <c r="H11" s="118">
        <v>8.4</v>
      </c>
      <c r="I11" s="118">
        <v>17.399999999999999</v>
      </c>
      <c r="J11" s="118">
        <v>7.4</v>
      </c>
      <c r="K11" s="118">
        <v>0</v>
      </c>
      <c r="L11" s="118">
        <v>12</v>
      </c>
      <c r="M11" s="118">
        <v>0</v>
      </c>
      <c r="N11" s="118">
        <v>98.9</v>
      </c>
      <c r="O11" s="118">
        <v>98.4</v>
      </c>
      <c r="P11" s="118">
        <v>98.9</v>
      </c>
    </row>
    <row r="12" spans="1:16" ht="12.75">
      <c r="A12" s="117" t="s">
        <v>877</v>
      </c>
      <c r="B12" s="118">
        <v>4.5999999999999996</v>
      </c>
      <c r="C12" s="118">
        <v>13.5</v>
      </c>
      <c r="D12" s="118">
        <v>4</v>
      </c>
      <c r="E12" s="118">
        <v>75.099999999999994</v>
      </c>
      <c r="F12" s="118">
        <v>97.9</v>
      </c>
      <c r="G12" s="118">
        <v>74.599999999999994</v>
      </c>
      <c r="H12" s="118">
        <v>8.6999999999999993</v>
      </c>
      <c r="I12" s="118">
        <v>23.7</v>
      </c>
      <c r="J12" s="118">
        <v>7.6</v>
      </c>
      <c r="K12" s="118">
        <v>0</v>
      </c>
      <c r="L12" s="118">
        <v>9.4</v>
      </c>
      <c r="M12" s="118">
        <v>0</v>
      </c>
      <c r="N12" s="118">
        <v>98.9</v>
      </c>
      <c r="O12" s="118">
        <v>98.4</v>
      </c>
      <c r="P12" s="118">
        <v>98.9</v>
      </c>
    </row>
    <row r="13" spans="1:16" ht="12.75">
      <c r="A13" s="117" t="s">
        <v>856</v>
      </c>
      <c r="B13" s="118">
        <v>15.3</v>
      </c>
      <c r="C13" s="118">
        <v>32.6</v>
      </c>
      <c r="D13" s="118">
        <v>13.5</v>
      </c>
      <c r="E13" s="118">
        <v>66.7</v>
      </c>
      <c r="F13" s="118">
        <v>95.9</v>
      </c>
      <c r="G13" s="118">
        <v>66.099999999999994</v>
      </c>
      <c r="H13" s="118">
        <v>24.9</v>
      </c>
      <c r="I13" s="118">
        <v>48.7</v>
      </c>
      <c r="J13" s="118">
        <v>22.4</v>
      </c>
      <c r="K13" s="119">
        <v>73.400000000000006</v>
      </c>
      <c r="L13" s="118">
        <v>97.2</v>
      </c>
      <c r="M13" s="119">
        <v>68.599999999999994</v>
      </c>
      <c r="N13" s="118">
        <v>31.4</v>
      </c>
      <c r="O13" s="118">
        <v>95.6</v>
      </c>
      <c r="P13" s="118">
        <v>28.8</v>
      </c>
    </row>
    <row r="14" spans="1:16" ht="12.75">
      <c r="A14" s="117" t="s">
        <v>857</v>
      </c>
      <c r="B14" s="118">
        <v>22.9</v>
      </c>
      <c r="C14" s="118">
        <v>39.1</v>
      </c>
      <c r="D14" s="118">
        <v>20.6</v>
      </c>
      <c r="E14" s="118">
        <v>67.7</v>
      </c>
      <c r="F14" s="119">
        <v>100</v>
      </c>
      <c r="G14" s="118">
        <v>66.400000000000006</v>
      </c>
      <c r="H14" s="118">
        <v>34.200000000000003</v>
      </c>
      <c r="I14" s="118">
        <v>56.2</v>
      </c>
      <c r="J14" s="118">
        <v>31.4</v>
      </c>
      <c r="K14" s="118">
        <v>71.400000000000006</v>
      </c>
      <c r="L14" s="118">
        <v>99.3</v>
      </c>
      <c r="M14" s="118">
        <v>66.3</v>
      </c>
      <c r="N14" s="118">
        <v>31.3</v>
      </c>
      <c r="O14" s="118">
        <v>96</v>
      </c>
      <c r="P14" s="118">
        <v>28.7</v>
      </c>
    </row>
    <row r="15" spans="1:16" ht="12.75">
      <c r="A15" s="117" t="s">
        <v>874</v>
      </c>
      <c r="B15" s="118">
        <v>23.9</v>
      </c>
      <c r="C15" s="118">
        <v>41.4</v>
      </c>
      <c r="D15" s="118">
        <v>21.6</v>
      </c>
      <c r="E15" s="118">
        <v>68.900000000000006</v>
      </c>
      <c r="F15" s="119">
        <v>100</v>
      </c>
      <c r="G15" s="118">
        <v>67.7</v>
      </c>
      <c r="H15" s="118">
        <v>35.4</v>
      </c>
      <c r="I15" s="118">
        <v>58.5</v>
      </c>
      <c r="J15" s="118">
        <v>32.700000000000003</v>
      </c>
      <c r="K15" s="118">
        <v>72.5</v>
      </c>
      <c r="L15" s="119">
        <v>99.4</v>
      </c>
      <c r="M15" s="118">
        <v>67.8</v>
      </c>
      <c r="N15" s="118">
        <v>32.9</v>
      </c>
      <c r="O15" s="118">
        <v>96</v>
      </c>
      <c r="P15" s="118">
        <v>30.3</v>
      </c>
    </row>
    <row r="16" spans="1:16" ht="12.75">
      <c r="A16" s="117" t="s">
        <v>878</v>
      </c>
      <c r="B16" s="118">
        <v>24.4</v>
      </c>
      <c r="C16" s="118">
        <v>43.6</v>
      </c>
      <c r="D16" s="118">
        <v>22.1</v>
      </c>
      <c r="E16" s="118">
        <v>67.7</v>
      </c>
      <c r="F16" s="119">
        <v>100</v>
      </c>
      <c r="G16" s="118">
        <v>66.599999999999994</v>
      </c>
      <c r="H16" s="118">
        <v>35.799999999999997</v>
      </c>
      <c r="I16" s="118">
        <v>60.8</v>
      </c>
      <c r="J16" s="118">
        <v>33.200000000000003</v>
      </c>
      <c r="K16" s="118">
        <v>69.5</v>
      </c>
      <c r="L16" s="119">
        <v>99.4</v>
      </c>
      <c r="M16" s="118">
        <v>64.7</v>
      </c>
      <c r="N16" s="118">
        <v>34.700000000000003</v>
      </c>
      <c r="O16" s="118">
        <v>95.6</v>
      </c>
      <c r="P16" s="118">
        <v>32.200000000000003</v>
      </c>
    </row>
    <row r="17" spans="1:16" ht="12.75">
      <c r="A17" s="117" t="s">
        <v>858</v>
      </c>
      <c r="B17" s="118">
        <v>13</v>
      </c>
      <c r="C17" s="118">
        <v>37.1</v>
      </c>
      <c r="D17" s="118">
        <v>11.5</v>
      </c>
      <c r="E17" s="118">
        <v>59.5</v>
      </c>
      <c r="F17" s="118">
        <v>97.6</v>
      </c>
      <c r="G17" s="118">
        <v>58.8</v>
      </c>
      <c r="H17" s="118">
        <v>21.3</v>
      </c>
      <c r="I17" s="118">
        <v>53.8</v>
      </c>
      <c r="J17" s="118">
        <v>19.2</v>
      </c>
      <c r="K17" s="118">
        <v>45.4</v>
      </c>
      <c r="L17" s="118">
        <v>98.9</v>
      </c>
      <c r="M17" s="118">
        <v>38.799999999999997</v>
      </c>
      <c r="N17" s="118">
        <v>48.2</v>
      </c>
      <c r="O17" s="118">
        <v>96.9</v>
      </c>
      <c r="P17" s="118">
        <v>46.2</v>
      </c>
    </row>
    <row r="18" spans="1:16" ht="12.75">
      <c r="A18" s="117" t="s">
        <v>859</v>
      </c>
      <c r="B18" s="118">
        <v>12.6</v>
      </c>
      <c r="C18" s="118">
        <v>36.6</v>
      </c>
      <c r="D18" s="118">
        <v>11.1</v>
      </c>
      <c r="E18" s="118">
        <v>64.8</v>
      </c>
      <c r="F18" s="118">
        <v>97.5</v>
      </c>
      <c r="G18" s="118">
        <v>64.099999999999994</v>
      </c>
      <c r="H18" s="118">
        <v>21.1</v>
      </c>
      <c r="I18" s="118">
        <v>53.2</v>
      </c>
      <c r="J18" s="118">
        <v>19</v>
      </c>
      <c r="K18" s="118">
        <v>45.8</v>
      </c>
      <c r="L18" s="118">
        <v>99.3</v>
      </c>
      <c r="M18" s="118">
        <v>39.1</v>
      </c>
      <c r="N18" s="118">
        <v>47.6</v>
      </c>
      <c r="O18" s="118">
        <v>94.9</v>
      </c>
      <c r="P18" s="118">
        <v>45.7</v>
      </c>
    </row>
    <row r="19" spans="1:16" ht="12.75">
      <c r="A19" s="117" t="s">
        <v>860</v>
      </c>
      <c r="B19" s="118">
        <v>12.9</v>
      </c>
      <c r="C19" s="118">
        <v>35.1</v>
      </c>
      <c r="D19" s="118">
        <v>11</v>
      </c>
      <c r="E19" s="118">
        <v>50.6</v>
      </c>
      <c r="F19" s="118">
        <v>94.5</v>
      </c>
      <c r="G19" s="118">
        <v>48.6</v>
      </c>
      <c r="H19" s="118">
        <v>20.5</v>
      </c>
      <c r="I19" s="118">
        <v>51.1</v>
      </c>
      <c r="J19" s="118">
        <v>17.899999999999999</v>
      </c>
      <c r="K19" s="118">
        <v>10.6</v>
      </c>
      <c r="L19" s="118">
        <v>91.4</v>
      </c>
      <c r="M19" s="118">
        <v>10</v>
      </c>
      <c r="N19" s="119">
        <v>100</v>
      </c>
      <c r="O19" s="119">
        <v>100</v>
      </c>
      <c r="P19" s="119">
        <v>100</v>
      </c>
    </row>
    <row r="20" spans="1:16" ht="12.75">
      <c r="A20" s="117" t="s">
        <v>861</v>
      </c>
      <c r="B20" s="119">
        <v>40.799999999999997</v>
      </c>
      <c r="C20" s="118">
        <v>38.200000000000003</v>
      </c>
      <c r="D20" s="119">
        <v>39.700000000000003</v>
      </c>
      <c r="E20" s="118">
        <v>63.7</v>
      </c>
      <c r="F20" s="118">
        <v>93</v>
      </c>
      <c r="G20" s="118">
        <v>62.9</v>
      </c>
      <c r="H20" s="119">
        <v>49.8</v>
      </c>
      <c r="I20" s="118">
        <v>54.1</v>
      </c>
      <c r="J20" s="119">
        <v>48.6</v>
      </c>
      <c r="K20" s="118">
        <v>40</v>
      </c>
      <c r="L20" s="118">
        <v>81.8</v>
      </c>
      <c r="M20" s="118">
        <v>38.4</v>
      </c>
      <c r="N20" s="119">
        <v>100</v>
      </c>
      <c r="O20" s="119">
        <v>100</v>
      </c>
      <c r="P20" s="119">
        <v>100</v>
      </c>
    </row>
    <row r="21" spans="1:16" ht="12.75">
      <c r="A21" s="117" t="s">
        <v>879</v>
      </c>
      <c r="B21" s="118">
        <v>21.6</v>
      </c>
      <c r="C21" s="118">
        <v>30.5</v>
      </c>
      <c r="D21" s="118">
        <v>19.7</v>
      </c>
      <c r="E21" s="118">
        <v>46.7</v>
      </c>
      <c r="F21" s="118">
        <v>96.8</v>
      </c>
      <c r="G21" s="118">
        <v>45.1</v>
      </c>
      <c r="H21" s="118">
        <v>29.5</v>
      </c>
      <c r="I21" s="118">
        <v>46.4</v>
      </c>
      <c r="J21" s="118">
        <v>27.4</v>
      </c>
      <c r="K21" s="118">
        <v>20.8</v>
      </c>
      <c r="L21" s="118">
        <v>91.8</v>
      </c>
      <c r="M21" s="118">
        <v>19</v>
      </c>
      <c r="N21" s="119">
        <v>100</v>
      </c>
      <c r="O21" s="119">
        <v>100</v>
      </c>
      <c r="P21" s="119">
        <v>100</v>
      </c>
    </row>
    <row r="22" spans="1:16" ht="12.75">
      <c r="A22" s="117" t="s">
        <v>880</v>
      </c>
      <c r="B22" s="118">
        <v>25.9</v>
      </c>
      <c r="C22" s="119">
        <v>48.3</v>
      </c>
      <c r="D22" s="118">
        <v>24.1</v>
      </c>
      <c r="E22" s="118">
        <v>43.3</v>
      </c>
      <c r="F22" s="118">
        <v>97.3</v>
      </c>
      <c r="G22" s="118">
        <v>41.9</v>
      </c>
      <c r="H22" s="118">
        <v>32.4</v>
      </c>
      <c r="I22" s="119">
        <v>64.5</v>
      </c>
      <c r="J22" s="118">
        <v>30.6</v>
      </c>
      <c r="K22" s="118">
        <v>25.5</v>
      </c>
      <c r="L22" s="118">
        <v>98.6</v>
      </c>
      <c r="M22" s="118">
        <v>23.4</v>
      </c>
      <c r="N22" s="119">
        <v>100</v>
      </c>
      <c r="O22" s="119">
        <v>100</v>
      </c>
      <c r="P22" s="119">
        <v>100</v>
      </c>
    </row>
    <row r="23" spans="1:16" ht="12.75">
      <c r="A23" s="117" t="s">
        <v>881</v>
      </c>
      <c r="B23" s="118">
        <v>26.2</v>
      </c>
      <c r="C23" s="118">
        <v>41.6</v>
      </c>
      <c r="D23" s="118">
        <v>24.4</v>
      </c>
      <c r="E23" s="118">
        <v>43.8</v>
      </c>
      <c r="F23" s="118">
        <v>96.3</v>
      </c>
      <c r="G23" s="118">
        <v>42.5</v>
      </c>
      <c r="H23" s="118">
        <v>32.799999999999997</v>
      </c>
      <c r="I23" s="118">
        <v>58.1</v>
      </c>
      <c r="J23" s="118">
        <v>31</v>
      </c>
      <c r="K23" s="118">
        <v>25.1</v>
      </c>
      <c r="L23" s="118">
        <v>98.4</v>
      </c>
      <c r="M23" s="118">
        <v>23</v>
      </c>
      <c r="N23" s="119">
        <v>100</v>
      </c>
      <c r="O23" s="119">
        <v>100</v>
      </c>
      <c r="P23" s="119">
        <v>100</v>
      </c>
    </row>
    <row r="24" spans="1:16" ht="12.75">
      <c r="A24" s="117" t="s">
        <v>882</v>
      </c>
      <c r="B24" s="118">
        <v>2.2000000000000002</v>
      </c>
      <c r="C24" s="118">
        <v>1.2</v>
      </c>
      <c r="D24" s="118">
        <v>2.2000000000000002</v>
      </c>
      <c r="E24" s="118">
        <v>74.599999999999994</v>
      </c>
      <c r="F24" s="118">
        <v>94.6</v>
      </c>
      <c r="G24" s="118">
        <v>74.7</v>
      </c>
      <c r="H24" s="118">
        <v>4.2</v>
      </c>
      <c r="I24" s="118">
        <v>2.2999999999999998</v>
      </c>
      <c r="J24" s="118">
        <v>4.2</v>
      </c>
      <c r="K24" s="118">
        <v>9.4</v>
      </c>
      <c r="L24" s="118">
        <v>8.1999999999999993</v>
      </c>
      <c r="M24" s="118">
        <v>11.3</v>
      </c>
      <c r="N24" s="118">
        <v>99.9</v>
      </c>
      <c r="O24" s="118">
        <v>99.9</v>
      </c>
      <c r="P24" s="118">
        <v>99.9</v>
      </c>
    </row>
    <row r="25" spans="1:16" ht="12.75">
      <c r="A25" s="117" t="s">
        <v>862</v>
      </c>
      <c r="B25" s="118">
        <v>1.4</v>
      </c>
      <c r="C25" s="118">
        <v>3</v>
      </c>
      <c r="D25" s="118">
        <v>1.3</v>
      </c>
      <c r="E25" s="119">
        <v>85.7</v>
      </c>
      <c r="F25" s="118">
        <v>99.6</v>
      </c>
      <c r="G25" s="119">
        <v>85.2</v>
      </c>
      <c r="H25" s="118">
        <v>2.8</v>
      </c>
      <c r="I25" s="118">
        <v>5.9</v>
      </c>
      <c r="J25" s="118">
        <v>2.6</v>
      </c>
      <c r="K25" s="118">
        <v>13.1</v>
      </c>
      <c r="L25" s="118">
        <v>93.7</v>
      </c>
      <c r="M25" s="118">
        <v>12.4</v>
      </c>
      <c r="N25" s="118">
        <v>99.4</v>
      </c>
      <c r="O25" s="118">
        <v>99.3</v>
      </c>
      <c r="P25" s="118">
        <v>99.4</v>
      </c>
    </row>
    <row r="26" spans="1:16" ht="12.75">
      <c r="A26" s="117" t="s">
        <v>863</v>
      </c>
      <c r="B26" s="118">
        <v>18.2</v>
      </c>
      <c r="C26" s="118">
        <v>30.3</v>
      </c>
      <c r="D26" s="118">
        <v>16.7</v>
      </c>
      <c r="E26" s="118">
        <v>61.2</v>
      </c>
      <c r="F26" s="118">
        <v>97.9</v>
      </c>
      <c r="G26" s="118">
        <v>60.2</v>
      </c>
      <c r="H26" s="118">
        <v>25.9</v>
      </c>
      <c r="I26" s="118">
        <v>44.4</v>
      </c>
      <c r="J26" s="118">
        <v>24.1</v>
      </c>
      <c r="K26" s="118">
        <v>33.299999999999997</v>
      </c>
      <c r="L26" s="118">
        <v>84.4</v>
      </c>
      <c r="M26" s="118">
        <v>30.2</v>
      </c>
      <c r="N26" s="118">
        <v>75.099999999999994</v>
      </c>
      <c r="O26" s="118">
        <v>97.7</v>
      </c>
      <c r="P26" s="118">
        <v>74.2</v>
      </c>
    </row>
    <row r="27" spans="1:16" ht="12.75">
      <c r="A27" s="117" t="s">
        <v>864</v>
      </c>
      <c r="B27" s="118">
        <v>2.2000000000000002</v>
      </c>
      <c r="C27" s="118">
        <v>3</v>
      </c>
      <c r="D27" s="118">
        <v>2.1</v>
      </c>
      <c r="E27" s="118">
        <v>2.2999999999999998</v>
      </c>
      <c r="F27" s="118">
        <v>0.4</v>
      </c>
      <c r="G27" s="118">
        <v>2.4</v>
      </c>
      <c r="H27" s="118">
        <v>2.6</v>
      </c>
      <c r="I27" s="118">
        <v>3.9</v>
      </c>
      <c r="J27" s="118">
        <v>2.5</v>
      </c>
      <c r="K27" s="118">
        <v>5.0999999999999996</v>
      </c>
      <c r="L27" s="118">
        <v>6.5</v>
      </c>
      <c r="M27" s="118">
        <v>4.5999999999999996</v>
      </c>
      <c r="N27" s="118">
        <v>6.6</v>
      </c>
      <c r="O27" s="118">
        <v>0.6</v>
      </c>
      <c r="P27" s="118">
        <v>6.8</v>
      </c>
    </row>
    <row r="28" spans="1:16" ht="12.75">
      <c r="A28" s="117" t="s">
        <v>865</v>
      </c>
      <c r="B28" s="118">
        <v>101.9</v>
      </c>
      <c r="C28" s="118">
        <v>198.3</v>
      </c>
      <c r="D28" s="118">
        <v>94.5</v>
      </c>
      <c r="E28" s="118">
        <v>120.2</v>
      </c>
      <c r="F28" s="118">
        <v>4.0999999999999996</v>
      </c>
      <c r="G28" s="118">
        <v>127.4</v>
      </c>
      <c r="H28" s="118">
        <v>145.30000000000001</v>
      </c>
      <c r="I28" s="118">
        <v>337.6</v>
      </c>
      <c r="J28" s="118">
        <v>137.30000000000001</v>
      </c>
      <c r="K28" s="118">
        <v>573.29999999999995</v>
      </c>
      <c r="L28" s="118">
        <v>932.7</v>
      </c>
      <c r="M28" s="118">
        <v>471</v>
      </c>
      <c r="N28" s="118">
        <v>947.7</v>
      </c>
      <c r="O28" s="118">
        <v>7.1</v>
      </c>
      <c r="P28" s="118">
        <v>1020.1</v>
      </c>
    </row>
    <row r="29" spans="1:16" ht="12.75">
      <c r="A29" s="117" t="s">
        <v>866</v>
      </c>
      <c r="B29" s="118">
        <v>10.1</v>
      </c>
      <c r="C29" s="118">
        <v>14.1</v>
      </c>
      <c r="D29" s="118">
        <v>9.6999999999999993</v>
      </c>
      <c r="E29" s="118">
        <v>11</v>
      </c>
      <c r="F29" s="118">
        <v>2</v>
      </c>
      <c r="G29" s="118">
        <v>11.3</v>
      </c>
      <c r="H29" s="118">
        <v>12.1</v>
      </c>
      <c r="I29" s="118">
        <v>18.399999999999999</v>
      </c>
      <c r="J29" s="118">
        <v>11.7</v>
      </c>
      <c r="K29" s="118">
        <v>23.9</v>
      </c>
      <c r="L29" s="118">
        <v>30.5</v>
      </c>
      <c r="M29" s="118">
        <v>21.7</v>
      </c>
      <c r="N29" s="118">
        <v>30.8</v>
      </c>
      <c r="O29" s="118">
        <v>2.7</v>
      </c>
      <c r="P29" s="118">
        <v>31.9</v>
      </c>
    </row>
  </sheetData>
  <mergeCells count="6">
    <mergeCell ref="A1:P1"/>
    <mergeCell ref="B2:D2"/>
    <mergeCell ref="E2:G2"/>
    <mergeCell ref="H2:J2"/>
    <mergeCell ref="K2:M2"/>
    <mergeCell ref="N2:P2"/>
  </mergeCells>
  <conditionalFormatting sqref="B4:P26">
    <cfRule type="colorScale" priority="1">
      <colorScale>
        <cfvo type="min"/>
        <cfvo type="percentile" val="50"/>
        <cfvo type="max"/>
        <color rgb="FFE67C73"/>
        <color rgb="FFFFFFFF"/>
        <color rgb="FF57BB8A"/>
      </colorScale>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F23"/>
  <sheetViews>
    <sheetView workbookViewId="0">
      <selection sqref="A1:F1"/>
    </sheetView>
  </sheetViews>
  <sheetFormatPr defaultColWidth="14.42578125" defaultRowHeight="15.75" customHeight="1"/>
  <cols>
    <col min="1" max="1" width="28.42578125" customWidth="1"/>
    <col min="2" max="6" width="15.85546875" customWidth="1"/>
  </cols>
  <sheetData>
    <row r="1" spans="1:6" ht="42.75" customHeight="1">
      <c r="A1" s="285" t="s">
        <v>883</v>
      </c>
      <c r="B1" s="281"/>
      <c r="C1" s="281"/>
      <c r="D1" s="281"/>
      <c r="E1" s="281"/>
      <c r="F1" s="281"/>
    </row>
    <row r="2" spans="1:6" ht="38.25">
      <c r="A2" s="115" t="s">
        <v>211</v>
      </c>
      <c r="B2" s="115" t="s">
        <v>840</v>
      </c>
      <c r="C2" s="115" t="s">
        <v>841</v>
      </c>
      <c r="D2" s="115" t="s">
        <v>842</v>
      </c>
      <c r="E2" s="115" t="s">
        <v>843</v>
      </c>
      <c r="F2" s="115" t="s">
        <v>844</v>
      </c>
    </row>
    <row r="3" spans="1:6" ht="12.75">
      <c r="A3" s="117" t="s">
        <v>850</v>
      </c>
      <c r="B3" s="122">
        <v>4.4000000000000004</v>
      </c>
      <c r="C3" s="122">
        <v>79</v>
      </c>
      <c r="D3" s="122">
        <v>8.3000000000000007</v>
      </c>
      <c r="E3" s="122">
        <v>88.7</v>
      </c>
      <c r="F3" s="122">
        <v>15.6</v>
      </c>
    </row>
    <row r="4" spans="1:6" ht="12.75">
      <c r="A4" s="117" t="s">
        <v>852</v>
      </c>
      <c r="B4" s="122">
        <v>7.1</v>
      </c>
      <c r="C4" s="122">
        <v>46.2</v>
      </c>
      <c r="D4" s="122">
        <v>12.3</v>
      </c>
      <c r="E4" s="122">
        <v>7.1</v>
      </c>
      <c r="F4" s="122">
        <v>99.7</v>
      </c>
    </row>
    <row r="5" spans="1:6" ht="12.75">
      <c r="A5" s="117" t="s">
        <v>853</v>
      </c>
      <c r="B5" s="122">
        <v>7.8</v>
      </c>
      <c r="C5" s="122">
        <v>46.2</v>
      </c>
      <c r="D5" s="122">
        <v>13.3</v>
      </c>
      <c r="E5" s="122">
        <v>7</v>
      </c>
      <c r="F5" s="122">
        <v>100</v>
      </c>
    </row>
    <row r="6" spans="1:6" ht="12.75">
      <c r="A6" s="117" t="s">
        <v>868</v>
      </c>
      <c r="B6" s="122">
        <v>5.0999999999999996</v>
      </c>
      <c r="C6" s="122">
        <v>73</v>
      </c>
      <c r="D6" s="122">
        <v>9.6</v>
      </c>
      <c r="E6" s="122">
        <v>31.4</v>
      </c>
      <c r="F6" s="122">
        <v>29.5</v>
      </c>
    </row>
    <row r="7" spans="1:6" ht="12.75">
      <c r="A7" s="117" t="s">
        <v>869</v>
      </c>
      <c r="B7" s="122">
        <v>4.8</v>
      </c>
      <c r="C7" s="122">
        <v>67.5</v>
      </c>
      <c r="D7" s="122">
        <v>8.9</v>
      </c>
      <c r="E7" s="122">
        <v>20.3</v>
      </c>
      <c r="F7" s="122">
        <v>29.5</v>
      </c>
    </row>
    <row r="8" spans="1:6" ht="12.75">
      <c r="A8" s="117" t="s">
        <v>884</v>
      </c>
      <c r="B8" s="122">
        <v>4.8</v>
      </c>
      <c r="C8" s="122">
        <v>67.5</v>
      </c>
      <c r="D8" s="122">
        <v>8.9</v>
      </c>
      <c r="E8" s="122">
        <v>20.3</v>
      </c>
      <c r="F8" s="122">
        <v>29.5</v>
      </c>
    </row>
    <row r="9" spans="1:6" ht="12.75">
      <c r="A9" s="117" t="s">
        <v>870</v>
      </c>
      <c r="B9" s="122">
        <v>4.8</v>
      </c>
      <c r="C9" s="122">
        <v>65.5</v>
      </c>
      <c r="D9" s="122">
        <v>8.9</v>
      </c>
      <c r="E9" s="122">
        <v>15.6</v>
      </c>
      <c r="F9" s="122">
        <v>29.5</v>
      </c>
    </row>
    <row r="10" spans="1:6" ht="12.75">
      <c r="A10" s="117" t="s">
        <v>871</v>
      </c>
      <c r="B10" s="122">
        <v>4.7</v>
      </c>
      <c r="C10" s="122">
        <v>68.8</v>
      </c>
      <c r="D10" s="122">
        <v>8.6999999999999993</v>
      </c>
      <c r="E10" s="122">
        <v>16.2</v>
      </c>
      <c r="F10" s="122">
        <v>29.5</v>
      </c>
    </row>
    <row r="11" spans="1:6" ht="12.75">
      <c r="A11" s="117" t="s">
        <v>873</v>
      </c>
      <c r="B11" s="122">
        <v>2.5</v>
      </c>
      <c r="C11" s="122">
        <v>80.2</v>
      </c>
      <c r="D11" s="122">
        <v>4.8</v>
      </c>
      <c r="E11" s="122">
        <v>0.3</v>
      </c>
      <c r="F11" s="122">
        <v>95.4</v>
      </c>
    </row>
    <row r="12" spans="1:6" ht="12.75">
      <c r="A12" s="117" t="s">
        <v>856</v>
      </c>
      <c r="B12" s="122">
        <v>12.2</v>
      </c>
      <c r="C12" s="122">
        <v>28.9</v>
      </c>
      <c r="D12" s="122">
        <v>17.2</v>
      </c>
      <c r="E12" s="122">
        <v>24.6</v>
      </c>
      <c r="F12" s="122">
        <v>91.9</v>
      </c>
    </row>
    <row r="13" spans="1:6" ht="12.75">
      <c r="A13" s="117" t="s">
        <v>857</v>
      </c>
      <c r="B13" s="122">
        <v>3.8</v>
      </c>
      <c r="C13" s="122">
        <v>70.2</v>
      </c>
      <c r="D13" s="122">
        <v>7.3</v>
      </c>
      <c r="E13" s="122">
        <v>85.1</v>
      </c>
      <c r="F13" s="122">
        <v>14.6</v>
      </c>
    </row>
    <row r="14" spans="1:6" ht="12.75">
      <c r="A14" s="117" t="s">
        <v>874</v>
      </c>
      <c r="B14" s="122">
        <v>4.5</v>
      </c>
      <c r="C14" s="122">
        <v>49.4</v>
      </c>
      <c r="D14" s="122">
        <v>8.3000000000000007</v>
      </c>
      <c r="E14" s="122">
        <v>85.4</v>
      </c>
      <c r="F14" s="122">
        <v>18.2</v>
      </c>
    </row>
    <row r="15" spans="1:6" ht="12.75">
      <c r="A15" s="117" t="s">
        <v>858</v>
      </c>
      <c r="B15" s="122">
        <v>4.8</v>
      </c>
      <c r="C15" s="122">
        <v>57.6</v>
      </c>
      <c r="D15" s="122">
        <v>8.9</v>
      </c>
      <c r="E15" s="122">
        <v>48.2</v>
      </c>
      <c r="F15" s="122">
        <v>29.5</v>
      </c>
    </row>
    <row r="16" spans="1:6" ht="12.75">
      <c r="A16" s="117" t="s">
        <v>859</v>
      </c>
      <c r="B16" s="122">
        <v>4.8</v>
      </c>
      <c r="C16" s="122">
        <v>58.1</v>
      </c>
      <c r="D16" s="122">
        <v>8.8000000000000007</v>
      </c>
      <c r="E16" s="122">
        <v>44.3</v>
      </c>
      <c r="F16" s="122">
        <v>29.5</v>
      </c>
    </row>
    <row r="17" spans="1:6" ht="12.75">
      <c r="A17" s="117" t="s">
        <v>860</v>
      </c>
      <c r="B17" s="122">
        <v>6.5</v>
      </c>
      <c r="C17" s="122">
        <v>75.2</v>
      </c>
      <c r="D17" s="122">
        <v>11.9</v>
      </c>
      <c r="E17" s="122">
        <v>64.099999999999994</v>
      </c>
      <c r="F17" s="122">
        <v>29.5</v>
      </c>
    </row>
    <row r="18" spans="1:6" ht="12.75">
      <c r="A18" s="117" t="s">
        <v>861</v>
      </c>
      <c r="B18" s="122">
        <v>6.8</v>
      </c>
      <c r="C18" s="122">
        <v>74.5</v>
      </c>
      <c r="D18" s="122">
        <v>12.4</v>
      </c>
      <c r="E18" s="122">
        <v>68.8</v>
      </c>
      <c r="F18" s="122">
        <v>29.5</v>
      </c>
    </row>
    <row r="19" spans="1:6" ht="12.75">
      <c r="A19" s="117" t="s">
        <v>862</v>
      </c>
      <c r="B19" s="122">
        <v>0.1</v>
      </c>
      <c r="C19" s="122">
        <v>99.9</v>
      </c>
      <c r="D19" s="122">
        <v>0.2</v>
      </c>
      <c r="E19" s="122">
        <v>73.7</v>
      </c>
      <c r="F19" s="122">
        <v>44.2</v>
      </c>
    </row>
    <row r="20" spans="1:6" ht="12.75">
      <c r="A20" s="117" t="s">
        <v>863</v>
      </c>
      <c r="B20" s="122">
        <v>5.3</v>
      </c>
      <c r="C20" s="122">
        <v>65.099999999999994</v>
      </c>
      <c r="D20" s="122">
        <v>9.3000000000000007</v>
      </c>
      <c r="E20" s="122">
        <v>41.2</v>
      </c>
      <c r="F20" s="122">
        <v>43.8</v>
      </c>
    </row>
    <row r="21" spans="1:6" ht="12.75">
      <c r="A21" s="117" t="s">
        <v>864</v>
      </c>
      <c r="B21" s="122">
        <v>0.6</v>
      </c>
      <c r="C21" s="122">
        <v>4</v>
      </c>
      <c r="D21" s="122">
        <v>0.9</v>
      </c>
      <c r="E21" s="122">
        <v>7.4</v>
      </c>
      <c r="F21" s="122">
        <v>7.5</v>
      </c>
    </row>
    <row r="22" spans="1:6" ht="12.75">
      <c r="A22" s="117" t="s">
        <v>865</v>
      </c>
      <c r="B22" s="122">
        <v>6.3</v>
      </c>
      <c r="C22" s="122">
        <v>269.39999999999998</v>
      </c>
      <c r="D22" s="122">
        <v>13.4</v>
      </c>
      <c r="E22" s="122">
        <v>941.4</v>
      </c>
      <c r="F22" s="122">
        <v>962.6</v>
      </c>
    </row>
    <row r="23" spans="1:6" ht="12.75">
      <c r="A23" s="117" t="s">
        <v>866</v>
      </c>
      <c r="B23" s="122">
        <v>2.5</v>
      </c>
      <c r="C23" s="122">
        <v>16.399999999999999</v>
      </c>
      <c r="D23" s="122">
        <v>3.7</v>
      </c>
      <c r="E23" s="122">
        <v>30.7</v>
      </c>
      <c r="F23" s="122">
        <v>31</v>
      </c>
    </row>
  </sheetData>
  <mergeCells count="1">
    <mergeCell ref="A1:F1"/>
  </mergeCells>
  <conditionalFormatting sqref="B3:F20">
    <cfRule type="colorScale" priority="1">
      <colorScale>
        <cfvo type="min"/>
        <cfvo type="percentile" val="50"/>
        <cfvo type="max"/>
        <color rgb="FFE67C73"/>
        <color rgb="FFFFFFFF"/>
        <color rgb="FF57BB8A"/>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F25"/>
  <sheetViews>
    <sheetView workbookViewId="0">
      <selection sqref="A1:F1"/>
    </sheetView>
  </sheetViews>
  <sheetFormatPr defaultColWidth="14.42578125" defaultRowHeight="15.75" customHeight="1"/>
  <cols>
    <col min="1" max="1" width="30.42578125" customWidth="1"/>
    <col min="2" max="6" width="15.85546875" customWidth="1"/>
  </cols>
  <sheetData>
    <row r="1" spans="1:6" ht="40.5" customHeight="1">
      <c r="A1" s="286" t="s">
        <v>885</v>
      </c>
      <c r="B1" s="283"/>
      <c r="C1" s="283"/>
      <c r="D1" s="283"/>
      <c r="E1" s="283"/>
      <c r="F1" s="284"/>
    </row>
    <row r="2" spans="1:6" ht="38.25">
      <c r="A2" s="115" t="s">
        <v>211</v>
      </c>
      <c r="B2" s="115" t="s">
        <v>840</v>
      </c>
      <c r="C2" s="115" t="s">
        <v>841</v>
      </c>
      <c r="D2" s="115" t="s">
        <v>842</v>
      </c>
      <c r="E2" s="115" t="s">
        <v>843</v>
      </c>
      <c r="F2" s="115" t="s">
        <v>844</v>
      </c>
    </row>
    <row r="3" spans="1:6" ht="12.75">
      <c r="A3" s="123" t="s">
        <v>886</v>
      </c>
      <c r="B3" s="122">
        <v>14.3</v>
      </c>
      <c r="C3" s="122">
        <v>89</v>
      </c>
      <c r="D3" s="122">
        <v>24.6</v>
      </c>
      <c r="E3" s="122">
        <v>49.5</v>
      </c>
      <c r="F3" s="122">
        <v>39</v>
      </c>
    </row>
    <row r="4" spans="1:6" ht="12.75">
      <c r="A4" s="123" t="s">
        <v>887</v>
      </c>
      <c r="B4" s="122">
        <v>14.2</v>
      </c>
      <c r="C4" s="122">
        <v>96.9</v>
      </c>
      <c r="D4" s="122">
        <v>24.7</v>
      </c>
      <c r="E4" s="122">
        <v>86.6</v>
      </c>
      <c r="F4" s="122">
        <v>19.3</v>
      </c>
    </row>
    <row r="5" spans="1:6" ht="12.75">
      <c r="A5" s="124" t="s">
        <v>888</v>
      </c>
      <c r="B5" s="122">
        <v>14.4</v>
      </c>
      <c r="C5" s="122">
        <v>96.9</v>
      </c>
      <c r="D5" s="122">
        <v>25</v>
      </c>
      <c r="E5" s="122">
        <v>85.7</v>
      </c>
      <c r="F5" s="122">
        <v>19.7</v>
      </c>
    </row>
    <row r="6" spans="1:6" ht="12.75">
      <c r="A6" s="123" t="s">
        <v>889</v>
      </c>
      <c r="B6" s="122">
        <v>12.2</v>
      </c>
      <c r="C6" s="122">
        <v>86.7</v>
      </c>
      <c r="D6" s="122">
        <v>21.4</v>
      </c>
      <c r="E6" s="122">
        <v>53.8</v>
      </c>
      <c r="F6" s="122">
        <v>37.700000000000003</v>
      </c>
    </row>
    <row r="7" spans="1:6" ht="12.75">
      <c r="A7" s="123" t="s">
        <v>851</v>
      </c>
      <c r="B7" s="122">
        <v>15.8</v>
      </c>
      <c r="C7" s="122">
        <v>66.8</v>
      </c>
      <c r="D7" s="122">
        <v>25.6</v>
      </c>
      <c r="E7" s="122">
        <v>45.1</v>
      </c>
      <c r="F7" s="122">
        <v>58.1</v>
      </c>
    </row>
    <row r="8" spans="1:6" ht="12.75">
      <c r="A8" s="123" t="s">
        <v>890</v>
      </c>
      <c r="B8" s="122">
        <v>13</v>
      </c>
      <c r="C8" s="122">
        <v>57.3</v>
      </c>
      <c r="D8" s="122">
        <v>21.2</v>
      </c>
      <c r="E8" s="122">
        <v>42.7</v>
      </c>
      <c r="F8" s="122">
        <v>55.1</v>
      </c>
    </row>
    <row r="9" spans="1:6" ht="12.75">
      <c r="A9" s="123" t="s">
        <v>891</v>
      </c>
      <c r="B9" s="122">
        <v>15.9</v>
      </c>
      <c r="C9" s="122">
        <v>62</v>
      </c>
      <c r="D9" s="122">
        <v>25.3</v>
      </c>
      <c r="E9" s="122">
        <v>55.6</v>
      </c>
      <c r="F9" s="122">
        <v>50.7</v>
      </c>
    </row>
    <row r="10" spans="1:6" ht="12.75">
      <c r="A10" s="123" t="s">
        <v>892</v>
      </c>
      <c r="B10" s="122">
        <v>13.7</v>
      </c>
      <c r="C10" s="122">
        <v>60</v>
      </c>
      <c r="D10" s="122">
        <v>22.3</v>
      </c>
      <c r="E10" s="122">
        <v>46.3</v>
      </c>
      <c r="F10" s="122">
        <v>51.3</v>
      </c>
    </row>
    <row r="11" spans="1:6" ht="12.75">
      <c r="A11" s="123" t="s">
        <v>858</v>
      </c>
      <c r="B11" s="122">
        <v>20.5</v>
      </c>
      <c r="C11" s="122">
        <v>81.3</v>
      </c>
      <c r="D11" s="122">
        <v>32.799999999999997</v>
      </c>
      <c r="E11" s="122">
        <v>51</v>
      </c>
      <c r="F11" s="122">
        <v>56.3</v>
      </c>
    </row>
    <row r="12" spans="1:6" ht="12.75">
      <c r="A12" s="123" t="s">
        <v>860</v>
      </c>
      <c r="B12" s="122">
        <v>16.2</v>
      </c>
      <c r="C12" s="122">
        <v>69.3</v>
      </c>
      <c r="D12" s="122">
        <v>26.3</v>
      </c>
      <c r="E12" s="122">
        <v>61.3</v>
      </c>
      <c r="F12" s="122">
        <v>58.1</v>
      </c>
    </row>
    <row r="13" spans="1:6" ht="12.75">
      <c r="A13" s="123" t="s">
        <v>861</v>
      </c>
      <c r="B13" s="122">
        <v>16.3</v>
      </c>
      <c r="C13" s="122">
        <v>72.8</v>
      </c>
      <c r="D13" s="122">
        <v>26.6</v>
      </c>
      <c r="E13" s="122">
        <v>60.3</v>
      </c>
      <c r="F13" s="122">
        <v>58.1</v>
      </c>
    </row>
    <row r="14" spans="1:6" ht="12.75">
      <c r="A14" s="123" t="s">
        <v>893</v>
      </c>
      <c r="B14" s="122">
        <v>0.1</v>
      </c>
      <c r="C14" s="122">
        <v>100</v>
      </c>
      <c r="D14" s="122">
        <v>0.2</v>
      </c>
      <c r="E14" s="122">
        <v>46.3</v>
      </c>
      <c r="F14" s="122">
        <v>47.2</v>
      </c>
    </row>
    <row r="15" spans="1:6" ht="12.75">
      <c r="A15" s="123" t="s">
        <v>863</v>
      </c>
      <c r="B15" s="122">
        <v>13.9</v>
      </c>
      <c r="C15" s="122">
        <v>78.2</v>
      </c>
      <c r="D15" s="122">
        <v>23</v>
      </c>
      <c r="E15" s="122">
        <v>57</v>
      </c>
      <c r="F15" s="122">
        <v>45.9</v>
      </c>
    </row>
    <row r="16" spans="1:6" ht="12.75">
      <c r="A16" s="123" t="s">
        <v>864</v>
      </c>
      <c r="B16" s="122">
        <v>1.4</v>
      </c>
      <c r="C16" s="122">
        <v>4.5</v>
      </c>
      <c r="D16" s="122">
        <v>2.2000000000000002</v>
      </c>
      <c r="E16" s="122">
        <v>4.3</v>
      </c>
      <c r="F16" s="122">
        <v>4.0999999999999996</v>
      </c>
    </row>
    <row r="17" spans="1:6" ht="12.75">
      <c r="A17" s="123" t="s">
        <v>865</v>
      </c>
      <c r="B17" s="122">
        <v>23.3</v>
      </c>
      <c r="C17" s="122">
        <v>240.1</v>
      </c>
      <c r="D17" s="122">
        <v>60.5</v>
      </c>
      <c r="E17" s="122">
        <v>218.6</v>
      </c>
      <c r="F17" s="122">
        <v>200.1</v>
      </c>
    </row>
    <row r="18" spans="1:6" ht="12.75">
      <c r="A18" s="123" t="s">
        <v>866</v>
      </c>
      <c r="B18" s="122">
        <v>4.8</v>
      </c>
      <c r="C18" s="122">
        <v>15.5</v>
      </c>
      <c r="D18" s="122">
        <v>7.8</v>
      </c>
      <c r="E18" s="122">
        <v>14.8</v>
      </c>
      <c r="F18" s="122">
        <v>14.1</v>
      </c>
    </row>
    <row r="19" spans="1:6" ht="12.75">
      <c r="A19" s="125"/>
      <c r="B19" s="126"/>
      <c r="C19" s="126"/>
      <c r="D19" s="126"/>
      <c r="E19" s="126"/>
      <c r="F19" s="126"/>
    </row>
    <row r="20" spans="1:6" ht="12.75">
      <c r="A20" s="125"/>
      <c r="B20" s="126"/>
      <c r="C20" s="126"/>
      <c r="D20" s="126"/>
      <c r="E20" s="126"/>
      <c r="F20" s="126"/>
    </row>
    <row r="21" spans="1:6" ht="12.75">
      <c r="A21" s="125"/>
      <c r="B21" s="126"/>
      <c r="C21" s="127"/>
      <c r="D21" s="126"/>
      <c r="E21" s="126"/>
      <c r="F21" s="126"/>
    </row>
    <row r="22" spans="1:6" ht="12.75">
      <c r="A22" s="125"/>
      <c r="B22" s="126"/>
      <c r="C22" s="126"/>
      <c r="D22" s="126"/>
      <c r="E22" s="126"/>
      <c r="F22" s="126"/>
    </row>
    <row r="23" spans="1:6" ht="12.75">
      <c r="A23" s="125"/>
      <c r="B23" s="126"/>
      <c r="C23" s="126"/>
      <c r="D23" s="126"/>
      <c r="E23" s="126"/>
      <c r="F23" s="126"/>
    </row>
    <row r="24" spans="1:6" ht="12.75">
      <c r="A24" s="125"/>
      <c r="B24" s="126"/>
      <c r="C24" s="126"/>
      <c r="D24" s="126"/>
      <c r="E24" s="126"/>
      <c r="F24" s="126"/>
    </row>
    <row r="25" spans="1:6" ht="12.75">
      <c r="A25" s="125"/>
      <c r="B25" s="126"/>
      <c r="C25" s="126"/>
      <c r="D25" s="126"/>
      <c r="E25" s="126"/>
      <c r="F25" s="126"/>
    </row>
  </sheetData>
  <mergeCells count="1">
    <mergeCell ref="A1:F1"/>
  </mergeCells>
  <conditionalFormatting sqref="B3:F15">
    <cfRule type="colorScale" priority="1">
      <colorScale>
        <cfvo type="min"/>
        <cfvo type="percentile" val="50"/>
        <cfvo type="max"/>
        <color rgb="FFE67C73"/>
        <color rgb="FFFFFFFF"/>
        <color rgb="FF57BB8A"/>
      </colorScale>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F25"/>
  <sheetViews>
    <sheetView workbookViewId="0">
      <selection sqref="A1:F1"/>
    </sheetView>
  </sheetViews>
  <sheetFormatPr defaultColWidth="14.42578125" defaultRowHeight="15.75" customHeight="1"/>
  <cols>
    <col min="1" max="1" width="30.42578125" customWidth="1"/>
    <col min="2" max="6" width="15.85546875" customWidth="1"/>
  </cols>
  <sheetData>
    <row r="1" spans="1:6" ht="27" customHeight="1">
      <c r="A1" s="286" t="s">
        <v>894</v>
      </c>
      <c r="B1" s="283"/>
      <c r="C1" s="283"/>
      <c r="D1" s="283"/>
      <c r="E1" s="283"/>
      <c r="F1" s="284"/>
    </row>
    <row r="2" spans="1:6" ht="38.25">
      <c r="A2" s="115" t="s">
        <v>211</v>
      </c>
      <c r="B2" s="115" t="s">
        <v>840</v>
      </c>
      <c r="C2" s="115" t="s">
        <v>841</v>
      </c>
      <c r="D2" s="115" t="s">
        <v>842</v>
      </c>
      <c r="E2" s="115" t="s">
        <v>843</v>
      </c>
      <c r="F2" s="115" t="s">
        <v>844</v>
      </c>
    </row>
    <row r="3" spans="1:6" ht="12.75">
      <c r="A3" s="123" t="s">
        <v>886</v>
      </c>
      <c r="B3" s="122">
        <v>13.6</v>
      </c>
      <c r="C3" s="122">
        <v>89.1</v>
      </c>
      <c r="D3" s="122">
        <v>23.6</v>
      </c>
      <c r="E3" s="122">
        <v>53.5</v>
      </c>
      <c r="F3" s="122">
        <v>38.799999999999997</v>
      </c>
    </row>
    <row r="4" spans="1:6" ht="12.75">
      <c r="A4" s="123" t="s">
        <v>887</v>
      </c>
      <c r="B4" s="122">
        <v>14</v>
      </c>
      <c r="C4" s="122">
        <v>97.3</v>
      </c>
      <c r="D4" s="122">
        <v>24.4</v>
      </c>
      <c r="E4" s="122">
        <v>85.4</v>
      </c>
      <c r="F4" s="122">
        <v>19.399999999999999</v>
      </c>
    </row>
    <row r="5" spans="1:6" ht="12.75">
      <c r="A5" s="123" t="s">
        <v>888</v>
      </c>
      <c r="B5" s="122">
        <v>13.9</v>
      </c>
      <c r="C5" s="122">
        <v>95.7</v>
      </c>
      <c r="D5" s="122">
        <v>24.3</v>
      </c>
      <c r="E5" s="122">
        <v>82</v>
      </c>
      <c r="F5" s="122">
        <v>19.600000000000001</v>
      </c>
    </row>
    <row r="6" spans="1:6" ht="12.75">
      <c r="A6" s="123" t="s">
        <v>889</v>
      </c>
      <c r="B6" s="122">
        <v>11.4</v>
      </c>
      <c r="C6" s="122">
        <v>89.6</v>
      </c>
      <c r="D6" s="122">
        <v>20.3</v>
      </c>
      <c r="E6" s="122">
        <v>46.7</v>
      </c>
      <c r="F6" s="122">
        <v>34.799999999999997</v>
      </c>
    </row>
    <row r="7" spans="1:6" ht="12.75">
      <c r="A7" s="123" t="s">
        <v>851</v>
      </c>
      <c r="B7" s="122">
        <v>17.600000000000001</v>
      </c>
      <c r="C7" s="122">
        <v>66.900000000000006</v>
      </c>
      <c r="D7" s="122">
        <v>27.9</v>
      </c>
      <c r="E7" s="122">
        <v>44</v>
      </c>
      <c r="F7" s="122">
        <v>61.2</v>
      </c>
    </row>
    <row r="8" spans="1:6" ht="12.75">
      <c r="A8" s="123" t="s">
        <v>895</v>
      </c>
      <c r="B8" s="122">
        <v>12.7</v>
      </c>
      <c r="C8" s="122">
        <v>56.9</v>
      </c>
      <c r="D8" s="122">
        <v>20.7</v>
      </c>
      <c r="E8" s="122">
        <v>41.9</v>
      </c>
      <c r="F8" s="122">
        <v>58</v>
      </c>
    </row>
    <row r="9" spans="1:6" ht="12.75">
      <c r="A9" s="123" t="s">
        <v>893</v>
      </c>
      <c r="B9" s="122">
        <v>0.2</v>
      </c>
      <c r="C9" s="122">
        <v>99.9</v>
      </c>
      <c r="D9" s="122">
        <v>0.3</v>
      </c>
      <c r="E9" s="122">
        <v>42.4</v>
      </c>
      <c r="F9" s="122">
        <v>50.8</v>
      </c>
    </row>
    <row r="10" spans="1:6" ht="12.75">
      <c r="A10" s="123" t="s">
        <v>863</v>
      </c>
      <c r="B10" s="122">
        <v>11.9</v>
      </c>
      <c r="C10" s="122">
        <v>85.1</v>
      </c>
      <c r="D10" s="122">
        <v>20.2</v>
      </c>
      <c r="E10" s="122">
        <v>56.6</v>
      </c>
      <c r="F10" s="122">
        <v>40.4</v>
      </c>
    </row>
    <row r="11" spans="1:6" ht="12.75">
      <c r="A11" s="123" t="s">
        <v>864</v>
      </c>
      <c r="B11" s="122">
        <v>2.1</v>
      </c>
      <c r="C11" s="122">
        <v>6.3</v>
      </c>
      <c r="D11" s="122">
        <v>3.5</v>
      </c>
      <c r="E11" s="122">
        <v>7.2</v>
      </c>
      <c r="F11" s="122">
        <v>6.5</v>
      </c>
    </row>
    <row r="12" spans="1:6" ht="12.75">
      <c r="A12" s="123" t="s">
        <v>865</v>
      </c>
      <c r="B12" s="122">
        <v>30.4</v>
      </c>
      <c r="C12" s="122">
        <v>274.5</v>
      </c>
      <c r="D12" s="122">
        <v>83.4</v>
      </c>
      <c r="E12" s="122">
        <v>360.1</v>
      </c>
      <c r="F12" s="122">
        <v>292.60000000000002</v>
      </c>
    </row>
    <row r="13" spans="1:6" ht="12.75">
      <c r="A13" s="123" t="s">
        <v>866</v>
      </c>
      <c r="B13" s="122">
        <v>5.5</v>
      </c>
      <c r="C13" s="122">
        <v>16.600000000000001</v>
      </c>
      <c r="D13" s="122">
        <v>9.1</v>
      </c>
      <c r="E13" s="122">
        <v>19</v>
      </c>
      <c r="F13" s="122">
        <v>17.100000000000001</v>
      </c>
    </row>
    <row r="14" spans="1:6" ht="12.75">
      <c r="A14" s="17"/>
      <c r="B14" s="128"/>
      <c r="C14" s="128"/>
      <c r="D14" s="128"/>
      <c r="E14" s="128"/>
      <c r="F14" s="128"/>
    </row>
    <row r="15" spans="1:6" ht="12.75">
      <c r="A15" s="47"/>
      <c r="B15" s="128"/>
      <c r="C15" s="128"/>
      <c r="D15" s="128"/>
      <c r="E15" s="128"/>
      <c r="F15" s="128"/>
    </row>
    <row r="16" spans="1:6" ht="12.75">
      <c r="A16" s="47"/>
      <c r="B16" s="128"/>
      <c r="C16" s="128"/>
      <c r="D16" s="128"/>
      <c r="E16" s="128"/>
      <c r="F16" s="128"/>
    </row>
    <row r="17" spans="1:6" ht="12.75">
      <c r="A17" s="47"/>
      <c r="B17" s="128"/>
      <c r="C17" s="128"/>
      <c r="D17" s="128"/>
      <c r="E17" s="128"/>
      <c r="F17" s="128"/>
    </row>
    <row r="18" spans="1:6" ht="12.75">
      <c r="A18" s="47"/>
      <c r="B18" s="128"/>
      <c r="C18" s="128"/>
      <c r="D18" s="128"/>
      <c r="E18" s="128"/>
      <c r="F18" s="128"/>
    </row>
    <row r="19" spans="1:6" ht="12.75">
      <c r="A19" s="125"/>
      <c r="B19" s="126"/>
      <c r="C19" s="126"/>
      <c r="D19" s="126"/>
      <c r="E19" s="126"/>
      <c r="F19" s="126"/>
    </row>
    <row r="20" spans="1:6" ht="12.75">
      <c r="A20" s="125"/>
      <c r="B20" s="126"/>
      <c r="C20" s="126"/>
      <c r="D20" s="126"/>
      <c r="E20" s="126"/>
      <c r="F20" s="126"/>
    </row>
    <row r="21" spans="1:6" ht="12.75">
      <c r="A21" s="125"/>
      <c r="B21" s="126"/>
      <c r="C21" s="127"/>
      <c r="D21" s="126"/>
      <c r="E21" s="126"/>
      <c r="F21" s="126"/>
    </row>
    <row r="22" spans="1:6" ht="12.75">
      <c r="A22" s="125"/>
      <c r="B22" s="126"/>
      <c r="C22" s="126"/>
      <c r="D22" s="126"/>
      <c r="E22" s="126"/>
      <c r="F22" s="126"/>
    </row>
    <row r="23" spans="1:6" ht="12.75">
      <c r="A23" s="125"/>
      <c r="B23" s="126"/>
      <c r="C23" s="126"/>
      <c r="D23" s="126"/>
      <c r="E23" s="126"/>
      <c r="F23" s="126"/>
    </row>
    <row r="24" spans="1:6" ht="12.75">
      <c r="A24" s="125"/>
      <c r="B24" s="126"/>
      <c r="C24" s="126"/>
      <c r="D24" s="126"/>
      <c r="E24" s="126"/>
      <c r="F24" s="126"/>
    </row>
    <row r="25" spans="1:6" ht="12.75">
      <c r="A25" s="125"/>
      <c r="B25" s="126"/>
      <c r="C25" s="126"/>
      <c r="D25" s="126"/>
      <c r="E25" s="126"/>
      <c r="F25" s="126"/>
    </row>
  </sheetData>
  <mergeCells count="1">
    <mergeCell ref="A1:F1"/>
  </mergeCells>
  <conditionalFormatting sqref="B3:F10">
    <cfRule type="colorScale" priority="1">
      <colorScale>
        <cfvo type="min"/>
        <cfvo type="percentile" val="50"/>
        <cfvo type="max"/>
        <color rgb="FFE67C73"/>
        <color rgb="FFFFFFFF"/>
        <color rgb="FF57BB8A"/>
      </colorScale>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F25"/>
  <sheetViews>
    <sheetView workbookViewId="0">
      <selection sqref="A1:F1"/>
    </sheetView>
  </sheetViews>
  <sheetFormatPr defaultColWidth="14.42578125" defaultRowHeight="15.75" customHeight="1"/>
  <cols>
    <col min="1" max="1" width="30.42578125" customWidth="1"/>
    <col min="2" max="6" width="15.85546875" customWidth="1"/>
  </cols>
  <sheetData>
    <row r="1" spans="1:6" ht="30" customHeight="1">
      <c r="A1" s="286" t="s">
        <v>896</v>
      </c>
      <c r="B1" s="283"/>
      <c r="C1" s="283"/>
      <c r="D1" s="283"/>
      <c r="E1" s="283"/>
      <c r="F1" s="284"/>
    </row>
    <row r="2" spans="1:6" ht="38.25">
      <c r="A2" s="115" t="s">
        <v>211</v>
      </c>
      <c r="B2" s="115" t="s">
        <v>840</v>
      </c>
      <c r="C2" s="115" t="s">
        <v>841</v>
      </c>
      <c r="D2" s="115" t="s">
        <v>842</v>
      </c>
      <c r="E2" s="115" t="s">
        <v>843</v>
      </c>
      <c r="F2" s="115" t="s">
        <v>844</v>
      </c>
    </row>
    <row r="3" spans="1:6" ht="12.75">
      <c r="A3" s="123" t="s">
        <v>886</v>
      </c>
      <c r="B3" s="122">
        <v>13.1</v>
      </c>
      <c r="C3" s="122">
        <v>85.5</v>
      </c>
      <c r="D3" s="122">
        <v>22.7</v>
      </c>
      <c r="E3" s="122">
        <v>47.2</v>
      </c>
      <c r="F3" s="122">
        <v>53.5</v>
      </c>
    </row>
    <row r="4" spans="1:6" ht="12.75">
      <c r="A4" s="123" t="s">
        <v>887</v>
      </c>
      <c r="B4" s="122">
        <v>11.9</v>
      </c>
      <c r="C4" s="122">
        <v>94.6</v>
      </c>
      <c r="D4" s="122">
        <v>21.1</v>
      </c>
      <c r="E4" s="122">
        <v>91.5</v>
      </c>
      <c r="F4" s="122">
        <v>30.5</v>
      </c>
    </row>
    <row r="5" spans="1:6" ht="12.75">
      <c r="A5" s="123" t="s">
        <v>888</v>
      </c>
      <c r="B5" s="122">
        <v>12.9</v>
      </c>
      <c r="C5" s="122">
        <v>93.1</v>
      </c>
      <c r="D5" s="122">
        <v>22.6</v>
      </c>
      <c r="E5" s="122">
        <v>91.1</v>
      </c>
      <c r="F5" s="122">
        <v>32.9</v>
      </c>
    </row>
    <row r="6" spans="1:6" ht="12.75">
      <c r="A6" s="123" t="s">
        <v>889</v>
      </c>
      <c r="B6" s="122">
        <v>12.2</v>
      </c>
      <c r="C6" s="122">
        <v>73</v>
      </c>
      <c r="D6" s="122">
        <v>20.9</v>
      </c>
      <c r="E6" s="122">
        <v>62</v>
      </c>
      <c r="F6" s="122">
        <v>53.2</v>
      </c>
    </row>
    <row r="7" spans="1:6" ht="12.75">
      <c r="A7" s="123" t="s">
        <v>851</v>
      </c>
      <c r="B7" s="122">
        <v>15.6</v>
      </c>
      <c r="C7" s="122">
        <v>75.099999999999994</v>
      </c>
      <c r="D7" s="122">
        <v>25.8</v>
      </c>
      <c r="E7" s="122">
        <v>51.2</v>
      </c>
      <c r="F7" s="122">
        <v>73.2</v>
      </c>
    </row>
    <row r="8" spans="1:6" ht="12.75">
      <c r="A8" s="123" t="s">
        <v>890</v>
      </c>
      <c r="B8" s="122">
        <v>10.3</v>
      </c>
      <c r="C8" s="122">
        <v>65.7</v>
      </c>
      <c r="D8" s="122">
        <v>17.8</v>
      </c>
      <c r="E8" s="122">
        <v>52.6</v>
      </c>
      <c r="F8" s="122">
        <v>69.7</v>
      </c>
    </row>
    <row r="9" spans="1:6" ht="12.75">
      <c r="A9" s="123" t="s">
        <v>858</v>
      </c>
      <c r="B9" s="122">
        <v>14.8</v>
      </c>
      <c r="C9" s="122">
        <v>82.2</v>
      </c>
      <c r="D9" s="122">
        <v>25.1</v>
      </c>
      <c r="E9" s="122">
        <v>51.1</v>
      </c>
      <c r="F9" s="122">
        <v>72.400000000000006</v>
      </c>
    </row>
    <row r="10" spans="1:6" ht="12.75">
      <c r="A10" s="123" t="s">
        <v>860</v>
      </c>
      <c r="B10" s="122">
        <v>16.100000000000001</v>
      </c>
      <c r="C10" s="122">
        <v>78.900000000000006</v>
      </c>
      <c r="D10" s="122">
        <v>26.8</v>
      </c>
      <c r="E10" s="122">
        <v>57.7</v>
      </c>
      <c r="F10" s="122">
        <v>73.099999999999994</v>
      </c>
    </row>
    <row r="11" spans="1:6" ht="12.75">
      <c r="A11" s="123" t="s">
        <v>861</v>
      </c>
      <c r="B11" s="122">
        <v>16.600000000000001</v>
      </c>
      <c r="C11" s="122">
        <v>81.599999999999994</v>
      </c>
      <c r="D11" s="122">
        <v>27.6</v>
      </c>
      <c r="E11" s="122">
        <v>62.3</v>
      </c>
      <c r="F11" s="122">
        <v>73.099999999999994</v>
      </c>
    </row>
    <row r="12" spans="1:6" ht="12.75">
      <c r="A12" s="123" t="s">
        <v>893</v>
      </c>
      <c r="B12" s="122">
        <v>0.2</v>
      </c>
      <c r="C12" s="122">
        <v>99.9</v>
      </c>
      <c r="D12" s="122">
        <v>0.3</v>
      </c>
      <c r="E12" s="122">
        <v>58.6</v>
      </c>
      <c r="F12" s="122">
        <v>58.2</v>
      </c>
    </row>
    <row r="13" spans="1:6" ht="12.75">
      <c r="A13" s="123" t="s">
        <v>863</v>
      </c>
      <c r="B13" s="122">
        <v>12.4</v>
      </c>
      <c r="C13" s="122">
        <v>83</v>
      </c>
      <c r="D13" s="122">
        <v>21.1</v>
      </c>
      <c r="E13" s="122">
        <v>62.5</v>
      </c>
      <c r="F13" s="122">
        <v>59</v>
      </c>
    </row>
    <row r="14" spans="1:6" ht="12.75">
      <c r="A14" s="123" t="s">
        <v>864</v>
      </c>
      <c r="B14" s="122">
        <v>1.5</v>
      </c>
      <c r="C14" s="122">
        <v>3.3</v>
      </c>
      <c r="D14" s="122">
        <v>2.5</v>
      </c>
      <c r="E14" s="122">
        <v>5</v>
      </c>
      <c r="F14" s="122">
        <v>5.2</v>
      </c>
    </row>
    <row r="15" spans="1:6" ht="12.75">
      <c r="A15" s="123" t="s">
        <v>865</v>
      </c>
      <c r="B15" s="122">
        <v>22.5</v>
      </c>
      <c r="C15" s="122">
        <v>112.2</v>
      </c>
      <c r="D15" s="122">
        <v>62.1</v>
      </c>
      <c r="E15" s="122">
        <v>253.9</v>
      </c>
      <c r="F15" s="122">
        <v>272.3</v>
      </c>
    </row>
    <row r="16" spans="1:6" ht="12.75">
      <c r="A16" s="123" t="s">
        <v>866</v>
      </c>
      <c r="B16" s="122">
        <v>4.7</v>
      </c>
      <c r="C16" s="122">
        <v>10.6</v>
      </c>
      <c r="D16" s="122">
        <v>7.9</v>
      </c>
      <c r="E16" s="122">
        <v>15.9</v>
      </c>
      <c r="F16" s="122">
        <v>16.5</v>
      </c>
    </row>
    <row r="17" spans="1:6" ht="12.75">
      <c r="A17" s="47"/>
      <c r="B17" s="128"/>
      <c r="C17" s="128"/>
      <c r="D17" s="128"/>
      <c r="E17" s="128"/>
      <c r="F17" s="128"/>
    </row>
    <row r="18" spans="1:6" ht="12.75">
      <c r="A18" s="47"/>
      <c r="B18" s="128"/>
      <c r="C18" s="128"/>
      <c r="D18" s="128"/>
      <c r="E18" s="128"/>
      <c r="F18" s="128"/>
    </row>
    <row r="19" spans="1:6" ht="12.75">
      <c r="A19" s="125"/>
      <c r="B19" s="126"/>
      <c r="C19" s="126"/>
      <c r="D19" s="126"/>
      <c r="E19" s="126"/>
      <c r="F19" s="126"/>
    </row>
    <row r="20" spans="1:6" ht="12.75">
      <c r="A20" s="125"/>
      <c r="B20" s="126"/>
      <c r="C20" s="126"/>
      <c r="D20" s="126"/>
      <c r="E20" s="126"/>
      <c r="F20" s="126"/>
    </row>
    <row r="21" spans="1:6" ht="12.75">
      <c r="A21" s="125"/>
      <c r="B21" s="126"/>
      <c r="C21" s="127"/>
      <c r="D21" s="126"/>
      <c r="E21" s="126"/>
      <c r="F21" s="126"/>
    </row>
    <row r="22" spans="1:6" ht="12.75">
      <c r="A22" s="125"/>
      <c r="B22" s="126"/>
      <c r="C22" s="126"/>
      <c r="D22" s="126"/>
      <c r="E22" s="126"/>
      <c r="F22" s="126"/>
    </row>
    <row r="23" spans="1:6" ht="12.75">
      <c r="A23" s="125"/>
      <c r="B23" s="126"/>
      <c r="C23" s="126"/>
      <c r="D23" s="126"/>
      <c r="E23" s="126"/>
      <c r="F23" s="126"/>
    </row>
    <row r="24" spans="1:6" ht="12.75">
      <c r="A24" s="125"/>
      <c r="B24" s="126"/>
      <c r="C24" s="126"/>
      <c r="D24" s="126"/>
      <c r="E24" s="126"/>
      <c r="F24" s="126"/>
    </row>
    <row r="25" spans="1:6" ht="12.75">
      <c r="A25" s="125"/>
      <c r="B25" s="126"/>
      <c r="C25" s="126"/>
      <c r="D25" s="126"/>
      <c r="E25" s="126"/>
      <c r="F25" s="126"/>
    </row>
  </sheetData>
  <mergeCells count="1">
    <mergeCell ref="A1:F1"/>
  </mergeCells>
  <conditionalFormatting sqref="B3:F13">
    <cfRule type="colorScale" priority="1">
      <colorScale>
        <cfvo type="min"/>
        <cfvo type="percentile" val="50"/>
        <cfvo type="max"/>
        <color rgb="FFE67C73"/>
        <color rgb="FFFFFFFF"/>
        <color rgb="FF57BB8A"/>
      </colorScale>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pageSetUpPr fitToPage="1"/>
  </sheetPr>
  <dimension ref="A1:AF28"/>
  <sheetViews>
    <sheetView workbookViewId="0">
      <selection sqref="A1:AF1"/>
    </sheetView>
  </sheetViews>
  <sheetFormatPr defaultColWidth="14.42578125" defaultRowHeight="15.75" customHeight="1"/>
  <cols>
    <col min="1" max="1" width="16.85546875" customWidth="1"/>
    <col min="2" max="7" width="4.85546875" customWidth="1"/>
    <col min="8" max="8" width="11.5703125" customWidth="1"/>
    <col min="9" max="14" width="4.85546875" customWidth="1"/>
    <col min="15" max="15" width="12.28515625" customWidth="1"/>
    <col min="16" max="21" width="4.85546875" customWidth="1"/>
    <col min="22" max="22" width="11.5703125" customWidth="1"/>
    <col min="23" max="28" width="4.85546875" customWidth="1"/>
    <col min="29" max="32" width="11.5703125" customWidth="1"/>
  </cols>
  <sheetData>
    <row r="1" spans="1:32" ht="72" customHeight="1">
      <c r="A1" s="246" t="s">
        <v>897</v>
      </c>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row>
    <row r="2" spans="1:32" ht="12.75">
      <c r="A2" s="251" t="s">
        <v>898</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8"/>
    </row>
    <row r="3" spans="1:32" ht="12.75">
      <c r="A3" s="129" t="s">
        <v>211</v>
      </c>
      <c r="B3" s="252" t="s">
        <v>899</v>
      </c>
      <c r="C3" s="247"/>
      <c r="D3" s="247"/>
      <c r="E3" s="247"/>
      <c r="F3" s="247"/>
      <c r="G3" s="247"/>
      <c r="H3" s="248"/>
      <c r="I3" s="252" t="s">
        <v>900</v>
      </c>
      <c r="J3" s="247"/>
      <c r="K3" s="247"/>
      <c r="L3" s="247"/>
      <c r="M3" s="247"/>
      <c r="N3" s="247"/>
      <c r="O3" s="248"/>
      <c r="P3" s="252" t="s">
        <v>901</v>
      </c>
      <c r="Q3" s="247"/>
      <c r="R3" s="247"/>
      <c r="S3" s="247"/>
      <c r="T3" s="247"/>
      <c r="U3" s="247"/>
      <c r="V3" s="248"/>
      <c r="W3" s="252" t="s">
        <v>902</v>
      </c>
      <c r="X3" s="247"/>
      <c r="Y3" s="247"/>
      <c r="Z3" s="247"/>
      <c r="AA3" s="247"/>
      <c r="AB3" s="247"/>
      <c r="AC3" s="248"/>
      <c r="AD3" s="252" t="s">
        <v>740</v>
      </c>
      <c r="AE3" s="247"/>
      <c r="AF3" s="248"/>
    </row>
    <row r="4" spans="1:32" ht="25.5">
      <c r="A4" s="130"/>
      <c r="B4" s="131" t="s">
        <v>903</v>
      </c>
      <c r="C4" s="131" t="s">
        <v>904</v>
      </c>
      <c r="D4" s="131" t="s">
        <v>905</v>
      </c>
      <c r="E4" s="132" t="s">
        <v>906</v>
      </c>
      <c r="F4" s="132" t="s">
        <v>907</v>
      </c>
      <c r="G4" s="132" t="s">
        <v>908</v>
      </c>
      <c r="H4" s="133" t="s">
        <v>909</v>
      </c>
      <c r="I4" s="131" t="s">
        <v>903</v>
      </c>
      <c r="J4" s="131" t="s">
        <v>904</v>
      </c>
      <c r="K4" s="131" t="s">
        <v>905</v>
      </c>
      <c r="L4" s="132" t="s">
        <v>906</v>
      </c>
      <c r="M4" s="132" t="s">
        <v>907</v>
      </c>
      <c r="N4" s="132" t="s">
        <v>908</v>
      </c>
      <c r="O4" s="133" t="s">
        <v>909</v>
      </c>
      <c r="P4" s="131" t="s">
        <v>903</v>
      </c>
      <c r="Q4" s="131" t="s">
        <v>904</v>
      </c>
      <c r="R4" s="131" t="s">
        <v>905</v>
      </c>
      <c r="S4" s="132" t="s">
        <v>906</v>
      </c>
      <c r="T4" s="132" t="s">
        <v>907</v>
      </c>
      <c r="U4" s="132" t="s">
        <v>908</v>
      </c>
      <c r="V4" s="133" t="s">
        <v>909</v>
      </c>
      <c r="W4" s="131" t="s">
        <v>903</v>
      </c>
      <c r="X4" s="131" t="s">
        <v>904</v>
      </c>
      <c r="Y4" s="131" t="s">
        <v>905</v>
      </c>
      <c r="Z4" s="132" t="s">
        <v>906</v>
      </c>
      <c r="AA4" s="132" t="s">
        <v>907</v>
      </c>
      <c r="AB4" s="132" t="s">
        <v>908</v>
      </c>
      <c r="AC4" s="133" t="s">
        <v>909</v>
      </c>
      <c r="AD4" s="131" t="s">
        <v>905</v>
      </c>
      <c r="AE4" s="132" t="s">
        <v>908</v>
      </c>
      <c r="AF4" s="133" t="s">
        <v>909</v>
      </c>
    </row>
    <row r="5" spans="1:32" ht="12.75">
      <c r="A5" s="123" t="s">
        <v>227</v>
      </c>
      <c r="B5" s="134">
        <v>1</v>
      </c>
      <c r="C5" s="134">
        <v>1</v>
      </c>
      <c r="D5" s="134">
        <v>2</v>
      </c>
      <c r="E5" s="135">
        <v>1</v>
      </c>
      <c r="F5" s="135">
        <v>1</v>
      </c>
      <c r="G5" s="135">
        <v>2</v>
      </c>
      <c r="H5" s="136">
        <v>4</v>
      </c>
      <c r="I5" s="134">
        <v>4</v>
      </c>
      <c r="J5" s="134">
        <v>8</v>
      </c>
      <c r="K5" s="134">
        <v>12</v>
      </c>
      <c r="L5" s="135">
        <v>6</v>
      </c>
      <c r="M5" s="135">
        <v>6</v>
      </c>
      <c r="N5" s="135">
        <v>12</v>
      </c>
      <c r="O5" s="136">
        <v>24</v>
      </c>
      <c r="P5" s="134">
        <v>2</v>
      </c>
      <c r="Q5" s="134">
        <v>5</v>
      </c>
      <c r="R5" s="134">
        <v>7</v>
      </c>
      <c r="S5" s="135">
        <v>3</v>
      </c>
      <c r="T5" s="135">
        <v>6</v>
      </c>
      <c r="U5" s="135">
        <v>9</v>
      </c>
      <c r="V5" s="136">
        <v>16</v>
      </c>
      <c r="W5" s="134">
        <v>1</v>
      </c>
      <c r="X5" s="134">
        <v>1</v>
      </c>
      <c r="Y5" s="134">
        <v>2</v>
      </c>
      <c r="Z5" s="135">
        <v>1</v>
      </c>
      <c r="AA5" s="135">
        <v>0</v>
      </c>
      <c r="AB5" s="135">
        <v>1</v>
      </c>
      <c r="AC5" s="136">
        <v>3</v>
      </c>
      <c r="AD5" s="134">
        <v>23</v>
      </c>
      <c r="AE5" s="135">
        <v>24</v>
      </c>
      <c r="AF5" s="136">
        <v>47</v>
      </c>
    </row>
    <row r="6" spans="1:32" ht="12.75">
      <c r="A6" s="123" t="s">
        <v>259</v>
      </c>
      <c r="B6" s="134">
        <v>0</v>
      </c>
      <c r="C6" s="134">
        <v>3</v>
      </c>
      <c r="D6" s="134">
        <v>3</v>
      </c>
      <c r="E6" s="135">
        <v>3</v>
      </c>
      <c r="F6" s="135">
        <v>4</v>
      </c>
      <c r="G6" s="135">
        <v>7</v>
      </c>
      <c r="H6" s="136">
        <v>10</v>
      </c>
      <c r="I6" s="134">
        <v>3</v>
      </c>
      <c r="J6" s="134">
        <v>3</v>
      </c>
      <c r="K6" s="134">
        <v>6</v>
      </c>
      <c r="L6" s="135">
        <v>3</v>
      </c>
      <c r="M6" s="135">
        <v>5</v>
      </c>
      <c r="N6" s="135">
        <v>8</v>
      </c>
      <c r="O6" s="136">
        <v>14</v>
      </c>
      <c r="P6" s="134">
        <v>0</v>
      </c>
      <c r="Q6" s="134">
        <v>1</v>
      </c>
      <c r="R6" s="134">
        <v>1</v>
      </c>
      <c r="S6" s="135">
        <v>1</v>
      </c>
      <c r="T6" s="135">
        <v>1</v>
      </c>
      <c r="U6" s="135">
        <v>2</v>
      </c>
      <c r="V6" s="136">
        <v>3</v>
      </c>
      <c r="W6" s="134">
        <v>3</v>
      </c>
      <c r="X6" s="134">
        <v>8</v>
      </c>
      <c r="Y6" s="134">
        <v>11</v>
      </c>
      <c r="Z6" s="135">
        <v>4</v>
      </c>
      <c r="AA6" s="135">
        <v>6</v>
      </c>
      <c r="AB6" s="135">
        <v>10</v>
      </c>
      <c r="AC6" s="136">
        <v>21</v>
      </c>
      <c r="AD6" s="134">
        <v>21</v>
      </c>
      <c r="AE6" s="135">
        <v>27</v>
      </c>
      <c r="AF6" s="136">
        <v>48</v>
      </c>
    </row>
    <row r="7" spans="1:32" ht="12.75">
      <c r="A7" s="123" t="s">
        <v>274</v>
      </c>
      <c r="B7" s="134">
        <v>4</v>
      </c>
      <c r="C7" s="134">
        <v>0</v>
      </c>
      <c r="D7" s="134">
        <v>4</v>
      </c>
      <c r="E7" s="135">
        <v>2</v>
      </c>
      <c r="F7" s="135">
        <v>2</v>
      </c>
      <c r="G7" s="135">
        <v>4</v>
      </c>
      <c r="H7" s="136">
        <v>8</v>
      </c>
      <c r="I7" s="134">
        <v>7</v>
      </c>
      <c r="J7" s="134">
        <v>5</v>
      </c>
      <c r="K7" s="134">
        <v>12</v>
      </c>
      <c r="L7" s="135">
        <v>4</v>
      </c>
      <c r="M7" s="135">
        <v>3</v>
      </c>
      <c r="N7" s="135">
        <v>7</v>
      </c>
      <c r="O7" s="136">
        <v>19</v>
      </c>
      <c r="P7" s="134">
        <v>6</v>
      </c>
      <c r="Q7" s="134">
        <v>3</v>
      </c>
      <c r="R7" s="134">
        <v>9</v>
      </c>
      <c r="S7" s="135">
        <v>4</v>
      </c>
      <c r="T7" s="135">
        <v>3</v>
      </c>
      <c r="U7" s="135">
        <v>7</v>
      </c>
      <c r="V7" s="136">
        <v>16</v>
      </c>
      <c r="W7" s="134">
        <v>1</v>
      </c>
      <c r="X7" s="134">
        <v>2</v>
      </c>
      <c r="Y7" s="134">
        <v>3</v>
      </c>
      <c r="Z7" s="135">
        <v>1</v>
      </c>
      <c r="AA7" s="135">
        <v>5</v>
      </c>
      <c r="AB7" s="135">
        <v>6</v>
      </c>
      <c r="AC7" s="136">
        <v>9</v>
      </c>
      <c r="AD7" s="134">
        <v>28</v>
      </c>
      <c r="AE7" s="135">
        <v>24</v>
      </c>
      <c r="AF7" s="136">
        <v>52</v>
      </c>
    </row>
    <row r="8" spans="1:32" ht="12.75">
      <c r="A8" s="123" t="s">
        <v>252</v>
      </c>
      <c r="B8" s="134">
        <v>2</v>
      </c>
      <c r="C8" s="134">
        <v>4</v>
      </c>
      <c r="D8" s="134">
        <v>6</v>
      </c>
      <c r="E8" s="135">
        <v>0</v>
      </c>
      <c r="F8" s="135">
        <v>0</v>
      </c>
      <c r="G8" s="135">
        <v>0</v>
      </c>
      <c r="H8" s="136">
        <v>6</v>
      </c>
      <c r="I8" s="134">
        <v>5</v>
      </c>
      <c r="J8" s="134">
        <v>4</v>
      </c>
      <c r="K8" s="134">
        <v>9</v>
      </c>
      <c r="L8" s="135">
        <v>5</v>
      </c>
      <c r="M8" s="135">
        <v>7</v>
      </c>
      <c r="N8" s="135">
        <v>12</v>
      </c>
      <c r="O8" s="136">
        <v>21</v>
      </c>
      <c r="P8" s="134">
        <v>5</v>
      </c>
      <c r="Q8" s="134">
        <v>0</v>
      </c>
      <c r="R8" s="134">
        <v>5</v>
      </c>
      <c r="S8" s="135">
        <v>6</v>
      </c>
      <c r="T8" s="135">
        <v>5</v>
      </c>
      <c r="U8" s="135">
        <v>11</v>
      </c>
      <c r="V8" s="136">
        <v>16</v>
      </c>
      <c r="W8" s="134">
        <v>0</v>
      </c>
      <c r="X8" s="134">
        <v>9</v>
      </c>
      <c r="Y8" s="134">
        <v>9</v>
      </c>
      <c r="Z8" s="135">
        <v>0</v>
      </c>
      <c r="AA8" s="135">
        <v>2</v>
      </c>
      <c r="AB8" s="135">
        <v>2</v>
      </c>
      <c r="AC8" s="136">
        <v>11</v>
      </c>
      <c r="AD8" s="134">
        <v>29</v>
      </c>
      <c r="AE8" s="135">
        <v>25</v>
      </c>
      <c r="AF8" s="136">
        <v>54</v>
      </c>
    </row>
    <row r="9" spans="1:32" ht="12.75">
      <c r="A9" s="123" t="s">
        <v>334</v>
      </c>
      <c r="B9" s="134">
        <v>7</v>
      </c>
      <c r="C9" s="134">
        <v>9</v>
      </c>
      <c r="D9" s="134">
        <v>16</v>
      </c>
      <c r="E9" s="135">
        <v>7</v>
      </c>
      <c r="F9" s="135">
        <v>7</v>
      </c>
      <c r="G9" s="135">
        <v>14</v>
      </c>
      <c r="H9" s="136">
        <v>30</v>
      </c>
      <c r="I9" s="134">
        <v>0</v>
      </c>
      <c r="J9" s="134">
        <v>0</v>
      </c>
      <c r="K9" s="134">
        <v>0</v>
      </c>
      <c r="L9" s="135">
        <v>0</v>
      </c>
      <c r="M9" s="135">
        <v>0</v>
      </c>
      <c r="N9" s="135">
        <v>0</v>
      </c>
      <c r="O9" s="136">
        <v>0</v>
      </c>
      <c r="P9" s="134">
        <v>3</v>
      </c>
      <c r="Q9" s="134">
        <v>6</v>
      </c>
      <c r="R9" s="134">
        <v>9</v>
      </c>
      <c r="S9" s="135">
        <v>2</v>
      </c>
      <c r="T9" s="135">
        <v>2</v>
      </c>
      <c r="U9" s="135">
        <v>4</v>
      </c>
      <c r="V9" s="136">
        <v>13</v>
      </c>
      <c r="W9" s="134">
        <v>4</v>
      </c>
      <c r="X9" s="134">
        <v>4</v>
      </c>
      <c r="Y9" s="134">
        <v>8</v>
      </c>
      <c r="Z9" s="135">
        <v>5</v>
      </c>
      <c r="AA9" s="135">
        <v>3</v>
      </c>
      <c r="AB9" s="135">
        <v>8</v>
      </c>
      <c r="AC9" s="136">
        <v>16</v>
      </c>
      <c r="AD9" s="134">
        <v>33</v>
      </c>
      <c r="AE9" s="135">
        <v>26</v>
      </c>
      <c r="AF9" s="136">
        <v>59</v>
      </c>
    </row>
    <row r="10" spans="1:32" ht="12.75">
      <c r="A10" s="123" t="s">
        <v>264</v>
      </c>
      <c r="B10" s="134">
        <v>3</v>
      </c>
      <c r="C10" s="134">
        <v>6</v>
      </c>
      <c r="D10" s="134">
        <v>9</v>
      </c>
      <c r="E10" s="135">
        <v>4</v>
      </c>
      <c r="F10" s="135">
        <v>3</v>
      </c>
      <c r="G10" s="135">
        <v>7</v>
      </c>
      <c r="H10" s="136">
        <v>16</v>
      </c>
      <c r="I10" s="134">
        <v>6</v>
      </c>
      <c r="J10" s="134">
        <v>6</v>
      </c>
      <c r="K10" s="134">
        <v>12</v>
      </c>
      <c r="L10" s="135">
        <v>7</v>
      </c>
      <c r="M10" s="135">
        <v>4</v>
      </c>
      <c r="N10" s="135">
        <v>11</v>
      </c>
      <c r="O10" s="136">
        <v>23</v>
      </c>
      <c r="P10" s="134">
        <v>1</v>
      </c>
      <c r="Q10" s="134">
        <v>2</v>
      </c>
      <c r="R10" s="134">
        <v>3</v>
      </c>
      <c r="S10" s="135">
        <v>5</v>
      </c>
      <c r="T10" s="135">
        <v>4</v>
      </c>
      <c r="U10" s="135">
        <v>9</v>
      </c>
      <c r="V10" s="136">
        <v>12</v>
      </c>
      <c r="W10" s="134">
        <v>6</v>
      </c>
      <c r="X10" s="134">
        <v>7</v>
      </c>
      <c r="Y10" s="134">
        <v>13</v>
      </c>
      <c r="Z10" s="135">
        <v>3</v>
      </c>
      <c r="AA10" s="135">
        <v>4</v>
      </c>
      <c r="AB10" s="135">
        <v>7</v>
      </c>
      <c r="AC10" s="136">
        <v>20</v>
      </c>
      <c r="AD10" s="134">
        <v>37</v>
      </c>
      <c r="AE10" s="135">
        <v>34</v>
      </c>
      <c r="AF10" s="136">
        <v>71</v>
      </c>
    </row>
    <row r="11" spans="1:32" ht="12.75">
      <c r="A11" s="123" t="s">
        <v>214</v>
      </c>
      <c r="B11" s="134">
        <v>6</v>
      </c>
      <c r="C11" s="134">
        <v>5</v>
      </c>
      <c r="D11" s="134">
        <v>11</v>
      </c>
      <c r="E11" s="135">
        <v>5</v>
      </c>
      <c r="F11" s="135">
        <v>5</v>
      </c>
      <c r="G11" s="135">
        <v>10</v>
      </c>
      <c r="H11" s="136">
        <v>21</v>
      </c>
      <c r="I11" s="134">
        <v>2</v>
      </c>
      <c r="J11" s="134">
        <v>7</v>
      </c>
      <c r="K11" s="134">
        <v>9</v>
      </c>
      <c r="L11" s="135">
        <v>2</v>
      </c>
      <c r="M11" s="135">
        <v>2</v>
      </c>
      <c r="N11" s="135">
        <v>4</v>
      </c>
      <c r="O11" s="136">
        <v>13</v>
      </c>
      <c r="P11" s="134">
        <v>4</v>
      </c>
      <c r="Q11" s="134">
        <v>8</v>
      </c>
      <c r="R11" s="134">
        <v>12</v>
      </c>
      <c r="S11" s="135">
        <v>0</v>
      </c>
      <c r="T11" s="135">
        <v>0</v>
      </c>
      <c r="U11" s="135">
        <v>0</v>
      </c>
      <c r="V11" s="136">
        <v>12</v>
      </c>
      <c r="W11" s="134">
        <v>7</v>
      </c>
      <c r="X11" s="134">
        <v>6</v>
      </c>
      <c r="Y11" s="134">
        <v>13</v>
      </c>
      <c r="Z11" s="135">
        <v>7</v>
      </c>
      <c r="AA11" s="135">
        <v>7</v>
      </c>
      <c r="AB11" s="135">
        <v>14</v>
      </c>
      <c r="AC11" s="136">
        <v>27</v>
      </c>
      <c r="AD11" s="134">
        <v>45</v>
      </c>
      <c r="AE11" s="135">
        <v>28</v>
      </c>
      <c r="AF11" s="136">
        <v>73</v>
      </c>
    </row>
    <row r="12" spans="1:32" ht="12.75">
      <c r="A12" s="123" t="s">
        <v>241</v>
      </c>
      <c r="B12" s="134">
        <v>5</v>
      </c>
      <c r="C12" s="134">
        <v>7</v>
      </c>
      <c r="D12" s="134">
        <v>12</v>
      </c>
      <c r="E12" s="135">
        <v>6</v>
      </c>
      <c r="F12" s="135">
        <v>6</v>
      </c>
      <c r="G12" s="135">
        <v>12</v>
      </c>
      <c r="H12" s="136">
        <v>24</v>
      </c>
      <c r="I12" s="134">
        <v>1</v>
      </c>
      <c r="J12" s="134">
        <v>1</v>
      </c>
      <c r="K12" s="134">
        <v>2</v>
      </c>
      <c r="L12" s="135">
        <v>1</v>
      </c>
      <c r="M12" s="135">
        <v>1</v>
      </c>
      <c r="N12" s="135">
        <v>2</v>
      </c>
      <c r="O12" s="136">
        <v>4</v>
      </c>
      <c r="P12" s="134">
        <v>7</v>
      </c>
      <c r="Q12" s="134">
        <v>9</v>
      </c>
      <c r="R12" s="134">
        <v>16</v>
      </c>
      <c r="S12" s="135">
        <v>7</v>
      </c>
      <c r="T12" s="135">
        <v>7</v>
      </c>
      <c r="U12" s="135">
        <v>14</v>
      </c>
      <c r="V12" s="136">
        <v>30</v>
      </c>
      <c r="W12" s="134">
        <v>5</v>
      </c>
      <c r="X12" s="134">
        <v>5</v>
      </c>
      <c r="Y12" s="134">
        <v>10</v>
      </c>
      <c r="Z12" s="135">
        <v>6</v>
      </c>
      <c r="AA12" s="135">
        <v>1</v>
      </c>
      <c r="AB12" s="135">
        <v>7</v>
      </c>
      <c r="AC12" s="136">
        <v>17</v>
      </c>
      <c r="AD12" s="134">
        <v>40</v>
      </c>
      <c r="AE12" s="135">
        <v>35</v>
      </c>
      <c r="AF12" s="136">
        <v>75</v>
      </c>
    </row>
    <row r="13" spans="1:32" ht="12.75">
      <c r="A13" s="137" t="s">
        <v>328</v>
      </c>
      <c r="B13" s="138"/>
      <c r="C13" s="139">
        <v>2</v>
      </c>
      <c r="D13" s="139">
        <v>2</v>
      </c>
      <c r="E13" s="140"/>
      <c r="F13" s="140"/>
      <c r="G13" s="141"/>
      <c r="H13" s="142">
        <v>2</v>
      </c>
      <c r="I13" s="138"/>
      <c r="J13" s="139">
        <v>9</v>
      </c>
      <c r="K13" s="139">
        <v>9</v>
      </c>
      <c r="L13" s="140"/>
      <c r="M13" s="140"/>
      <c r="N13" s="141"/>
      <c r="O13" s="142">
        <v>9</v>
      </c>
      <c r="P13" s="138"/>
      <c r="Q13" s="139">
        <v>4</v>
      </c>
      <c r="R13" s="139">
        <v>4</v>
      </c>
      <c r="S13" s="140"/>
      <c r="T13" s="140"/>
      <c r="U13" s="141"/>
      <c r="V13" s="142">
        <v>4</v>
      </c>
      <c r="W13" s="138"/>
      <c r="X13" s="139">
        <v>0</v>
      </c>
      <c r="Y13" s="139">
        <v>0</v>
      </c>
      <c r="Z13" s="140"/>
      <c r="AA13" s="140"/>
      <c r="AB13" s="141"/>
      <c r="AC13" s="142">
        <v>0</v>
      </c>
      <c r="AD13" s="143">
        <v>15</v>
      </c>
      <c r="AE13" s="141"/>
      <c r="AF13" s="144">
        <v>15</v>
      </c>
    </row>
    <row r="14" spans="1:32" ht="12.75">
      <c r="A14" s="137" t="s">
        <v>331</v>
      </c>
      <c r="B14" s="138"/>
      <c r="C14" s="139">
        <v>8</v>
      </c>
      <c r="D14" s="139">
        <v>8</v>
      </c>
      <c r="E14" s="140"/>
      <c r="F14" s="140"/>
      <c r="G14" s="141"/>
      <c r="H14" s="142">
        <v>8</v>
      </c>
      <c r="I14" s="138"/>
      <c r="J14" s="139">
        <v>2</v>
      </c>
      <c r="K14" s="139">
        <v>2</v>
      </c>
      <c r="L14" s="140"/>
      <c r="M14" s="140"/>
      <c r="N14" s="141"/>
      <c r="O14" s="142">
        <v>2</v>
      </c>
      <c r="P14" s="138"/>
      <c r="Q14" s="139">
        <v>7</v>
      </c>
      <c r="R14" s="139">
        <v>7</v>
      </c>
      <c r="S14" s="140"/>
      <c r="T14" s="140"/>
      <c r="U14" s="141"/>
      <c r="V14" s="142">
        <v>7</v>
      </c>
      <c r="W14" s="138"/>
      <c r="X14" s="139">
        <v>3</v>
      </c>
      <c r="Y14" s="139">
        <v>3</v>
      </c>
      <c r="Z14" s="140"/>
      <c r="AA14" s="140"/>
      <c r="AB14" s="141"/>
      <c r="AC14" s="142">
        <v>3</v>
      </c>
      <c r="AD14" s="143">
        <v>20</v>
      </c>
      <c r="AE14" s="141"/>
      <c r="AF14" s="144">
        <v>20</v>
      </c>
    </row>
    <row r="15" spans="1:32" ht="12.75">
      <c r="A15" s="251" t="s">
        <v>910</v>
      </c>
      <c r="B15" s="247"/>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8"/>
    </row>
    <row r="16" spans="1:32" ht="12.75">
      <c r="A16" s="253" t="s">
        <v>911</v>
      </c>
      <c r="B16" s="254" t="s">
        <v>912</v>
      </c>
      <c r="C16" s="247"/>
      <c r="D16" s="247"/>
      <c r="E16" s="247"/>
      <c r="F16" s="247"/>
      <c r="G16" s="247"/>
      <c r="H16" s="248"/>
      <c r="I16" s="254" t="s">
        <v>913</v>
      </c>
      <c r="J16" s="247"/>
      <c r="K16" s="247"/>
      <c r="L16" s="247"/>
      <c r="M16" s="247"/>
      <c r="N16" s="247"/>
      <c r="O16" s="248"/>
      <c r="P16" s="254" t="s">
        <v>914</v>
      </c>
      <c r="Q16" s="247"/>
      <c r="R16" s="247"/>
      <c r="S16" s="247"/>
      <c r="T16" s="247"/>
      <c r="U16" s="247"/>
      <c r="V16" s="248"/>
      <c r="W16" s="254" t="s">
        <v>915</v>
      </c>
      <c r="X16" s="247"/>
      <c r="Y16" s="247"/>
      <c r="Z16" s="247"/>
      <c r="AA16" s="247"/>
      <c r="AB16" s="247"/>
      <c r="AC16" s="248"/>
      <c r="AD16" s="254" t="s">
        <v>740</v>
      </c>
      <c r="AE16" s="247"/>
      <c r="AF16" s="248"/>
    </row>
    <row r="17" spans="1:32" ht="12.75">
      <c r="A17" s="242"/>
      <c r="B17" s="255" t="s">
        <v>916</v>
      </c>
      <c r="C17" s="247"/>
      <c r="D17" s="248"/>
      <c r="E17" s="256" t="s">
        <v>917</v>
      </c>
      <c r="F17" s="247"/>
      <c r="G17" s="248"/>
      <c r="H17" s="145" t="s">
        <v>918</v>
      </c>
      <c r="I17" s="255" t="s">
        <v>916</v>
      </c>
      <c r="J17" s="247"/>
      <c r="K17" s="248"/>
      <c r="L17" s="256" t="s">
        <v>917</v>
      </c>
      <c r="M17" s="247"/>
      <c r="N17" s="248"/>
      <c r="O17" s="145" t="s">
        <v>918</v>
      </c>
      <c r="P17" s="255" t="s">
        <v>916</v>
      </c>
      <c r="Q17" s="247"/>
      <c r="R17" s="248"/>
      <c r="S17" s="256" t="s">
        <v>917</v>
      </c>
      <c r="T17" s="247"/>
      <c r="U17" s="248"/>
      <c r="V17" s="145" t="s">
        <v>918</v>
      </c>
      <c r="W17" s="255" t="s">
        <v>916</v>
      </c>
      <c r="X17" s="247"/>
      <c r="Y17" s="248"/>
      <c r="Z17" s="256" t="s">
        <v>917</v>
      </c>
      <c r="AA17" s="247"/>
      <c r="AB17" s="248"/>
      <c r="AC17" s="145" t="s">
        <v>918</v>
      </c>
      <c r="AD17" s="146" t="s">
        <v>916</v>
      </c>
      <c r="AE17" s="147" t="s">
        <v>917</v>
      </c>
      <c r="AF17" s="145" t="s">
        <v>918</v>
      </c>
    </row>
    <row r="18" spans="1:32" ht="12.75">
      <c r="A18" s="148" t="s">
        <v>919</v>
      </c>
      <c r="B18" s="259" t="s">
        <v>920</v>
      </c>
      <c r="C18" s="247"/>
      <c r="D18" s="248"/>
      <c r="E18" s="260" t="s">
        <v>921</v>
      </c>
      <c r="F18" s="247"/>
      <c r="G18" s="248"/>
      <c r="H18" s="149" t="s">
        <v>922</v>
      </c>
      <c r="I18" s="259" t="s">
        <v>923</v>
      </c>
      <c r="J18" s="247"/>
      <c r="K18" s="248"/>
      <c r="L18" s="260" t="s">
        <v>923</v>
      </c>
      <c r="M18" s="247"/>
      <c r="N18" s="248"/>
      <c r="O18" s="149" t="s">
        <v>923</v>
      </c>
      <c r="P18" s="259" t="s">
        <v>924</v>
      </c>
      <c r="Q18" s="247"/>
      <c r="R18" s="248"/>
      <c r="S18" s="260" t="s">
        <v>925</v>
      </c>
      <c r="T18" s="247"/>
      <c r="U18" s="248"/>
      <c r="V18" s="149" t="s">
        <v>926</v>
      </c>
      <c r="W18" s="259" t="s">
        <v>920</v>
      </c>
      <c r="X18" s="247"/>
      <c r="Y18" s="248"/>
      <c r="Z18" s="260" t="s">
        <v>927</v>
      </c>
      <c r="AA18" s="247"/>
      <c r="AB18" s="248"/>
      <c r="AC18" s="149" t="s">
        <v>928</v>
      </c>
      <c r="AD18" s="150" t="s">
        <v>929</v>
      </c>
      <c r="AE18" s="151" t="s">
        <v>930</v>
      </c>
      <c r="AF18" s="149" t="s">
        <v>931</v>
      </c>
    </row>
    <row r="19" spans="1:32" ht="12.75">
      <c r="A19" s="148" t="s">
        <v>932</v>
      </c>
      <c r="B19" s="259" t="s">
        <v>926</v>
      </c>
      <c r="C19" s="247"/>
      <c r="D19" s="248"/>
      <c r="E19" s="260" t="s">
        <v>920</v>
      </c>
      <c r="F19" s="247"/>
      <c r="G19" s="248"/>
      <c r="H19" s="149" t="s">
        <v>933</v>
      </c>
      <c r="I19" s="259" t="s">
        <v>934</v>
      </c>
      <c r="J19" s="247"/>
      <c r="K19" s="248"/>
      <c r="L19" s="260" t="s">
        <v>934</v>
      </c>
      <c r="M19" s="247"/>
      <c r="N19" s="248"/>
      <c r="O19" s="149" t="s">
        <v>935</v>
      </c>
      <c r="P19" s="259" t="s">
        <v>936</v>
      </c>
      <c r="Q19" s="247"/>
      <c r="R19" s="248"/>
      <c r="S19" s="260" t="s">
        <v>937</v>
      </c>
      <c r="T19" s="247"/>
      <c r="U19" s="248"/>
      <c r="V19" s="149" t="s">
        <v>938</v>
      </c>
      <c r="W19" s="259" t="s">
        <v>939</v>
      </c>
      <c r="X19" s="247"/>
      <c r="Y19" s="248"/>
      <c r="Z19" s="260" t="s">
        <v>940</v>
      </c>
      <c r="AA19" s="247"/>
      <c r="AB19" s="248"/>
      <c r="AC19" s="149" t="s">
        <v>941</v>
      </c>
      <c r="AD19" s="150" t="s">
        <v>942</v>
      </c>
      <c r="AE19" s="151" t="s">
        <v>943</v>
      </c>
      <c r="AF19" s="149" t="s">
        <v>944</v>
      </c>
    </row>
    <row r="20" spans="1:32" ht="12.75">
      <c r="A20" s="148" t="s">
        <v>945</v>
      </c>
      <c r="B20" s="259" t="s">
        <v>946</v>
      </c>
      <c r="C20" s="247"/>
      <c r="D20" s="248"/>
      <c r="E20" s="260" t="s">
        <v>946</v>
      </c>
      <c r="F20" s="247"/>
      <c r="G20" s="248"/>
      <c r="H20" s="149" t="s">
        <v>947</v>
      </c>
      <c r="I20" s="259" t="s">
        <v>948</v>
      </c>
      <c r="J20" s="247"/>
      <c r="K20" s="248"/>
      <c r="L20" s="260" t="s">
        <v>949</v>
      </c>
      <c r="M20" s="247"/>
      <c r="N20" s="248"/>
      <c r="O20" s="149" t="s">
        <v>950</v>
      </c>
      <c r="P20" s="259" t="s">
        <v>951</v>
      </c>
      <c r="Q20" s="247"/>
      <c r="R20" s="248"/>
      <c r="S20" s="260" t="s">
        <v>952</v>
      </c>
      <c r="T20" s="247"/>
      <c r="U20" s="248"/>
      <c r="V20" s="149" t="s">
        <v>953</v>
      </c>
      <c r="W20" s="259" t="s">
        <v>954</v>
      </c>
      <c r="X20" s="247"/>
      <c r="Y20" s="248"/>
      <c r="Z20" s="260" t="s">
        <v>955</v>
      </c>
      <c r="AA20" s="247"/>
      <c r="AB20" s="248"/>
      <c r="AC20" s="149" t="s">
        <v>956</v>
      </c>
      <c r="AD20" s="150" t="s">
        <v>957</v>
      </c>
      <c r="AE20" s="151" t="s">
        <v>958</v>
      </c>
      <c r="AF20" s="149" t="s">
        <v>959</v>
      </c>
    </row>
    <row r="21" spans="1:32" ht="12.75">
      <c r="A21" s="148" t="s">
        <v>960</v>
      </c>
      <c r="B21" s="259" t="s">
        <v>933</v>
      </c>
      <c r="C21" s="247"/>
      <c r="D21" s="248"/>
      <c r="E21" s="260" t="s">
        <v>961</v>
      </c>
      <c r="F21" s="247"/>
      <c r="G21" s="248"/>
      <c r="H21" s="149" t="s">
        <v>962</v>
      </c>
      <c r="I21" s="259" t="s">
        <v>963</v>
      </c>
      <c r="J21" s="247"/>
      <c r="K21" s="248"/>
      <c r="L21" s="260" t="s">
        <v>964</v>
      </c>
      <c r="M21" s="247"/>
      <c r="N21" s="248"/>
      <c r="O21" s="149" t="s">
        <v>965</v>
      </c>
      <c r="P21" s="259" t="s">
        <v>966</v>
      </c>
      <c r="Q21" s="247"/>
      <c r="R21" s="248"/>
      <c r="S21" s="260" t="s">
        <v>964</v>
      </c>
      <c r="T21" s="247"/>
      <c r="U21" s="248"/>
      <c r="V21" s="149" t="s">
        <v>967</v>
      </c>
      <c r="W21" s="259" t="s">
        <v>968</v>
      </c>
      <c r="X21" s="247"/>
      <c r="Y21" s="248"/>
      <c r="Z21" s="260" t="s">
        <v>969</v>
      </c>
      <c r="AA21" s="247"/>
      <c r="AB21" s="248"/>
      <c r="AC21" s="149" t="s">
        <v>970</v>
      </c>
      <c r="AD21" s="150" t="s">
        <v>971</v>
      </c>
      <c r="AE21" s="151" t="s">
        <v>972</v>
      </c>
      <c r="AF21" s="149" t="s">
        <v>973</v>
      </c>
    </row>
    <row r="22" spans="1:32" ht="12.75">
      <c r="A22" s="148" t="s">
        <v>974</v>
      </c>
      <c r="B22" s="259" t="s">
        <v>975</v>
      </c>
      <c r="C22" s="247"/>
      <c r="D22" s="248"/>
      <c r="E22" s="260" t="s">
        <v>976</v>
      </c>
      <c r="F22" s="247"/>
      <c r="G22" s="248"/>
      <c r="H22" s="149" t="s">
        <v>977</v>
      </c>
      <c r="I22" s="259" t="s">
        <v>968</v>
      </c>
      <c r="J22" s="247"/>
      <c r="K22" s="248"/>
      <c r="L22" s="260" t="s">
        <v>978</v>
      </c>
      <c r="M22" s="247"/>
      <c r="N22" s="248"/>
      <c r="O22" s="149" t="s">
        <v>979</v>
      </c>
      <c r="P22" s="259" t="s">
        <v>941</v>
      </c>
      <c r="Q22" s="247"/>
      <c r="R22" s="248"/>
      <c r="S22" s="260" t="s">
        <v>975</v>
      </c>
      <c r="T22" s="247"/>
      <c r="U22" s="248"/>
      <c r="V22" s="149" t="s">
        <v>980</v>
      </c>
      <c r="W22" s="259" t="s">
        <v>981</v>
      </c>
      <c r="X22" s="247"/>
      <c r="Y22" s="248"/>
      <c r="Z22" s="260" t="s">
        <v>961</v>
      </c>
      <c r="AA22" s="247"/>
      <c r="AB22" s="248"/>
      <c r="AC22" s="149" t="s">
        <v>982</v>
      </c>
      <c r="AD22" s="150" t="s">
        <v>983</v>
      </c>
      <c r="AE22" s="151" t="s">
        <v>984</v>
      </c>
      <c r="AF22" s="149" t="s">
        <v>985</v>
      </c>
    </row>
    <row r="23" spans="1:32" ht="12.75">
      <c r="A23" s="148" t="s">
        <v>986</v>
      </c>
      <c r="B23" s="259" t="s">
        <v>987</v>
      </c>
      <c r="C23" s="247"/>
      <c r="D23" s="248"/>
      <c r="E23" s="260" t="s">
        <v>988</v>
      </c>
      <c r="F23" s="247"/>
      <c r="G23" s="248"/>
      <c r="H23" s="149" t="s">
        <v>989</v>
      </c>
      <c r="I23" s="259" t="s">
        <v>990</v>
      </c>
      <c r="J23" s="247"/>
      <c r="K23" s="248"/>
      <c r="L23" s="260" t="s">
        <v>991</v>
      </c>
      <c r="M23" s="247"/>
      <c r="N23" s="248"/>
      <c r="O23" s="149" t="s">
        <v>992</v>
      </c>
      <c r="P23" s="259" t="s">
        <v>993</v>
      </c>
      <c r="Q23" s="247"/>
      <c r="R23" s="248"/>
      <c r="S23" s="260" t="s">
        <v>994</v>
      </c>
      <c r="T23" s="247"/>
      <c r="U23" s="248"/>
      <c r="V23" s="149" t="s">
        <v>995</v>
      </c>
      <c r="W23" s="259" t="s">
        <v>996</v>
      </c>
      <c r="X23" s="247"/>
      <c r="Y23" s="248"/>
      <c r="Z23" s="260" t="s">
        <v>954</v>
      </c>
      <c r="AA23" s="247"/>
      <c r="AB23" s="248"/>
      <c r="AC23" s="149" t="s">
        <v>997</v>
      </c>
      <c r="AD23" s="150" t="s">
        <v>998</v>
      </c>
      <c r="AE23" s="151" t="s">
        <v>999</v>
      </c>
      <c r="AF23" s="149" t="s">
        <v>1000</v>
      </c>
    </row>
    <row r="24" spans="1:32" ht="12.75">
      <c r="A24" s="148" t="s">
        <v>1001</v>
      </c>
      <c r="B24" s="259" t="s">
        <v>1002</v>
      </c>
      <c r="C24" s="247"/>
      <c r="D24" s="248"/>
      <c r="E24" s="260" t="s">
        <v>1002</v>
      </c>
      <c r="F24" s="247"/>
      <c r="G24" s="248"/>
      <c r="H24" s="149" t="s">
        <v>1003</v>
      </c>
      <c r="I24" s="259" t="s">
        <v>938</v>
      </c>
      <c r="J24" s="247"/>
      <c r="K24" s="248"/>
      <c r="L24" s="260" t="s">
        <v>1004</v>
      </c>
      <c r="M24" s="247"/>
      <c r="N24" s="248"/>
      <c r="O24" s="149" t="s">
        <v>1005</v>
      </c>
      <c r="P24" s="259" t="s">
        <v>953</v>
      </c>
      <c r="Q24" s="247"/>
      <c r="R24" s="248"/>
      <c r="S24" s="260" t="s">
        <v>956</v>
      </c>
      <c r="T24" s="247"/>
      <c r="U24" s="248"/>
      <c r="V24" s="149" t="s">
        <v>1006</v>
      </c>
      <c r="W24" s="259" t="s">
        <v>1007</v>
      </c>
      <c r="X24" s="247"/>
      <c r="Y24" s="248"/>
      <c r="Z24" s="260" t="s">
        <v>962</v>
      </c>
      <c r="AA24" s="247"/>
      <c r="AB24" s="248"/>
      <c r="AC24" s="149" t="s">
        <v>929</v>
      </c>
      <c r="AD24" s="150" t="s">
        <v>1008</v>
      </c>
      <c r="AE24" s="151" t="s">
        <v>1009</v>
      </c>
      <c r="AF24" s="149" t="s">
        <v>1010</v>
      </c>
    </row>
    <row r="25" spans="1:32" ht="12.75">
      <c r="A25" s="148" t="s">
        <v>1011</v>
      </c>
      <c r="B25" s="259" t="s">
        <v>970</v>
      </c>
      <c r="C25" s="247"/>
      <c r="D25" s="248"/>
      <c r="E25" s="260" t="s">
        <v>1012</v>
      </c>
      <c r="F25" s="247"/>
      <c r="G25" s="248"/>
      <c r="H25" s="149" t="s">
        <v>1013</v>
      </c>
      <c r="I25" s="259" t="s">
        <v>1004</v>
      </c>
      <c r="J25" s="247"/>
      <c r="K25" s="248"/>
      <c r="L25" s="260" t="s">
        <v>1014</v>
      </c>
      <c r="M25" s="247"/>
      <c r="N25" s="248"/>
      <c r="O25" s="149" t="s">
        <v>943</v>
      </c>
      <c r="P25" s="259" t="s">
        <v>1015</v>
      </c>
      <c r="Q25" s="247"/>
      <c r="R25" s="248"/>
      <c r="S25" s="260" t="s">
        <v>1016</v>
      </c>
      <c r="T25" s="247"/>
      <c r="U25" s="248"/>
      <c r="V25" s="149" t="s">
        <v>1017</v>
      </c>
      <c r="W25" s="259" t="s">
        <v>950</v>
      </c>
      <c r="X25" s="247"/>
      <c r="Y25" s="248"/>
      <c r="Z25" s="260" t="s">
        <v>1018</v>
      </c>
      <c r="AA25" s="247"/>
      <c r="AB25" s="248"/>
      <c r="AC25" s="149" t="s">
        <v>1019</v>
      </c>
      <c r="AD25" s="150" t="s">
        <v>1020</v>
      </c>
      <c r="AE25" s="151" t="s">
        <v>1021</v>
      </c>
      <c r="AF25" s="149" t="s">
        <v>1022</v>
      </c>
    </row>
    <row r="26" spans="1:32" ht="12.75">
      <c r="A26" s="152"/>
      <c r="B26" s="257" t="s">
        <v>1023</v>
      </c>
      <c r="C26" s="247"/>
      <c r="D26" s="248"/>
      <c r="E26" s="258"/>
      <c r="F26" s="247"/>
      <c r="G26" s="248"/>
      <c r="H26" s="153" t="s">
        <v>1023</v>
      </c>
      <c r="I26" s="257" t="s">
        <v>1024</v>
      </c>
      <c r="J26" s="247"/>
      <c r="K26" s="248"/>
      <c r="L26" s="258"/>
      <c r="M26" s="247"/>
      <c r="N26" s="248"/>
      <c r="O26" s="153" t="s">
        <v>1024</v>
      </c>
      <c r="P26" s="257" t="s">
        <v>1025</v>
      </c>
      <c r="Q26" s="247"/>
      <c r="R26" s="248"/>
      <c r="S26" s="258"/>
      <c r="T26" s="247"/>
      <c r="U26" s="248"/>
      <c r="V26" s="153" t="s">
        <v>1025</v>
      </c>
      <c r="W26" s="257" t="s">
        <v>1026</v>
      </c>
      <c r="X26" s="247"/>
      <c r="Y26" s="248"/>
      <c r="Z26" s="258"/>
      <c r="AA26" s="247"/>
      <c r="AB26" s="248"/>
      <c r="AC26" s="153" t="s">
        <v>1026</v>
      </c>
      <c r="AD26" s="154" t="s">
        <v>1027</v>
      </c>
      <c r="AE26" s="155"/>
      <c r="AF26" s="153" t="s">
        <v>1027</v>
      </c>
    </row>
    <row r="27" spans="1:32" ht="12.75">
      <c r="A27" s="152"/>
      <c r="B27" s="257" t="s">
        <v>1028</v>
      </c>
      <c r="C27" s="247"/>
      <c r="D27" s="248"/>
      <c r="E27" s="258"/>
      <c r="F27" s="247"/>
      <c r="G27" s="248"/>
      <c r="H27" s="153" t="s">
        <v>1028</v>
      </c>
      <c r="I27" s="257" t="s">
        <v>1029</v>
      </c>
      <c r="J27" s="247"/>
      <c r="K27" s="248"/>
      <c r="L27" s="258"/>
      <c r="M27" s="247"/>
      <c r="N27" s="248"/>
      <c r="O27" s="153" t="s">
        <v>1029</v>
      </c>
      <c r="P27" s="257" t="s">
        <v>1030</v>
      </c>
      <c r="Q27" s="247"/>
      <c r="R27" s="248"/>
      <c r="S27" s="258"/>
      <c r="T27" s="247"/>
      <c r="U27" s="248"/>
      <c r="V27" s="153" t="s">
        <v>1030</v>
      </c>
      <c r="W27" s="257" t="s">
        <v>1031</v>
      </c>
      <c r="X27" s="247"/>
      <c r="Y27" s="248"/>
      <c r="Z27" s="258"/>
      <c r="AA27" s="247"/>
      <c r="AB27" s="248"/>
      <c r="AC27" s="153" t="s">
        <v>1031</v>
      </c>
      <c r="AD27" s="154" t="s">
        <v>1032</v>
      </c>
      <c r="AE27" s="155"/>
      <c r="AF27" s="153" t="s">
        <v>1032</v>
      </c>
    </row>
    <row r="28" spans="1:32" ht="12.75">
      <c r="A28" s="156"/>
      <c r="B28" s="78"/>
      <c r="E28" s="78"/>
      <c r="I28" s="78"/>
      <c r="L28" s="78"/>
      <c r="P28" s="78"/>
      <c r="S28" s="78"/>
      <c r="W28" s="78"/>
      <c r="Z28" s="78"/>
      <c r="AD28" s="78"/>
      <c r="AF28" s="78"/>
    </row>
  </sheetData>
  <mergeCells count="102">
    <mergeCell ref="P26:R26"/>
    <mergeCell ref="P27:R27"/>
    <mergeCell ref="S21:U21"/>
    <mergeCell ref="S23:U23"/>
    <mergeCell ref="S24:U24"/>
    <mergeCell ref="S25:U25"/>
    <mergeCell ref="S26:U26"/>
    <mergeCell ref="S27:U27"/>
    <mergeCell ref="P22:R22"/>
    <mergeCell ref="S22:U22"/>
    <mergeCell ref="B18:D18"/>
    <mergeCell ref="E18:G18"/>
    <mergeCell ref="B19:D19"/>
    <mergeCell ref="E19:G19"/>
    <mergeCell ref="E20:G20"/>
    <mergeCell ref="B20:D20"/>
    <mergeCell ref="I20:K20"/>
    <mergeCell ref="I18:K18"/>
    <mergeCell ref="L18:N18"/>
    <mergeCell ref="I19:K19"/>
    <mergeCell ref="L19:N19"/>
    <mergeCell ref="L20:N20"/>
    <mergeCell ref="B21:D21"/>
    <mergeCell ref="B22:D22"/>
    <mergeCell ref="B23:D23"/>
    <mergeCell ref="E23:G23"/>
    <mergeCell ref="I23:K23"/>
    <mergeCell ref="L23:N23"/>
    <mergeCell ref="B24:D24"/>
    <mergeCell ref="E24:G24"/>
    <mergeCell ref="I24:K24"/>
    <mergeCell ref="L24:N24"/>
    <mergeCell ref="I21:K21"/>
    <mergeCell ref="I22:K22"/>
    <mergeCell ref="E21:G21"/>
    <mergeCell ref="E22:G22"/>
    <mergeCell ref="L21:N21"/>
    <mergeCell ref="L22:N22"/>
    <mergeCell ref="I27:K27"/>
    <mergeCell ref="L27:N27"/>
    <mergeCell ref="B25:D25"/>
    <mergeCell ref="B26:D26"/>
    <mergeCell ref="E26:G26"/>
    <mergeCell ref="I26:K26"/>
    <mergeCell ref="L26:N26"/>
    <mergeCell ref="B27:D27"/>
    <mergeCell ref="E27:G27"/>
    <mergeCell ref="W18:Y18"/>
    <mergeCell ref="Z18:AB18"/>
    <mergeCell ref="W19:Y19"/>
    <mergeCell ref="Z19:AB19"/>
    <mergeCell ref="Z20:AB20"/>
    <mergeCell ref="W25:Y25"/>
    <mergeCell ref="Z25:AB25"/>
    <mergeCell ref="E25:G25"/>
    <mergeCell ref="I25:K25"/>
    <mergeCell ref="L25:N25"/>
    <mergeCell ref="P18:R18"/>
    <mergeCell ref="S18:U18"/>
    <mergeCell ref="P19:R19"/>
    <mergeCell ref="S19:U19"/>
    <mergeCell ref="S20:U20"/>
    <mergeCell ref="P20:R20"/>
    <mergeCell ref="P21:R21"/>
    <mergeCell ref="P23:R23"/>
    <mergeCell ref="P24:R24"/>
    <mergeCell ref="P25:R25"/>
    <mergeCell ref="W26:Y26"/>
    <mergeCell ref="Z26:AB26"/>
    <mergeCell ref="W27:Y27"/>
    <mergeCell ref="Z27:AB27"/>
    <mergeCell ref="W20:Y20"/>
    <mergeCell ref="W21:Y21"/>
    <mergeCell ref="W22:Y22"/>
    <mergeCell ref="W23:Y23"/>
    <mergeCell ref="Z23:AB23"/>
    <mergeCell ref="W24:Y24"/>
    <mergeCell ref="Z24:AB24"/>
    <mergeCell ref="Z21:AB21"/>
    <mergeCell ref="Z22:AB22"/>
    <mergeCell ref="A1:AF1"/>
    <mergeCell ref="A2:AF2"/>
    <mergeCell ref="B3:H3"/>
    <mergeCell ref="I3:O3"/>
    <mergeCell ref="P3:V3"/>
    <mergeCell ref="W3:AC3"/>
    <mergeCell ref="AD3:AF3"/>
    <mergeCell ref="A15:AF15"/>
    <mergeCell ref="A16:A17"/>
    <mergeCell ref="B16:H16"/>
    <mergeCell ref="I16:O16"/>
    <mergeCell ref="P16:V16"/>
    <mergeCell ref="W16:AC16"/>
    <mergeCell ref="AD16:AF16"/>
    <mergeCell ref="I17:K17"/>
    <mergeCell ref="L17:N17"/>
    <mergeCell ref="W17:Y17"/>
    <mergeCell ref="Z17:AB17"/>
    <mergeCell ref="P17:R17"/>
    <mergeCell ref="S17:U17"/>
    <mergeCell ref="B17:D17"/>
    <mergeCell ref="E17:G17"/>
  </mergeCells>
  <printOptions horizontalCentered="1" gridLines="1"/>
  <pageMargins left="0.7" right="0.7" top="0.75" bottom="0.75" header="0" footer="0"/>
  <pageSetup fitToHeight="0" pageOrder="overThenDown" orientation="landscape" cellComments="atEnd"/>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G39"/>
  <sheetViews>
    <sheetView workbookViewId="0">
      <selection sqref="A1:F1"/>
    </sheetView>
  </sheetViews>
  <sheetFormatPr defaultColWidth="14.42578125" defaultRowHeight="15.75" customHeight="1"/>
  <cols>
    <col min="1" max="1" width="9.7109375" customWidth="1"/>
    <col min="2" max="6" width="24.42578125" customWidth="1"/>
  </cols>
  <sheetData>
    <row r="1" spans="1:7" ht="59.25" customHeight="1">
      <c r="A1" s="287" t="s">
        <v>1033</v>
      </c>
      <c r="B1" s="288"/>
      <c r="C1" s="288"/>
      <c r="D1" s="288"/>
      <c r="E1" s="288"/>
      <c r="F1" s="289"/>
      <c r="G1" s="114"/>
    </row>
    <row r="2" spans="1:7" ht="12.75">
      <c r="A2" s="261" t="s">
        <v>1034</v>
      </c>
      <c r="B2" s="247"/>
      <c r="C2" s="247"/>
      <c r="D2" s="247"/>
      <c r="E2" s="247"/>
      <c r="F2" s="248"/>
    </row>
    <row r="3" spans="1:7" ht="25.5">
      <c r="A3" s="157" t="s">
        <v>911</v>
      </c>
      <c r="B3" s="158" t="s">
        <v>912</v>
      </c>
      <c r="C3" s="158" t="s">
        <v>913</v>
      </c>
      <c r="D3" s="158" t="s">
        <v>914</v>
      </c>
      <c r="E3" s="158" t="s">
        <v>915</v>
      </c>
      <c r="F3" s="158" t="s">
        <v>740</v>
      </c>
    </row>
    <row r="4" spans="1:7" ht="12.75">
      <c r="A4" s="159" t="s">
        <v>919</v>
      </c>
      <c r="B4" s="123" t="s">
        <v>1035</v>
      </c>
      <c r="C4" s="123" t="s">
        <v>1036</v>
      </c>
      <c r="D4" s="123" t="s">
        <v>1035</v>
      </c>
      <c r="E4" s="123" t="s">
        <v>1037</v>
      </c>
      <c r="F4" s="123" t="s">
        <v>1038</v>
      </c>
    </row>
    <row r="5" spans="1:7" ht="12.75">
      <c r="A5" s="159" t="s">
        <v>932</v>
      </c>
      <c r="B5" s="123" t="s">
        <v>1039</v>
      </c>
      <c r="C5" s="123" t="s">
        <v>1040</v>
      </c>
      <c r="D5" s="123" t="s">
        <v>1041</v>
      </c>
      <c r="E5" s="123" t="s">
        <v>1042</v>
      </c>
      <c r="F5" s="123" t="s">
        <v>1043</v>
      </c>
    </row>
    <row r="6" spans="1:7" ht="12.75">
      <c r="A6" s="159" t="s">
        <v>945</v>
      </c>
      <c r="B6" s="123" t="s">
        <v>1044</v>
      </c>
      <c r="C6" s="123" t="s">
        <v>1045</v>
      </c>
      <c r="D6" s="123" t="s">
        <v>1046</v>
      </c>
      <c r="E6" s="123" t="s">
        <v>1047</v>
      </c>
      <c r="F6" s="123" t="s">
        <v>1048</v>
      </c>
    </row>
    <row r="7" spans="1:7" ht="12.75">
      <c r="A7" s="159" t="s">
        <v>960</v>
      </c>
      <c r="B7" s="123" t="s">
        <v>1049</v>
      </c>
      <c r="C7" s="123" t="s">
        <v>1050</v>
      </c>
      <c r="D7" s="123" t="s">
        <v>1051</v>
      </c>
      <c r="E7" s="123" t="s">
        <v>1039</v>
      </c>
      <c r="F7" s="123" t="s">
        <v>1052</v>
      </c>
    </row>
    <row r="8" spans="1:7" ht="12.75">
      <c r="A8" s="159" t="s">
        <v>974</v>
      </c>
      <c r="B8" s="123" t="s">
        <v>1053</v>
      </c>
      <c r="C8" s="123" t="s">
        <v>1054</v>
      </c>
      <c r="D8" s="123" t="s">
        <v>1055</v>
      </c>
      <c r="E8" s="123" t="s">
        <v>1056</v>
      </c>
      <c r="F8" s="123" t="s">
        <v>1057</v>
      </c>
    </row>
    <row r="9" spans="1:7" ht="12.75">
      <c r="A9" s="159" t="s">
        <v>986</v>
      </c>
      <c r="B9" s="123" t="s">
        <v>1058</v>
      </c>
      <c r="C9" s="123" t="s">
        <v>1059</v>
      </c>
      <c r="D9" s="123" t="s">
        <v>1060</v>
      </c>
      <c r="E9" s="123" t="s">
        <v>1061</v>
      </c>
      <c r="F9" s="123" t="s">
        <v>1062</v>
      </c>
    </row>
    <row r="10" spans="1:7" ht="12.75">
      <c r="A10" s="159" t="s">
        <v>1001</v>
      </c>
      <c r="B10" s="123" t="s">
        <v>1063</v>
      </c>
      <c r="C10" s="123" t="s">
        <v>1064</v>
      </c>
      <c r="D10" s="123" t="s">
        <v>1065</v>
      </c>
      <c r="E10" s="123" t="s">
        <v>1066</v>
      </c>
      <c r="F10" s="123" t="s">
        <v>1067</v>
      </c>
    </row>
    <row r="11" spans="1:7" ht="12.75">
      <c r="A11" s="159" t="s">
        <v>1011</v>
      </c>
      <c r="B11" s="123" t="s">
        <v>1068</v>
      </c>
      <c r="C11" s="123" t="s">
        <v>1069</v>
      </c>
      <c r="D11" s="123" t="s">
        <v>1070</v>
      </c>
      <c r="E11" s="123" t="s">
        <v>1071</v>
      </c>
      <c r="F11" s="123" t="s">
        <v>1072</v>
      </c>
    </row>
    <row r="12" spans="1:7" ht="12.75">
      <c r="A12" s="160" t="s">
        <v>1073</v>
      </c>
      <c r="B12" s="123" t="s">
        <v>1074</v>
      </c>
      <c r="C12" s="123" t="s">
        <v>1075</v>
      </c>
      <c r="D12" s="123" t="s">
        <v>1076</v>
      </c>
      <c r="E12" s="123" t="s">
        <v>1077</v>
      </c>
      <c r="F12" s="124" t="s">
        <v>1078</v>
      </c>
    </row>
    <row r="13" spans="1:7" ht="12.75">
      <c r="A13" s="160" t="s">
        <v>1079</v>
      </c>
      <c r="B13" s="124" t="s">
        <v>1080</v>
      </c>
      <c r="C13" s="123" t="s">
        <v>1081</v>
      </c>
      <c r="D13" s="123" t="s">
        <v>1082</v>
      </c>
      <c r="E13" s="123" t="s">
        <v>1083</v>
      </c>
      <c r="F13" s="123" t="s">
        <v>1084</v>
      </c>
    </row>
    <row r="14" spans="1:7" ht="12.75">
      <c r="A14" s="160" t="s">
        <v>1085</v>
      </c>
      <c r="B14" s="124" t="s">
        <v>1086</v>
      </c>
      <c r="C14" s="123" t="s">
        <v>1087</v>
      </c>
      <c r="D14" s="123" t="s">
        <v>1088</v>
      </c>
      <c r="E14" s="123" t="s">
        <v>1089</v>
      </c>
      <c r="F14" s="124" t="s">
        <v>1090</v>
      </c>
    </row>
    <row r="15" spans="1:7" ht="12.75">
      <c r="A15" s="160" t="s">
        <v>1091</v>
      </c>
      <c r="B15" s="123" t="s">
        <v>1092</v>
      </c>
      <c r="C15" s="123" t="s">
        <v>1093</v>
      </c>
      <c r="D15" s="123" t="s">
        <v>1094</v>
      </c>
      <c r="E15" s="123" t="s">
        <v>1095</v>
      </c>
      <c r="F15" s="123" t="s">
        <v>1096</v>
      </c>
    </row>
    <row r="16" spans="1:7" ht="12.75">
      <c r="A16" s="160" t="s">
        <v>1097</v>
      </c>
      <c r="B16" s="123" t="s">
        <v>1098</v>
      </c>
      <c r="C16" s="123" t="s">
        <v>1099</v>
      </c>
      <c r="D16" s="123" t="s">
        <v>1100</v>
      </c>
      <c r="E16" s="123" t="s">
        <v>1100</v>
      </c>
      <c r="F16" s="123" t="s">
        <v>1101</v>
      </c>
    </row>
    <row r="17" spans="1:6" ht="12.75">
      <c r="A17" s="160" t="s">
        <v>1102</v>
      </c>
      <c r="B17" s="123" t="s">
        <v>1103</v>
      </c>
      <c r="C17" s="123" t="s">
        <v>1104</v>
      </c>
      <c r="D17" s="123" t="s">
        <v>1105</v>
      </c>
      <c r="E17" s="123" t="s">
        <v>1106</v>
      </c>
      <c r="F17" s="123" t="s">
        <v>1107</v>
      </c>
    </row>
    <row r="18" spans="1:6" ht="12.75">
      <c r="A18" s="160" t="s">
        <v>1108</v>
      </c>
      <c r="B18" s="123" t="s">
        <v>1109</v>
      </c>
      <c r="C18" s="123" t="s">
        <v>1110</v>
      </c>
      <c r="D18" s="123" t="s">
        <v>1111</v>
      </c>
      <c r="E18" s="123" t="s">
        <v>1112</v>
      </c>
      <c r="F18" s="123" t="s">
        <v>1113</v>
      </c>
    </row>
    <row r="19" spans="1:6" ht="12.75">
      <c r="A19" s="261" t="s">
        <v>1114</v>
      </c>
      <c r="B19" s="247"/>
      <c r="C19" s="247"/>
      <c r="D19" s="247"/>
      <c r="E19" s="247"/>
      <c r="F19" s="248"/>
    </row>
    <row r="20" spans="1:6" ht="25.5">
      <c r="A20" s="161" t="s">
        <v>911</v>
      </c>
      <c r="B20" s="115" t="s">
        <v>912</v>
      </c>
      <c r="C20" s="115" t="s">
        <v>913</v>
      </c>
      <c r="D20" s="115" t="s">
        <v>914</v>
      </c>
      <c r="E20" s="115" t="s">
        <v>915</v>
      </c>
      <c r="F20" s="115" t="s">
        <v>740</v>
      </c>
    </row>
    <row r="21" spans="1:6" ht="12.75">
      <c r="A21" s="159" t="s">
        <v>919</v>
      </c>
      <c r="B21" s="123" t="s">
        <v>1037</v>
      </c>
      <c r="C21" s="123" t="s">
        <v>1036</v>
      </c>
      <c r="D21" s="123" t="s">
        <v>1115</v>
      </c>
      <c r="E21" s="123" t="s">
        <v>1037</v>
      </c>
      <c r="F21" s="123" t="s">
        <v>1116</v>
      </c>
    </row>
    <row r="22" spans="1:6" ht="12.75">
      <c r="A22" s="159" t="s">
        <v>932</v>
      </c>
      <c r="B22" s="123" t="s">
        <v>1117</v>
      </c>
      <c r="C22" s="123" t="s">
        <v>1040</v>
      </c>
      <c r="D22" s="123" t="s">
        <v>1118</v>
      </c>
      <c r="E22" s="123" t="s">
        <v>1119</v>
      </c>
      <c r="F22" s="123" t="s">
        <v>1120</v>
      </c>
    </row>
    <row r="23" spans="1:6" ht="12.75">
      <c r="A23" s="159" t="s">
        <v>945</v>
      </c>
      <c r="B23" s="123" t="s">
        <v>1121</v>
      </c>
      <c r="C23" s="123" t="s">
        <v>1122</v>
      </c>
      <c r="D23" s="123" t="s">
        <v>1123</v>
      </c>
      <c r="E23" s="123" t="s">
        <v>1124</v>
      </c>
      <c r="F23" s="123" t="s">
        <v>1125</v>
      </c>
    </row>
    <row r="24" spans="1:6" ht="12.75">
      <c r="A24" s="159" t="s">
        <v>960</v>
      </c>
      <c r="B24" s="123" t="s">
        <v>1126</v>
      </c>
      <c r="C24" s="123" t="s">
        <v>1127</v>
      </c>
      <c r="D24" s="123" t="s">
        <v>1126</v>
      </c>
      <c r="E24" s="123" t="s">
        <v>1121</v>
      </c>
      <c r="F24" s="123" t="s">
        <v>1128</v>
      </c>
    </row>
    <row r="25" spans="1:6" ht="12.75">
      <c r="A25" s="159" t="s">
        <v>974</v>
      </c>
      <c r="B25" s="123" t="s">
        <v>1129</v>
      </c>
      <c r="C25" s="123" t="s">
        <v>1130</v>
      </c>
      <c r="D25" s="123" t="s">
        <v>1131</v>
      </c>
      <c r="E25" s="123" t="s">
        <v>1132</v>
      </c>
      <c r="F25" s="123" t="s">
        <v>1133</v>
      </c>
    </row>
    <row r="26" spans="1:6" ht="12.75">
      <c r="A26" s="159" t="s">
        <v>986</v>
      </c>
      <c r="B26" s="123" t="s">
        <v>1134</v>
      </c>
      <c r="C26" s="123" t="s">
        <v>1135</v>
      </c>
      <c r="D26" s="123" t="s">
        <v>1136</v>
      </c>
      <c r="E26" s="123" t="s">
        <v>1137</v>
      </c>
      <c r="F26" s="123" t="s">
        <v>1138</v>
      </c>
    </row>
    <row r="27" spans="1:6" ht="12.75">
      <c r="A27" s="159" t="s">
        <v>1001</v>
      </c>
      <c r="B27" s="123" t="s">
        <v>1064</v>
      </c>
      <c r="C27" s="123" t="s">
        <v>1066</v>
      </c>
      <c r="D27" s="123" t="s">
        <v>1139</v>
      </c>
      <c r="E27" s="123" t="s">
        <v>1140</v>
      </c>
      <c r="F27" s="123" t="s">
        <v>1141</v>
      </c>
    </row>
    <row r="28" spans="1:6" ht="12.75">
      <c r="A28" s="159" t="s">
        <v>1011</v>
      </c>
      <c r="B28" s="123" t="s">
        <v>1142</v>
      </c>
      <c r="C28" s="123" t="s">
        <v>1068</v>
      </c>
      <c r="D28" s="123" t="s">
        <v>1143</v>
      </c>
      <c r="E28" s="123" t="s">
        <v>1144</v>
      </c>
      <c r="F28" s="123" t="s">
        <v>1145</v>
      </c>
    </row>
    <row r="29" spans="1:6" ht="12.75">
      <c r="A29" s="160" t="s">
        <v>1073</v>
      </c>
      <c r="B29" s="123" t="s">
        <v>1146</v>
      </c>
      <c r="C29" s="123" t="s">
        <v>1074</v>
      </c>
      <c r="D29" s="123" t="s">
        <v>1147</v>
      </c>
      <c r="E29" s="123" t="s">
        <v>1148</v>
      </c>
      <c r="F29" s="123" t="s">
        <v>1149</v>
      </c>
    </row>
    <row r="30" spans="1:6" ht="12.75">
      <c r="A30" s="160" t="s">
        <v>1079</v>
      </c>
      <c r="B30" s="123" t="s">
        <v>1150</v>
      </c>
      <c r="C30" s="123" t="s">
        <v>1082</v>
      </c>
      <c r="D30" s="123" t="s">
        <v>1151</v>
      </c>
      <c r="E30" s="123" t="s">
        <v>1152</v>
      </c>
      <c r="F30" s="123" t="s">
        <v>1153</v>
      </c>
    </row>
    <row r="31" spans="1:6" ht="12.75">
      <c r="A31" s="160" t="s">
        <v>1085</v>
      </c>
      <c r="B31" s="123" t="s">
        <v>1154</v>
      </c>
      <c r="C31" s="123" t="s">
        <v>1155</v>
      </c>
      <c r="D31" s="123" t="s">
        <v>1156</v>
      </c>
      <c r="E31" s="123" t="s">
        <v>1087</v>
      </c>
      <c r="F31" s="123" t="s">
        <v>1157</v>
      </c>
    </row>
    <row r="32" spans="1:6" ht="12.75">
      <c r="A32" s="160" t="s">
        <v>1091</v>
      </c>
      <c r="B32" s="123" t="s">
        <v>1158</v>
      </c>
      <c r="C32" s="123" t="s">
        <v>1159</v>
      </c>
      <c r="D32" s="123" t="s">
        <v>1160</v>
      </c>
      <c r="E32" s="123" t="s">
        <v>1160</v>
      </c>
      <c r="F32" s="123" t="s">
        <v>1101</v>
      </c>
    </row>
    <row r="33" spans="1:6" ht="12.75">
      <c r="A33" s="160" t="s">
        <v>1097</v>
      </c>
      <c r="B33" s="123" t="s">
        <v>1161</v>
      </c>
      <c r="C33" s="123" t="s">
        <v>1162</v>
      </c>
      <c r="D33" s="123" t="s">
        <v>1163</v>
      </c>
      <c r="E33" s="123" t="s">
        <v>1164</v>
      </c>
      <c r="F33" s="123" t="s">
        <v>1165</v>
      </c>
    </row>
    <row r="34" spans="1:6" ht="12.75">
      <c r="A34" s="160" t="s">
        <v>1102</v>
      </c>
      <c r="B34" s="123" t="s">
        <v>1166</v>
      </c>
      <c r="C34" s="123" t="s">
        <v>1167</v>
      </c>
      <c r="D34" s="123" t="s">
        <v>1168</v>
      </c>
      <c r="E34" s="123" t="s">
        <v>1169</v>
      </c>
      <c r="F34" s="123" t="s">
        <v>1170</v>
      </c>
    </row>
    <row r="35" spans="1:6" ht="12.75">
      <c r="A35" s="160" t="s">
        <v>1108</v>
      </c>
      <c r="B35" s="123" t="s">
        <v>1171</v>
      </c>
      <c r="C35" s="123" t="s">
        <v>1172</v>
      </c>
      <c r="D35" s="123" t="s">
        <v>1173</v>
      </c>
      <c r="E35" s="123" t="s">
        <v>1109</v>
      </c>
      <c r="F35" s="123" t="s">
        <v>1113</v>
      </c>
    </row>
    <row r="36" spans="1:6" ht="12.75">
      <c r="A36" s="160" t="s">
        <v>1174</v>
      </c>
      <c r="B36" s="123" t="s">
        <v>1175</v>
      </c>
      <c r="C36" s="123" t="s">
        <v>1176</v>
      </c>
      <c r="D36" s="123" t="s">
        <v>1177</v>
      </c>
      <c r="E36" s="123" t="s">
        <v>1178</v>
      </c>
      <c r="F36" s="123" t="s">
        <v>1179</v>
      </c>
    </row>
    <row r="37" spans="1:6" ht="12.75">
      <c r="A37" s="160" t="s">
        <v>1180</v>
      </c>
      <c r="B37" s="123" t="s">
        <v>1181</v>
      </c>
      <c r="C37" s="123" t="s">
        <v>1182</v>
      </c>
      <c r="D37" s="123" t="s">
        <v>1183</v>
      </c>
      <c r="E37" s="123" t="s">
        <v>1184</v>
      </c>
      <c r="F37" s="123" t="s">
        <v>1185</v>
      </c>
    </row>
    <row r="38" spans="1:6" ht="12.75">
      <c r="A38" s="160" t="s">
        <v>1186</v>
      </c>
      <c r="B38" s="124" t="s">
        <v>1187</v>
      </c>
      <c r="C38" s="123" t="s">
        <v>1188</v>
      </c>
      <c r="D38" s="123" t="s">
        <v>1189</v>
      </c>
      <c r="E38" s="123" t="s">
        <v>1190</v>
      </c>
      <c r="F38" s="124" t="s">
        <v>1191</v>
      </c>
    </row>
    <row r="39" spans="1:6" ht="12.75">
      <c r="A39" s="160" t="s">
        <v>1192</v>
      </c>
      <c r="B39" s="123" t="s">
        <v>1193</v>
      </c>
      <c r="C39" s="123" t="s">
        <v>1194</v>
      </c>
      <c r="D39" s="123" t="s">
        <v>1195</v>
      </c>
      <c r="E39" s="123" t="s">
        <v>1196</v>
      </c>
      <c r="F39" s="123" t="s">
        <v>1197</v>
      </c>
    </row>
  </sheetData>
  <mergeCells count="3">
    <mergeCell ref="A1:F1"/>
    <mergeCell ref="A2:F2"/>
    <mergeCell ref="A19:F1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F44"/>
  <sheetViews>
    <sheetView workbookViewId="0">
      <selection sqref="A1:F1"/>
    </sheetView>
  </sheetViews>
  <sheetFormatPr defaultColWidth="14.42578125" defaultRowHeight="15.75" customHeight="1"/>
  <cols>
    <col min="1" max="1" width="11.42578125" customWidth="1"/>
    <col min="2" max="6" width="24.42578125" customWidth="1"/>
  </cols>
  <sheetData>
    <row r="1" spans="1:6" ht="54.75" customHeight="1">
      <c r="A1" s="246" t="s">
        <v>1198</v>
      </c>
      <c r="B1" s="281"/>
      <c r="C1" s="281"/>
      <c r="D1" s="281"/>
      <c r="E1" s="281"/>
      <c r="F1" s="281"/>
    </row>
    <row r="2" spans="1:6" ht="12.75">
      <c r="A2" s="261" t="s">
        <v>1199</v>
      </c>
      <c r="B2" s="247"/>
      <c r="C2" s="247"/>
      <c r="D2" s="247"/>
      <c r="E2" s="247"/>
      <c r="F2" s="248"/>
    </row>
    <row r="3" spans="1:6" ht="25.5">
      <c r="A3" s="161" t="s">
        <v>911</v>
      </c>
      <c r="B3" s="158" t="s">
        <v>912</v>
      </c>
      <c r="C3" s="158" t="s">
        <v>913</v>
      </c>
      <c r="D3" s="158" t="s">
        <v>914</v>
      </c>
      <c r="E3" s="158" t="s">
        <v>915</v>
      </c>
      <c r="F3" s="158" t="s">
        <v>740</v>
      </c>
    </row>
    <row r="4" spans="1:6" ht="12.75">
      <c r="A4" s="159" t="s">
        <v>919</v>
      </c>
      <c r="B4" s="123" t="s">
        <v>1200</v>
      </c>
      <c r="C4" s="123" t="s">
        <v>1036</v>
      </c>
      <c r="D4" s="123" t="s">
        <v>1037</v>
      </c>
      <c r="E4" s="123" t="s">
        <v>1201</v>
      </c>
      <c r="F4" s="123" t="s">
        <v>1202</v>
      </c>
    </row>
    <row r="5" spans="1:6" ht="12.75">
      <c r="A5" s="159" t="s">
        <v>932</v>
      </c>
      <c r="B5" s="123" t="s">
        <v>1042</v>
      </c>
      <c r="C5" s="123" t="s">
        <v>1040</v>
      </c>
      <c r="D5" s="123" t="s">
        <v>1118</v>
      </c>
      <c r="E5" s="123" t="s">
        <v>1203</v>
      </c>
      <c r="F5" s="123" t="s">
        <v>1204</v>
      </c>
    </row>
    <row r="6" spans="1:6" ht="12.75">
      <c r="A6" s="159" t="s">
        <v>945</v>
      </c>
      <c r="B6" s="123" t="s">
        <v>1047</v>
      </c>
      <c r="C6" s="123" t="s">
        <v>1205</v>
      </c>
      <c r="D6" s="123" t="s">
        <v>1206</v>
      </c>
      <c r="E6" s="123" t="s">
        <v>1207</v>
      </c>
      <c r="F6" s="123" t="s">
        <v>1208</v>
      </c>
    </row>
    <row r="7" spans="1:6" ht="12.75">
      <c r="A7" s="159" t="s">
        <v>960</v>
      </c>
      <c r="B7" s="123" t="s">
        <v>1051</v>
      </c>
      <c r="C7" s="123" t="s">
        <v>1209</v>
      </c>
      <c r="D7" s="123" t="s">
        <v>1210</v>
      </c>
      <c r="E7" s="123" t="s">
        <v>1211</v>
      </c>
      <c r="F7" s="123" t="s">
        <v>1212</v>
      </c>
    </row>
    <row r="8" spans="1:6" ht="12.75">
      <c r="A8" s="159" t="s">
        <v>974</v>
      </c>
      <c r="B8" s="123" t="s">
        <v>1213</v>
      </c>
      <c r="C8" s="123" t="s">
        <v>1214</v>
      </c>
      <c r="D8" s="123" t="s">
        <v>1214</v>
      </c>
      <c r="E8" s="123" t="s">
        <v>1049</v>
      </c>
      <c r="F8" s="123" t="s">
        <v>1215</v>
      </c>
    </row>
    <row r="9" spans="1:6" ht="12.75">
      <c r="A9" s="159" t="s">
        <v>986</v>
      </c>
      <c r="B9" s="123" t="s">
        <v>1216</v>
      </c>
      <c r="C9" s="123" t="s">
        <v>1217</v>
      </c>
      <c r="D9" s="123" t="s">
        <v>1217</v>
      </c>
      <c r="E9" s="123" t="s">
        <v>1051</v>
      </c>
      <c r="F9" s="123" t="s">
        <v>1218</v>
      </c>
    </row>
    <row r="10" spans="1:6" ht="12.75">
      <c r="A10" s="159" t="s">
        <v>1001</v>
      </c>
      <c r="B10" s="123" t="s">
        <v>1219</v>
      </c>
      <c r="C10" s="123" t="s">
        <v>1066</v>
      </c>
      <c r="D10" s="123" t="s">
        <v>1063</v>
      </c>
      <c r="E10" s="123" t="s">
        <v>1220</v>
      </c>
      <c r="F10" s="123" t="s">
        <v>1221</v>
      </c>
    </row>
    <row r="11" spans="1:6" ht="12.75">
      <c r="A11" s="159" t="s">
        <v>1011</v>
      </c>
      <c r="B11" s="123" t="s">
        <v>1222</v>
      </c>
      <c r="C11" s="123" t="s">
        <v>1222</v>
      </c>
      <c r="D11" s="123" t="s">
        <v>1223</v>
      </c>
      <c r="E11" s="123" t="s">
        <v>1142</v>
      </c>
      <c r="F11" s="123" t="s">
        <v>1224</v>
      </c>
    </row>
    <row r="12" spans="1:6" ht="12.75">
      <c r="A12" s="160" t="s">
        <v>1073</v>
      </c>
      <c r="B12" s="123" t="s">
        <v>1225</v>
      </c>
      <c r="C12" s="123" t="s">
        <v>1226</v>
      </c>
      <c r="D12" s="123" t="s">
        <v>1074</v>
      </c>
      <c r="E12" s="123" t="s">
        <v>1068</v>
      </c>
      <c r="F12" s="123" t="s">
        <v>1227</v>
      </c>
    </row>
    <row r="13" spans="1:6" ht="12.75">
      <c r="A13" s="160" t="s">
        <v>1079</v>
      </c>
      <c r="B13" s="123" t="s">
        <v>1228</v>
      </c>
      <c r="C13" s="123" t="s">
        <v>1151</v>
      </c>
      <c r="D13" s="123" t="s">
        <v>1229</v>
      </c>
      <c r="E13" s="123" t="s">
        <v>1230</v>
      </c>
      <c r="F13" s="123" t="s">
        <v>1231</v>
      </c>
    </row>
    <row r="14" spans="1:6" ht="12.75">
      <c r="A14" s="160" t="s">
        <v>1085</v>
      </c>
      <c r="B14" s="123" t="s">
        <v>1232</v>
      </c>
      <c r="C14" s="123" t="s">
        <v>1088</v>
      </c>
      <c r="D14" s="123" t="s">
        <v>1233</v>
      </c>
      <c r="E14" s="123" t="s">
        <v>1234</v>
      </c>
      <c r="F14" s="123" t="s">
        <v>1235</v>
      </c>
    </row>
    <row r="15" spans="1:6" ht="12.75">
      <c r="A15" s="160" t="s">
        <v>1091</v>
      </c>
      <c r="B15" s="123" t="s">
        <v>1236</v>
      </c>
      <c r="C15" s="123" t="s">
        <v>1237</v>
      </c>
      <c r="D15" s="123" t="s">
        <v>1159</v>
      </c>
      <c r="E15" s="123" t="s">
        <v>1237</v>
      </c>
      <c r="F15" s="123" t="s">
        <v>1238</v>
      </c>
    </row>
    <row r="16" spans="1:6" ht="12.75">
      <c r="A16" s="160" t="s">
        <v>1097</v>
      </c>
      <c r="B16" s="123" t="s">
        <v>1100</v>
      </c>
      <c r="C16" s="123" t="s">
        <v>1239</v>
      </c>
      <c r="D16" s="123" t="s">
        <v>1240</v>
      </c>
      <c r="E16" s="123" t="s">
        <v>1241</v>
      </c>
      <c r="F16" s="123" t="s">
        <v>1242</v>
      </c>
    </row>
    <row r="17" spans="1:6" ht="12.75">
      <c r="A17" s="160" t="s">
        <v>1102</v>
      </c>
      <c r="B17" s="123" t="s">
        <v>1166</v>
      </c>
      <c r="C17" s="123" t="s">
        <v>1103</v>
      </c>
      <c r="D17" s="123" t="s">
        <v>1243</v>
      </c>
      <c r="E17" s="123" t="s">
        <v>1103</v>
      </c>
      <c r="F17" s="123" t="s">
        <v>1244</v>
      </c>
    </row>
    <row r="18" spans="1:6" ht="12.75">
      <c r="A18" s="160" t="s">
        <v>1108</v>
      </c>
      <c r="B18" s="123" t="s">
        <v>1245</v>
      </c>
      <c r="C18" s="123" t="s">
        <v>1246</v>
      </c>
      <c r="D18" s="123" t="s">
        <v>1247</v>
      </c>
      <c r="E18" s="123" t="s">
        <v>1248</v>
      </c>
      <c r="F18" s="123" t="s">
        <v>1249</v>
      </c>
    </row>
    <row r="19" spans="1:6" ht="12.75">
      <c r="A19" s="160" t="s">
        <v>1174</v>
      </c>
      <c r="B19" s="123" t="s">
        <v>1175</v>
      </c>
      <c r="C19" s="123" t="s">
        <v>1250</v>
      </c>
      <c r="D19" s="123" t="s">
        <v>1251</v>
      </c>
      <c r="E19" s="123" t="s">
        <v>1176</v>
      </c>
      <c r="F19" s="123" t="s">
        <v>1252</v>
      </c>
    </row>
    <row r="20" spans="1:6" ht="12.75">
      <c r="A20" s="160" t="s">
        <v>1180</v>
      </c>
      <c r="B20" s="123" t="s">
        <v>1184</v>
      </c>
      <c r="C20" s="123" t="s">
        <v>1182</v>
      </c>
      <c r="D20" s="123" t="s">
        <v>1253</v>
      </c>
      <c r="E20" s="123" t="s">
        <v>1184</v>
      </c>
      <c r="F20" s="123" t="s">
        <v>1254</v>
      </c>
    </row>
    <row r="21" spans="1:6" ht="12.75">
      <c r="A21" s="160" t="s">
        <v>1186</v>
      </c>
      <c r="B21" s="123" t="s">
        <v>1255</v>
      </c>
      <c r="C21" s="123" t="s">
        <v>1256</v>
      </c>
      <c r="D21" s="123" t="s">
        <v>1257</v>
      </c>
      <c r="E21" s="123" t="s">
        <v>1258</v>
      </c>
      <c r="F21" s="123" t="s">
        <v>1259</v>
      </c>
    </row>
    <row r="22" spans="1:6" ht="12.75">
      <c r="A22" s="160" t="s">
        <v>1192</v>
      </c>
      <c r="B22" s="124" t="s">
        <v>1195</v>
      </c>
      <c r="C22" s="123" t="s">
        <v>1260</v>
      </c>
      <c r="D22" s="123" t="s">
        <v>1261</v>
      </c>
      <c r="E22" s="123" t="s">
        <v>1262</v>
      </c>
      <c r="F22" s="124" t="s">
        <v>1191</v>
      </c>
    </row>
    <row r="23" spans="1:6" ht="12.75">
      <c r="A23" s="160" t="s">
        <v>1263</v>
      </c>
      <c r="B23" s="123" t="s">
        <v>1264</v>
      </c>
      <c r="C23" s="123" t="s">
        <v>1265</v>
      </c>
      <c r="D23" s="123" t="s">
        <v>1266</v>
      </c>
      <c r="E23" s="123" t="s">
        <v>1267</v>
      </c>
      <c r="F23" s="123" t="s">
        <v>1268</v>
      </c>
    </row>
    <row r="24" spans="1:6" ht="12.75">
      <c r="A24" s="160" t="s">
        <v>1269</v>
      </c>
      <c r="B24" s="123" t="s">
        <v>1270</v>
      </c>
      <c r="C24" s="123" t="s">
        <v>1271</v>
      </c>
      <c r="D24" s="123" t="s">
        <v>1272</v>
      </c>
      <c r="E24" s="123" t="s">
        <v>1057</v>
      </c>
      <c r="F24" s="123" t="s">
        <v>1273</v>
      </c>
    </row>
    <row r="25" spans="1:6" ht="12.75">
      <c r="A25" s="160" t="s">
        <v>1274</v>
      </c>
      <c r="B25" s="123" t="s">
        <v>1275</v>
      </c>
      <c r="C25" s="123" t="s">
        <v>1276</v>
      </c>
      <c r="D25" s="123" t="s">
        <v>1277</v>
      </c>
      <c r="E25" s="123" t="s">
        <v>1278</v>
      </c>
      <c r="F25" s="124" t="s">
        <v>1279</v>
      </c>
    </row>
    <row r="26" spans="1:6" ht="12.75">
      <c r="A26" s="261" t="s">
        <v>1280</v>
      </c>
      <c r="B26" s="247"/>
      <c r="C26" s="247"/>
      <c r="D26" s="247"/>
      <c r="E26" s="247"/>
      <c r="F26" s="248"/>
    </row>
    <row r="27" spans="1:6" ht="25.5">
      <c r="A27" s="161" t="s">
        <v>911</v>
      </c>
      <c r="B27" s="158" t="s">
        <v>912</v>
      </c>
      <c r="C27" s="158" t="s">
        <v>913</v>
      </c>
      <c r="D27" s="158" t="s">
        <v>914</v>
      </c>
      <c r="E27" s="158" t="s">
        <v>915</v>
      </c>
      <c r="F27" s="158" t="s">
        <v>740</v>
      </c>
    </row>
    <row r="28" spans="1:6" ht="12.75">
      <c r="A28" s="159" t="s">
        <v>919</v>
      </c>
      <c r="B28" s="123" t="s">
        <v>1037</v>
      </c>
      <c r="C28" s="123" t="s">
        <v>1036</v>
      </c>
      <c r="D28" s="123" t="s">
        <v>1281</v>
      </c>
      <c r="E28" s="123" t="s">
        <v>1282</v>
      </c>
      <c r="F28" s="123" t="s">
        <v>1283</v>
      </c>
    </row>
    <row r="29" spans="1:6" ht="12.75">
      <c r="A29" s="159" t="s">
        <v>932</v>
      </c>
      <c r="B29" s="123" t="s">
        <v>1039</v>
      </c>
      <c r="C29" s="123" t="s">
        <v>1040</v>
      </c>
      <c r="D29" s="123" t="s">
        <v>1118</v>
      </c>
      <c r="E29" s="123" t="s">
        <v>1047</v>
      </c>
      <c r="F29" s="123" t="s">
        <v>1120</v>
      </c>
    </row>
    <row r="30" spans="1:6" ht="12.75">
      <c r="A30" s="159" t="s">
        <v>945</v>
      </c>
      <c r="B30" s="123" t="s">
        <v>1132</v>
      </c>
      <c r="C30" s="123" t="s">
        <v>1284</v>
      </c>
      <c r="D30" s="123" t="s">
        <v>1206</v>
      </c>
      <c r="E30" s="123" t="s">
        <v>1285</v>
      </c>
      <c r="F30" s="123" t="s">
        <v>1286</v>
      </c>
    </row>
    <row r="31" spans="1:6" ht="12.75">
      <c r="A31" s="159" t="s">
        <v>960</v>
      </c>
      <c r="B31" s="123" t="s">
        <v>1287</v>
      </c>
      <c r="C31" s="123" t="s">
        <v>1288</v>
      </c>
      <c r="D31" s="123" t="s">
        <v>1289</v>
      </c>
      <c r="E31" s="123" t="s">
        <v>1290</v>
      </c>
      <c r="F31" s="123" t="s">
        <v>1291</v>
      </c>
    </row>
    <row r="32" spans="1:6" ht="12.75">
      <c r="A32" s="159" t="s">
        <v>974</v>
      </c>
      <c r="B32" s="123" t="s">
        <v>1292</v>
      </c>
      <c r="C32" s="123" t="s">
        <v>1293</v>
      </c>
      <c r="D32" s="123" t="s">
        <v>1293</v>
      </c>
      <c r="E32" s="123" t="s">
        <v>1131</v>
      </c>
      <c r="F32" s="123" t="s">
        <v>1294</v>
      </c>
    </row>
    <row r="33" spans="1:6" ht="12.75">
      <c r="A33" s="159" t="s">
        <v>986</v>
      </c>
      <c r="B33" s="123" t="s">
        <v>1295</v>
      </c>
      <c r="C33" s="123" t="s">
        <v>1295</v>
      </c>
      <c r="D33" s="123" t="s">
        <v>1296</v>
      </c>
      <c r="E33" s="123" t="s">
        <v>1058</v>
      </c>
      <c r="F33" s="123" t="s">
        <v>1297</v>
      </c>
    </row>
    <row r="34" spans="1:6" ht="12.75">
      <c r="A34" s="159" t="s">
        <v>1001</v>
      </c>
      <c r="B34" s="123" t="s">
        <v>1298</v>
      </c>
      <c r="C34" s="123" t="s">
        <v>1066</v>
      </c>
      <c r="D34" s="123" t="s">
        <v>1298</v>
      </c>
      <c r="E34" s="123" t="s">
        <v>1063</v>
      </c>
      <c r="F34" s="123" t="s">
        <v>1299</v>
      </c>
    </row>
    <row r="35" spans="1:6" ht="12.75">
      <c r="A35" s="159" t="s">
        <v>1011</v>
      </c>
      <c r="B35" s="123" t="s">
        <v>1300</v>
      </c>
      <c r="C35" s="123" t="s">
        <v>1301</v>
      </c>
      <c r="D35" s="123" t="s">
        <v>1302</v>
      </c>
      <c r="E35" s="123" t="s">
        <v>1303</v>
      </c>
      <c r="F35" s="123" t="s">
        <v>1204</v>
      </c>
    </row>
    <row r="36" spans="1:6" ht="12.75">
      <c r="A36" s="160" t="s">
        <v>1073</v>
      </c>
      <c r="B36" s="123" t="s">
        <v>1304</v>
      </c>
      <c r="C36" s="123" t="s">
        <v>1304</v>
      </c>
      <c r="D36" s="123" t="s">
        <v>1305</v>
      </c>
      <c r="E36" s="123" t="s">
        <v>1300</v>
      </c>
      <c r="F36" s="123" t="s">
        <v>1306</v>
      </c>
    </row>
    <row r="37" spans="1:6" ht="12.75">
      <c r="A37" s="160" t="s">
        <v>1079</v>
      </c>
      <c r="B37" s="123" t="s">
        <v>1307</v>
      </c>
      <c r="C37" s="123" t="s">
        <v>1307</v>
      </c>
      <c r="D37" s="123" t="s">
        <v>1082</v>
      </c>
      <c r="E37" s="123" t="s">
        <v>1301</v>
      </c>
      <c r="F37" s="123" t="s">
        <v>1308</v>
      </c>
    </row>
    <row r="38" spans="1:6" ht="12.75">
      <c r="A38" s="160" t="s">
        <v>1085</v>
      </c>
      <c r="B38" s="123" t="s">
        <v>1087</v>
      </c>
      <c r="C38" s="123" t="s">
        <v>1309</v>
      </c>
      <c r="D38" s="123" t="s">
        <v>1310</v>
      </c>
      <c r="E38" s="123" t="s">
        <v>1142</v>
      </c>
      <c r="F38" s="123" t="s">
        <v>1311</v>
      </c>
    </row>
    <row r="39" spans="1:6" ht="12.75">
      <c r="A39" s="160" t="s">
        <v>1091</v>
      </c>
      <c r="B39" s="123" t="s">
        <v>1312</v>
      </c>
      <c r="C39" s="123" t="s">
        <v>1095</v>
      </c>
      <c r="D39" s="123" t="s">
        <v>1313</v>
      </c>
      <c r="E39" s="123" t="s">
        <v>1314</v>
      </c>
      <c r="F39" s="123" t="s">
        <v>1315</v>
      </c>
    </row>
    <row r="40" spans="1:6" ht="12.75">
      <c r="A40" s="160" t="s">
        <v>1097</v>
      </c>
      <c r="B40" s="123" t="s">
        <v>1316</v>
      </c>
      <c r="C40" s="123" t="s">
        <v>1239</v>
      </c>
      <c r="D40" s="123" t="s">
        <v>1317</v>
      </c>
      <c r="E40" s="123" t="s">
        <v>1068</v>
      </c>
      <c r="F40" s="124" t="s">
        <v>1318</v>
      </c>
    </row>
    <row r="41" spans="1:6" ht="12.75">
      <c r="A41" s="160" t="s">
        <v>1102</v>
      </c>
      <c r="B41" s="123" t="s">
        <v>1103</v>
      </c>
      <c r="C41" s="123" t="s">
        <v>1169</v>
      </c>
      <c r="D41" s="123" t="s">
        <v>1319</v>
      </c>
      <c r="E41" s="123" t="s">
        <v>1320</v>
      </c>
      <c r="F41" s="123" t="s">
        <v>1321</v>
      </c>
    </row>
    <row r="42" spans="1:6" ht="12.75">
      <c r="A42" s="160" t="s">
        <v>1108</v>
      </c>
      <c r="B42" s="123" t="s">
        <v>1322</v>
      </c>
      <c r="C42" s="123" t="s">
        <v>1172</v>
      </c>
      <c r="D42" s="123" t="s">
        <v>1323</v>
      </c>
      <c r="E42" s="123" t="s">
        <v>1324</v>
      </c>
      <c r="F42" s="123" t="s">
        <v>1325</v>
      </c>
    </row>
    <row r="43" spans="1:6" ht="12.75">
      <c r="A43" s="160" t="s">
        <v>1174</v>
      </c>
      <c r="B43" s="124" t="s">
        <v>1178</v>
      </c>
      <c r="C43" s="123" t="s">
        <v>1326</v>
      </c>
      <c r="D43" s="123" t="s">
        <v>1250</v>
      </c>
      <c r="E43" s="123" t="s">
        <v>1327</v>
      </c>
      <c r="F43" s="123" t="s">
        <v>1231</v>
      </c>
    </row>
    <row r="44" spans="1:6" ht="12.75">
      <c r="A44" s="160" t="s">
        <v>1180</v>
      </c>
      <c r="B44" s="123" t="s">
        <v>1253</v>
      </c>
      <c r="C44" s="123" t="s">
        <v>1328</v>
      </c>
      <c r="D44" s="123" t="s">
        <v>1329</v>
      </c>
      <c r="E44" s="123" t="s">
        <v>1330</v>
      </c>
      <c r="F44" s="123" t="s">
        <v>1331</v>
      </c>
    </row>
  </sheetData>
  <mergeCells count="3">
    <mergeCell ref="A1:F1"/>
    <mergeCell ref="A2:F2"/>
    <mergeCell ref="A26:F2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G36"/>
  <sheetViews>
    <sheetView workbookViewId="0">
      <selection sqref="A1:F1"/>
    </sheetView>
  </sheetViews>
  <sheetFormatPr defaultColWidth="14.42578125" defaultRowHeight="15.75" customHeight="1"/>
  <cols>
    <col min="1" max="1" width="9.7109375" customWidth="1"/>
    <col min="2" max="6" width="24.42578125" customWidth="1"/>
  </cols>
  <sheetData>
    <row r="1" spans="1:7" ht="58.5" customHeight="1">
      <c r="A1" s="287" t="s">
        <v>1332</v>
      </c>
      <c r="B1" s="288"/>
      <c r="C1" s="288"/>
      <c r="D1" s="288"/>
      <c r="E1" s="288"/>
      <c r="F1" s="289"/>
      <c r="G1" s="114"/>
    </row>
    <row r="2" spans="1:7" ht="12.75">
      <c r="A2" s="261" t="s">
        <v>1333</v>
      </c>
      <c r="B2" s="247"/>
      <c r="C2" s="247"/>
      <c r="D2" s="247"/>
      <c r="E2" s="247"/>
      <c r="F2" s="248"/>
    </row>
    <row r="3" spans="1:7" ht="25.5">
      <c r="A3" s="157" t="s">
        <v>911</v>
      </c>
      <c r="B3" s="158" t="s">
        <v>912</v>
      </c>
      <c r="C3" s="158" t="s">
        <v>913</v>
      </c>
      <c r="D3" s="158" t="s">
        <v>914</v>
      </c>
      <c r="E3" s="158" t="s">
        <v>915</v>
      </c>
      <c r="F3" s="158" t="s">
        <v>740</v>
      </c>
    </row>
    <row r="4" spans="1:7" ht="12.75">
      <c r="A4" s="159" t="s">
        <v>919</v>
      </c>
      <c r="B4" s="123" t="s">
        <v>1334</v>
      </c>
      <c r="C4" s="123" t="s">
        <v>1335</v>
      </c>
      <c r="D4" s="123" t="s">
        <v>1336</v>
      </c>
      <c r="E4" s="123" t="s">
        <v>1337</v>
      </c>
      <c r="F4" s="123" t="s">
        <v>1338</v>
      </c>
    </row>
    <row r="5" spans="1:7" ht="12.75">
      <c r="A5" s="159" t="s">
        <v>932</v>
      </c>
      <c r="B5" s="123" t="s">
        <v>1061</v>
      </c>
      <c r="C5" s="123" t="s">
        <v>1339</v>
      </c>
      <c r="D5" s="123" t="s">
        <v>1340</v>
      </c>
      <c r="E5" s="123" t="s">
        <v>1056</v>
      </c>
      <c r="F5" s="123" t="s">
        <v>1341</v>
      </c>
    </row>
    <row r="6" spans="1:7" ht="12.75">
      <c r="A6" s="159" t="s">
        <v>945</v>
      </c>
      <c r="B6" s="123" t="s">
        <v>1121</v>
      </c>
      <c r="C6" s="123" t="s">
        <v>1342</v>
      </c>
      <c r="D6" s="123" t="s">
        <v>1121</v>
      </c>
      <c r="E6" s="123" t="s">
        <v>1061</v>
      </c>
      <c r="F6" s="123" t="s">
        <v>1248</v>
      </c>
    </row>
    <row r="7" spans="1:7" ht="12.75">
      <c r="A7" s="159" t="s">
        <v>960</v>
      </c>
      <c r="B7" s="123" t="s">
        <v>1343</v>
      </c>
      <c r="C7" s="123" t="s">
        <v>1344</v>
      </c>
      <c r="D7" s="123" t="s">
        <v>1287</v>
      </c>
      <c r="E7" s="123" t="s">
        <v>1345</v>
      </c>
      <c r="F7" s="123" t="s">
        <v>1346</v>
      </c>
    </row>
    <row r="8" spans="1:7" ht="12.75">
      <c r="A8" s="159" t="s">
        <v>974</v>
      </c>
      <c r="B8" s="123" t="s">
        <v>1347</v>
      </c>
      <c r="C8" s="123" t="s">
        <v>1348</v>
      </c>
      <c r="D8" s="123" t="s">
        <v>1349</v>
      </c>
      <c r="E8" s="123" t="s">
        <v>1350</v>
      </c>
      <c r="F8" s="123" t="s">
        <v>1351</v>
      </c>
    </row>
    <row r="9" spans="1:7" ht="12.75">
      <c r="A9" s="159" t="s">
        <v>986</v>
      </c>
      <c r="B9" s="123" t="s">
        <v>1352</v>
      </c>
      <c r="C9" s="123" t="s">
        <v>1058</v>
      </c>
      <c r="D9" s="123" t="s">
        <v>1353</v>
      </c>
      <c r="E9" s="123" t="s">
        <v>1354</v>
      </c>
      <c r="F9" s="123" t="s">
        <v>1355</v>
      </c>
    </row>
    <row r="10" spans="1:7" ht="12.75">
      <c r="A10" s="159" t="s">
        <v>1001</v>
      </c>
      <c r="B10" s="123" t="s">
        <v>1356</v>
      </c>
      <c r="C10" s="123" t="s">
        <v>1357</v>
      </c>
      <c r="D10" s="123" t="s">
        <v>1298</v>
      </c>
      <c r="E10" s="123" t="s">
        <v>1358</v>
      </c>
      <c r="F10" s="123" t="s">
        <v>1359</v>
      </c>
    </row>
    <row r="11" spans="1:7" ht="12.75">
      <c r="A11" s="159" t="s">
        <v>1011</v>
      </c>
      <c r="B11" s="123" t="s">
        <v>1360</v>
      </c>
      <c r="C11" s="123" t="s">
        <v>1068</v>
      </c>
      <c r="D11" s="123" t="s">
        <v>1361</v>
      </c>
      <c r="E11" s="123" t="s">
        <v>1362</v>
      </c>
      <c r="F11" s="123" t="s">
        <v>1363</v>
      </c>
    </row>
    <row r="12" spans="1:7" ht="12.75">
      <c r="A12" s="160" t="s">
        <v>1073</v>
      </c>
      <c r="B12" s="123" t="s">
        <v>1364</v>
      </c>
      <c r="C12" s="123" t="s">
        <v>1365</v>
      </c>
      <c r="D12" s="123" t="s">
        <v>1366</v>
      </c>
      <c r="E12" s="123" t="s">
        <v>1367</v>
      </c>
      <c r="F12" s="124" t="s">
        <v>1368</v>
      </c>
    </row>
    <row r="13" spans="1:7" ht="12.75">
      <c r="A13" s="160" t="s">
        <v>1079</v>
      </c>
      <c r="B13" s="123" t="s">
        <v>1369</v>
      </c>
      <c r="C13" s="123" t="s">
        <v>1370</v>
      </c>
      <c r="D13" s="123" t="s">
        <v>1371</v>
      </c>
      <c r="E13" s="123" t="s">
        <v>1372</v>
      </c>
      <c r="F13" s="123" t="s">
        <v>1373</v>
      </c>
    </row>
    <row r="14" spans="1:7" ht="12.75">
      <c r="A14" s="160" t="s">
        <v>1085</v>
      </c>
      <c r="B14" s="123" t="s">
        <v>1374</v>
      </c>
      <c r="C14" s="123" t="s">
        <v>1375</v>
      </c>
      <c r="D14" s="123" t="s">
        <v>1376</v>
      </c>
      <c r="E14" s="123" t="s">
        <v>1377</v>
      </c>
      <c r="F14" s="123" t="s">
        <v>1378</v>
      </c>
    </row>
    <row r="15" spans="1:7" ht="12.75">
      <c r="A15" s="160" t="s">
        <v>1091</v>
      </c>
      <c r="B15" s="123" t="s">
        <v>1379</v>
      </c>
      <c r="C15" s="123" t="s">
        <v>1380</v>
      </c>
      <c r="D15" s="123" t="s">
        <v>1380</v>
      </c>
      <c r="E15" s="123" t="s">
        <v>1381</v>
      </c>
      <c r="F15" s="123" t="s">
        <v>1382</v>
      </c>
    </row>
    <row r="16" spans="1:7" ht="12.75">
      <c r="A16" s="261" t="s">
        <v>1383</v>
      </c>
      <c r="B16" s="247"/>
      <c r="C16" s="247"/>
      <c r="D16" s="247"/>
      <c r="E16" s="247"/>
      <c r="F16" s="248"/>
    </row>
    <row r="17" spans="1:6" ht="25.5">
      <c r="A17" s="161" t="s">
        <v>911</v>
      </c>
      <c r="B17" s="115" t="s">
        <v>912</v>
      </c>
      <c r="C17" s="115" t="s">
        <v>913</v>
      </c>
      <c r="D17" s="115" t="s">
        <v>914</v>
      </c>
      <c r="E17" s="115" t="s">
        <v>915</v>
      </c>
      <c r="F17" s="115" t="s">
        <v>740</v>
      </c>
    </row>
    <row r="18" spans="1:6" ht="12.75">
      <c r="A18" s="159" t="s">
        <v>919</v>
      </c>
      <c r="B18" s="123" t="s">
        <v>1337</v>
      </c>
      <c r="C18" s="123" t="s">
        <v>1335</v>
      </c>
      <c r="D18" s="123" t="s">
        <v>1336</v>
      </c>
      <c r="E18" s="123" t="s">
        <v>1337</v>
      </c>
      <c r="F18" s="123" t="s">
        <v>1384</v>
      </c>
    </row>
    <row r="19" spans="1:6" ht="12.75">
      <c r="A19" s="159" t="s">
        <v>932</v>
      </c>
      <c r="B19" s="123" t="s">
        <v>1339</v>
      </c>
      <c r="C19" s="123" t="s">
        <v>1339</v>
      </c>
      <c r="D19" s="123" t="s">
        <v>1340</v>
      </c>
      <c r="E19" s="123" t="s">
        <v>1385</v>
      </c>
      <c r="F19" s="123" t="s">
        <v>1386</v>
      </c>
    </row>
    <row r="20" spans="1:6" ht="12.75">
      <c r="A20" s="159" t="s">
        <v>945</v>
      </c>
      <c r="B20" s="123" t="s">
        <v>1342</v>
      </c>
      <c r="C20" s="123" t="s">
        <v>1342</v>
      </c>
      <c r="D20" s="123" t="s">
        <v>1387</v>
      </c>
      <c r="E20" s="123" t="s">
        <v>1388</v>
      </c>
      <c r="F20" s="123" t="s">
        <v>1377</v>
      </c>
    </row>
    <row r="21" spans="1:6" ht="12.75">
      <c r="A21" s="159" t="s">
        <v>960</v>
      </c>
      <c r="B21" s="123" t="s">
        <v>1344</v>
      </c>
      <c r="C21" s="123" t="s">
        <v>1389</v>
      </c>
      <c r="D21" s="123" t="s">
        <v>1389</v>
      </c>
      <c r="E21" s="123" t="s">
        <v>1344</v>
      </c>
      <c r="F21" s="123" t="s">
        <v>1390</v>
      </c>
    </row>
    <row r="22" spans="1:6" ht="12.75">
      <c r="A22" s="159" t="s">
        <v>974</v>
      </c>
      <c r="B22" s="123" t="s">
        <v>1391</v>
      </c>
      <c r="C22" s="123" t="s">
        <v>1392</v>
      </c>
      <c r="D22" s="123" t="s">
        <v>1347</v>
      </c>
      <c r="E22" s="123" t="s">
        <v>1348</v>
      </c>
      <c r="F22" s="123" t="s">
        <v>1393</v>
      </c>
    </row>
    <row r="23" spans="1:6" ht="12.75">
      <c r="A23" s="159" t="s">
        <v>986</v>
      </c>
      <c r="B23" s="123" t="s">
        <v>1353</v>
      </c>
      <c r="C23" s="123" t="s">
        <v>1060</v>
      </c>
      <c r="D23" s="123" t="s">
        <v>1394</v>
      </c>
      <c r="E23" s="123" t="s">
        <v>1352</v>
      </c>
      <c r="F23" s="123" t="s">
        <v>1395</v>
      </c>
    </row>
    <row r="24" spans="1:6" ht="12.75">
      <c r="A24" s="159" t="s">
        <v>1001</v>
      </c>
      <c r="B24" s="123" t="s">
        <v>1396</v>
      </c>
      <c r="C24" s="123" t="s">
        <v>1397</v>
      </c>
      <c r="D24" s="123" t="s">
        <v>1397</v>
      </c>
      <c r="E24" s="123" t="s">
        <v>1398</v>
      </c>
      <c r="F24" s="123" t="s">
        <v>1399</v>
      </c>
    </row>
    <row r="25" spans="1:6" ht="12.75">
      <c r="A25" s="261" t="s">
        <v>1400</v>
      </c>
      <c r="B25" s="247"/>
      <c r="C25" s="247"/>
      <c r="D25" s="247"/>
      <c r="E25" s="247"/>
      <c r="F25" s="248"/>
    </row>
    <row r="26" spans="1:6" ht="25.5">
      <c r="A26" s="157" t="s">
        <v>911</v>
      </c>
      <c r="B26" s="158" t="s">
        <v>912</v>
      </c>
      <c r="C26" s="158" t="s">
        <v>913</v>
      </c>
      <c r="D26" s="158" t="s">
        <v>914</v>
      </c>
      <c r="E26" s="158" t="s">
        <v>915</v>
      </c>
      <c r="F26" s="158" t="s">
        <v>740</v>
      </c>
    </row>
    <row r="27" spans="1:6" ht="12.75">
      <c r="A27" s="159" t="s">
        <v>919</v>
      </c>
      <c r="B27" s="123" t="s">
        <v>1200</v>
      </c>
      <c r="C27" s="123" t="s">
        <v>1335</v>
      </c>
      <c r="D27" s="123" t="s">
        <v>1336</v>
      </c>
      <c r="E27" s="123" t="s">
        <v>1337</v>
      </c>
      <c r="F27" s="123" t="s">
        <v>1074</v>
      </c>
    </row>
    <row r="28" spans="1:6" ht="12.75">
      <c r="A28" s="159" t="s">
        <v>932</v>
      </c>
      <c r="B28" s="123" t="s">
        <v>1056</v>
      </c>
      <c r="C28" s="123" t="s">
        <v>1339</v>
      </c>
      <c r="D28" s="123" t="s">
        <v>1340</v>
      </c>
      <c r="E28" s="123" t="s">
        <v>1056</v>
      </c>
      <c r="F28" s="123" t="s">
        <v>1104</v>
      </c>
    </row>
    <row r="29" spans="1:6" ht="12.75">
      <c r="A29" s="159" t="s">
        <v>945</v>
      </c>
      <c r="B29" s="123" t="s">
        <v>1044</v>
      </c>
      <c r="C29" s="123" t="s">
        <v>1342</v>
      </c>
      <c r="D29" s="123" t="s">
        <v>1152</v>
      </c>
      <c r="E29" s="123" t="s">
        <v>1061</v>
      </c>
      <c r="F29" s="123" t="s">
        <v>1401</v>
      </c>
    </row>
    <row r="30" spans="1:6" ht="12.75">
      <c r="A30" s="159" t="s">
        <v>960</v>
      </c>
      <c r="B30" s="123" t="s">
        <v>1345</v>
      </c>
      <c r="C30" s="123" t="s">
        <v>1344</v>
      </c>
      <c r="D30" s="123" t="s">
        <v>1389</v>
      </c>
      <c r="E30" s="123" t="s">
        <v>1345</v>
      </c>
      <c r="F30" s="123" t="s">
        <v>1256</v>
      </c>
    </row>
    <row r="31" spans="1:6" ht="12.75">
      <c r="A31" s="159" t="s">
        <v>974</v>
      </c>
      <c r="B31" s="123" t="s">
        <v>1392</v>
      </c>
      <c r="C31" s="123" t="s">
        <v>1402</v>
      </c>
      <c r="D31" s="123" t="s">
        <v>1403</v>
      </c>
      <c r="E31" s="123" t="s">
        <v>1350</v>
      </c>
      <c r="F31" s="123" t="s">
        <v>1404</v>
      </c>
    </row>
    <row r="32" spans="1:6" ht="12.75">
      <c r="A32" s="159" t="s">
        <v>986</v>
      </c>
      <c r="B32" s="123" t="s">
        <v>1352</v>
      </c>
      <c r="C32" s="123" t="s">
        <v>1405</v>
      </c>
      <c r="D32" s="123" t="s">
        <v>1296</v>
      </c>
      <c r="E32" s="123" t="s">
        <v>1394</v>
      </c>
      <c r="F32" s="123" t="s">
        <v>1406</v>
      </c>
    </row>
    <row r="33" spans="1:6" ht="12.75">
      <c r="A33" s="159" t="s">
        <v>1001</v>
      </c>
      <c r="B33" s="123" t="s">
        <v>1407</v>
      </c>
      <c r="C33" s="123" t="s">
        <v>1408</v>
      </c>
      <c r="D33" s="123" t="s">
        <v>1409</v>
      </c>
      <c r="E33" s="123" t="s">
        <v>1356</v>
      </c>
      <c r="F33" s="123" t="s">
        <v>1410</v>
      </c>
    </row>
    <row r="34" spans="1:6" ht="12.75">
      <c r="A34" s="159" t="s">
        <v>1011</v>
      </c>
      <c r="B34" s="123" t="s">
        <v>1360</v>
      </c>
      <c r="C34" s="123" t="s">
        <v>1411</v>
      </c>
      <c r="D34" s="123" t="s">
        <v>1411</v>
      </c>
      <c r="E34" s="123" t="s">
        <v>1412</v>
      </c>
      <c r="F34" s="123" t="s">
        <v>1413</v>
      </c>
    </row>
    <row r="35" spans="1:6" ht="12.75">
      <c r="A35" s="160" t="s">
        <v>1073</v>
      </c>
      <c r="B35" s="123" t="s">
        <v>1414</v>
      </c>
      <c r="C35" s="123" t="s">
        <v>1415</v>
      </c>
      <c r="D35" s="123" t="s">
        <v>1416</v>
      </c>
      <c r="E35" s="123" t="s">
        <v>1417</v>
      </c>
      <c r="F35" s="123" t="s">
        <v>1418</v>
      </c>
    </row>
    <row r="36" spans="1:6" ht="12.75">
      <c r="A36" s="160" t="s">
        <v>1079</v>
      </c>
      <c r="B36" s="123" t="s">
        <v>1419</v>
      </c>
      <c r="C36" s="123" t="s">
        <v>1369</v>
      </c>
      <c r="D36" s="123" t="s">
        <v>1420</v>
      </c>
      <c r="E36" s="123" t="s">
        <v>1421</v>
      </c>
      <c r="F36" s="123" t="s">
        <v>1422</v>
      </c>
    </row>
  </sheetData>
  <mergeCells count="4">
    <mergeCell ref="A1:F1"/>
    <mergeCell ref="A2:F2"/>
    <mergeCell ref="A16:F16"/>
    <mergeCell ref="A25:F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J1084"/>
  <sheetViews>
    <sheetView workbookViewId="0">
      <pane ySplit="1" topLeftCell="A2" activePane="bottomLeft" state="frozen"/>
      <selection pane="bottomLeft"/>
    </sheetView>
  </sheetViews>
  <sheetFormatPr defaultColWidth="14.42578125" defaultRowHeight="15.75" customHeight="1"/>
  <cols>
    <col min="1" max="1" width="22" customWidth="1"/>
    <col min="2" max="2" width="44.85546875" customWidth="1"/>
    <col min="3" max="3" width="20" customWidth="1"/>
    <col min="5" max="5" width="11.7109375" customWidth="1"/>
    <col min="6" max="6" width="28.85546875" customWidth="1"/>
    <col min="7" max="7" width="22.28515625" customWidth="1"/>
    <col min="8" max="8" width="31.85546875" customWidth="1"/>
    <col min="9" max="10" width="46.5703125" customWidth="1"/>
  </cols>
  <sheetData>
    <row r="1" spans="1:10">
      <c r="A1" s="11" t="s">
        <v>38</v>
      </c>
      <c r="B1" s="11" t="s">
        <v>39</v>
      </c>
      <c r="C1" s="12" t="s">
        <v>40</v>
      </c>
      <c r="D1" s="13" t="s">
        <v>41</v>
      </c>
      <c r="E1" s="14" t="s">
        <v>42</v>
      </c>
      <c r="F1" s="15" t="s">
        <v>43</v>
      </c>
      <c r="G1" s="13" t="s">
        <v>44</v>
      </c>
      <c r="H1" s="15" t="s">
        <v>8</v>
      </c>
      <c r="I1" s="15" t="s">
        <v>45</v>
      </c>
      <c r="J1" s="15"/>
    </row>
    <row r="2" spans="1:10">
      <c r="A2" s="16" t="s">
        <v>46</v>
      </c>
      <c r="B2" s="16" t="s">
        <v>47</v>
      </c>
      <c r="C2" s="17" t="s">
        <v>48</v>
      </c>
      <c r="D2" s="16" t="s">
        <v>48</v>
      </c>
      <c r="E2" s="18"/>
      <c r="F2" s="19" t="s">
        <v>49</v>
      </c>
      <c r="G2" s="16" t="s">
        <v>50</v>
      </c>
      <c r="H2" s="16" t="s">
        <v>51</v>
      </c>
      <c r="I2" s="16" t="s">
        <v>52</v>
      </c>
      <c r="J2" s="16"/>
    </row>
    <row r="3" spans="1:10">
      <c r="A3" s="16" t="s">
        <v>46</v>
      </c>
      <c r="B3" s="16" t="s">
        <v>47</v>
      </c>
      <c r="C3" s="17" t="s">
        <v>53</v>
      </c>
      <c r="D3" s="16" t="s">
        <v>48</v>
      </c>
      <c r="E3" s="18"/>
      <c r="F3" s="19" t="s">
        <v>49</v>
      </c>
      <c r="G3" s="16" t="s">
        <v>50</v>
      </c>
      <c r="H3" s="16" t="s">
        <v>54</v>
      </c>
      <c r="I3" s="16" t="s">
        <v>52</v>
      </c>
      <c r="J3" s="16"/>
    </row>
    <row r="4" spans="1:10">
      <c r="A4" s="16" t="s">
        <v>46</v>
      </c>
      <c r="B4" s="16" t="s">
        <v>55</v>
      </c>
      <c r="C4" s="17" t="s">
        <v>53</v>
      </c>
      <c r="D4" s="16" t="s">
        <v>48</v>
      </c>
      <c r="E4" s="18"/>
      <c r="F4" s="19" t="s">
        <v>49</v>
      </c>
      <c r="G4" s="16" t="s">
        <v>56</v>
      </c>
      <c r="H4" s="16" t="s">
        <v>57</v>
      </c>
      <c r="I4" s="16" t="s">
        <v>58</v>
      </c>
      <c r="J4" s="16"/>
    </row>
    <row r="5" spans="1:10">
      <c r="A5" s="16" t="s">
        <v>46</v>
      </c>
      <c r="B5" s="16" t="s">
        <v>59</v>
      </c>
      <c r="C5" s="17" t="s">
        <v>60</v>
      </c>
      <c r="D5" s="16" t="s">
        <v>60</v>
      </c>
      <c r="E5" s="18" t="s">
        <v>61</v>
      </c>
      <c r="F5" s="19" t="s">
        <v>62</v>
      </c>
      <c r="G5" s="16" t="s">
        <v>63</v>
      </c>
      <c r="H5" s="16" t="s">
        <v>64</v>
      </c>
      <c r="I5" s="16"/>
      <c r="J5" s="16"/>
    </row>
    <row r="6" spans="1:10">
      <c r="A6" s="16" t="s">
        <v>46</v>
      </c>
      <c r="B6" s="16" t="s">
        <v>65</v>
      </c>
      <c r="C6" s="17" t="s">
        <v>66</v>
      </c>
      <c r="D6" s="16" t="s">
        <v>66</v>
      </c>
      <c r="E6" s="18" t="s">
        <v>67</v>
      </c>
      <c r="F6" s="19" t="s">
        <v>68</v>
      </c>
      <c r="G6" s="16" t="s">
        <v>69</v>
      </c>
      <c r="H6" s="16" t="s">
        <v>70</v>
      </c>
      <c r="I6" s="16" t="s">
        <v>71</v>
      </c>
      <c r="J6" s="16"/>
    </row>
    <row r="7" spans="1:10">
      <c r="A7" s="16" t="s">
        <v>46</v>
      </c>
      <c r="B7" s="16" t="s">
        <v>47</v>
      </c>
      <c r="C7" s="17" t="s">
        <v>72</v>
      </c>
      <c r="D7" s="16" t="s">
        <v>72</v>
      </c>
      <c r="E7" s="18" t="s">
        <v>73</v>
      </c>
      <c r="F7" s="19" t="s">
        <v>74</v>
      </c>
      <c r="G7" s="16" t="s">
        <v>75</v>
      </c>
      <c r="H7" s="16" t="s">
        <v>76</v>
      </c>
      <c r="I7" s="16" t="s">
        <v>77</v>
      </c>
      <c r="J7" s="16"/>
    </row>
    <row r="8" spans="1:10">
      <c r="A8" s="16" t="s">
        <v>46</v>
      </c>
      <c r="B8" s="16" t="s">
        <v>59</v>
      </c>
      <c r="C8" s="17" t="s">
        <v>53</v>
      </c>
      <c r="D8" s="16" t="s">
        <v>78</v>
      </c>
      <c r="E8" s="18" t="s">
        <v>73</v>
      </c>
      <c r="F8" s="19" t="s">
        <v>79</v>
      </c>
      <c r="G8" s="16" t="s">
        <v>80</v>
      </c>
      <c r="H8" s="16" t="s">
        <v>81</v>
      </c>
      <c r="I8" s="16" t="s">
        <v>82</v>
      </c>
      <c r="J8" s="16"/>
    </row>
    <row r="9" spans="1:10">
      <c r="A9" s="16" t="s">
        <v>46</v>
      </c>
      <c r="B9" s="16" t="s">
        <v>59</v>
      </c>
      <c r="C9" s="17" t="s">
        <v>53</v>
      </c>
      <c r="D9" s="16" t="s">
        <v>78</v>
      </c>
      <c r="E9" s="18" t="s">
        <v>73</v>
      </c>
      <c r="F9" s="19" t="s">
        <v>79</v>
      </c>
      <c r="G9" s="16" t="s">
        <v>83</v>
      </c>
      <c r="H9" s="16" t="s">
        <v>84</v>
      </c>
      <c r="I9" s="16" t="s">
        <v>85</v>
      </c>
      <c r="J9" s="16"/>
    </row>
    <row r="10" spans="1:10">
      <c r="A10" s="16" t="s">
        <v>46</v>
      </c>
      <c r="B10" s="16" t="s">
        <v>59</v>
      </c>
      <c r="C10" s="17" t="s">
        <v>78</v>
      </c>
      <c r="D10" s="16" t="s">
        <v>78</v>
      </c>
      <c r="E10" s="18" t="s">
        <v>73</v>
      </c>
      <c r="F10" s="19" t="s">
        <v>79</v>
      </c>
      <c r="G10" s="16" t="s">
        <v>86</v>
      </c>
      <c r="H10" s="16" t="s">
        <v>87</v>
      </c>
      <c r="I10" s="16" t="s">
        <v>88</v>
      </c>
      <c r="J10" s="16"/>
    </row>
    <row r="11" spans="1:10">
      <c r="A11" s="16" t="s">
        <v>46</v>
      </c>
      <c r="B11" s="16" t="s">
        <v>59</v>
      </c>
      <c r="C11" s="17" t="s">
        <v>89</v>
      </c>
      <c r="D11" s="16" t="s">
        <v>89</v>
      </c>
      <c r="E11" s="18" t="s">
        <v>90</v>
      </c>
      <c r="F11" s="19" t="s">
        <v>91</v>
      </c>
      <c r="G11" s="16" t="s">
        <v>92</v>
      </c>
      <c r="H11" s="16" t="s">
        <v>93</v>
      </c>
      <c r="I11" s="16"/>
      <c r="J11" s="16"/>
    </row>
    <row r="12" spans="1:10">
      <c r="A12" s="16" t="s">
        <v>46</v>
      </c>
      <c r="B12" s="16" t="s">
        <v>59</v>
      </c>
      <c r="C12" s="17" t="s">
        <v>53</v>
      </c>
      <c r="D12" s="16" t="s">
        <v>89</v>
      </c>
      <c r="E12" s="18" t="s">
        <v>94</v>
      </c>
      <c r="F12" s="19" t="s">
        <v>91</v>
      </c>
      <c r="G12" s="16" t="s">
        <v>53</v>
      </c>
      <c r="H12" s="20"/>
      <c r="I12" s="16" t="s">
        <v>95</v>
      </c>
      <c r="J12" s="16"/>
    </row>
    <row r="13" spans="1:10">
      <c r="A13" s="16" t="s">
        <v>46</v>
      </c>
      <c r="B13" s="16" t="s">
        <v>59</v>
      </c>
      <c r="C13" s="17" t="s">
        <v>53</v>
      </c>
      <c r="D13" s="16" t="s">
        <v>89</v>
      </c>
      <c r="E13" s="18" t="s">
        <v>96</v>
      </c>
      <c r="F13" s="19" t="s">
        <v>91</v>
      </c>
      <c r="G13" s="16" t="s">
        <v>97</v>
      </c>
      <c r="H13" s="16" t="s">
        <v>98</v>
      </c>
      <c r="I13" s="16" t="s">
        <v>99</v>
      </c>
      <c r="J13" s="16"/>
    </row>
    <row r="14" spans="1:10">
      <c r="A14" s="16" t="s">
        <v>46</v>
      </c>
      <c r="B14" s="16" t="s">
        <v>100</v>
      </c>
      <c r="C14" s="17" t="s">
        <v>53</v>
      </c>
      <c r="D14" s="16" t="s">
        <v>101</v>
      </c>
      <c r="E14" s="18" t="s">
        <v>102</v>
      </c>
      <c r="F14" s="19" t="s">
        <v>103</v>
      </c>
      <c r="G14" s="16" t="s">
        <v>104</v>
      </c>
      <c r="H14" s="16" t="s">
        <v>105</v>
      </c>
      <c r="I14" s="16" t="s">
        <v>106</v>
      </c>
      <c r="J14" s="16"/>
    </row>
    <row r="15" spans="1:10">
      <c r="A15" s="21" t="s">
        <v>46</v>
      </c>
      <c r="B15" s="16" t="s">
        <v>107</v>
      </c>
      <c r="C15" s="17" t="s">
        <v>53</v>
      </c>
      <c r="D15" s="16" t="s">
        <v>108</v>
      </c>
      <c r="E15" s="18" t="s">
        <v>109</v>
      </c>
      <c r="F15" s="19" t="s">
        <v>110</v>
      </c>
      <c r="G15" s="16" t="s">
        <v>111</v>
      </c>
      <c r="H15" s="16" t="s">
        <v>112</v>
      </c>
      <c r="I15" s="16" t="s">
        <v>113</v>
      </c>
      <c r="J15" s="16"/>
    </row>
    <row r="16" spans="1:10">
      <c r="A16" s="21" t="s">
        <v>46</v>
      </c>
      <c r="B16" s="16" t="s">
        <v>100</v>
      </c>
      <c r="C16" s="17" t="s">
        <v>53</v>
      </c>
      <c r="D16" s="16" t="s">
        <v>108</v>
      </c>
      <c r="E16" s="18" t="s">
        <v>109</v>
      </c>
      <c r="F16" s="19" t="s">
        <v>110</v>
      </c>
      <c r="G16" s="16" t="s">
        <v>114</v>
      </c>
      <c r="H16" s="16" t="s">
        <v>115</v>
      </c>
      <c r="I16" s="16" t="s">
        <v>116</v>
      </c>
      <c r="J16" s="16"/>
    </row>
    <row r="17" spans="1:10">
      <c r="A17" s="21" t="s">
        <v>46</v>
      </c>
      <c r="B17" s="16" t="s">
        <v>59</v>
      </c>
      <c r="C17" s="17" t="s">
        <v>53</v>
      </c>
      <c r="D17" s="16" t="s">
        <v>117</v>
      </c>
      <c r="E17" s="18" t="s">
        <v>118</v>
      </c>
      <c r="F17" s="19" t="s">
        <v>119</v>
      </c>
      <c r="G17" s="16" t="s">
        <v>120</v>
      </c>
      <c r="H17" s="20"/>
      <c r="I17" s="16" t="s">
        <v>121</v>
      </c>
      <c r="J17" s="16"/>
    </row>
    <row r="18" spans="1:10">
      <c r="A18" s="16" t="s">
        <v>46</v>
      </c>
      <c r="B18" s="16" t="s">
        <v>59</v>
      </c>
      <c r="C18" s="17" t="s">
        <v>122</v>
      </c>
      <c r="D18" s="16" t="s">
        <v>117</v>
      </c>
      <c r="E18" s="18" t="s">
        <v>123</v>
      </c>
      <c r="F18" s="19" t="s">
        <v>119</v>
      </c>
      <c r="G18" s="16" t="s">
        <v>124</v>
      </c>
      <c r="H18" s="20"/>
      <c r="I18" s="16" t="s">
        <v>125</v>
      </c>
      <c r="J18" s="20"/>
    </row>
    <row r="19" spans="1:10">
      <c r="A19" s="21" t="s">
        <v>46</v>
      </c>
      <c r="B19" s="16" t="s">
        <v>59</v>
      </c>
      <c r="C19" s="17" t="s">
        <v>53</v>
      </c>
      <c r="D19" s="16" t="s">
        <v>117</v>
      </c>
      <c r="E19" s="18" t="s">
        <v>123</v>
      </c>
      <c r="F19" s="19" t="s">
        <v>119</v>
      </c>
      <c r="G19" s="16" t="s">
        <v>53</v>
      </c>
      <c r="H19" s="20"/>
      <c r="I19" s="16" t="s">
        <v>126</v>
      </c>
      <c r="J19" s="16"/>
    </row>
    <row r="20" spans="1:10">
      <c r="A20" s="22" t="s">
        <v>46</v>
      </c>
      <c r="B20" s="16" t="s">
        <v>127</v>
      </c>
      <c r="C20" s="17" t="s">
        <v>53</v>
      </c>
      <c r="D20" s="16" t="s">
        <v>117</v>
      </c>
      <c r="E20" s="18" t="s">
        <v>128</v>
      </c>
      <c r="F20" s="19" t="s">
        <v>119</v>
      </c>
      <c r="G20" s="16" t="s">
        <v>129</v>
      </c>
      <c r="H20" s="16" t="s">
        <v>130</v>
      </c>
      <c r="I20" s="23" t="s">
        <v>131</v>
      </c>
      <c r="J20" s="16"/>
    </row>
    <row r="21" spans="1:10">
      <c r="A21" s="21" t="s">
        <v>46</v>
      </c>
      <c r="B21" s="16" t="s">
        <v>47</v>
      </c>
      <c r="C21" s="17" t="s">
        <v>53</v>
      </c>
      <c r="D21" s="16" t="s">
        <v>117</v>
      </c>
      <c r="E21" s="18" t="s">
        <v>128</v>
      </c>
      <c r="F21" s="19" t="s">
        <v>119</v>
      </c>
      <c r="G21" s="16" t="s">
        <v>132</v>
      </c>
      <c r="H21" s="16" t="s">
        <v>133</v>
      </c>
      <c r="I21" s="23" t="s">
        <v>131</v>
      </c>
      <c r="J21" s="16"/>
    </row>
    <row r="22" spans="1:10">
      <c r="A22" s="21" t="s">
        <v>46</v>
      </c>
      <c r="B22" s="16" t="s">
        <v>47</v>
      </c>
      <c r="C22" s="17" t="s">
        <v>134</v>
      </c>
      <c r="D22" s="16" t="s">
        <v>134</v>
      </c>
      <c r="E22" s="18" t="s">
        <v>135</v>
      </c>
      <c r="F22" s="19" t="s">
        <v>136</v>
      </c>
      <c r="G22" s="16" t="s">
        <v>53</v>
      </c>
      <c r="H22" s="20"/>
      <c r="I22" s="16" t="s">
        <v>137</v>
      </c>
      <c r="J22" s="16"/>
    </row>
    <row r="23" spans="1:10">
      <c r="A23" s="21" t="s">
        <v>46</v>
      </c>
      <c r="B23" s="16" t="s">
        <v>59</v>
      </c>
      <c r="C23" s="17" t="s">
        <v>138</v>
      </c>
      <c r="D23" s="16" t="s">
        <v>139</v>
      </c>
      <c r="E23" s="18" t="s">
        <v>140</v>
      </c>
      <c r="F23" s="19" t="s">
        <v>141</v>
      </c>
      <c r="G23" s="16" t="s">
        <v>142</v>
      </c>
      <c r="H23" s="16" t="s">
        <v>143</v>
      </c>
      <c r="I23" s="16" t="s">
        <v>144</v>
      </c>
      <c r="J23" s="16"/>
    </row>
    <row r="24" spans="1:10">
      <c r="A24" s="21" t="s">
        <v>46</v>
      </c>
      <c r="B24" s="22" t="s">
        <v>145</v>
      </c>
      <c r="C24" s="17" t="s">
        <v>48</v>
      </c>
      <c r="D24" s="21" t="s">
        <v>48</v>
      </c>
      <c r="E24" s="24"/>
      <c r="F24" s="19" t="s">
        <v>49</v>
      </c>
      <c r="G24" s="16" t="s">
        <v>146</v>
      </c>
      <c r="H24" s="16" t="s">
        <v>147</v>
      </c>
      <c r="I24" s="22" t="s">
        <v>148</v>
      </c>
      <c r="J24" s="22"/>
    </row>
    <row r="25" spans="1:10">
      <c r="A25" s="21" t="s">
        <v>46</v>
      </c>
      <c r="B25" s="22" t="s">
        <v>145</v>
      </c>
      <c r="C25" s="17" t="s">
        <v>53</v>
      </c>
      <c r="D25" s="21" t="s">
        <v>48</v>
      </c>
      <c r="E25" s="24"/>
      <c r="F25" s="19" t="s">
        <v>49</v>
      </c>
      <c r="G25" s="16" t="s">
        <v>146</v>
      </c>
      <c r="H25" s="16" t="s">
        <v>149</v>
      </c>
      <c r="I25" s="22" t="s">
        <v>148</v>
      </c>
      <c r="J25" s="22"/>
    </row>
    <row r="26" spans="1:10">
      <c r="A26" s="21" t="s">
        <v>46</v>
      </c>
      <c r="B26" s="22" t="s">
        <v>150</v>
      </c>
      <c r="C26" s="17" t="s">
        <v>53</v>
      </c>
      <c r="D26" s="21" t="s">
        <v>48</v>
      </c>
      <c r="E26" s="24"/>
      <c r="F26" s="19" t="s">
        <v>49</v>
      </c>
      <c r="G26" s="16" t="s">
        <v>151</v>
      </c>
      <c r="H26" s="16" t="s">
        <v>152</v>
      </c>
      <c r="I26" s="22" t="s">
        <v>153</v>
      </c>
      <c r="J26" s="22"/>
    </row>
    <row r="27" spans="1:10">
      <c r="A27" s="21" t="s">
        <v>46</v>
      </c>
      <c r="B27" s="22" t="s">
        <v>145</v>
      </c>
      <c r="C27" s="25" t="s">
        <v>72</v>
      </c>
      <c r="D27" s="21" t="s">
        <v>72</v>
      </c>
      <c r="E27" s="24" t="s">
        <v>73</v>
      </c>
      <c r="F27" s="19" t="s">
        <v>74</v>
      </c>
      <c r="G27" s="22" t="s">
        <v>154</v>
      </c>
      <c r="H27" s="22" t="s">
        <v>76</v>
      </c>
      <c r="I27" s="22" t="s">
        <v>77</v>
      </c>
      <c r="J27" s="22"/>
    </row>
    <row r="28" spans="1:10">
      <c r="A28" s="21" t="s">
        <v>46</v>
      </c>
      <c r="B28" s="16" t="s">
        <v>155</v>
      </c>
      <c r="C28" s="17" t="s">
        <v>78</v>
      </c>
      <c r="D28" s="16" t="s">
        <v>78</v>
      </c>
      <c r="E28" s="18" t="s">
        <v>73</v>
      </c>
      <c r="F28" s="26" t="s">
        <v>79</v>
      </c>
      <c r="G28" s="16" t="s">
        <v>156</v>
      </c>
      <c r="H28" s="16" t="s">
        <v>157</v>
      </c>
      <c r="I28" s="16" t="s">
        <v>158</v>
      </c>
      <c r="J28" s="16"/>
    </row>
    <row r="29" spans="1:10">
      <c r="A29" s="16" t="s">
        <v>46</v>
      </c>
      <c r="B29" s="16" t="s">
        <v>155</v>
      </c>
      <c r="C29" s="17" t="s">
        <v>53</v>
      </c>
      <c r="D29" s="16" t="s">
        <v>78</v>
      </c>
      <c r="E29" s="18" t="s">
        <v>73</v>
      </c>
      <c r="F29" s="19" t="s">
        <v>79</v>
      </c>
      <c r="G29" s="16" t="s">
        <v>159</v>
      </c>
      <c r="H29" s="16" t="s">
        <v>160</v>
      </c>
      <c r="I29" s="16" t="s">
        <v>161</v>
      </c>
      <c r="J29" s="16"/>
    </row>
    <row r="30" spans="1:10">
      <c r="A30" s="21" t="s">
        <v>46</v>
      </c>
      <c r="B30" s="16" t="s">
        <v>155</v>
      </c>
      <c r="C30" s="17" t="s">
        <v>53</v>
      </c>
      <c r="D30" s="16" t="s">
        <v>78</v>
      </c>
      <c r="E30" s="18" t="s">
        <v>73</v>
      </c>
      <c r="F30" s="19" t="s">
        <v>79</v>
      </c>
      <c r="G30" s="16" t="s">
        <v>162</v>
      </c>
      <c r="H30" s="16" t="s">
        <v>163</v>
      </c>
      <c r="I30" s="16" t="s">
        <v>164</v>
      </c>
      <c r="J30" s="16"/>
    </row>
    <row r="31" spans="1:10">
      <c r="A31" s="22" t="s">
        <v>46</v>
      </c>
      <c r="B31" s="16" t="s">
        <v>155</v>
      </c>
      <c r="C31" s="17" t="s">
        <v>53</v>
      </c>
      <c r="D31" s="16" t="s">
        <v>89</v>
      </c>
      <c r="E31" s="18" t="s">
        <v>96</v>
      </c>
      <c r="F31" s="19" t="s">
        <v>91</v>
      </c>
      <c r="G31" s="16" t="s">
        <v>165</v>
      </c>
      <c r="H31" s="16" t="s">
        <v>166</v>
      </c>
      <c r="I31" s="16" t="s">
        <v>167</v>
      </c>
      <c r="J31" s="16"/>
    </row>
    <row r="32" spans="1:10">
      <c r="A32" s="21" t="s">
        <v>46</v>
      </c>
      <c r="B32" s="16" t="s">
        <v>155</v>
      </c>
      <c r="C32" s="17" t="s">
        <v>89</v>
      </c>
      <c r="D32" s="16" t="s">
        <v>89</v>
      </c>
      <c r="E32" s="18" t="s">
        <v>90</v>
      </c>
      <c r="F32" s="19" t="s">
        <v>91</v>
      </c>
      <c r="G32" s="16" t="s">
        <v>168</v>
      </c>
      <c r="H32" s="16" t="s">
        <v>169</v>
      </c>
      <c r="I32" s="16"/>
      <c r="J32" s="16"/>
    </row>
    <row r="33" spans="1:10">
      <c r="A33" s="21" t="s">
        <v>46</v>
      </c>
      <c r="B33" s="16" t="s">
        <v>170</v>
      </c>
      <c r="C33" s="17" t="s">
        <v>53</v>
      </c>
      <c r="D33" s="27" t="s">
        <v>101</v>
      </c>
      <c r="E33" s="28"/>
      <c r="F33" s="19" t="s">
        <v>103</v>
      </c>
      <c r="G33" s="16" t="s">
        <v>171</v>
      </c>
      <c r="H33" s="16" t="s">
        <v>105</v>
      </c>
      <c r="I33" s="27" t="s">
        <v>106</v>
      </c>
      <c r="J33" s="27"/>
    </row>
    <row r="34" spans="1:10">
      <c r="A34" s="21" t="s">
        <v>46</v>
      </c>
      <c r="B34" s="16" t="s">
        <v>172</v>
      </c>
      <c r="C34" s="17" t="s">
        <v>53</v>
      </c>
      <c r="D34" s="16" t="s">
        <v>108</v>
      </c>
      <c r="E34" s="18" t="s">
        <v>109</v>
      </c>
      <c r="F34" s="19" t="s">
        <v>110</v>
      </c>
      <c r="G34" s="16" t="s">
        <v>173</v>
      </c>
      <c r="H34" s="16" t="s">
        <v>174</v>
      </c>
      <c r="I34" s="16" t="s">
        <v>113</v>
      </c>
      <c r="J34" s="16"/>
    </row>
    <row r="35" spans="1:10">
      <c r="A35" s="21" t="s">
        <v>46</v>
      </c>
      <c r="B35" s="16" t="s">
        <v>170</v>
      </c>
      <c r="C35" s="17" t="s">
        <v>53</v>
      </c>
      <c r="D35" s="16" t="s">
        <v>108</v>
      </c>
      <c r="E35" s="18" t="s">
        <v>109</v>
      </c>
      <c r="F35" s="19" t="s">
        <v>110</v>
      </c>
      <c r="G35" s="16" t="s">
        <v>175</v>
      </c>
      <c r="H35" s="16" t="s">
        <v>115</v>
      </c>
      <c r="I35" s="16" t="s">
        <v>116</v>
      </c>
      <c r="J35" s="16"/>
    </row>
    <row r="36" spans="1:10">
      <c r="A36" s="21" t="s">
        <v>46</v>
      </c>
      <c r="B36" s="16" t="s">
        <v>176</v>
      </c>
      <c r="C36" s="17" t="s">
        <v>53</v>
      </c>
      <c r="D36" s="16" t="s">
        <v>117</v>
      </c>
      <c r="E36" s="18" t="s">
        <v>128</v>
      </c>
      <c r="F36" s="19" t="s">
        <v>119</v>
      </c>
      <c r="G36" s="16" t="s">
        <v>177</v>
      </c>
      <c r="H36" s="16" t="s">
        <v>178</v>
      </c>
      <c r="I36" s="23" t="s">
        <v>131</v>
      </c>
      <c r="J36" s="16"/>
    </row>
    <row r="37" spans="1:10">
      <c r="A37" s="22" t="s">
        <v>46</v>
      </c>
      <c r="B37" s="16" t="s">
        <v>145</v>
      </c>
      <c r="C37" s="17" t="s">
        <v>53</v>
      </c>
      <c r="D37" s="16" t="s">
        <v>117</v>
      </c>
      <c r="E37" s="18" t="s">
        <v>128</v>
      </c>
      <c r="F37" s="19" t="s">
        <v>119</v>
      </c>
      <c r="G37" s="16" t="s">
        <v>179</v>
      </c>
      <c r="H37" s="16" t="s">
        <v>180</v>
      </c>
      <c r="I37" s="23" t="s">
        <v>131</v>
      </c>
      <c r="J37" s="16"/>
    </row>
    <row r="38" spans="1:10">
      <c r="A38" s="21" t="s">
        <v>46</v>
      </c>
      <c r="B38" s="16" t="s">
        <v>145</v>
      </c>
      <c r="C38" s="17" t="s">
        <v>134</v>
      </c>
      <c r="D38" s="16" t="s">
        <v>134</v>
      </c>
      <c r="E38" s="18" t="s">
        <v>135</v>
      </c>
      <c r="F38" s="19" t="s">
        <v>136</v>
      </c>
      <c r="G38" s="16" t="s">
        <v>53</v>
      </c>
      <c r="H38" s="20"/>
      <c r="I38" s="16" t="s">
        <v>137</v>
      </c>
      <c r="J38" s="16"/>
    </row>
    <row r="39" spans="1:10">
      <c r="A39" s="21" t="s">
        <v>46</v>
      </c>
      <c r="B39" s="16" t="s">
        <v>181</v>
      </c>
      <c r="C39" s="17" t="s">
        <v>53</v>
      </c>
      <c r="D39" s="16" t="s">
        <v>182</v>
      </c>
      <c r="E39" s="18" t="s">
        <v>183</v>
      </c>
      <c r="F39" s="19" t="s">
        <v>79</v>
      </c>
      <c r="G39" s="16" t="s">
        <v>184</v>
      </c>
      <c r="H39" s="16"/>
      <c r="I39" s="16"/>
      <c r="J39" s="16"/>
    </row>
    <row r="40" spans="1:10">
      <c r="A40" s="21" t="s">
        <v>46</v>
      </c>
      <c r="B40" s="16" t="s">
        <v>185</v>
      </c>
      <c r="C40" s="17" t="s">
        <v>53</v>
      </c>
      <c r="D40" s="16" t="s">
        <v>182</v>
      </c>
      <c r="E40" s="18" t="s">
        <v>183</v>
      </c>
      <c r="F40" s="19" t="s">
        <v>79</v>
      </c>
      <c r="G40" s="16" t="s">
        <v>186</v>
      </c>
      <c r="H40" s="16"/>
      <c r="I40" s="16"/>
      <c r="J40" s="16"/>
    </row>
    <row r="41" spans="1:10">
      <c r="A41" s="16" t="s">
        <v>46</v>
      </c>
      <c r="B41" s="16" t="s">
        <v>187</v>
      </c>
      <c r="C41" s="17" t="s">
        <v>53</v>
      </c>
      <c r="D41" s="16" t="s">
        <v>188</v>
      </c>
      <c r="E41" s="18" t="s">
        <v>189</v>
      </c>
      <c r="F41" s="16"/>
      <c r="G41" s="16" t="s">
        <v>190</v>
      </c>
      <c r="H41" s="21" t="s">
        <v>191</v>
      </c>
      <c r="I41" s="16"/>
      <c r="J41" s="16"/>
    </row>
    <row r="42" spans="1:10">
      <c r="A42" s="21" t="s">
        <v>46</v>
      </c>
      <c r="B42" s="16" t="s">
        <v>187</v>
      </c>
      <c r="C42" s="17" t="s">
        <v>53</v>
      </c>
      <c r="D42" s="16" t="s">
        <v>188</v>
      </c>
      <c r="E42" s="18" t="s">
        <v>189</v>
      </c>
      <c r="F42" s="16"/>
      <c r="G42" s="21" t="s">
        <v>192</v>
      </c>
      <c r="H42" s="21" t="s">
        <v>193</v>
      </c>
      <c r="I42" s="16"/>
      <c r="J42" s="16"/>
    </row>
    <row r="43" spans="1:10">
      <c r="A43" s="22" t="s">
        <v>46</v>
      </c>
      <c r="B43" s="16" t="s">
        <v>187</v>
      </c>
      <c r="C43" s="17" t="s">
        <v>53</v>
      </c>
      <c r="D43" s="16" t="s">
        <v>188</v>
      </c>
      <c r="E43" s="18" t="s">
        <v>189</v>
      </c>
      <c r="F43" s="16"/>
      <c r="G43" s="21" t="s">
        <v>194</v>
      </c>
      <c r="H43" s="21" t="s">
        <v>195</v>
      </c>
      <c r="I43" s="16"/>
      <c r="J43" s="16"/>
    </row>
    <row r="44" spans="1:10">
      <c r="A44" s="21" t="s">
        <v>46</v>
      </c>
      <c r="B44" s="16" t="s">
        <v>187</v>
      </c>
      <c r="C44" s="17" t="s">
        <v>53</v>
      </c>
      <c r="D44" s="16" t="s">
        <v>188</v>
      </c>
      <c r="E44" s="18" t="s">
        <v>189</v>
      </c>
      <c r="F44" s="16"/>
      <c r="G44" s="21" t="s">
        <v>196</v>
      </c>
      <c r="H44" s="21" t="s">
        <v>197</v>
      </c>
      <c r="I44" s="16"/>
      <c r="J44" s="16"/>
    </row>
    <row r="45" spans="1:10">
      <c r="A45" s="21" t="s">
        <v>46</v>
      </c>
      <c r="B45" s="16" t="s">
        <v>185</v>
      </c>
      <c r="C45" s="17" t="s">
        <v>53</v>
      </c>
      <c r="D45" s="16" t="s">
        <v>198</v>
      </c>
      <c r="E45" s="18" t="s">
        <v>199</v>
      </c>
      <c r="F45" s="19" t="s">
        <v>200</v>
      </c>
      <c r="G45" s="21" t="s">
        <v>201</v>
      </c>
      <c r="H45" s="16"/>
      <c r="I45" s="16"/>
      <c r="J45" s="16"/>
    </row>
    <row r="46" spans="1:10">
      <c r="A46" s="21" t="s">
        <v>46</v>
      </c>
      <c r="B46" s="16" t="s">
        <v>181</v>
      </c>
      <c r="C46" s="17" t="s">
        <v>53</v>
      </c>
      <c r="D46" s="16" t="s">
        <v>198</v>
      </c>
      <c r="E46" s="18" t="s">
        <v>199</v>
      </c>
      <c r="F46" s="26" t="s">
        <v>200</v>
      </c>
      <c r="G46" s="22" t="s">
        <v>202</v>
      </c>
      <c r="H46" s="16"/>
      <c r="I46" s="16"/>
      <c r="J46" s="16"/>
    </row>
    <row r="47" spans="1:10">
      <c r="A47" s="21" t="s">
        <v>46</v>
      </c>
      <c r="B47" s="16" t="s">
        <v>203</v>
      </c>
      <c r="C47" s="17" t="s">
        <v>53</v>
      </c>
      <c r="D47" s="16" t="s">
        <v>134</v>
      </c>
      <c r="E47" s="18" t="s">
        <v>204</v>
      </c>
      <c r="F47" s="16"/>
      <c r="G47" s="16" t="s">
        <v>205</v>
      </c>
      <c r="H47" s="16" t="s">
        <v>206</v>
      </c>
      <c r="I47" s="16"/>
      <c r="J47" s="16"/>
    </row>
    <row r="48" spans="1:10">
      <c r="A48" s="21" t="s">
        <v>46</v>
      </c>
      <c r="B48" s="16" t="s">
        <v>185</v>
      </c>
      <c r="C48" s="17" t="s">
        <v>53</v>
      </c>
      <c r="D48" s="16" t="s">
        <v>117</v>
      </c>
      <c r="E48" s="16" t="s">
        <v>123</v>
      </c>
      <c r="F48" s="19" t="s">
        <v>119</v>
      </c>
      <c r="G48" s="16" t="s">
        <v>53</v>
      </c>
      <c r="H48" s="16"/>
      <c r="I48" s="16" t="s">
        <v>125</v>
      </c>
      <c r="J48" s="16"/>
    </row>
    <row r="49" spans="1:10">
      <c r="A49" s="21" t="s">
        <v>46</v>
      </c>
      <c r="B49" s="16" t="s">
        <v>185</v>
      </c>
      <c r="C49" s="17" t="s">
        <v>53</v>
      </c>
      <c r="D49" s="21" t="s">
        <v>207</v>
      </c>
      <c r="E49" s="16" t="s">
        <v>94</v>
      </c>
      <c r="F49" s="19" t="s">
        <v>91</v>
      </c>
      <c r="G49" s="16" t="s">
        <v>53</v>
      </c>
      <c r="H49" s="16"/>
      <c r="I49" s="16"/>
      <c r="J49" s="16"/>
    </row>
    <row r="50" spans="1:10">
      <c r="A50" s="22" t="s">
        <v>46</v>
      </c>
      <c r="B50" s="16" t="s">
        <v>208</v>
      </c>
      <c r="C50" s="17" t="s">
        <v>53</v>
      </c>
      <c r="D50" s="21" t="s">
        <v>134</v>
      </c>
      <c r="E50" s="18" t="s">
        <v>135</v>
      </c>
      <c r="F50" s="16"/>
      <c r="G50" s="16" t="s">
        <v>53</v>
      </c>
      <c r="H50" s="16"/>
      <c r="I50" s="16"/>
      <c r="J50" s="16"/>
    </row>
    <row r="51" spans="1:10">
      <c r="A51" s="21" t="s">
        <v>46</v>
      </c>
      <c r="B51" s="16" t="s">
        <v>187</v>
      </c>
      <c r="C51" s="17" t="s">
        <v>53</v>
      </c>
      <c r="D51" s="21" t="s">
        <v>188</v>
      </c>
      <c r="E51" s="17" t="s">
        <v>209</v>
      </c>
      <c r="F51" s="16"/>
      <c r="G51" s="16" t="s">
        <v>53</v>
      </c>
      <c r="H51" s="16"/>
      <c r="I51" s="16"/>
      <c r="J51" s="16"/>
    </row>
    <row r="52" spans="1:10">
      <c r="A52" s="21" t="s">
        <v>46</v>
      </c>
      <c r="B52" s="16" t="s">
        <v>181</v>
      </c>
      <c r="C52" s="17" t="s">
        <v>53</v>
      </c>
      <c r="D52" s="16" t="s">
        <v>117</v>
      </c>
      <c r="E52" s="16" t="s">
        <v>123</v>
      </c>
      <c r="F52" s="19" t="s">
        <v>119</v>
      </c>
      <c r="G52" s="16" t="s">
        <v>53</v>
      </c>
      <c r="H52" s="16"/>
      <c r="I52" s="16" t="s">
        <v>121</v>
      </c>
      <c r="J52" s="16"/>
    </row>
    <row r="53" spans="1:10">
      <c r="A53" s="22" t="s">
        <v>46</v>
      </c>
      <c r="B53" s="16" t="s">
        <v>181</v>
      </c>
      <c r="C53" s="17" t="s">
        <v>53</v>
      </c>
      <c r="D53" s="16" t="s">
        <v>207</v>
      </c>
      <c r="E53" s="16" t="s">
        <v>94</v>
      </c>
      <c r="F53" s="19" t="s">
        <v>91</v>
      </c>
      <c r="G53" s="16" t="s">
        <v>53</v>
      </c>
      <c r="H53" s="16"/>
      <c r="I53" s="16"/>
      <c r="J53" s="16"/>
    </row>
    <row r="54" spans="1:10">
      <c r="A54" s="21" t="s">
        <v>46</v>
      </c>
      <c r="B54" s="16" t="s">
        <v>181</v>
      </c>
      <c r="C54" s="17" t="s">
        <v>53</v>
      </c>
      <c r="D54" s="16" t="s">
        <v>60</v>
      </c>
      <c r="E54" s="18" t="s">
        <v>61</v>
      </c>
      <c r="F54" s="16"/>
      <c r="G54" s="16" t="s">
        <v>53</v>
      </c>
      <c r="H54" s="16"/>
      <c r="I54" s="16"/>
      <c r="J54" s="16"/>
    </row>
    <row r="55" spans="1:10">
      <c r="A55" s="22" t="s">
        <v>46</v>
      </c>
      <c r="B55" s="16" t="s">
        <v>210</v>
      </c>
      <c r="C55" s="17" t="s">
        <v>53</v>
      </c>
      <c r="D55" s="21" t="s">
        <v>134</v>
      </c>
      <c r="E55" s="18" t="s">
        <v>204</v>
      </c>
      <c r="F55" s="19" t="s">
        <v>136</v>
      </c>
      <c r="G55" s="16" t="s">
        <v>53</v>
      </c>
      <c r="H55" s="16"/>
      <c r="I55" s="16"/>
      <c r="J55" s="16"/>
    </row>
    <row r="56" spans="1:10">
      <c r="A56" s="29" t="s">
        <v>46</v>
      </c>
      <c r="B56" s="30" t="s">
        <v>210</v>
      </c>
      <c r="C56" s="31" t="s">
        <v>53</v>
      </c>
      <c r="D56" s="32" t="s">
        <v>134</v>
      </c>
      <c r="E56" s="33" t="s">
        <v>135</v>
      </c>
      <c r="F56" s="34" t="s">
        <v>136</v>
      </c>
      <c r="G56" s="30" t="s">
        <v>53</v>
      </c>
      <c r="H56" s="30"/>
      <c r="I56" s="30"/>
      <c r="J56" s="16"/>
    </row>
    <row r="57" spans="1:10">
      <c r="A57" s="16" t="s">
        <v>211</v>
      </c>
      <c r="B57" s="16" t="s">
        <v>212</v>
      </c>
      <c r="C57" s="35" t="s">
        <v>213</v>
      </c>
      <c r="D57" s="20" t="s">
        <v>214</v>
      </c>
      <c r="E57" s="28" t="s">
        <v>215</v>
      </c>
      <c r="F57" s="16" t="s">
        <v>216</v>
      </c>
      <c r="G57" s="20" t="s">
        <v>217</v>
      </c>
      <c r="H57" s="20" t="s">
        <v>218</v>
      </c>
      <c r="I57" s="16" t="s">
        <v>95</v>
      </c>
      <c r="J57" s="16"/>
    </row>
    <row r="58" spans="1:10">
      <c r="A58" s="16" t="s">
        <v>211</v>
      </c>
      <c r="B58" s="16" t="s">
        <v>212</v>
      </c>
      <c r="C58" s="35" t="s">
        <v>219</v>
      </c>
      <c r="D58" s="20" t="s">
        <v>214</v>
      </c>
      <c r="E58" s="28" t="s">
        <v>215</v>
      </c>
      <c r="F58" s="16" t="s">
        <v>216</v>
      </c>
      <c r="G58" s="20" t="s">
        <v>217</v>
      </c>
      <c r="H58" s="20" t="s">
        <v>220</v>
      </c>
      <c r="I58" s="16" t="s">
        <v>221</v>
      </c>
      <c r="J58" s="16"/>
    </row>
    <row r="59" spans="1:10">
      <c r="A59" s="16" t="s">
        <v>211</v>
      </c>
      <c r="B59" s="16" t="s">
        <v>212</v>
      </c>
      <c r="C59" s="17" t="s">
        <v>222</v>
      </c>
      <c r="D59" s="20" t="s">
        <v>214</v>
      </c>
      <c r="E59" s="18" t="s">
        <v>223</v>
      </c>
      <c r="F59" s="16" t="s">
        <v>224</v>
      </c>
      <c r="G59" s="20"/>
      <c r="H59" s="27"/>
      <c r="I59" s="16" t="s">
        <v>225</v>
      </c>
      <c r="J59" s="16"/>
    </row>
    <row r="60" spans="1:10">
      <c r="A60" s="16" t="s">
        <v>211</v>
      </c>
      <c r="B60" s="16" t="s">
        <v>212</v>
      </c>
      <c r="C60" s="35" t="s">
        <v>226</v>
      </c>
      <c r="D60" s="20" t="s">
        <v>227</v>
      </c>
      <c r="E60" s="28" t="s">
        <v>73</v>
      </c>
      <c r="F60" s="19" t="s">
        <v>228</v>
      </c>
      <c r="G60" s="20" t="s">
        <v>229</v>
      </c>
      <c r="H60" s="27" t="s">
        <v>230</v>
      </c>
      <c r="I60" s="20" t="s">
        <v>231</v>
      </c>
      <c r="J60" s="20"/>
    </row>
    <row r="61" spans="1:10">
      <c r="A61" s="16" t="s">
        <v>211</v>
      </c>
      <c r="B61" s="16" t="s">
        <v>212</v>
      </c>
      <c r="C61" s="35" t="s">
        <v>232</v>
      </c>
      <c r="D61" s="20" t="s">
        <v>227</v>
      </c>
      <c r="E61" s="28" t="s">
        <v>73</v>
      </c>
      <c r="F61" s="19" t="s">
        <v>228</v>
      </c>
      <c r="G61" s="20" t="s">
        <v>233</v>
      </c>
      <c r="H61" s="27" t="s">
        <v>234</v>
      </c>
      <c r="I61" s="20" t="s">
        <v>235</v>
      </c>
      <c r="J61" s="20"/>
    </row>
    <row r="62" spans="1:10">
      <c r="A62" s="16" t="s">
        <v>211</v>
      </c>
      <c r="B62" s="16" t="s">
        <v>212</v>
      </c>
      <c r="C62" s="35" t="s">
        <v>236</v>
      </c>
      <c r="D62" s="20" t="s">
        <v>227</v>
      </c>
      <c r="E62" s="28" t="s">
        <v>73</v>
      </c>
      <c r="F62" s="19" t="s">
        <v>228</v>
      </c>
      <c r="G62" s="20" t="s">
        <v>237</v>
      </c>
      <c r="H62" s="27" t="s">
        <v>238</v>
      </c>
      <c r="I62" s="20" t="s">
        <v>239</v>
      </c>
      <c r="J62" s="20"/>
    </row>
    <row r="63" spans="1:10">
      <c r="A63" s="16" t="s">
        <v>211</v>
      </c>
      <c r="B63" s="16" t="s">
        <v>212</v>
      </c>
      <c r="C63" s="35" t="s">
        <v>240</v>
      </c>
      <c r="D63" s="20" t="s">
        <v>241</v>
      </c>
      <c r="E63" s="18" t="s">
        <v>242</v>
      </c>
      <c r="F63" s="16" t="s">
        <v>243</v>
      </c>
      <c r="G63" s="20" t="s">
        <v>244</v>
      </c>
      <c r="H63" s="27" t="s">
        <v>245</v>
      </c>
      <c r="I63" s="20" t="s">
        <v>246</v>
      </c>
      <c r="J63" s="20"/>
    </row>
    <row r="64" spans="1:10">
      <c r="A64" s="16" t="s">
        <v>211</v>
      </c>
      <c r="B64" s="16" t="s">
        <v>212</v>
      </c>
      <c r="C64" s="35" t="s">
        <v>247</v>
      </c>
      <c r="D64" s="20" t="s">
        <v>241</v>
      </c>
      <c r="E64" s="18" t="s">
        <v>242</v>
      </c>
      <c r="F64" s="16" t="s">
        <v>243</v>
      </c>
      <c r="G64" s="20" t="s">
        <v>248</v>
      </c>
      <c r="H64" s="27" t="s">
        <v>249</v>
      </c>
      <c r="I64" s="20" t="s">
        <v>250</v>
      </c>
      <c r="J64" s="20"/>
    </row>
    <row r="65" spans="1:10">
      <c r="A65" s="16" t="s">
        <v>211</v>
      </c>
      <c r="B65" s="16" t="s">
        <v>212</v>
      </c>
      <c r="C65" s="35" t="s">
        <v>251</v>
      </c>
      <c r="D65" s="20" t="s">
        <v>252</v>
      </c>
      <c r="E65" s="18" t="s">
        <v>253</v>
      </c>
      <c r="F65" s="16" t="s">
        <v>254</v>
      </c>
      <c r="G65" s="20" t="s">
        <v>255</v>
      </c>
      <c r="H65" s="27" t="s">
        <v>256</v>
      </c>
      <c r="I65" s="20" t="s">
        <v>257</v>
      </c>
      <c r="J65" s="20"/>
    </row>
    <row r="66" spans="1:10">
      <c r="A66" s="16" t="s">
        <v>211</v>
      </c>
      <c r="B66" s="16" t="s">
        <v>212</v>
      </c>
      <c r="C66" s="35" t="s">
        <v>258</v>
      </c>
      <c r="D66" s="20" t="s">
        <v>259</v>
      </c>
      <c r="E66" s="18" t="s">
        <v>73</v>
      </c>
      <c r="F66" s="19" t="s">
        <v>260</v>
      </c>
      <c r="G66" s="20" t="s">
        <v>261</v>
      </c>
      <c r="H66" s="27" t="s">
        <v>262</v>
      </c>
      <c r="I66" s="20"/>
      <c r="J66" s="20"/>
    </row>
    <row r="67" spans="1:10">
      <c r="A67" s="16" t="s">
        <v>211</v>
      </c>
      <c r="B67" s="16" t="s">
        <v>212</v>
      </c>
      <c r="C67" s="35" t="s">
        <v>263</v>
      </c>
      <c r="D67" s="20" t="s">
        <v>264</v>
      </c>
      <c r="E67" s="18" t="s">
        <v>265</v>
      </c>
      <c r="F67" s="19" t="s">
        <v>266</v>
      </c>
      <c r="G67" s="16" t="s">
        <v>267</v>
      </c>
      <c r="H67" s="20"/>
      <c r="I67" s="20" t="s">
        <v>268</v>
      </c>
      <c r="J67" s="20"/>
    </row>
    <row r="68" spans="1:10">
      <c r="A68" s="16" t="s">
        <v>211</v>
      </c>
      <c r="B68" s="16" t="s">
        <v>212</v>
      </c>
      <c r="C68" s="35" t="s">
        <v>269</v>
      </c>
      <c r="D68" s="20" t="s">
        <v>264</v>
      </c>
      <c r="E68" s="18" t="s">
        <v>270</v>
      </c>
      <c r="F68" s="16" t="s">
        <v>271</v>
      </c>
      <c r="G68" s="20"/>
      <c r="H68" s="20"/>
      <c r="I68" s="16" t="s">
        <v>272</v>
      </c>
      <c r="J68" s="16"/>
    </row>
    <row r="69" spans="1:10">
      <c r="A69" s="16" t="s">
        <v>211</v>
      </c>
      <c r="B69" s="16" t="s">
        <v>212</v>
      </c>
      <c r="C69" s="35" t="s">
        <v>273</v>
      </c>
      <c r="D69" s="20" t="s">
        <v>274</v>
      </c>
      <c r="E69" s="18" t="s">
        <v>275</v>
      </c>
      <c r="F69" s="19" t="s">
        <v>276</v>
      </c>
      <c r="G69" s="20"/>
      <c r="H69" s="20"/>
      <c r="I69" s="16" t="s">
        <v>277</v>
      </c>
      <c r="J69" s="16"/>
    </row>
    <row r="70" spans="1:10">
      <c r="A70" s="30" t="s">
        <v>211</v>
      </c>
      <c r="B70" s="30" t="s">
        <v>212</v>
      </c>
      <c r="C70" s="31" t="s">
        <v>278</v>
      </c>
      <c r="D70" s="36" t="s">
        <v>274</v>
      </c>
      <c r="E70" s="33" t="s">
        <v>279</v>
      </c>
      <c r="F70" s="30" t="s">
        <v>280</v>
      </c>
      <c r="G70" s="36"/>
      <c r="H70" s="36"/>
      <c r="I70" s="30" t="s">
        <v>281</v>
      </c>
      <c r="J70" s="16"/>
    </row>
    <row r="71" spans="1:10">
      <c r="A71" s="16" t="s">
        <v>211</v>
      </c>
      <c r="B71" s="27" t="s">
        <v>282</v>
      </c>
      <c r="C71" s="37" t="s">
        <v>213</v>
      </c>
      <c r="D71" s="16" t="s">
        <v>214</v>
      </c>
      <c r="E71" s="28" t="s">
        <v>215</v>
      </c>
      <c r="F71" s="16" t="s">
        <v>216</v>
      </c>
      <c r="G71" s="27" t="s">
        <v>283</v>
      </c>
      <c r="H71" s="20"/>
      <c r="I71" s="27" t="s">
        <v>284</v>
      </c>
      <c r="J71" s="27"/>
    </row>
    <row r="72" spans="1:10">
      <c r="A72" s="16" t="s">
        <v>211</v>
      </c>
      <c r="B72" s="38" t="s">
        <v>282</v>
      </c>
      <c r="C72" s="37" t="s">
        <v>219</v>
      </c>
      <c r="D72" s="16" t="s">
        <v>214</v>
      </c>
      <c r="E72" s="28" t="s">
        <v>215</v>
      </c>
      <c r="F72" s="16" t="s">
        <v>216</v>
      </c>
      <c r="G72" s="27" t="s">
        <v>285</v>
      </c>
      <c r="H72" s="20"/>
      <c r="I72" s="27" t="s">
        <v>286</v>
      </c>
      <c r="J72" s="27"/>
    </row>
    <row r="73" spans="1:10">
      <c r="A73" s="16" t="s">
        <v>211</v>
      </c>
      <c r="B73" s="38" t="s">
        <v>282</v>
      </c>
      <c r="C73" s="17" t="s">
        <v>222</v>
      </c>
      <c r="D73" s="16" t="s">
        <v>214</v>
      </c>
      <c r="E73" s="18" t="s">
        <v>223</v>
      </c>
      <c r="F73" s="16" t="s">
        <v>224</v>
      </c>
      <c r="G73" s="20"/>
      <c r="H73" s="20"/>
      <c r="I73" s="16" t="s">
        <v>287</v>
      </c>
      <c r="J73" s="16"/>
    </row>
    <row r="74" spans="1:10">
      <c r="A74" s="16" t="s">
        <v>211</v>
      </c>
      <c r="B74" s="38" t="s">
        <v>282</v>
      </c>
      <c r="C74" s="37" t="s">
        <v>232</v>
      </c>
      <c r="D74" s="27" t="s">
        <v>227</v>
      </c>
      <c r="E74" s="28" t="s">
        <v>73</v>
      </c>
      <c r="F74" s="19" t="s">
        <v>228</v>
      </c>
      <c r="G74" s="27" t="s">
        <v>288</v>
      </c>
      <c r="H74" s="27" t="s">
        <v>289</v>
      </c>
      <c r="I74" s="27" t="s">
        <v>290</v>
      </c>
      <c r="J74" s="27"/>
    </row>
    <row r="75" spans="1:10">
      <c r="A75" s="16" t="s">
        <v>211</v>
      </c>
      <c r="B75" s="38" t="s">
        <v>282</v>
      </c>
      <c r="C75" s="37" t="s">
        <v>236</v>
      </c>
      <c r="D75" s="27" t="s">
        <v>227</v>
      </c>
      <c r="E75" s="28" t="s">
        <v>73</v>
      </c>
      <c r="F75" s="19" t="s">
        <v>228</v>
      </c>
      <c r="G75" s="27" t="s">
        <v>291</v>
      </c>
      <c r="H75" s="27" t="s">
        <v>292</v>
      </c>
      <c r="I75" s="27" t="s">
        <v>293</v>
      </c>
      <c r="J75" s="27"/>
    </row>
    <row r="76" spans="1:10">
      <c r="A76" s="16" t="s">
        <v>211</v>
      </c>
      <c r="B76" s="38" t="s">
        <v>282</v>
      </c>
      <c r="C76" s="37" t="s">
        <v>294</v>
      </c>
      <c r="D76" s="27" t="s">
        <v>227</v>
      </c>
      <c r="E76" s="28" t="s">
        <v>73</v>
      </c>
      <c r="F76" s="19" t="s">
        <v>228</v>
      </c>
      <c r="G76" s="27" t="s">
        <v>295</v>
      </c>
      <c r="H76" s="27" t="s">
        <v>296</v>
      </c>
      <c r="I76" s="27" t="s">
        <v>297</v>
      </c>
      <c r="J76" s="27"/>
    </row>
    <row r="77" spans="1:10">
      <c r="A77" s="16" t="s">
        <v>211</v>
      </c>
      <c r="B77" s="38" t="s">
        <v>282</v>
      </c>
      <c r="C77" s="37" t="s">
        <v>298</v>
      </c>
      <c r="D77" s="27" t="s">
        <v>227</v>
      </c>
      <c r="E77" s="28" t="s">
        <v>73</v>
      </c>
      <c r="F77" s="19" t="s">
        <v>228</v>
      </c>
      <c r="G77" s="27" t="s">
        <v>299</v>
      </c>
      <c r="H77" s="27" t="s">
        <v>300</v>
      </c>
      <c r="I77" s="27" t="s">
        <v>301</v>
      </c>
      <c r="J77" s="27"/>
    </row>
    <row r="78" spans="1:10">
      <c r="A78" s="16" t="s">
        <v>211</v>
      </c>
      <c r="B78" s="38" t="s">
        <v>282</v>
      </c>
      <c r="C78" s="37" t="s">
        <v>302</v>
      </c>
      <c r="D78" s="27" t="s">
        <v>227</v>
      </c>
      <c r="E78" s="28" t="s">
        <v>73</v>
      </c>
      <c r="F78" s="19" t="s">
        <v>228</v>
      </c>
      <c r="G78" s="27" t="s">
        <v>303</v>
      </c>
      <c r="H78" s="27" t="s">
        <v>304</v>
      </c>
      <c r="I78" s="27" t="s">
        <v>305</v>
      </c>
      <c r="J78" s="27"/>
    </row>
    <row r="79" spans="1:10">
      <c r="A79" s="16" t="s">
        <v>211</v>
      </c>
      <c r="B79" s="38" t="s">
        <v>282</v>
      </c>
      <c r="C79" s="37" t="s">
        <v>306</v>
      </c>
      <c r="D79" s="27" t="s">
        <v>227</v>
      </c>
      <c r="E79" s="28" t="s">
        <v>73</v>
      </c>
      <c r="F79" s="19" t="s">
        <v>228</v>
      </c>
      <c r="G79" s="27" t="s">
        <v>307</v>
      </c>
      <c r="H79" s="27" t="s">
        <v>308</v>
      </c>
      <c r="I79" s="27" t="s">
        <v>309</v>
      </c>
      <c r="J79" s="27"/>
    </row>
    <row r="80" spans="1:10">
      <c r="A80" s="16" t="s">
        <v>211</v>
      </c>
      <c r="B80" s="38" t="s">
        <v>282</v>
      </c>
      <c r="C80" s="37" t="s">
        <v>310</v>
      </c>
      <c r="D80" s="27" t="s">
        <v>227</v>
      </c>
      <c r="E80" s="28" t="s">
        <v>73</v>
      </c>
      <c r="F80" s="19" t="s">
        <v>228</v>
      </c>
      <c r="G80" s="27" t="s">
        <v>311</v>
      </c>
      <c r="H80" s="27" t="s">
        <v>312</v>
      </c>
      <c r="I80" s="27" t="s">
        <v>313</v>
      </c>
      <c r="J80" s="27"/>
    </row>
    <row r="81" spans="1:10">
      <c r="A81" s="16" t="s">
        <v>211</v>
      </c>
      <c r="B81" s="38" t="s">
        <v>282</v>
      </c>
      <c r="C81" s="37" t="s">
        <v>240</v>
      </c>
      <c r="D81" s="27" t="s">
        <v>241</v>
      </c>
      <c r="E81" s="18" t="s">
        <v>242</v>
      </c>
      <c r="F81" s="16" t="s">
        <v>243</v>
      </c>
      <c r="G81" s="20"/>
      <c r="H81" s="20"/>
      <c r="I81" s="20"/>
      <c r="J81" s="20"/>
    </row>
    <row r="82" spans="1:10">
      <c r="A82" s="16" t="s">
        <v>211</v>
      </c>
      <c r="B82" s="38" t="s">
        <v>282</v>
      </c>
      <c r="C82" s="37" t="s">
        <v>251</v>
      </c>
      <c r="D82" s="27" t="s">
        <v>252</v>
      </c>
      <c r="E82" s="20"/>
      <c r="F82" s="16" t="s">
        <v>254</v>
      </c>
      <c r="G82" s="27" t="s">
        <v>314</v>
      </c>
      <c r="H82" s="16" t="s">
        <v>315</v>
      </c>
      <c r="I82" s="27" t="s">
        <v>316</v>
      </c>
      <c r="J82" s="27"/>
    </row>
    <row r="83" spans="1:10">
      <c r="A83" s="16" t="s">
        <v>211</v>
      </c>
      <c r="B83" s="38" t="s">
        <v>282</v>
      </c>
      <c r="C83" s="37" t="s">
        <v>258</v>
      </c>
      <c r="D83" s="27" t="s">
        <v>259</v>
      </c>
      <c r="E83" s="18" t="s">
        <v>73</v>
      </c>
      <c r="F83" s="19" t="s">
        <v>260</v>
      </c>
      <c r="G83" s="27" t="s">
        <v>317</v>
      </c>
      <c r="H83" s="16" t="s">
        <v>318</v>
      </c>
      <c r="I83" s="20"/>
      <c r="J83" s="20"/>
    </row>
    <row r="84" spans="1:10">
      <c r="A84" s="16" t="s">
        <v>211</v>
      </c>
      <c r="B84" s="38" t="s">
        <v>282</v>
      </c>
      <c r="C84" s="37" t="s">
        <v>319</v>
      </c>
      <c r="D84" s="27" t="s">
        <v>259</v>
      </c>
      <c r="E84" s="18" t="s">
        <v>73</v>
      </c>
      <c r="F84" s="19" t="s">
        <v>260</v>
      </c>
      <c r="G84" s="27" t="s">
        <v>320</v>
      </c>
      <c r="H84" s="16" t="s">
        <v>321</v>
      </c>
      <c r="I84" s="20"/>
      <c r="J84" s="20"/>
    </row>
    <row r="85" spans="1:10">
      <c r="A85" s="16" t="s">
        <v>211</v>
      </c>
      <c r="B85" s="38" t="s">
        <v>282</v>
      </c>
      <c r="C85" s="37" t="s">
        <v>263</v>
      </c>
      <c r="D85" s="27" t="s">
        <v>264</v>
      </c>
      <c r="E85" s="18" t="s">
        <v>265</v>
      </c>
      <c r="F85" s="19" t="s">
        <v>266</v>
      </c>
      <c r="G85" s="16" t="s">
        <v>322</v>
      </c>
      <c r="H85" s="20"/>
      <c r="I85" s="16" t="s">
        <v>323</v>
      </c>
      <c r="J85" s="16"/>
    </row>
    <row r="86" spans="1:10">
      <c r="A86" s="16" t="s">
        <v>211</v>
      </c>
      <c r="B86" s="38" t="s">
        <v>282</v>
      </c>
      <c r="C86" s="17" t="s">
        <v>269</v>
      </c>
      <c r="D86" s="27" t="s">
        <v>264</v>
      </c>
      <c r="E86" s="18" t="s">
        <v>270</v>
      </c>
      <c r="F86" s="16" t="s">
        <v>271</v>
      </c>
      <c r="G86" s="20"/>
      <c r="H86" s="20"/>
      <c r="I86" s="16" t="s">
        <v>324</v>
      </c>
      <c r="J86" s="16"/>
    </row>
    <row r="87" spans="1:10">
      <c r="A87" s="16" t="s">
        <v>211</v>
      </c>
      <c r="B87" s="38" t="s">
        <v>282</v>
      </c>
      <c r="C87" s="37" t="s">
        <v>273</v>
      </c>
      <c r="D87" s="27" t="s">
        <v>274</v>
      </c>
      <c r="E87" s="18" t="s">
        <v>275</v>
      </c>
      <c r="F87" s="39" t="s">
        <v>325</v>
      </c>
      <c r="G87" s="20"/>
      <c r="H87" s="20"/>
      <c r="I87" s="40" t="s">
        <v>326</v>
      </c>
      <c r="J87" s="41"/>
    </row>
    <row r="88" spans="1:10">
      <c r="A88" s="16" t="s">
        <v>211</v>
      </c>
      <c r="B88" s="38" t="s">
        <v>282</v>
      </c>
      <c r="C88" s="17" t="s">
        <v>278</v>
      </c>
      <c r="D88" s="27" t="s">
        <v>274</v>
      </c>
      <c r="E88" s="18" t="s">
        <v>279</v>
      </c>
      <c r="F88" s="16" t="s">
        <v>280</v>
      </c>
      <c r="G88" s="20"/>
      <c r="H88" s="20"/>
      <c r="I88" s="42" t="s">
        <v>281</v>
      </c>
      <c r="J88" s="42"/>
    </row>
    <row r="89" spans="1:10">
      <c r="A89" s="16" t="s">
        <v>211</v>
      </c>
      <c r="B89" s="38" t="s">
        <v>282</v>
      </c>
      <c r="C89" s="37" t="s">
        <v>327</v>
      </c>
      <c r="D89" s="27" t="s">
        <v>328</v>
      </c>
      <c r="E89" s="20"/>
      <c r="F89" s="19" t="s">
        <v>329</v>
      </c>
      <c r="G89" s="20"/>
      <c r="H89" s="20"/>
      <c r="I89" s="20"/>
      <c r="J89" s="20"/>
    </row>
    <row r="90" spans="1:10">
      <c r="A90" s="16" t="s">
        <v>211</v>
      </c>
      <c r="B90" s="38" t="s">
        <v>282</v>
      </c>
      <c r="C90" s="37" t="s">
        <v>330</v>
      </c>
      <c r="D90" s="27" t="s">
        <v>331</v>
      </c>
      <c r="E90" s="20"/>
      <c r="F90" s="16" t="s">
        <v>332</v>
      </c>
      <c r="G90" s="20"/>
      <c r="H90" s="20"/>
      <c r="I90" s="20"/>
      <c r="J90" s="20"/>
    </row>
    <row r="91" spans="1:10">
      <c r="A91" s="30" t="s">
        <v>211</v>
      </c>
      <c r="B91" s="43" t="s">
        <v>282</v>
      </c>
      <c r="C91" s="44" t="s">
        <v>333</v>
      </c>
      <c r="D91" s="45" t="s">
        <v>334</v>
      </c>
      <c r="E91" s="30" t="s">
        <v>335</v>
      </c>
      <c r="F91" s="34" t="s">
        <v>336</v>
      </c>
      <c r="G91" s="45" t="s">
        <v>337</v>
      </c>
      <c r="H91" s="45"/>
      <c r="I91" s="45" t="s">
        <v>338</v>
      </c>
      <c r="J91" s="27"/>
    </row>
    <row r="92" spans="1:10">
      <c r="A92" s="16" t="s">
        <v>211</v>
      </c>
      <c r="B92" s="16" t="s">
        <v>339</v>
      </c>
      <c r="C92" s="35" t="s">
        <v>213</v>
      </c>
      <c r="D92" s="16" t="s">
        <v>214</v>
      </c>
      <c r="E92" s="28" t="s">
        <v>215</v>
      </c>
      <c r="F92" s="16" t="s">
        <v>216</v>
      </c>
      <c r="G92" s="20" t="s">
        <v>340</v>
      </c>
      <c r="H92" s="20"/>
      <c r="I92" s="16" t="s">
        <v>218</v>
      </c>
      <c r="J92" s="16"/>
    </row>
    <row r="93" spans="1:10">
      <c r="A93" s="16" t="s">
        <v>211</v>
      </c>
      <c r="B93" s="16" t="s">
        <v>339</v>
      </c>
      <c r="C93" s="35" t="s">
        <v>219</v>
      </c>
      <c r="D93" s="16" t="s">
        <v>214</v>
      </c>
      <c r="E93" s="28" t="s">
        <v>215</v>
      </c>
      <c r="F93" s="16" t="s">
        <v>216</v>
      </c>
      <c r="G93" s="20" t="s">
        <v>341</v>
      </c>
      <c r="H93" s="20"/>
      <c r="I93" s="16" t="s">
        <v>220</v>
      </c>
      <c r="J93" s="16"/>
    </row>
    <row r="94" spans="1:10">
      <c r="A94" s="16" t="s">
        <v>211</v>
      </c>
      <c r="B94" s="16" t="s">
        <v>339</v>
      </c>
      <c r="C94" s="35" t="s">
        <v>222</v>
      </c>
      <c r="D94" s="16" t="s">
        <v>214</v>
      </c>
      <c r="E94" s="18" t="s">
        <v>223</v>
      </c>
      <c r="F94" s="16" t="s">
        <v>224</v>
      </c>
      <c r="G94" s="20"/>
      <c r="H94" s="20"/>
      <c r="I94" s="16" t="s">
        <v>342</v>
      </c>
      <c r="J94" s="16"/>
    </row>
    <row r="95" spans="1:10">
      <c r="A95" s="16" t="s">
        <v>211</v>
      </c>
      <c r="B95" s="16" t="s">
        <v>339</v>
      </c>
      <c r="C95" s="35" t="s">
        <v>226</v>
      </c>
      <c r="D95" s="20" t="s">
        <v>227</v>
      </c>
      <c r="E95" s="28" t="s">
        <v>73</v>
      </c>
      <c r="F95" s="19" t="s">
        <v>228</v>
      </c>
      <c r="G95" s="20" t="s">
        <v>343</v>
      </c>
      <c r="H95" s="17" t="s">
        <v>344</v>
      </c>
      <c r="I95" s="20" t="s">
        <v>345</v>
      </c>
      <c r="J95" s="20"/>
    </row>
    <row r="96" spans="1:10">
      <c r="A96" s="16" t="s">
        <v>211</v>
      </c>
      <c r="B96" s="16" t="s">
        <v>339</v>
      </c>
      <c r="C96" s="35" t="s">
        <v>232</v>
      </c>
      <c r="D96" s="20" t="s">
        <v>227</v>
      </c>
      <c r="E96" s="28" t="s">
        <v>73</v>
      </c>
      <c r="F96" s="19" t="s">
        <v>228</v>
      </c>
      <c r="G96" s="20" t="s">
        <v>346</v>
      </c>
      <c r="H96" s="17" t="s">
        <v>347</v>
      </c>
      <c r="I96" s="20" t="s">
        <v>348</v>
      </c>
      <c r="J96" s="20"/>
    </row>
    <row r="97" spans="1:10">
      <c r="A97" s="16" t="s">
        <v>211</v>
      </c>
      <c r="B97" s="16" t="s">
        <v>339</v>
      </c>
      <c r="C97" s="35" t="s">
        <v>236</v>
      </c>
      <c r="D97" s="20" t="s">
        <v>227</v>
      </c>
      <c r="E97" s="28" t="s">
        <v>73</v>
      </c>
      <c r="F97" s="19" t="s">
        <v>228</v>
      </c>
      <c r="G97" s="20" t="s">
        <v>349</v>
      </c>
      <c r="H97" s="17" t="s">
        <v>350</v>
      </c>
      <c r="I97" s="20" t="s">
        <v>351</v>
      </c>
      <c r="J97" s="20"/>
    </row>
    <row r="98" spans="1:10">
      <c r="A98" s="16" t="s">
        <v>211</v>
      </c>
      <c r="B98" s="16" t="s">
        <v>339</v>
      </c>
      <c r="C98" s="17" t="s">
        <v>294</v>
      </c>
      <c r="D98" s="20" t="s">
        <v>227</v>
      </c>
      <c r="E98" s="28" t="s">
        <v>73</v>
      </c>
      <c r="F98" s="19" t="s">
        <v>228</v>
      </c>
      <c r="G98" s="20" t="s">
        <v>352</v>
      </c>
      <c r="H98" s="17" t="s">
        <v>347</v>
      </c>
      <c r="I98" s="20" t="s">
        <v>353</v>
      </c>
      <c r="J98" s="20"/>
    </row>
    <row r="99" spans="1:10">
      <c r="A99" s="16" t="s">
        <v>211</v>
      </c>
      <c r="B99" s="16" t="s">
        <v>339</v>
      </c>
      <c r="C99" s="35" t="s">
        <v>240</v>
      </c>
      <c r="D99" s="20" t="s">
        <v>241</v>
      </c>
      <c r="E99" s="18" t="s">
        <v>242</v>
      </c>
      <c r="F99" s="16" t="s">
        <v>243</v>
      </c>
      <c r="G99" s="20" t="s">
        <v>354</v>
      </c>
      <c r="H99" s="17" t="s">
        <v>245</v>
      </c>
      <c r="I99" s="20" t="s">
        <v>355</v>
      </c>
      <c r="J99" s="20"/>
    </row>
    <row r="100" spans="1:10">
      <c r="A100" s="16" t="s">
        <v>211</v>
      </c>
      <c r="B100" s="16" t="s">
        <v>339</v>
      </c>
      <c r="C100" s="35" t="s">
        <v>247</v>
      </c>
      <c r="D100" s="20" t="s">
        <v>241</v>
      </c>
      <c r="E100" s="18" t="s">
        <v>242</v>
      </c>
      <c r="F100" s="16" t="s">
        <v>243</v>
      </c>
      <c r="G100" s="20" t="s">
        <v>356</v>
      </c>
      <c r="H100" s="17" t="s">
        <v>245</v>
      </c>
      <c r="I100" s="20" t="s">
        <v>357</v>
      </c>
      <c r="J100" s="20"/>
    </row>
    <row r="101" spans="1:10">
      <c r="A101" s="16" t="s">
        <v>211</v>
      </c>
      <c r="B101" s="16" t="s">
        <v>339</v>
      </c>
      <c r="C101" s="35" t="s">
        <v>251</v>
      </c>
      <c r="D101" s="20" t="s">
        <v>252</v>
      </c>
      <c r="E101" s="20"/>
      <c r="F101" s="16" t="s">
        <v>254</v>
      </c>
      <c r="G101" s="20" t="s">
        <v>358</v>
      </c>
      <c r="H101" s="17" t="s">
        <v>359</v>
      </c>
      <c r="I101" s="46" t="s">
        <v>360</v>
      </c>
      <c r="J101" s="20"/>
    </row>
    <row r="102" spans="1:10">
      <c r="A102" s="16" t="s">
        <v>211</v>
      </c>
      <c r="B102" s="16" t="s">
        <v>339</v>
      </c>
      <c r="C102" s="35" t="s">
        <v>258</v>
      </c>
      <c r="D102" s="20" t="s">
        <v>259</v>
      </c>
      <c r="E102" s="28" t="s">
        <v>73</v>
      </c>
      <c r="F102" s="19" t="s">
        <v>260</v>
      </c>
      <c r="G102" s="20" t="s">
        <v>361</v>
      </c>
      <c r="H102" s="17" t="s">
        <v>362</v>
      </c>
      <c r="I102" s="20"/>
      <c r="J102" s="20"/>
    </row>
    <row r="103" spans="1:10">
      <c r="A103" s="16" t="s">
        <v>211</v>
      </c>
      <c r="B103" s="16" t="s">
        <v>339</v>
      </c>
      <c r="C103" s="35" t="s">
        <v>319</v>
      </c>
      <c r="D103" s="20" t="s">
        <v>259</v>
      </c>
      <c r="E103" s="28" t="s">
        <v>73</v>
      </c>
      <c r="F103" s="19" t="s">
        <v>260</v>
      </c>
      <c r="G103" s="20" t="s">
        <v>363</v>
      </c>
      <c r="H103" s="47" t="s">
        <v>364</v>
      </c>
      <c r="I103" s="20"/>
      <c r="J103" s="20"/>
    </row>
    <row r="104" spans="1:10">
      <c r="A104" s="16" t="s">
        <v>211</v>
      </c>
      <c r="B104" s="16" t="s">
        <v>339</v>
      </c>
      <c r="C104" s="35" t="s">
        <v>365</v>
      </c>
      <c r="D104" s="20" t="s">
        <v>259</v>
      </c>
      <c r="E104" s="28" t="s">
        <v>73</v>
      </c>
      <c r="F104" s="19" t="s">
        <v>260</v>
      </c>
      <c r="G104" s="20" t="s">
        <v>366</v>
      </c>
      <c r="H104" s="17" t="s">
        <v>367</v>
      </c>
      <c r="I104" s="20"/>
      <c r="J104" s="20"/>
    </row>
    <row r="105" spans="1:10">
      <c r="A105" s="16" t="s">
        <v>211</v>
      </c>
      <c r="B105" s="16" t="s">
        <v>339</v>
      </c>
      <c r="C105" s="35" t="s">
        <v>263</v>
      </c>
      <c r="D105" s="20" t="s">
        <v>264</v>
      </c>
      <c r="E105" s="20" t="s">
        <v>265</v>
      </c>
      <c r="F105" s="19" t="s">
        <v>266</v>
      </c>
      <c r="G105" s="20" t="s">
        <v>368</v>
      </c>
      <c r="H105" s="20"/>
      <c r="I105" s="16" t="s">
        <v>369</v>
      </c>
      <c r="J105" s="16"/>
    </row>
    <row r="106" spans="1:10">
      <c r="A106" s="16" t="s">
        <v>211</v>
      </c>
      <c r="B106" s="16" t="s">
        <v>339</v>
      </c>
      <c r="C106" s="35" t="s">
        <v>269</v>
      </c>
      <c r="D106" s="20" t="s">
        <v>264</v>
      </c>
      <c r="E106" s="20" t="s">
        <v>270</v>
      </c>
      <c r="F106" s="16" t="s">
        <v>271</v>
      </c>
      <c r="G106" s="20"/>
      <c r="H106" s="20"/>
      <c r="I106" s="16" t="s">
        <v>370</v>
      </c>
      <c r="J106" s="16"/>
    </row>
    <row r="107" spans="1:10">
      <c r="A107" s="16" t="s">
        <v>211</v>
      </c>
      <c r="B107" s="16" t="s">
        <v>339</v>
      </c>
      <c r="C107" s="35" t="s">
        <v>273</v>
      </c>
      <c r="D107" s="20" t="s">
        <v>274</v>
      </c>
      <c r="E107" s="20" t="s">
        <v>275</v>
      </c>
      <c r="F107" s="48" t="s">
        <v>371</v>
      </c>
      <c r="G107" s="16" t="s">
        <v>372</v>
      </c>
      <c r="H107" s="20"/>
      <c r="I107" s="16" t="s">
        <v>373</v>
      </c>
      <c r="J107" s="16"/>
    </row>
    <row r="108" spans="1:10">
      <c r="A108" s="16" t="s">
        <v>211</v>
      </c>
      <c r="B108" s="16" t="s">
        <v>339</v>
      </c>
      <c r="C108" s="17" t="s">
        <v>278</v>
      </c>
      <c r="D108" s="20" t="s">
        <v>274</v>
      </c>
      <c r="E108" s="16" t="s">
        <v>279</v>
      </c>
      <c r="F108" s="16" t="s">
        <v>280</v>
      </c>
      <c r="G108" s="20"/>
      <c r="H108" s="20"/>
      <c r="I108" s="16" t="s">
        <v>374</v>
      </c>
      <c r="J108" s="16"/>
    </row>
    <row r="109" spans="1:10">
      <c r="A109" s="16" t="s">
        <v>211</v>
      </c>
      <c r="B109" s="16" t="s">
        <v>339</v>
      </c>
      <c r="C109" s="35" t="s">
        <v>375</v>
      </c>
      <c r="D109" s="20" t="s">
        <v>376</v>
      </c>
      <c r="E109" s="20"/>
      <c r="F109" s="19" t="s">
        <v>329</v>
      </c>
      <c r="G109" s="20" t="s">
        <v>377</v>
      </c>
      <c r="H109" s="16" t="s">
        <v>378</v>
      </c>
      <c r="I109" s="20" t="s">
        <v>379</v>
      </c>
      <c r="J109" s="20"/>
    </row>
    <row r="110" spans="1:10">
      <c r="A110" s="16" t="s">
        <v>211</v>
      </c>
      <c r="B110" s="16" t="s">
        <v>339</v>
      </c>
      <c r="C110" s="35" t="s">
        <v>380</v>
      </c>
      <c r="D110" s="20" t="s">
        <v>381</v>
      </c>
      <c r="E110" s="20"/>
      <c r="F110" s="19" t="s">
        <v>329</v>
      </c>
      <c r="G110" s="20" t="s">
        <v>382</v>
      </c>
      <c r="H110" s="16" t="s">
        <v>383</v>
      </c>
      <c r="I110" s="20" t="s">
        <v>384</v>
      </c>
      <c r="J110" s="20"/>
    </row>
    <row r="111" spans="1:10">
      <c r="A111" s="16" t="s">
        <v>211</v>
      </c>
      <c r="B111" s="16" t="s">
        <v>339</v>
      </c>
      <c r="C111" s="35" t="s">
        <v>385</v>
      </c>
      <c r="D111" s="20" t="s">
        <v>386</v>
      </c>
      <c r="E111" s="20"/>
      <c r="F111" s="19" t="s">
        <v>329</v>
      </c>
      <c r="G111" s="20" t="s">
        <v>159</v>
      </c>
      <c r="H111" s="16" t="s">
        <v>387</v>
      </c>
      <c r="I111" s="20" t="s">
        <v>387</v>
      </c>
      <c r="J111" s="20"/>
    </row>
    <row r="112" spans="1:10">
      <c r="A112" s="30" t="s">
        <v>211</v>
      </c>
      <c r="B112" s="30" t="s">
        <v>339</v>
      </c>
      <c r="C112" s="49" t="s">
        <v>388</v>
      </c>
      <c r="D112" s="36" t="s">
        <v>389</v>
      </c>
      <c r="E112" s="36"/>
      <c r="F112" s="30" t="s">
        <v>332</v>
      </c>
      <c r="G112" s="36" t="s">
        <v>390</v>
      </c>
      <c r="H112" s="36"/>
      <c r="I112" s="36" t="s">
        <v>391</v>
      </c>
      <c r="J112" s="20"/>
    </row>
    <row r="113" spans="1:10">
      <c r="A113" s="16" t="s">
        <v>211</v>
      </c>
      <c r="B113" s="16" t="s">
        <v>392</v>
      </c>
      <c r="C113" s="35" t="s">
        <v>222</v>
      </c>
      <c r="D113" s="16" t="s">
        <v>214</v>
      </c>
      <c r="E113" s="18" t="s">
        <v>223</v>
      </c>
      <c r="F113" s="16" t="s">
        <v>216</v>
      </c>
      <c r="G113" s="20"/>
      <c r="H113" s="20"/>
      <c r="I113" s="16" t="s">
        <v>393</v>
      </c>
      <c r="J113" s="16"/>
    </row>
    <row r="114" spans="1:10">
      <c r="A114" s="16" t="s">
        <v>211</v>
      </c>
      <c r="B114" s="16" t="s">
        <v>392</v>
      </c>
      <c r="C114" s="37" t="s">
        <v>232</v>
      </c>
      <c r="D114" s="27" t="s">
        <v>227</v>
      </c>
      <c r="E114" s="28" t="s">
        <v>73</v>
      </c>
      <c r="F114" s="19" t="s">
        <v>228</v>
      </c>
      <c r="G114" s="27" t="s">
        <v>394</v>
      </c>
      <c r="H114" s="47" t="s">
        <v>395</v>
      </c>
      <c r="I114" s="27" t="s">
        <v>396</v>
      </c>
      <c r="J114" s="27"/>
    </row>
    <row r="115" spans="1:10">
      <c r="A115" s="16" t="s">
        <v>211</v>
      </c>
      <c r="B115" s="16" t="s">
        <v>392</v>
      </c>
      <c r="C115" s="37" t="s">
        <v>236</v>
      </c>
      <c r="D115" s="27" t="s">
        <v>227</v>
      </c>
      <c r="E115" s="28" t="s">
        <v>73</v>
      </c>
      <c r="F115" s="19" t="s">
        <v>228</v>
      </c>
      <c r="G115" s="27" t="s">
        <v>397</v>
      </c>
      <c r="H115" s="17" t="s">
        <v>398</v>
      </c>
      <c r="I115" s="27" t="s">
        <v>399</v>
      </c>
      <c r="J115" s="27"/>
    </row>
    <row r="116" spans="1:10">
      <c r="A116" s="16" t="s">
        <v>211</v>
      </c>
      <c r="B116" s="16" t="s">
        <v>392</v>
      </c>
      <c r="C116" s="37" t="s">
        <v>294</v>
      </c>
      <c r="D116" s="27" t="s">
        <v>227</v>
      </c>
      <c r="E116" s="28" t="s">
        <v>73</v>
      </c>
      <c r="F116" s="19" t="s">
        <v>228</v>
      </c>
      <c r="G116" s="27" t="s">
        <v>400</v>
      </c>
      <c r="H116" s="50" t="s">
        <v>401</v>
      </c>
      <c r="I116" s="27" t="s">
        <v>402</v>
      </c>
      <c r="J116" s="27"/>
    </row>
    <row r="117" spans="1:10">
      <c r="A117" s="16" t="s">
        <v>211</v>
      </c>
      <c r="B117" s="16" t="s">
        <v>392</v>
      </c>
      <c r="C117" s="37" t="s">
        <v>298</v>
      </c>
      <c r="D117" s="27" t="s">
        <v>227</v>
      </c>
      <c r="E117" s="28" t="s">
        <v>73</v>
      </c>
      <c r="F117" s="19" t="s">
        <v>228</v>
      </c>
      <c r="G117" s="27" t="s">
        <v>394</v>
      </c>
      <c r="H117" s="16" t="s">
        <v>395</v>
      </c>
      <c r="I117" s="27" t="s">
        <v>396</v>
      </c>
      <c r="J117" s="27"/>
    </row>
    <row r="118" spans="1:10">
      <c r="A118" s="16" t="s">
        <v>211</v>
      </c>
      <c r="B118" s="16" t="s">
        <v>392</v>
      </c>
      <c r="C118" s="37" t="s">
        <v>403</v>
      </c>
      <c r="D118" s="27" t="s">
        <v>227</v>
      </c>
      <c r="E118" s="28" t="s">
        <v>73</v>
      </c>
      <c r="F118" s="19" t="s">
        <v>228</v>
      </c>
      <c r="G118" s="27" t="s">
        <v>404</v>
      </c>
      <c r="H118" s="47" t="s">
        <v>405</v>
      </c>
      <c r="I118" s="27" t="s">
        <v>406</v>
      </c>
      <c r="J118" s="27"/>
    </row>
    <row r="119" spans="1:10">
      <c r="A119" s="16" t="s">
        <v>211</v>
      </c>
      <c r="B119" s="16" t="s">
        <v>392</v>
      </c>
      <c r="C119" s="37" t="s">
        <v>302</v>
      </c>
      <c r="D119" s="27" t="s">
        <v>227</v>
      </c>
      <c r="E119" s="28" t="s">
        <v>73</v>
      </c>
      <c r="F119" s="19" t="s">
        <v>228</v>
      </c>
      <c r="G119" s="27" t="s">
        <v>407</v>
      </c>
      <c r="H119" s="47" t="s">
        <v>408</v>
      </c>
      <c r="I119" s="27" t="s">
        <v>409</v>
      </c>
      <c r="J119" s="27"/>
    </row>
    <row r="120" spans="1:10">
      <c r="A120" s="16" t="s">
        <v>211</v>
      </c>
      <c r="B120" s="16" t="s">
        <v>392</v>
      </c>
      <c r="C120" s="37" t="s">
        <v>306</v>
      </c>
      <c r="D120" s="27" t="s">
        <v>227</v>
      </c>
      <c r="E120" s="28" t="s">
        <v>73</v>
      </c>
      <c r="F120" s="19" t="s">
        <v>228</v>
      </c>
      <c r="G120" s="27" t="s">
        <v>410</v>
      </c>
      <c r="H120" s="17" t="s">
        <v>411</v>
      </c>
      <c r="I120" s="27" t="s">
        <v>412</v>
      </c>
      <c r="J120" s="27"/>
    </row>
    <row r="121" spans="1:10">
      <c r="A121" s="16" t="s">
        <v>211</v>
      </c>
      <c r="B121" s="16" t="s">
        <v>392</v>
      </c>
      <c r="C121" s="37" t="s">
        <v>251</v>
      </c>
      <c r="D121" s="27" t="s">
        <v>252</v>
      </c>
      <c r="E121" s="20"/>
      <c r="F121" s="16" t="s">
        <v>254</v>
      </c>
      <c r="G121" s="27" t="s">
        <v>413</v>
      </c>
      <c r="H121" s="17" t="s">
        <v>414</v>
      </c>
      <c r="I121" s="20"/>
      <c r="J121" s="20"/>
    </row>
    <row r="122" spans="1:10">
      <c r="A122" s="16" t="s">
        <v>211</v>
      </c>
      <c r="B122" s="16" t="s">
        <v>392</v>
      </c>
      <c r="C122" s="37" t="s">
        <v>258</v>
      </c>
      <c r="D122" s="27" t="s">
        <v>259</v>
      </c>
      <c r="E122" s="28" t="s">
        <v>73</v>
      </c>
      <c r="F122" s="19" t="s">
        <v>260</v>
      </c>
      <c r="G122" s="27" t="s">
        <v>415</v>
      </c>
      <c r="H122" s="17" t="s">
        <v>416</v>
      </c>
      <c r="I122" s="20"/>
      <c r="J122" s="20"/>
    </row>
    <row r="123" spans="1:10">
      <c r="A123" s="16" t="s">
        <v>211</v>
      </c>
      <c r="B123" s="16" t="s">
        <v>392</v>
      </c>
      <c r="C123" s="37" t="s">
        <v>319</v>
      </c>
      <c r="D123" s="27" t="s">
        <v>259</v>
      </c>
      <c r="E123" s="28" t="s">
        <v>73</v>
      </c>
      <c r="F123" s="19" t="s">
        <v>260</v>
      </c>
      <c r="G123" s="27" t="s">
        <v>417</v>
      </c>
      <c r="H123" s="47" t="s">
        <v>418</v>
      </c>
      <c r="I123" s="20"/>
      <c r="J123" s="20"/>
    </row>
    <row r="124" spans="1:10">
      <c r="A124" s="16" t="s">
        <v>211</v>
      </c>
      <c r="B124" s="16" t="s">
        <v>392</v>
      </c>
      <c r="C124" s="37" t="s">
        <v>263</v>
      </c>
      <c r="D124" s="27" t="s">
        <v>264</v>
      </c>
      <c r="E124" s="20" t="s">
        <v>265</v>
      </c>
      <c r="F124" s="19" t="s">
        <v>266</v>
      </c>
      <c r="G124" s="20"/>
      <c r="H124" s="20"/>
      <c r="I124" s="16" t="s">
        <v>419</v>
      </c>
      <c r="J124" s="16"/>
    </row>
    <row r="125" spans="1:10">
      <c r="A125" s="16" t="s">
        <v>211</v>
      </c>
      <c r="B125" s="16" t="s">
        <v>392</v>
      </c>
      <c r="C125" s="17" t="s">
        <v>269</v>
      </c>
      <c r="D125" s="27" t="s">
        <v>264</v>
      </c>
      <c r="E125" s="20" t="s">
        <v>270</v>
      </c>
      <c r="F125" s="16" t="s">
        <v>271</v>
      </c>
      <c r="G125" s="20"/>
      <c r="H125" s="20"/>
      <c r="I125" s="16" t="s">
        <v>420</v>
      </c>
      <c r="J125" s="16"/>
    </row>
    <row r="126" spans="1:10">
      <c r="A126" s="16" t="s">
        <v>211</v>
      </c>
      <c r="B126" s="16" t="s">
        <v>392</v>
      </c>
      <c r="C126" s="37" t="s">
        <v>273</v>
      </c>
      <c r="D126" s="27" t="s">
        <v>274</v>
      </c>
      <c r="E126" s="20" t="s">
        <v>275</v>
      </c>
      <c r="F126" s="39" t="s">
        <v>421</v>
      </c>
      <c r="G126" s="20"/>
      <c r="H126" s="20"/>
      <c r="I126" s="16" t="s">
        <v>422</v>
      </c>
      <c r="J126" s="16"/>
    </row>
    <row r="127" spans="1:10">
      <c r="A127" s="16" t="s">
        <v>211</v>
      </c>
      <c r="B127" s="16" t="s">
        <v>392</v>
      </c>
      <c r="C127" s="17" t="s">
        <v>278</v>
      </c>
      <c r="D127" s="27" t="s">
        <v>274</v>
      </c>
      <c r="E127" s="16" t="s">
        <v>279</v>
      </c>
      <c r="F127" s="16" t="s">
        <v>280</v>
      </c>
      <c r="G127" s="20"/>
      <c r="H127" s="20"/>
      <c r="I127" s="16" t="s">
        <v>374</v>
      </c>
      <c r="J127" s="16"/>
    </row>
    <row r="128" spans="1:10">
      <c r="A128" s="30" t="s">
        <v>211</v>
      </c>
      <c r="B128" s="30" t="s">
        <v>392</v>
      </c>
      <c r="C128" s="44" t="s">
        <v>333</v>
      </c>
      <c r="D128" s="45" t="s">
        <v>334</v>
      </c>
      <c r="E128" s="30" t="s">
        <v>335</v>
      </c>
      <c r="F128" s="34" t="s">
        <v>336</v>
      </c>
      <c r="G128" s="45" t="s">
        <v>423</v>
      </c>
      <c r="H128" s="31" t="s">
        <v>424</v>
      </c>
      <c r="I128" s="31" t="s">
        <v>425</v>
      </c>
      <c r="J128" s="17"/>
    </row>
    <row r="129" spans="1:10">
      <c r="A129" s="16" t="s">
        <v>211</v>
      </c>
      <c r="B129" s="16" t="s">
        <v>426</v>
      </c>
      <c r="C129" s="17" t="s">
        <v>213</v>
      </c>
      <c r="D129" s="16" t="s">
        <v>214</v>
      </c>
      <c r="E129" s="51" t="s">
        <v>427</v>
      </c>
      <c r="F129" s="16" t="s">
        <v>428</v>
      </c>
      <c r="G129" s="16" t="s">
        <v>429</v>
      </c>
      <c r="H129" s="17" t="s">
        <v>430</v>
      </c>
      <c r="I129" s="47" t="s">
        <v>431</v>
      </c>
      <c r="J129" s="47"/>
    </row>
    <row r="130" spans="1:10">
      <c r="A130" s="16" t="s">
        <v>211</v>
      </c>
      <c r="B130" s="16" t="s">
        <v>426</v>
      </c>
      <c r="C130" s="17" t="s">
        <v>219</v>
      </c>
      <c r="D130" s="16" t="s">
        <v>214</v>
      </c>
      <c r="E130" s="51" t="s">
        <v>427</v>
      </c>
      <c r="F130" s="16" t="s">
        <v>428</v>
      </c>
      <c r="G130" s="16" t="s">
        <v>432</v>
      </c>
      <c r="H130" s="17" t="s">
        <v>433</v>
      </c>
      <c r="I130" s="47" t="s">
        <v>434</v>
      </c>
      <c r="J130" s="47"/>
    </row>
    <row r="131" spans="1:10">
      <c r="A131" s="16" t="s">
        <v>211</v>
      </c>
      <c r="B131" s="16" t="s">
        <v>426</v>
      </c>
      <c r="C131" s="17" t="s">
        <v>222</v>
      </c>
      <c r="D131" s="16" t="s">
        <v>214</v>
      </c>
      <c r="E131" s="51" t="s">
        <v>427</v>
      </c>
      <c r="F131" s="16" t="s">
        <v>428</v>
      </c>
      <c r="G131" s="16" t="s">
        <v>435</v>
      </c>
      <c r="H131" s="17" t="s">
        <v>436</v>
      </c>
      <c r="I131" s="47" t="s">
        <v>437</v>
      </c>
      <c r="J131" s="47"/>
    </row>
    <row r="132" spans="1:10">
      <c r="A132" s="16" t="s">
        <v>211</v>
      </c>
      <c r="B132" s="16" t="s">
        <v>426</v>
      </c>
      <c r="C132" s="17" t="s">
        <v>438</v>
      </c>
      <c r="D132" s="16" t="s">
        <v>214</v>
      </c>
      <c r="E132" s="51" t="s">
        <v>427</v>
      </c>
      <c r="F132" s="16" t="s">
        <v>428</v>
      </c>
      <c r="G132" s="16" t="s">
        <v>439</v>
      </c>
      <c r="H132" s="17" t="s">
        <v>440</v>
      </c>
      <c r="I132" s="17" t="s">
        <v>441</v>
      </c>
      <c r="J132" s="17"/>
    </row>
    <row r="133" spans="1:10">
      <c r="A133" s="16" t="s">
        <v>211</v>
      </c>
      <c r="B133" s="16" t="s">
        <v>426</v>
      </c>
      <c r="C133" s="17" t="s">
        <v>226</v>
      </c>
      <c r="D133" s="16" t="s">
        <v>227</v>
      </c>
      <c r="E133" s="18" t="s">
        <v>73</v>
      </c>
      <c r="F133" s="19" t="s">
        <v>442</v>
      </c>
      <c r="G133" s="16" t="s">
        <v>443</v>
      </c>
      <c r="H133" s="17" t="s">
        <v>444</v>
      </c>
      <c r="I133" s="17" t="s">
        <v>445</v>
      </c>
      <c r="J133" s="17"/>
    </row>
    <row r="134" spans="1:10">
      <c r="A134" s="16" t="s">
        <v>211</v>
      </c>
      <c r="B134" s="16" t="s">
        <v>426</v>
      </c>
      <c r="C134" s="17" t="s">
        <v>232</v>
      </c>
      <c r="D134" s="16" t="s">
        <v>227</v>
      </c>
      <c r="E134" s="18" t="s">
        <v>446</v>
      </c>
      <c r="F134" s="19" t="s">
        <v>442</v>
      </c>
      <c r="G134" s="16" t="s">
        <v>447</v>
      </c>
      <c r="H134" s="17" t="s">
        <v>448</v>
      </c>
      <c r="I134" s="17" t="s">
        <v>449</v>
      </c>
      <c r="J134" s="17"/>
    </row>
    <row r="135" spans="1:10">
      <c r="A135" s="16" t="s">
        <v>211</v>
      </c>
      <c r="B135" s="16" t="s">
        <v>426</v>
      </c>
      <c r="C135" s="17" t="s">
        <v>236</v>
      </c>
      <c r="D135" s="16" t="s">
        <v>227</v>
      </c>
      <c r="E135" s="18" t="s">
        <v>450</v>
      </c>
      <c r="F135" s="52" t="s">
        <v>442</v>
      </c>
      <c r="G135" s="17" t="s">
        <v>451</v>
      </c>
      <c r="H135" s="17" t="s">
        <v>452</v>
      </c>
      <c r="I135" s="17" t="s">
        <v>453</v>
      </c>
      <c r="J135" s="17"/>
    </row>
    <row r="136" spans="1:10">
      <c r="A136" s="16" t="s">
        <v>211</v>
      </c>
      <c r="B136" s="16" t="s">
        <v>426</v>
      </c>
      <c r="C136" s="17" t="s">
        <v>294</v>
      </c>
      <c r="D136" s="16" t="s">
        <v>227</v>
      </c>
      <c r="E136" s="18" t="s">
        <v>450</v>
      </c>
      <c r="F136" s="52" t="s">
        <v>442</v>
      </c>
      <c r="G136" s="17" t="s">
        <v>454</v>
      </c>
      <c r="H136" s="17" t="s">
        <v>455</v>
      </c>
      <c r="I136" s="17" t="s">
        <v>453</v>
      </c>
      <c r="J136" s="17"/>
    </row>
    <row r="137" spans="1:10">
      <c r="A137" s="16" t="s">
        <v>211</v>
      </c>
      <c r="B137" s="16" t="s">
        <v>426</v>
      </c>
      <c r="C137" s="17" t="s">
        <v>263</v>
      </c>
      <c r="D137" s="17" t="s">
        <v>264</v>
      </c>
      <c r="E137" s="17" t="s">
        <v>265</v>
      </c>
      <c r="F137" s="19" t="s">
        <v>266</v>
      </c>
      <c r="G137" s="17"/>
      <c r="H137" s="20"/>
      <c r="I137" s="17" t="s">
        <v>456</v>
      </c>
      <c r="J137" s="17"/>
    </row>
    <row r="138" spans="1:10">
      <c r="A138" s="16" t="s">
        <v>211</v>
      </c>
      <c r="B138" s="16" t="s">
        <v>426</v>
      </c>
      <c r="C138" s="17" t="s">
        <v>273</v>
      </c>
      <c r="D138" s="17" t="s">
        <v>274</v>
      </c>
      <c r="E138" s="17" t="s">
        <v>275</v>
      </c>
      <c r="F138" s="39" t="s">
        <v>457</v>
      </c>
      <c r="G138" s="17"/>
      <c r="H138" s="20"/>
      <c r="I138" s="17"/>
      <c r="J138" s="17"/>
    </row>
    <row r="139" spans="1:10">
      <c r="A139" s="16" t="s">
        <v>211</v>
      </c>
      <c r="B139" s="16" t="s">
        <v>426</v>
      </c>
      <c r="C139" s="17" t="s">
        <v>278</v>
      </c>
      <c r="D139" s="17" t="s">
        <v>274</v>
      </c>
      <c r="E139" s="17" t="s">
        <v>279</v>
      </c>
      <c r="F139" s="16" t="s">
        <v>280</v>
      </c>
      <c r="G139" s="17"/>
      <c r="H139" s="20"/>
      <c r="I139" s="16" t="s">
        <v>374</v>
      </c>
      <c r="J139" s="16"/>
    </row>
    <row r="140" spans="1:10">
      <c r="A140" s="30" t="s">
        <v>211</v>
      </c>
      <c r="B140" s="30" t="s">
        <v>426</v>
      </c>
      <c r="C140" s="31" t="s">
        <v>333</v>
      </c>
      <c r="D140" s="31" t="s">
        <v>334</v>
      </c>
      <c r="E140" s="31" t="s">
        <v>458</v>
      </c>
      <c r="F140" s="53" t="s">
        <v>336</v>
      </c>
      <c r="G140" s="31" t="s">
        <v>459</v>
      </c>
      <c r="H140" s="30" t="s">
        <v>460</v>
      </c>
      <c r="I140" s="31" t="s">
        <v>461</v>
      </c>
      <c r="J140" s="17"/>
    </row>
    <row r="141" spans="1:10">
      <c r="A141" s="16" t="s">
        <v>211</v>
      </c>
      <c r="B141" s="16" t="s">
        <v>462</v>
      </c>
      <c r="C141" s="17" t="s">
        <v>213</v>
      </c>
      <c r="D141" s="16" t="s">
        <v>214</v>
      </c>
      <c r="E141" s="51" t="s">
        <v>427</v>
      </c>
      <c r="F141" s="17" t="s">
        <v>428</v>
      </c>
      <c r="G141" s="17" t="s">
        <v>463</v>
      </c>
      <c r="H141" s="17" t="s">
        <v>464</v>
      </c>
      <c r="I141" s="17" t="s">
        <v>465</v>
      </c>
      <c r="J141" s="17"/>
    </row>
    <row r="142" spans="1:10">
      <c r="A142" s="16" t="s">
        <v>211</v>
      </c>
      <c r="B142" s="16" t="s">
        <v>462</v>
      </c>
      <c r="C142" s="17" t="s">
        <v>219</v>
      </c>
      <c r="D142" s="16" t="s">
        <v>214</v>
      </c>
      <c r="E142" s="51" t="s">
        <v>427</v>
      </c>
      <c r="F142" s="17" t="s">
        <v>428</v>
      </c>
      <c r="G142" s="17" t="s">
        <v>466</v>
      </c>
      <c r="H142" s="17" t="s">
        <v>467</v>
      </c>
      <c r="I142" s="17" t="s">
        <v>468</v>
      </c>
      <c r="J142" s="17"/>
    </row>
    <row r="143" spans="1:10">
      <c r="A143" s="16" t="s">
        <v>211</v>
      </c>
      <c r="B143" s="16" t="s">
        <v>462</v>
      </c>
      <c r="C143" s="17" t="s">
        <v>222</v>
      </c>
      <c r="D143" s="16" t="s">
        <v>214</v>
      </c>
      <c r="E143" s="51" t="s">
        <v>427</v>
      </c>
      <c r="F143" s="17" t="s">
        <v>428</v>
      </c>
      <c r="G143" s="17" t="s">
        <v>469</v>
      </c>
      <c r="H143" s="17" t="s">
        <v>470</v>
      </c>
      <c r="I143" s="17" t="s">
        <v>471</v>
      </c>
      <c r="J143" s="17"/>
    </row>
    <row r="144" spans="1:10">
      <c r="A144" s="16" t="s">
        <v>211</v>
      </c>
      <c r="B144" s="16" t="s">
        <v>462</v>
      </c>
      <c r="C144" s="17" t="s">
        <v>438</v>
      </c>
      <c r="D144" s="16" t="s">
        <v>214</v>
      </c>
      <c r="E144" s="51" t="s">
        <v>427</v>
      </c>
      <c r="F144" s="17" t="s">
        <v>428</v>
      </c>
      <c r="G144" s="17" t="s">
        <v>472</v>
      </c>
      <c r="H144" s="17" t="s">
        <v>473</v>
      </c>
      <c r="I144" s="17" t="s">
        <v>474</v>
      </c>
      <c r="J144" s="17"/>
    </row>
    <row r="145" spans="1:10">
      <c r="A145" s="16" t="s">
        <v>211</v>
      </c>
      <c r="B145" s="16" t="s">
        <v>462</v>
      </c>
      <c r="C145" s="17" t="s">
        <v>226</v>
      </c>
      <c r="D145" s="16" t="s">
        <v>227</v>
      </c>
      <c r="E145" s="18" t="s">
        <v>73</v>
      </c>
      <c r="F145" s="52" t="s">
        <v>442</v>
      </c>
      <c r="G145" s="17" t="s">
        <v>475</v>
      </c>
      <c r="H145" s="17" t="s">
        <v>476</v>
      </c>
      <c r="I145" s="17" t="s">
        <v>445</v>
      </c>
      <c r="J145" s="17"/>
    </row>
    <row r="146" spans="1:10">
      <c r="A146" s="16" t="s">
        <v>211</v>
      </c>
      <c r="B146" s="16" t="s">
        <v>462</v>
      </c>
      <c r="C146" s="17" t="s">
        <v>232</v>
      </c>
      <c r="D146" s="16" t="s">
        <v>227</v>
      </c>
      <c r="E146" s="18" t="s">
        <v>477</v>
      </c>
      <c r="F146" s="52" t="s">
        <v>442</v>
      </c>
      <c r="G146" s="17" t="s">
        <v>478</v>
      </c>
      <c r="H146" s="17" t="s">
        <v>479</v>
      </c>
      <c r="I146" s="17" t="s">
        <v>480</v>
      </c>
      <c r="J146" s="17"/>
    </row>
    <row r="147" spans="1:10">
      <c r="A147" s="30" t="s">
        <v>211</v>
      </c>
      <c r="B147" s="30" t="s">
        <v>462</v>
      </c>
      <c r="C147" s="31" t="s">
        <v>333</v>
      </c>
      <c r="D147" s="31" t="s">
        <v>334</v>
      </c>
      <c r="E147" s="31" t="s">
        <v>458</v>
      </c>
      <c r="F147" s="53" t="s">
        <v>336</v>
      </c>
      <c r="G147" s="31" t="s">
        <v>481</v>
      </c>
      <c r="H147" s="30" t="s">
        <v>482</v>
      </c>
      <c r="I147" s="31" t="s">
        <v>461</v>
      </c>
      <c r="J147" s="17"/>
    </row>
    <row r="148" spans="1:10">
      <c r="A148" s="16" t="s">
        <v>211</v>
      </c>
      <c r="B148" s="16" t="s">
        <v>483</v>
      </c>
      <c r="C148" s="17" t="s">
        <v>213</v>
      </c>
      <c r="D148" s="16" t="s">
        <v>214</v>
      </c>
      <c r="E148" s="51" t="s">
        <v>427</v>
      </c>
      <c r="F148" s="17" t="s">
        <v>428</v>
      </c>
      <c r="G148" s="17" t="s">
        <v>484</v>
      </c>
      <c r="H148" s="17" t="s">
        <v>485</v>
      </c>
      <c r="I148" s="17" t="s">
        <v>486</v>
      </c>
      <c r="J148" s="17"/>
    </row>
    <row r="149" spans="1:10">
      <c r="A149" s="16" t="s">
        <v>211</v>
      </c>
      <c r="B149" s="16" t="s">
        <v>483</v>
      </c>
      <c r="C149" s="17" t="s">
        <v>219</v>
      </c>
      <c r="D149" s="16" t="s">
        <v>214</v>
      </c>
      <c r="E149" s="51" t="s">
        <v>427</v>
      </c>
      <c r="F149" s="17" t="s">
        <v>428</v>
      </c>
      <c r="G149" s="17" t="s">
        <v>487</v>
      </c>
      <c r="H149" s="17" t="s">
        <v>488</v>
      </c>
      <c r="I149" s="17" t="s">
        <v>489</v>
      </c>
      <c r="J149" s="17"/>
    </row>
    <row r="150" spans="1:10">
      <c r="A150" s="16" t="s">
        <v>211</v>
      </c>
      <c r="B150" s="16" t="s">
        <v>483</v>
      </c>
      <c r="C150" s="17" t="s">
        <v>222</v>
      </c>
      <c r="D150" s="16" t="s">
        <v>214</v>
      </c>
      <c r="E150" s="51" t="s">
        <v>427</v>
      </c>
      <c r="F150" s="17" t="s">
        <v>428</v>
      </c>
      <c r="G150" s="17" t="s">
        <v>490</v>
      </c>
      <c r="H150" s="17" t="s">
        <v>491</v>
      </c>
      <c r="I150" s="17" t="s">
        <v>492</v>
      </c>
      <c r="J150" s="17"/>
    </row>
    <row r="151" spans="1:10">
      <c r="A151" s="16" t="s">
        <v>211</v>
      </c>
      <c r="B151" s="16" t="s">
        <v>483</v>
      </c>
      <c r="C151" s="17" t="s">
        <v>438</v>
      </c>
      <c r="D151" s="16" t="s">
        <v>214</v>
      </c>
      <c r="E151" s="51" t="s">
        <v>427</v>
      </c>
      <c r="F151" s="17" t="s">
        <v>428</v>
      </c>
      <c r="G151" s="17" t="s">
        <v>493</v>
      </c>
      <c r="H151" s="17" t="s">
        <v>494</v>
      </c>
      <c r="I151" s="17" t="s">
        <v>495</v>
      </c>
      <c r="J151" s="17"/>
    </row>
    <row r="152" spans="1:10">
      <c r="A152" s="16" t="s">
        <v>211</v>
      </c>
      <c r="B152" s="16" t="s">
        <v>483</v>
      </c>
      <c r="C152" s="17" t="s">
        <v>226</v>
      </c>
      <c r="D152" s="16" t="s">
        <v>227</v>
      </c>
      <c r="E152" s="18" t="s">
        <v>73</v>
      </c>
      <c r="F152" s="52" t="s">
        <v>442</v>
      </c>
      <c r="G152" s="17" t="s">
        <v>496</v>
      </c>
      <c r="H152" s="17" t="s">
        <v>497</v>
      </c>
      <c r="I152" s="17" t="s">
        <v>445</v>
      </c>
      <c r="J152" s="17"/>
    </row>
    <row r="153" spans="1:10">
      <c r="A153" s="16" t="s">
        <v>211</v>
      </c>
      <c r="B153" s="16" t="s">
        <v>483</v>
      </c>
      <c r="C153" s="17" t="s">
        <v>232</v>
      </c>
      <c r="D153" s="16" t="s">
        <v>227</v>
      </c>
      <c r="E153" s="18" t="s">
        <v>477</v>
      </c>
      <c r="F153" s="52" t="s">
        <v>442</v>
      </c>
      <c r="G153" s="17" t="s">
        <v>498</v>
      </c>
      <c r="H153" s="17" t="s">
        <v>499</v>
      </c>
      <c r="I153" s="17" t="s">
        <v>449</v>
      </c>
      <c r="J153" s="17"/>
    </row>
    <row r="154" spans="1:10">
      <c r="A154" s="16" t="s">
        <v>211</v>
      </c>
      <c r="B154" s="16" t="s">
        <v>483</v>
      </c>
      <c r="C154" s="17" t="s">
        <v>263</v>
      </c>
      <c r="D154" s="17" t="s">
        <v>264</v>
      </c>
      <c r="E154" s="17" t="s">
        <v>265</v>
      </c>
      <c r="F154" s="19" t="s">
        <v>266</v>
      </c>
      <c r="G154" s="17"/>
      <c r="H154" s="20"/>
      <c r="I154" s="17" t="s">
        <v>500</v>
      </c>
      <c r="J154" s="17"/>
    </row>
    <row r="155" spans="1:10">
      <c r="A155" s="16" t="s">
        <v>211</v>
      </c>
      <c r="B155" s="16" t="s">
        <v>483</v>
      </c>
      <c r="C155" s="17" t="s">
        <v>273</v>
      </c>
      <c r="D155" s="17" t="s">
        <v>274</v>
      </c>
      <c r="E155" s="17" t="s">
        <v>275</v>
      </c>
      <c r="F155" s="39" t="s">
        <v>501</v>
      </c>
      <c r="G155" s="17"/>
      <c r="H155" s="20"/>
      <c r="I155" s="17" t="s">
        <v>502</v>
      </c>
      <c r="J155" s="17"/>
    </row>
    <row r="156" spans="1:10">
      <c r="A156" s="16" t="s">
        <v>211</v>
      </c>
      <c r="B156" s="16" t="s">
        <v>483</v>
      </c>
      <c r="C156" s="17" t="s">
        <v>278</v>
      </c>
      <c r="D156" s="17" t="s">
        <v>274</v>
      </c>
      <c r="E156" s="17" t="s">
        <v>279</v>
      </c>
      <c r="F156" s="16" t="s">
        <v>280</v>
      </c>
      <c r="G156" s="17"/>
      <c r="H156" s="20"/>
      <c r="I156" s="16" t="s">
        <v>374</v>
      </c>
      <c r="J156" s="16"/>
    </row>
    <row r="157" spans="1:10">
      <c r="A157" s="30" t="s">
        <v>211</v>
      </c>
      <c r="B157" s="30" t="s">
        <v>483</v>
      </c>
      <c r="C157" s="31" t="s">
        <v>333</v>
      </c>
      <c r="D157" s="31" t="s">
        <v>334</v>
      </c>
      <c r="E157" s="31" t="s">
        <v>458</v>
      </c>
      <c r="F157" s="53" t="s">
        <v>336</v>
      </c>
      <c r="G157" s="31" t="s">
        <v>503</v>
      </c>
      <c r="H157" s="30" t="s">
        <v>504</v>
      </c>
      <c r="I157" s="31" t="s">
        <v>461</v>
      </c>
      <c r="J157" s="17"/>
    </row>
    <row r="158" spans="1:10">
      <c r="A158" s="16" t="s">
        <v>505</v>
      </c>
      <c r="B158" s="16" t="s">
        <v>506</v>
      </c>
      <c r="C158" s="35"/>
      <c r="D158" s="17" t="s">
        <v>507</v>
      </c>
      <c r="E158" s="17" t="s">
        <v>508</v>
      </c>
      <c r="F158" s="52" t="s">
        <v>509</v>
      </c>
      <c r="G158" s="17" t="s">
        <v>510</v>
      </c>
      <c r="H158" s="47" t="s">
        <v>511</v>
      </c>
      <c r="I158" s="17" t="s">
        <v>512</v>
      </c>
      <c r="J158" s="17"/>
    </row>
    <row r="159" spans="1:10">
      <c r="A159" s="16" t="s">
        <v>505</v>
      </c>
      <c r="B159" s="16" t="s">
        <v>212</v>
      </c>
      <c r="C159" s="35"/>
      <c r="D159" s="17" t="s">
        <v>513</v>
      </c>
      <c r="E159" s="16" t="s">
        <v>514</v>
      </c>
      <c r="F159" s="17" t="s">
        <v>515</v>
      </c>
      <c r="G159" s="17" t="s">
        <v>516</v>
      </c>
      <c r="H159" s="47" t="s">
        <v>517</v>
      </c>
      <c r="I159" s="20"/>
      <c r="J159" s="20"/>
    </row>
    <row r="160" spans="1:10">
      <c r="A160" s="16" t="s">
        <v>505</v>
      </c>
      <c r="B160" s="16" t="s">
        <v>506</v>
      </c>
      <c r="C160" s="35"/>
      <c r="D160" s="17" t="s">
        <v>518</v>
      </c>
      <c r="E160" s="16" t="s">
        <v>514</v>
      </c>
      <c r="F160" s="17" t="s">
        <v>515</v>
      </c>
      <c r="G160" s="17" t="s">
        <v>519</v>
      </c>
      <c r="H160" s="47" t="s">
        <v>520</v>
      </c>
      <c r="I160" s="20"/>
      <c r="J160" s="20"/>
    </row>
    <row r="161" spans="1:10">
      <c r="A161" s="16" t="s">
        <v>505</v>
      </c>
      <c r="B161" s="16" t="s">
        <v>521</v>
      </c>
      <c r="C161" s="35"/>
      <c r="D161" s="17" t="s">
        <v>522</v>
      </c>
      <c r="E161" s="16" t="s">
        <v>514</v>
      </c>
      <c r="F161" s="17" t="s">
        <v>515</v>
      </c>
      <c r="G161" s="17" t="s">
        <v>523</v>
      </c>
      <c r="H161" s="47" t="s">
        <v>524</v>
      </c>
      <c r="I161" s="20"/>
      <c r="J161" s="20"/>
    </row>
    <row r="162" spans="1:10">
      <c r="A162" s="16" t="s">
        <v>505</v>
      </c>
      <c r="B162" s="16" t="s">
        <v>506</v>
      </c>
      <c r="C162" s="35"/>
      <c r="D162" s="17" t="s">
        <v>525</v>
      </c>
      <c r="E162" s="16" t="s">
        <v>526</v>
      </c>
      <c r="F162" s="52" t="s">
        <v>527</v>
      </c>
      <c r="G162" s="17" t="s">
        <v>528</v>
      </c>
      <c r="H162" s="20"/>
      <c r="I162" s="47" t="s">
        <v>529</v>
      </c>
      <c r="J162" s="47"/>
    </row>
    <row r="163" spans="1:10">
      <c r="A163" s="16" t="s">
        <v>505</v>
      </c>
      <c r="B163" s="16" t="s">
        <v>212</v>
      </c>
      <c r="C163" s="35"/>
      <c r="D163" s="17" t="s">
        <v>530</v>
      </c>
      <c r="E163" s="17">
        <v>1.4</v>
      </c>
      <c r="F163" s="17" t="s">
        <v>531</v>
      </c>
      <c r="G163" s="17" t="s">
        <v>532</v>
      </c>
      <c r="H163" s="47" t="s">
        <v>533</v>
      </c>
      <c r="I163" s="17" t="s">
        <v>534</v>
      </c>
      <c r="J163" s="17"/>
    </row>
    <row r="164" spans="1:10">
      <c r="A164" s="16" t="s">
        <v>505</v>
      </c>
      <c r="B164" s="16" t="s">
        <v>212</v>
      </c>
      <c r="C164" s="35"/>
      <c r="D164" s="17" t="s">
        <v>535</v>
      </c>
      <c r="E164" s="17" t="s">
        <v>536</v>
      </c>
      <c r="F164" s="17" t="s">
        <v>537</v>
      </c>
      <c r="G164" s="20"/>
      <c r="H164" s="20"/>
      <c r="I164" s="16" t="s">
        <v>538</v>
      </c>
      <c r="J164" s="16"/>
    </row>
    <row r="165" spans="1:10">
      <c r="A165" s="16" t="s">
        <v>505</v>
      </c>
      <c r="B165" s="16" t="s">
        <v>506</v>
      </c>
      <c r="C165" s="35"/>
      <c r="D165" s="17" t="s">
        <v>535</v>
      </c>
      <c r="E165" s="17" t="s">
        <v>536</v>
      </c>
      <c r="F165" s="17" t="s">
        <v>537</v>
      </c>
      <c r="G165" s="20"/>
      <c r="H165" s="20"/>
      <c r="I165" s="16" t="s">
        <v>539</v>
      </c>
      <c r="J165" s="16"/>
    </row>
    <row r="166" spans="1:10">
      <c r="A166" s="16" t="s">
        <v>505</v>
      </c>
      <c r="B166" s="16" t="s">
        <v>506</v>
      </c>
      <c r="C166" s="35"/>
      <c r="D166" s="17" t="s">
        <v>535</v>
      </c>
      <c r="E166" s="17" t="s">
        <v>540</v>
      </c>
      <c r="F166" s="17" t="s">
        <v>541</v>
      </c>
      <c r="G166" s="20"/>
      <c r="H166" s="20"/>
      <c r="I166" s="16" t="s">
        <v>542</v>
      </c>
      <c r="J166" s="16"/>
    </row>
    <row r="167" spans="1:10">
      <c r="A167" s="16" t="s">
        <v>505</v>
      </c>
      <c r="B167" s="16" t="s">
        <v>212</v>
      </c>
      <c r="C167" s="35"/>
      <c r="D167" s="17" t="s">
        <v>543</v>
      </c>
      <c r="E167" s="17" t="s">
        <v>544</v>
      </c>
      <c r="F167" s="52" t="s">
        <v>545</v>
      </c>
      <c r="G167" s="20"/>
      <c r="H167" s="20"/>
      <c r="I167" s="16" t="s">
        <v>546</v>
      </c>
      <c r="J167" s="16"/>
    </row>
    <row r="168" spans="1:10">
      <c r="A168" s="16" t="s">
        <v>505</v>
      </c>
      <c r="B168" s="16" t="s">
        <v>506</v>
      </c>
      <c r="C168" s="35"/>
      <c r="D168" s="17" t="s">
        <v>543</v>
      </c>
      <c r="E168" s="17" t="s">
        <v>544</v>
      </c>
      <c r="F168" s="52" t="s">
        <v>545</v>
      </c>
      <c r="G168" s="20"/>
      <c r="H168" s="20"/>
      <c r="I168" s="16" t="s">
        <v>547</v>
      </c>
      <c r="J168" s="16"/>
    </row>
    <row r="169" spans="1:10">
      <c r="A169" s="30" t="s">
        <v>505</v>
      </c>
      <c r="B169" s="30" t="s">
        <v>212</v>
      </c>
      <c r="C169" s="49"/>
      <c r="D169" s="31" t="s">
        <v>548</v>
      </c>
      <c r="E169" s="31" t="s">
        <v>549</v>
      </c>
      <c r="F169" s="53" t="s">
        <v>550</v>
      </c>
      <c r="G169" s="36"/>
      <c r="H169" s="36"/>
      <c r="I169" s="30" t="s">
        <v>551</v>
      </c>
      <c r="J169" s="16"/>
    </row>
    <row r="170" spans="1:10">
      <c r="A170" s="16" t="s">
        <v>505</v>
      </c>
      <c r="B170" s="16" t="s">
        <v>552</v>
      </c>
      <c r="C170" s="35"/>
      <c r="D170" s="17" t="s">
        <v>507</v>
      </c>
      <c r="E170" s="17" t="s">
        <v>508</v>
      </c>
      <c r="F170" s="52" t="s">
        <v>509</v>
      </c>
      <c r="G170" s="47" t="s">
        <v>553</v>
      </c>
      <c r="H170" s="47" t="s">
        <v>554</v>
      </c>
      <c r="I170" s="47" t="s">
        <v>512</v>
      </c>
      <c r="J170" s="47"/>
    </row>
    <row r="171" spans="1:10">
      <c r="A171" s="16" t="s">
        <v>505</v>
      </c>
      <c r="B171" s="16" t="s">
        <v>555</v>
      </c>
      <c r="C171" s="35"/>
      <c r="D171" s="17" t="s">
        <v>513</v>
      </c>
      <c r="E171" s="16" t="s">
        <v>514</v>
      </c>
      <c r="F171" s="17" t="s">
        <v>515</v>
      </c>
      <c r="G171" s="16" t="s">
        <v>556</v>
      </c>
      <c r="H171" s="47" t="s">
        <v>557</v>
      </c>
      <c r="I171" s="47" t="s">
        <v>558</v>
      </c>
      <c r="J171" s="47"/>
    </row>
    <row r="172" spans="1:10">
      <c r="A172" s="16" t="s">
        <v>505</v>
      </c>
      <c r="B172" s="16" t="s">
        <v>552</v>
      </c>
      <c r="C172" s="35"/>
      <c r="D172" s="47" t="s">
        <v>522</v>
      </c>
      <c r="E172" s="16" t="s">
        <v>514</v>
      </c>
      <c r="F172" s="17" t="s">
        <v>515</v>
      </c>
      <c r="G172" s="16" t="s">
        <v>559</v>
      </c>
      <c r="H172" s="17" t="s">
        <v>560</v>
      </c>
      <c r="I172" s="47" t="s">
        <v>561</v>
      </c>
      <c r="J172" s="47"/>
    </row>
    <row r="173" spans="1:10">
      <c r="A173" s="16" t="s">
        <v>505</v>
      </c>
      <c r="B173" s="16" t="s">
        <v>555</v>
      </c>
      <c r="C173" s="35"/>
      <c r="D173" s="17" t="s">
        <v>530</v>
      </c>
      <c r="E173" s="54">
        <v>1.4</v>
      </c>
      <c r="F173" s="17" t="s">
        <v>531</v>
      </c>
      <c r="G173" s="20"/>
      <c r="H173" s="20"/>
      <c r="I173" s="16" t="s">
        <v>562</v>
      </c>
      <c r="J173" s="16"/>
    </row>
    <row r="174" spans="1:10">
      <c r="A174" s="16" t="s">
        <v>505</v>
      </c>
      <c r="B174" s="16" t="s">
        <v>555</v>
      </c>
      <c r="C174" s="35"/>
      <c r="D174" s="16" t="s">
        <v>535</v>
      </c>
      <c r="E174" s="17" t="s">
        <v>536</v>
      </c>
      <c r="F174" s="17" t="s">
        <v>537</v>
      </c>
      <c r="G174" s="55"/>
      <c r="H174" s="22"/>
      <c r="I174" s="16" t="s">
        <v>563</v>
      </c>
      <c r="J174" s="16"/>
    </row>
    <row r="175" spans="1:10">
      <c r="A175" s="16" t="s">
        <v>505</v>
      </c>
      <c r="B175" s="16" t="s">
        <v>552</v>
      </c>
      <c r="C175" s="35"/>
      <c r="D175" s="16" t="s">
        <v>535</v>
      </c>
      <c r="E175" s="17" t="s">
        <v>536</v>
      </c>
      <c r="F175" s="17" t="s">
        <v>537</v>
      </c>
      <c r="G175" s="55"/>
      <c r="H175" s="22"/>
      <c r="I175" s="16" t="s">
        <v>564</v>
      </c>
      <c r="J175" s="16"/>
    </row>
    <row r="176" spans="1:10">
      <c r="A176" s="16" t="s">
        <v>505</v>
      </c>
      <c r="B176" s="16" t="s">
        <v>552</v>
      </c>
      <c r="C176" s="35"/>
      <c r="D176" s="17" t="s">
        <v>535</v>
      </c>
      <c r="E176" s="17" t="s">
        <v>540</v>
      </c>
      <c r="F176" s="55" t="s">
        <v>541</v>
      </c>
      <c r="G176" s="55"/>
      <c r="H176" s="22"/>
      <c r="I176" s="16" t="s">
        <v>565</v>
      </c>
      <c r="J176" s="16"/>
    </row>
    <row r="177" spans="1:10">
      <c r="A177" s="16" t="s">
        <v>505</v>
      </c>
      <c r="B177" s="38" t="s">
        <v>555</v>
      </c>
      <c r="C177" s="35"/>
      <c r="D177" s="17" t="s">
        <v>543</v>
      </c>
      <c r="E177" s="54" t="s">
        <v>544</v>
      </c>
      <c r="F177" s="56" t="s">
        <v>545</v>
      </c>
      <c r="G177" s="55"/>
      <c r="H177" s="22"/>
      <c r="I177" s="16" t="s">
        <v>566</v>
      </c>
      <c r="J177" s="16"/>
    </row>
    <row r="178" spans="1:10">
      <c r="A178" s="30" t="s">
        <v>505</v>
      </c>
      <c r="B178" s="43" t="s">
        <v>555</v>
      </c>
      <c r="C178" s="49"/>
      <c r="D178" s="31" t="s">
        <v>548</v>
      </c>
      <c r="E178" s="57" t="s">
        <v>549</v>
      </c>
      <c r="F178" s="58" t="s">
        <v>550</v>
      </c>
      <c r="G178" s="59"/>
      <c r="H178" s="29"/>
      <c r="I178" s="30" t="s">
        <v>567</v>
      </c>
      <c r="J178" s="16"/>
    </row>
    <row r="179" spans="1:10">
      <c r="A179" s="16" t="s">
        <v>505</v>
      </c>
      <c r="B179" s="16" t="s">
        <v>568</v>
      </c>
      <c r="C179" s="35"/>
      <c r="D179" s="17" t="s">
        <v>507</v>
      </c>
      <c r="E179" s="54" t="s">
        <v>569</v>
      </c>
      <c r="F179" s="60" t="s">
        <v>509</v>
      </c>
      <c r="G179" s="47" t="s">
        <v>570</v>
      </c>
      <c r="H179" s="47" t="s">
        <v>571</v>
      </c>
      <c r="I179" s="47" t="s">
        <v>572</v>
      </c>
      <c r="J179" s="47"/>
    </row>
    <row r="180" spans="1:10">
      <c r="A180" s="16" t="s">
        <v>505</v>
      </c>
      <c r="B180" s="16" t="s">
        <v>426</v>
      </c>
      <c r="C180" s="35"/>
      <c r="D180" s="17" t="s">
        <v>530</v>
      </c>
      <c r="E180" s="17">
        <v>1.4</v>
      </c>
      <c r="F180" s="17" t="s">
        <v>531</v>
      </c>
      <c r="G180" s="20"/>
      <c r="H180" s="20"/>
      <c r="I180" s="16" t="s">
        <v>573</v>
      </c>
      <c r="J180" s="16"/>
    </row>
    <row r="181" spans="1:10">
      <c r="A181" s="16" t="s">
        <v>505</v>
      </c>
      <c r="B181" s="16" t="s">
        <v>426</v>
      </c>
      <c r="C181" s="35"/>
      <c r="D181" s="16" t="s">
        <v>535</v>
      </c>
      <c r="E181" s="17" t="s">
        <v>536</v>
      </c>
      <c r="F181" s="17" t="s">
        <v>537</v>
      </c>
      <c r="G181" s="55"/>
      <c r="H181" s="22"/>
      <c r="I181" s="16" t="s">
        <v>574</v>
      </c>
      <c r="J181" s="16"/>
    </row>
    <row r="182" spans="1:10">
      <c r="A182" s="16" t="s">
        <v>505</v>
      </c>
      <c r="B182" s="16" t="s">
        <v>568</v>
      </c>
      <c r="C182" s="35"/>
      <c r="D182" s="16" t="s">
        <v>535</v>
      </c>
      <c r="E182" s="17" t="s">
        <v>540</v>
      </c>
      <c r="F182" s="55" t="s">
        <v>541</v>
      </c>
      <c r="G182" s="55"/>
      <c r="H182" s="22"/>
      <c r="I182" s="16" t="s">
        <v>575</v>
      </c>
      <c r="J182" s="16"/>
    </row>
    <row r="183" spans="1:10">
      <c r="A183" s="16" t="s">
        <v>505</v>
      </c>
      <c r="B183" s="16" t="s">
        <v>426</v>
      </c>
      <c r="C183" s="35"/>
      <c r="D183" s="16" t="s">
        <v>543</v>
      </c>
      <c r="E183" s="54" t="s">
        <v>544</v>
      </c>
      <c r="F183" s="61" t="s">
        <v>545</v>
      </c>
      <c r="G183" s="62"/>
      <c r="H183" s="63"/>
      <c r="I183" s="16" t="s">
        <v>576</v>
      </c>
      <c r="J183" s="16"/>
    </row>
    <row r="184" spans="1:10">
      <c r="A184" s="30" t="s">
        <v>505</v>
      </c>
      <c r="B184" s="30" t="s">
        <v>426</v>
      </c>
      <c r="C184" s="49"/>
      <c r="D184" s="30" t="s">
        <v>548</v>
      </c>
      <c r="E184" s="57" t="s">
        <v>549</v>
      </c>
      <c r="F184" s="64" t="s">
        <v>550</v>
      </c>
      <c r="G184" s="65"/>
      <c r="H184" s="66"/>
      <c r="I184" s="30" t="s">
        <v>577</v>
      </c>
      <c r="J184" s="16"/>
    </row>
    <row r="185" spans="1:10">
      <c r="A185" s="23" t="s">
        <v>578</v>
      </c>
      <c r="B185" s="16" t="s">
        <v>506</v>
      </c>
      <c r="C185" s="67"/>
      <c r="D185" s="23" t="s">
        <v>579</v>
      </c>
      <c r="E185" s="68">
        <v>2.2000000000000002</v>
      </c>
      <c r="F185" s="69" t="s">
        <v>580</v>
      </c>
      <c r="G185" s="23" t="s">
        <v>581</v>
      </c>
      <c r="H185" s="70" t="s">
        <v>582</v>
      </c>
    </row>
    <row r="186" spans="1:10">
      <c r="A186" s="23" t="s">
        <v>578</v>
      </c>
      <c r="B186" s="16" t="s">
        <v>506</v>
      </c>
      <c r="C186" s="67"/>
      <c r="D186" s="23" t="s">
        <v>583</v>
      </c>
      <c r="E186" s="71" t="s">
        <v>584</v>
      </c>
      <c r="F186" s="69" t="s">
        <v>585</v>
      </c>
      <c r="G186" s="23" t="s">
        <v>586</v>
      </c>
      <c r="H186" s="70" t="s">
        <v>587</v>
      </c>
    </row>
    <row r="187" spans="1:10">
      <c r="A187" s="23" t="s">
        <v>578</v>
      </c>
      <c r="B187" s="16" t="s">
        <v>506</v>
      </c>
      <c r="C187" s="67"/>
      <c r="D187" s="23" t="s">
        <v>588</v>
      </c>
      <c r="E187" s="71" t="s">
        <v>589</v>
      </c>
    </row>
    <row r="188" spans="1:10">
      <c r="A188" s="23" t="s">
        <v>578</v>
      </c>
      <c r="B188" s="16" t="s">
        <v>506</v>
      </c>
      <c r="C188" s="67"/>
      <c r="D188" s="23" t="s">
        <v>590</v>
      </c>
      <c r="E188" s="71">
        <v>0.08</v>
      </c>
      <c r="F188" s="72" t="s">
        <v>591</v>
      </c>
    </row>
    <row r="189" spans="1:10">
      <c r="A189" s="23" t="s">
        <v>578</v>
      </c>
      <c r="B189" s="16" t="s">
        <v>506</v>
      </c>
      <c r="C189" s="67"/>
      <c r="D189" s="23" t="s">
        <v>590</v>
      </c>
      <c r="E189" s="71" t="s">
        <v>592</v>
      </c>
      <c r="F189" s="72" t="s">
        <v>591</v>
      </c>
    </row>
    <row r="190" spans="1:10">
      <c r="A190" s="23" t="s">
        <v>578</v>
      </c>
      <c r="B190" s="16" t="s">
        <v>506</v>
      </c>
      <c r="C190" s="67"/>
      <c r="D190" s="23" t="s">
        <v>593</v>
      </c>
      <c r="E190" s="71">
        <v>1.5</v>
      </c>
    </row>
    <row r="191" spans="1:10">
      <c r="A191" s="23" t="s">
        <v>578</v>
      </c>
      <c r="B191" s="16" t="s">
        <v>506</v>
      </c>
      <c r="C191" s="67"/>
      <c r="D191" s="23" t="s">
        <v>593</v>
      </c>
      <c r="E191" s="71" t="s">
        <v>592</v>
      </c>
    </row>
    <row r="192" spans="1:10">
      <c r="A192" s="23" t="s">
        <v>578</v>
      </c>
      <c r="B192" s="16" t="s">
        <v>212</v>
      </c>
      <c r="C192" s="67"/>
      <c r="D192" s="73" t="s">
        <v>594</v>
      </c>
      <c r="E192" s="67"/>
      <c r="F192" s="70" t="s">
        <v>595</v>
      </c>
      <c r="G192" s="23" t="s">
        <v>596</v>
      </c>
      <c r="H192" s="70" t="s">
        <v>597</v>
      </c>
      <c r="I192" s="70" t="s">
        <v>598</v>
      </c>
      <c r="J192" s="70"/>
    </row>
    <row r="193" spans="1:10">
      <c r="A193" s="23" t="s">
        <v>578</v>
      </c>
      <c r="B193" s="16" t="s">
        <v>506</v>
      </c>
      <c r="C193" s="67"/>
      <c r="D193" s="73" t="s">
        <v>599</v>
      </c>
      <c r="E193" s="67"/>
      <c r="F193" s="70" t="s">
        <v>595</v>
      </c>
      <c r="G193" s="23" t="s">
        <v>600</v>
      </c>
      <c r="H193" s="70" t="s">
        <v>601</v>
      </c>
      <c r="I193" s="70" t="s">
        <v>602</v>
      </c>
      <c r="J193" s="70"/>
    </row>
    <row r="194" spans="1:10">
      <c r="A194" s="23" t="s">
        <v>578</v>
      </c>
      <c r="B194" s="16" t="s">
        <v>521</v>
      </c>
      <c r="C194" s="67"/>
      <c r="D194" s="23" t="s">
        <v>603</v>
      </c>
      <c r="E194" s="67"/>
      <c r="F194" s="70" t="s">
        <v>595</v>
      </c>
      <c r="G194" s="23" t="s">
        <v>604</v>
      </c>
      <c r="H194" s="70" t="s">
        <v>605</v>
      </c>
      <c r="I194" s="70" t="s">
        <v>606</v>
      </c>
      <c r="J194" s="70"/>
    </row>
    <row r="195" spans="1:10">
      <c r="A195" s="23" t="s">
        <v>578</v>
      </c>
      <c r="B195" s="16" t="s">
        <v>506</v>
      </c>
      <c r="C195" s="67"/>
      <c r="D195" s="73" t="s">
        <v>607</v>
      </c>
      <c r="E195" s="71" t="s">
        <v>608</v>
      </c>
      <c r="F195" s="70" t="s">
        <v>609</v>
      </c>
      <c r="G195" s="23" t="s">
        <v>610</v>
      </c>
      <c r="H195" s="70" t="s">
        <v>611</v>
      </c>
      <c r="I195" s="23" t="s">
        <v>612</v>
      </c>
      <c r="J195" s="70"/>
    </row>
    <row r="196" spans="1:10">
      <c r="A196" s="23" t="s">
        <v>578</v>
      </c>
      <c r="B196" s="16" t="s">
        <v>506</v>
      </c>
      <c r="C196" s="67"/>
      <c r="D196" s="73" t="s">
        <v>613</v>
      </c>
      <c r="E196" s="71" t="s">
        <v>608</v>
      </c>
      <c r="F196" s="70" t="s">
        <v>609</v>
      </c>
      <c r="G196" s="23" t="s">
        <v>610</v>
      </c>
      <c r="H196" s="70" t="s">
        <v>611</v>
      </c>
      <c r="I196" s="23" t="s">
        <v>612</v>
      </c>
      <c r="J196" s="70"/>
    </row>
    <row r="197" spans="1:10">
      <c r="A197" s="23" t="s">
        <v>578</v>
      </c>
      <c r="B197" s="16" t="s">
        <v>506</v>
      </c>
      <c r="C197" s="67"/>
      <c r="D197" s="23" t="s">
        <v>614</v>
      </c>
      <c r="E197" s="71" t="s">
        <v>615</v>
      </c>
      <c r="I197" s="70"/>
      <c r="J197" s="70"/>
    </row>
    <row r="198" spans="1:10">
      <c r="A198" s="23" t="s">
        <v>578</v>
      </c>
      <c r="B198" s="16" t="s">
        <v>506</v>
      </c>
      <c r="C198" s="67"/>
      <c r="D198" s="23" t="s">
        <v>616</v>
      </c>
      <c r="E198" s="71" t="s">
        <v>617</v>
      </c>
      <c r="F198" s="70" t="s">
        <v>618</v>
      </c>
      <c r="G198" s="23" t="s">
        <v>619</v>
      </c>
      <c r="H198" s="70" t="s">
        <v>620</v>
      </c>
      <c r="I198" s="70"/>
      <c r="J198" s="70"/>
    </row>
    <row r="199" spans="1:10">
      <c r="A199" s="23" t="s">
        <v>578</v>
      </c>
      <c r="B199" s="16" t="s">
        <v>506</v>
      </c>
      <c r="C199" s="67"/>
      <c r="D199" s="23" t="s">
        <v>616</v>
      </c>
      <c r="E199" s="71" t="s">
        <v>592</v>
      </c>
    </row>
    <row r="200" spans="1:10">
      <c r="A200" s="23" t="s">
        <v>578</v>
      </c>
      <c r="B200" s="16" t="s">
        <v>506</v>
      </c>
      <c r="C200" s="67"/>
      <c r="D200" s="23" t="s">
        <v>621</v>
      </c>
      <c r="E200" s="71">
        <v>1.25</v>
      </c>
    </row>
    <row r="201" spans="1:10">
      <c r="A201" s="23" t="s">
        <v>578</v>
      </c>
      <c r="B201" s="16" t="s">
        <v>506</v>
      </c>
      <c r="C201" s="67"/>
      <c r="D201" s="23" t="s">
        <v>622</v>
      </c>
      <c r="E201" s="71" t="s">
        <v>623</v>
      </c>
      <c r="F201" s="69" t="s">
        <v>580</v>
      </c>
      <c r="G201" s="23" t="s">
        <v>624</v>
      </c>
      <c r="H201" s="70" t="s">
        <v>625</v>
      </c>
    </row>
    <row r="202" spans="1:10">
      <c r="A202" s="23" t="s">
        <v>578</v>
      </c>
      <c r="B202" s="16" t="s">
        <v>506</v>
      </c>
      <c r="C202" s="71">
        <v>10</v>
      </c>
      <c r="D202" s="23" t="s">
        <v>622</v>
      </c>
      <c r="E202" s="71" t="s">
        <v>626</v>
      </c>
      <c r="F202" s="69" t="s">
        <v>627</v>
      </c>
      <c r="G202" s="23" t="s">
        <v>628</v>
      </c>
      <c r="H202" s="70" t="s">
        <v>629</v>
      </c>
      <c r="I202" s="70" t="s">
        <v>630</v>
      </c>
      <c r="J202" s="70"/>
    </row>
    <row r="203" spans="1:10">
      <c r="A203" s="23" t="s">
        <v>578</v>
      </c>
      <c r="B203" s="16" t="s">
        <v>506</v>
      </c>
      <c r="C203" s="71">
        <v>11</v>
      </c>
      <c r="D203" s="23" t="s">
        <v>622</v>
      </c>
      <c r="E203" s="71" t="s">
        <v>626</v>
      </c>
      <c r="F203" s="69" t="s">
        <v>627</v>
      </c>
      <c r="G203" s="23" t="s">
        <v>631</v>
      </c>
    </row>
    <row r="204" spans="1:10">
      <c r="A204" s="23" t="s">
        <v>578</v>
      </c>
      <c r="B204" s="16" t="s">
        <v>506</v>
      </c>
      <c r="C204" s="71">
        <v>2</v>
      </c>
      <c r="D204" s="23" t="s">
        <v>622</v>
      </c>
      <c r="E204" s="71" t="s">
        <v>626</v>
      </c>
      <c r="F204" s="69" t="s">
        <v>627</v>
      </c>
      <c r="G204" s="23" t="s">
        <v>632</v>
      </c>
      <c r="H204" s="70" t="s">
        <v>629</v>
      </c>
      <c r="I204" s="70" t="s">
        <v>633</v>
      </c>
      <c r="J204" s="70"/>
    </row>
    <row r="205" spans="1:10">
      <c r="A205" s="23" t="s">
        <v>578</v>
      </c>
      <c r="B205" s="16" t="s">
        <v>506</v>
      </c>
      <c r="C205" s="71">
        <v>3</v>
      </c>
      <c r="D205" s="23" t="s">
        <v>622</v>
      </c>
      <c r="E205" s="71" t="s">
        <v>626</v>
      </c>
      <c r="F205" s="69" t="s">
        <v>627</v>
      </c>
      <c r="G205" s="23" t="s">
        <v>634</v>
      </c>
      <c r="H205" s="70" t="s">
        <v>629</v>
      </c>
      <c r="I205" s="70" t="s">
        <v>635</v>
      </c>
      <c r="J205" s="70"/>
    </row>
    <row r="206" spans="1:10">
      <c r="A206" s="23" t="s">
        <v>578</v>
      </c>
      <c r="B206" s="16" t="s">
        <v>506</v>
      </c>
      <c r="C206" s="71">
        <v>4</v>
      </c>
      <c r="D206" s="23" t="s">
        <v>622</v>
      </c>
      <c r="E206" s="71" t="s">
        <v>626</v>
      </c>
      <c r="F206" s="69" t="s">
        <v>627</v>
      </c>
      <c r="G206" s="23" t="s">
        <v>636</v>
      </c>
      <c r="H206" s="70" t="s">
        <v>629</v>
      </c>
      <c r="I206" s="70" t="s">
        <v>637</v>
      </c>
      <c r="J206" s="70"/>
    </row>
    <row r="207" spans="1:10">
      <c r="A207" s="23" t="s">
        <v>578</v>
      </c>
      <c r="B207" s="16" t="s">
        <v>506</v>
      </c>
      <c r="C207" s="71">
        <v>5</v>
      </c>
      <c r="D207" s="23" t="s">
        <v>622</v>
      </c>
      <c r="E207" s="71" t="s">
        <v>626</v>
      </c>
      <c r="F207" s="69" t="s">
        <v>627</v>
      </c>
      <c r="G207" s="23" t="s">
        <v>638</v>
      </c>
      <c r="H207" s="70" t="s">
        <v>629</v>
      </c>
      <c r="I207" s="70" t="s">
        <v>639</v>
      </c>
      <c r="J207" s="70"/>
    </row>
    <row r="208" spans="1:10">
      <c r="A208" s="23" t="s">
        <v>578</v>
      </c>
      <c r="B208" s="16" t="s">
        <v>506</v>
      </c>
      <c r="C208" s="71">
        <v>6</v>
      </c>
      <c r="D208" s="23" t="s">
        <v>622</v>
      </c>
      <c r="E208" s="71" t="s">
        <v>626</v>
      </c>
      <c r="F208" s="69" t="s">
        <v>627</v>
      </c>
      <c r="G208" s="23" t="s">
        <v>640</v>
      </c>
      <c r="H208" s="70" t="s">
        <v>629</v>
      </c>
      <c r="I208" s="70" t="s">
        <v>641</v>
      </c>
      <c r="J208" s="70"/>
    </row>
    <row r="209" spans="1:10">
      <c r="A209" s="23" t="s">
        <v>578</v>
      </c>
      <c r="B209" s="16" t="s">
        <v>506</v>
      </c>
      <c r="C209" s="71">
        <v>7</v>
      </c>
      <c r="D209" s="23" t="s">
        <v>622</v>
      </c>
      <c r="E209" s="71" t="s">
        <v>626</v>
      </c>
      <c r="F209" s="69" t="s">
        <v>627</v>
      </c>
      <c r="G209" s="23" t="s">
        <v>642</v>
      </c>
      <c r="H209" s="70" t="s">
        <v>629</v>
      </c>
      <c r="I209" s="70" t="s">
        <v>643</v>
      </c>
      <c r="J209" s="70"/>
    </row>
    <row r="210" spans="1:10">
      <c r="A210" s="23" t="s">
        <v>578</v>
      </c>
      <c r="B210" s="16" t="s">
        <v>506</v>
      </c>
      <c r="C210" s="71">
        <v>8</v>
      </c>
      <c r="D210" s="23" t="s">
        <v>622</v>
      </c>
      <c r="E210" s="71" t="s">
        <v>626</v>
      </c>
      <c r="F210" s="69" t="s">
        <v>627</v>
      </c>
      <c r="G210" s="23" t="s">
        <v>644</v>
      </c>
      <c r="H210" s="70" t="s">
        <v>629</v>
      </c>
      <c r="I210" s="70" t="s">
        <v>645</v>
      </c>
      <c r="J210" s="70"/>
    </row>
    <row r="211" spans="1:10">
      <c r="A211" s="23" t="s">
        <v>578</v>
      </c>
      <c r="B211" s="16" t="s">
        <v>506</v>
      </c>
      <c r="C211" s="71">
        <v>9</v>
      </c>
      <c r="D211" s="23" t="s">
        <v>622</v>
      </c>
      <c r="E211" s="71" t="s">
        <v>626</v>
      </c>
      <c r="F211" s="69" t="s">
        <v>627</v>
      </c>
      <c r="G211" s="23" t="s">
        <v>646</v>
      </c>
      <c r="H211" s="70" t="s">
        <v>629</v>
      </c>
      <c r="I211" s="70" t="s">
        <v>647</v>
      </c>
      <c r="J211" s="70"/>
    </row>
    <row r="212" spans="1:10">
      <c r="A212" s="23" t="s">
        <v>578</v>
      </c>
      <c r="B212" s="16" t="s">
        <v>506</v>
      </c>
      <c r="C212" s="67"/>
      <c r="D212" s="23" t="s">
        <v>622</v>
      </c>
      <c r="E212" s="71" t="s">
        <v>592</v>
      </c>
    </row>
    <row r="213" spans="1:10">
      <c r="A213" s="23" t="s">
        <v>578</v>
      </c>
      <c r="B213" s="16" t="s">
        <v>506</v>
      </c>
      <c r="C213" s="67"/>
      <c r="D213" s="23" t="s">
        <v>525</v>
      </c>
      <c r="E213" s="67"/>
      <c r="F213" s="69" t="s">
        <v>527</v>
      </c>
      <c r="G213" s="23" t="s">
        <v>648</v>
      </c>
      <c r="H213" s="70" t="s">
        <v>649</v>
      </c>
      <c r="I213" s="70" t="s">
        <v>529</v>
      </c>
      <c r="J213" s="70"/>
    </row>
    <row r="214" spans="1:10">
      <c r="A214" s="23" t="s">
        <v>578</v>
      </c>
      <c r="B214" s="16" t="s">
        <v>506</v>
      </c>
      <c r="C214" s="67"/>
      <c r="D214" s="23" t="s">
        <v>650</v>
      </c>
      <c r="E214" s="71" t="s">
        <v>651</v>
      </c>
    </row>
    <row r="215" spans="1:10">
      <c r="A215" s="74" t="s">
        <v>578</v>
      </c>
      <c r="B215" s="30" t="s">
        <v>506</v>
      </c>
      <c r="C215" s="75"/>
      <c r="D215" s="74" t="s">
        <v>650</v>
      </c>
      <c r="E215" s="76" t="s">
        <v>592</v>
      </c>
      <c r="F215" s="77"/>
      <c r="G215" s="77"/>
      <c r="H215" s="77"/>
      <c r="I215" s="77"/>
    </row>
    <row r="216" spans="1:10">
      <c r="A216" s="23" t="s">
        <v>578</v>
      </c>
      <c r="B216" s="16" t="s">
        <v>552</v>
      </c>
      <c r="C216" s="67"/>
      <c r="D216" s="23" t="s">
        <v>579</v>
      </c>
      <c r="E216" s="71">
        <v>2.2000000000000002</v>
      </c>
      <c r="F216" s="69" t="s">
        <v>580</v>
      </c>
    </row>
    <row r="217" spans="1:10">
      <c r="A217" s="23" t="s">
        <v>578</v>
      </c>
      <c r="B217" s="16" t="s">
        <v>552</v>
      </c>
      <c r="C217" s="67"/>
      <c r="D217" s="23" t="s">
        <v>583</v>
      </c>
      <c r="E217" s="71" t="s">
        <v>584</v>
      </c>
    </row>
    <row r="218" spans="1:10">
      <c r="A218" s="23" t="s">
        <v>578</v>
      </c>
      <c r="B218" s="16" t="s">
        <v>552</v>
      </c>
      <c r="C218" s="67"/>
      <c r="D218" s="23" t="s">
        <v>588</v>
      </c>
      <c r="E218" s="71" t="s">
        <v>589</v>
      </c>
    </row>
    <row r="219" spans="1:10">
      <c r="A219" s="23" t="s">
        <v>578</v>
      </c>
      <c r="B219" s="16" t="s">
        <v>552</v>
      </c>
      <c r="C219" s="67"/>
      <c r="D219" s="23" t="s">
        <v>590</v>
      </c>
      <c r="E219" s="71">
        <v>0.08</v>
      </c>
      <c r="F219" s="72" t="s">
        <v>591</v>
      </c>
    </row>
    <row r="220" spans="1:10">
      <c r="A220" s="23" t="s">
        <v>578</v>
      </c>
      <c r="B220" s="16" t="s">
        <v>552</v>
      </c>
      <c r="C220" s="67"/>
      <c r="D220" s="23" t="s">
        <v>590</v>
      </c>
      <c r="E220" s="71" t="s">
        <v>592</v>
      </c>
      <c r="F220" s="72" t="s">
        <v>591</v>
      </c>
    </row>
    <row r="221" spans="1:10">
      <c r="A221" s="23" t="s">
        <v>578</v>
      </c>
      <c r="B221" s="16" t="s">
        <v>552</v>
      </c>
      <c r="C221" s="67"/>
      <c r="D221" s="23" t="s">
        <v>593</v>
      </c>
      <c r="E221" s="71">
        <v>1.5</v>
      </c>
    </row>
    <row r="222" spans="1:10">
      <c r="A222" s="23" t="s">
        <v>578</v>
      </c>
      <c r="B222" s="16" t="s">
        <v>552</v>
      </c>
      <c r="C222" s="67"/>
      <c r="D222" s="23" t="s">
        <v>593</v>
      </c>
      <c r="E222" s="71" t="s">
        <v>592</v>
      </c>
    </row>
    <row r="223" spans="1:10">
      <c r="A223" s="23" t="s">
        <v>578</v>
      </c>
      <c r="B223" s="16" t="s">
        <v>555</v>
      </c>
      <c r="C223" s="67"/>
      <c r="D223" s="23" t="s">
        <v>652</v>
      </c>
      <c r="E223" s="67"/>
      <c r="F223" s="70" t="s">
        <v>653</v>
      </c>
      <c r="G223" s="70" t="s">
        <v>654</v>
      </c>
      <c r="H223" s="70" t="s">
        <v>655</v>
      </c>
      <c r="I223" s="70" t="s">
        <v>656</v>
      </c>
      <c r="J223" s="78"/>
    </row>
    <row r="224" spans="1:10">
      <c r="A224" s="23" t="s">
        <v>578</v>
      </c>
      <c r="B224" s="16" t="s">
        <v>555</v>
      </c>
      <c r="C224" s="67"/>
      <c r="D224" s="23" t="s">
        <v>594</v>
      </c>
      <c r="E224" s="67"/>
      <c r="F224" s="70" t="s">
        <v>653</v>
      </c>
      <c r="G224" s="70" t="s">
        <v>657</v>
      </c>
      <c r="H224" s="70" t="s">
        <v>658</v>
      </c>
      <c r="I224" s="70" t="s">
        <v>659</v>
      </c>
      <c r="J224" s="78"/>
    </row>
    <row r="225" spans="1:10">
      <c r="A225" s="23" t="s">
        <v>578</v>
      </c>
      <c r="B225" s="16" t="s">
        <v>552</v>
      </c>
      <c r="C225" s="67"/>
      <c r="D225" s="23" t="s">
        <v>599</v>
      </c>
      <c r="E225" s="67"/>
      <c r="F225" s="70" t="s">
        <v>653</v>
      </c>
      <c r="G225" s="70" t="s">
        <v>660</v>
      </c>
      <c r="H225" s="70" t="s">
        <v>661</v>
      </c>
      <c r="I225" s="70" t="s">
        <v>662</v>
      </c>
      <c r="J225" s="78"/>
    </row>
    <row r="226" spans="1:10">
      <c r="A226" s="23" t="s">
        <v>578</v>
      </c>
      <c r="B226" s="16" t="s">
        <v>663</v>
      </c>
      <c r="C226" s="67"/>
      <c r="D226" s="23" t="s">
        <v>603</v>
      </c>
      <c r="E226" s="67"/>
      <c r="F226" s="70" t="s">
        <v>653</v>
      </c>
      <c r="G226" s="70" t="s">
        <v>664</v>
      </c>
      <c r="H226" s="70" t="s">
        <v>665</v>
      </c>
      <c r="I226" s="70" t="s">
        <v>666</v>
      </c>
      <c r="J226" s="78"/>
    </row>
    <row r="227" spans="1:10">
      <c r="A227" s="23" t="s">
        <v>578</v>
      </c>
      <c r="B227" s="16" t="s">
        <v>552</v>
      </c>
      <c r="C227" s="67"/>
      <c r="D227" s="23" t="s">
        <v>607</v>
      </c>
      <c r="E227" s="71" t="s">
        <v>608</v>
      </c>
      <c r="F227" s="70" t="s">
        <v>667</v>
      </c>
      <c r="G227" s="70" t="s">
        <v>668</v>
      </c>
      <c r="H227" s="70" t="s">
        <v>669</v>
      </c>
      <c r="I227" s="23" t="s">
        <v>612</v>
      </c>
      <c r="J227" s="78"/>
    </row>
    <row r="228" spans="1:10">
      <c r="A228" s="23" t="s">
        <v>578</v>
      </c>
      <c r="B228" s="16" t="s">
        <v>552</v>
      </c>
      <c r="C228" s="67"/>
      <c r="D228" s="23" t="s">
        <v>616</v>
      </c>
      <c r="E228" s="71" t="s">
        <v>617</v>
      </c>
      <c r="F228" s="70" t="s">
        <v>670</v>
      </c>
      <c r="G228" s="70" t="s">
        <v>671</v>
      </c>
      <c r="H228" s="70" t="s">
        <v>672</v>
      </c>
      <c r="J228" s="78"/>
    </row>
    <row r="229" spans="1:10">
      <c r="A229" s="23" t="s">
        <v>578</v>
      </c>
      <c r="B229" s="16" t="s">
        <v>552</v>
      </c>
      <c r="C229" s="67"/>
      <c r="D229" s="23" t="s">
        <v>616</v>
      </c>
      <c r="E229" s="71" t="s">
        <v>592</v>
      </c>
      <c r="I229" s="70"/>
      <c r="J229" s="78"/>
    </row>
    <row r="230" spans="1:10">
      <c r="A230" s="23" t="s">
        <v>578</v>
      </c>
      <c r="B230" s="16" t="s">
        <v>552</v>
      </c>
      <c r="C230" s="67"/>
      <c r="D230" s="23" t="s">
        <v>621</v>
      </c>
      <c r="E230" s="71">
        <v>1.25</v>
      </c>
      <c r="J230" s="78"/>
    </row>
    <row r="231" spans="1:10">
      <c r="A231" s="23" t="s">
        <v>578</v>
      </c>
      <c r="B231" s="16" t="s">
        <v>552</v>
      </c>
      <c r="C231" s="71">
        <v>1</v>
      </c>
      <c r="D231" s="23" t="s">
        <v>622</v>
      </c>
      <c r="E231" s="71" t="s">
        <v>623</v>
      </c>
      <c r="F231" s="70" t="s">
        <v>673</v>
      </c>
      <c r="G231" s="70" t="s">
        <v>674</v>
      </c>
      <c r="H231" s="70" t="s">
        <v>675</v>
      </c>
      <c r="J231" s="78"/>
    </row>
    <row r="232" spans="1:10">
      <c r="A232" s="23" t="s">
        <v>578</v>
      </c>
      <c r="B232" s="16" t="s">
        <v>552</v>
      </c>
      <c r="C232" s="71">
        <v>10</v>
      </c>
      <c r="D232" s="23" t="s">
        <v>622</v>
      </c>
      <c r="E232" s="71" t="s">
        <v>626</v>
      </c>
      <c r="F232" s="70" t="s">
        <v>627</v>
      </c>
      <c r="G232" s="70" t="s">
        <v>676</v>
      </c>
      <c r="H232" s="70" t="s">
        <v>629</v>
      </c>
      <c r="I232" s="70" t="s">
        <v>630</v>
      </c>
      <c r="J232" s="78"/>
    </row>
    <row r="233" spans="1:10">
      <c r="A233" s="23" t="s">
        <v>578</v>
      </c>
      <c r="B233" s="16" t="s">
        <v>552</v>
      </c>
      <c r="C233" s="71">
        <v>11</v>
      </c>
      <c r="D233" s="23" t="s">
        <v>622</v>
      </c>
      <c r="E233" s="71" t="s">
        <v>626</v>
      </c>
      <c r="F233" s="70" t="s">
        <v>627</v>
      </c>
      <c r="G233" s="70" t="s">
        <v>677</v>
      </c>
      <c r="J233" s="78"/>
    </row>
    <row r="234" spans="1:10">
      <c r="A234" s="23" t="s">
        <v>578</v>
      </c>
      <c r="B234" s="16" t="s">
        <v>552</v>
      </c>
      <c r="C234" s="71">
        <v>2</v>
      </c>
      <c r="D234" s="23" t="s">
        <v>622</v>
      </c>
      <c r="E234" s="71" t="s">
        <v>626</v>
      </c>
      <c r="F234" s="70" t="s">
        <v>627</v>
      </c>
      <c r="G234" s="70" t="s">
        <v>678</v>
      </c>
      <c r="H234" s="70" t="s">
        <v>629</v>
      </c>
      <c r="I234" s="70" t="s">
        <v>633</v>
      </c>
      <c r="J234" s="78"/>
    </row>
    <row r="235" spans="1:10">
      <c r="A235" s="23" t="s">
        <v>578</v>
      </c>
      <c r="B235" s="16" t="s">
        <v>552</v>
      </c>
      <c r="C235" s="71">
        <v>3</v>
      </c>
      <c r="D235" s="23" t="s">
        <v>622</v>
      </c>
      <c r="E235" s="71" t="s">
        <v>626</v>
      </c>
      <c r="F235" s="70" t="s">
        <v>627</v>
      </c>
      <c r="G235" s="70" t="s">
        <v>679</v>
      </c>
      <c r="H235" s="70" t="s">
        <v>629</v>
      </c>
      <c r="I235" s="70" t="s">
        <v>635</v>
      </c>
      <c r="J235" s="78"/>
    </row>
    <row r="236" spans="1:10">
      <c r="A236" s="23" t="s">
        <v>578</v>
      </c>
      <c r="B236" s="16" t="s">
        <v>552</v>
      </c>
      <c r="C236" s="71">
        <v>4</v>
      </c>
      <c r="D236" s="23" t="s">
        <v>622</v>
      </c>
      <c r="E236" s="71" t="s">
        <v>626</v>
      </c>
      <c r="F236" s="70" t="s">
        <v>627</v>
      </c>
      <c r="G236" s="70" t="s">
        <v>680</v>
      </c>
      <c r="H236" s="70" t="s">
        <v>629</v>
      </c>
      <c r="I236" s="70" t="s">
        <v>637</v>
      </c>
      <c r="J236" s="78"/>
    </row>
    <row r="237" spans="1:10">
      <c r="A237" s="23" t="s">
        <v>578</v>
      </c>
      <c r="B237" s="16" t="s">
        <v>552</v>
      </c>
      <c r="C237" s="71">
        <v>5</v>
      </c>
      <c r="D237" s="23" t="s">
        <v>622</v>
      </c>
      <c r="E237" s="71" t="s">
        <v>626</v>
      </c>
      <c r="F237" s="70" t="s">
        <v>627</v>
      </c>
      <c r="G237" s="70" t="s">
        <v>681</v>
      </c>
      <c r="H237" s="70" t="s">
        <v>629</v>
      </c>
      <c r="I237" s="70" t="s">
        <v>639</v>
      </c>
      <c r="J237" s="78"/>
    </row>
    <row r="238" spans="1:10">
      <c r="A238" s="23" t="s">
        <v>578</v>
      </c>
      <c r="B238" s="16" t="s">
        <v>552</v>
      </c>
      <c r="C238" s="71">
        <v>6</v>
      </c>
      <c r="D238" s="23" t="s">
        <v>622</v>
      </c>
      <c r="E238" s="71" t="s">
        <v>626</v>
      </c>
      <c r="F238" s="70" t="s">
        <v>627</v>
      </c>
      <c r="G238" s="70" t="s">
        <v>682</v>
      </c>
      <c r="H238" s="70" t="s">
        <v>629</v>
      </c>
      <c r="I238" s="70" t="s">
        <v>641</v>
      </c>
    </row>
    <row r="239" spans="1:10">
      <c r="A239" s="23" t="s">
        <v>578</v>
      </c>
      <c r="B239" s="16" t="s">
        <v>552</v>
      </c>
      <c r="C239" s="71">
        <v>7</v>
      </c>
      <c r="D239" s="23" t="s">
        <v>622</v>
      </c>
      <c r="E239" s="71" t="s">
        <v>626</v>
      </c>
      <c r="F239" s="70" t="s">
        <v>627</v>
      </c>
      <c r="G239" s="70" t="s">
        <v>683</v>
      </c>
      <c r="H239" s="70" t="s">
        <v>629</v>
      </c>
      <c r="I239" s="70" t="s">
        <v>643</v>
      </c>
    </row>
    <row r="240" spans="1:10">
      <c r="A240" s="23" t="s">
        <v>578</v>
      </c>
      <c r="B240" s="16" t="s">
        <v>552</v>
      </c>
      <c r="C240" s="71">
        <v>8</v>
      </c>
      <c r="D240" s="23" t="s">
        <v>622</v>
      </c>
      <c r="E240" s="71" t="s">
        <v>626</v>
      </c>
      <c r="F240" s="70" t="s">
        <v>627</v>
      </c>
      <c r="G240" s="70" t="s">
        <v>684</v>
      </c>
      <c r="H240" s="70" t="s">
        <v>629</v>
      </c>
      <c r="I240" s="70" t="s">
        <v>645</v>
      </c>
    </row>
    <row r="241" spans="1:9">
      <c r="A241" s="23" t="s">
        <v>578</v>
      </c>
      <c r="B241" s="16" t="s">
        <v>552</v>
      </c>
      <c r="C241" s="71">
        <v>9</v>
      </c>
      <c r="D241" s="23" t="s">
        <v>622</v>
      </c>
      <c r="E241" s="71" t="s">
        <v>626</v>
      </c>
      <c r="F241" s="70" t="s">
        <v>627</v>
      </c>
      <c r="G241" s="70" t="s">
        <v>685</v>
      </c>
      <c r="H241" s="70" t="s">
        <v>629</v>
      </c>
      <c r="I241" s="70" t="s">
        <v>647</v>
      </c>
    </row>
    <row r="242" spans="1:9">
      <c r="A242" s="23" t="s">
        <v>578</v>
      </c>
      <c r="B242" s="16" t="s">
        <v>552</v>
      </c>
      <c r="C242" s="67"/>
      <c r="D242" s="23" t="s">
        <v>622</v>
      </c>
      <c r="E242" s="71" t="s">
        <v>592</v>
      </c>
    </row>
    <row r="243" spans="1:9">
      <c r="A243" s="23" t="s">
        <v>578</v>
      </c>
      <c r="B243" s="16" t="s">
        <v>552</v>
      </c>
      <c r="C243" s="67"/>
      <c r="D243" s="23" t="s">
        <v>650</v>
      </c>
      <c r="E243" s="71" t="s">
        <v>651</v>
      </c>
    </row>
    <row r="244" spans="1:9">
      <c r="A244" s="74" t="s">
        <v>578</v>
      </c>
      <c r="B244" s="30" t="s">
        <v>552</v>
      </c>
      <c r="C244" s="75"/>
      <c r="D244" s="74" t="s">
        <v>650</v>
      </c>
      <c r="E244" s="76" t="s">
        <v>592</v>
      </c>
      <c r="F244" s="77"/>
      <c r="G244" s="77"/>
      <c r="H244" s="77"/>
      <c r="I244" s="77"/>
    </row>
    <row r="245" spans="1:9">
      <c r="A245" s="23" t="s">
        <v>578</v>
      </c>
      <c r="B245" s="23" t="s">
        <v>568</v>
      </c>
      <c r="C245" s="67"/>
      <c r="D245" s="23" t="s">
        <v>579</v>
      </c>
      <c r="E245" s="71">
        <v>2.6</v>
      </c>
      <c r="F245" s="72" t="s">
        <v>686</v>
      </c>
      <c r="H245" s="23" t="s">
        <v>687</v>
      </c>
      <c r="I245" s="23" t="s">
        <v>688</v>
      </c>
    </row>
    <row r="246" spans="1:9">
      <c r="A246" s="23" t="s">
        <v>578</v>
      </c>
      <c r="B246" s="23" t="s">
        <v>568</v>
      </c>
      <c r="C246" s="67"/>
      <c r="D246" s="23" t="s">
        <v>616</v>
      </c>
      <c r="E246" s="71" t="s">
        <v>689</v>
      </c>
      <c r="F246" s="23" t="s">
        <v>690</v>
      </c>
      <c r="H246" s="23" t="s">
        <v>687</v>
      </c>
      <c r="I246" s="23" t="s">
        <v>691</v>
      </c>
    </row>
    <row r="247" spans="1:9">
      <c r="A247" s="23" t="s">
        <v>578</v>
      </c>
      <c r="B247" s="23" t="s">
        <v>568</v>
      </c>
      <c r="C247" s="67"/>
      <c r="D247" s="23" t="s">
        <v>616</v>
      </c>
      <c r="E247" s="71" t="s">
        <v>692</v>
      </c>
      <c r="F247" s="23" t="s">
        <v>693</v>
      </c>
      <c r="H247" s="23" t="s">
        <v>687</v>
      </c>
      <c r="I247" s="23" t="s">
        <v>694</v>
      </c>
    </row>
    <row r="248" spans="1:9">
      <c r="A248" s="23" t="s">
        <v>578</v>
      </c>
      <c r="B248" s="23" t="s">
        <v>568</v>
      </c>
      <c r="C248" s="67"/>
      <c r="D248" s="23" t="s">
        <v>622</v>
      </c>
      <c r="E248" s="71" t="s">
        <v>626</v>
      </c>
      <c r="F248" s="79" t="s">
        <v>673</v>
      </c>
      <c r="H248" s="23" t="s">
        <v>687</v>
      </c>
      <c r="I248" s="70" t="s">
        <v>695</v>
      </c>
    </row>
    <row r="249" spans="1:9">
      <c r="A249" s="23" t="s">
        <v>578</v>
      </c>
      <c r="B249" s="23" t="s">
        <v>568</v>
      </c>
      <c r="C249" s="67"/>
      <c r="D249" s="23" t="s">
        <v>622</v>
      </c>
      <c r="E249" s="71" t="s">
        <v>696</v>
      </c>
      <c r="F249" s="23" t="s">
        <v>697</v>
      </c>
      <c r="H249" s="23" t="s">
        <v>687</v>
      </c>
      <c r="I249" s="70" t="s">
        <v>698</v>
      </c>
    </row>
    <row r="250" spans="1:9">
      <c r="A250" s="23" t="s">
        <v>578</v>
      </c>
      <c r="B250" s="23" t="s">
        <v>568</v>
      </c>
      <c r="C250" s="71" t="s">
        <v>699</v>
      </c>
      <c r="D250" s="23" t="s">
        <v>700</v>
      </c>
      <c r="E250" s="71" t="s">
        <v>701</v>
      </c>
      <c r="F250" s="23" t="s">
        <v>702</v>
      </c>
      <c r="G250" s="23" t="s">
        <v>703</v>
      </c>
      <c r="H250" s="70" t="s">
        <v>704</v>
      </c>
      <c r="I250" s="70" t="s">
        <v>705</v>
      </c>
    </row>
    <row r="251" spans="1:9">
      <c r="A251" s="23" t="s">
        <v>578</v>
      </c>
      <c r="B251" s="23" t="s">
        <v>568</v>
      </c>
      <c r="C251" s="71" t="s">
        <v>706</v>
      </c>
      <c r="D251" s="23" t="s">
        <v>700</v>
      </c>
      <c r="E251" s="71" t="s">
        <v>701</v>
      </c>
      <c r="F251" s="23" t="s">
        <v>702</v>
      </c>
      <c r="G251" s="23" t="s">
        <v>707</v>
      </c>
      <c r="H251" s="70" t="s">
        <v>708</v>
      </c>
      <c r="I251" s="70" t="s">
        <v>705</v>
      </c>
    </row>
    <row r="252" spans="1:9">
      <c r="A252" s="23" t="s">
        <v>578</v>
      </c>
      <c r="B252" s="23" t="s">
        <v>568</v>
      </c>
      <c r="C252" s="71" t="s">
        <v>709</v>
      </c>
      <c r="D252" s="23" t="s">
        <v>700</v>
      </c>
      <c r="E252" s="71" t="s">
        <v>701</v>
      </c>
      <c r="F252" s="23" t="s">
        <v>702</v>
      </c>
      <c r="G252" s="23" t="s">
        <v>710</v>
      </c>
      <c r="H252" s="70" t="s">
        <v>711</v>
      </c>
      <c r="I252" s="70" t="s">
        <v>705</v>
      </c>
    </row>
    <row r="253" spans="1:9">
      <c r="A253" s="23" t="s">
        <v>578</v>
      </c>
      <c r="B253" s="23" t="s">
        <v>712</v>
      </c>
      <c r="C253" s="71" t="s">
        <v>713</v>
      </c>
      <c r="D253" s="23" t="s">
        <v>700</v>
      </c>
      <c r="E253" s="71" t="s">
        <v>701</v>
      </c>
      <c r="F253" s="23" t="s">
        <v>702</v>
      </c>
      <c r="G253" s="23" t="s">
        <v>714</v>
      </c>
      <c r="H253" s="70" t="s">
        <v>715</v>
      </c>
      <c r="I253" s="70" t="s">
        <v>705</v>
      </c>
    </row>
    <row r="254" spans="1:9">
      <c r="A254" s="23" t="s">
        <v>578</v>
      </c>
      <c r="B254" s="23" t="s">
        <v>712</v>
      </c>
      <c r="C254" s="71" t="s">
        <v>716</v>
      </c>
      <c r="D254" s="23" t="s">
        <v>700</v>
      </c>
      <c r="E254" s="71" t="s">
        <v>701</v>
      </c>
      <c r="F254" s="23" t="s">
        <v>702</v>
      </c>
      <c r="G254" s="23" t="s">
        <v>717</v>
      </c>
      <c r="H254" s="70" t="s">
        <v>718</v>
      </c>
      <c r="I254" s="70" t="s">
        <v>705</v>
      </c>
    </row>
    <row r="255" spans="1:9">
      <c r="A255" s="23" t="s">
        <v>578</v>
      </c>
      <c r="B255" s="23" t="s">
        <v>712</v>
      </c>
      <c r="C255" s="71" t="s">
        <v>719</v>
      </c>
      <c r="D255" s="23" t="s">
        <v>700</v>
      </c>
      <c r="E255" s="71" t="s">
        <v>701</v>
      </c>
      <c r="F255" s="23" t="s">
        <v>702</v>
      </c>
      <c r="G255" s="23" t="s">
        <v>720</v>
      </c>
      <c r="H255" s="70" t="s">
        <v>721</v>
      </c>
      <c r="I255" s="70" t="s">
        <v>705</v>
      </c>
    </row>
    <row r="256" spans="1:9">
      <c r="A256" s="23" t="s">
        <v>578</v>
      </c>
      <c r="B256" s="23" t="s">
        <v>712</v>
      </c>
      <c r="C256" s="71" t="s">
        <v>722</v>
      </c>
      <c r="D256" s="23" t="s">
        <v>700</v>
      </c>
      <c r="E256" s="71" t="s">
        <v>701</v>
      </c>
      <c r="F256" s="23" t="s">
        <v>702</v>
      </c>
      <c r="G256" s="23" t="s">
        <v>723</v>
      </c>
      <c r="H256" s="70" t="s">
        <v>724</v>
      </c>
      <c r="I256" s="70" t="s">
        <v>705</v>
      </c>
    </row>
    <row r="257" spans="1:9">
      <c r="A257" s="23" t="s">
        <v>578</v>
      </c>
      <c r="B257" s="23" t="s">
        <v>712</v>
      </c>
      <c r="C257" s="71" t="s">
        <v>725</v>
      </c>
      <c r="D257" s="23" t="s">
        <v>700</v>
      </c>
      <c r="E257" s="71" t="s">
        <v>701</v>
      </c>
      <c r="F257" s="23" t="s">
        <v>702</v>
      </c>
      <c r="G257" s="23" t="s">
        <v>726</v>
      </c>
      <c r="H257" s="70" t="s">
        <v>727</v>
      </c>
      <c r="I257" s="70" t="s">
        <v>705</v>
      </c>
    </row>
    <row r="258" spans="1:9">
      <c r="C258" s="67"/>
    </row>
    <row r="259" spans="1:9">
      <c r="C259" s="67"/>
    </row>
    <row r="268" spans="1:9">
      <c r="C268" s="67"/>
    </row>
    <row r="269" spans="1:9">
      <c r="C269" s="67"/>
    </row>
    <row r="270" spans="1:9">
      <c r="C270" s="67"/>
    </row>
    <row r="271" spans="1:9">
      <c r="C271" s="67"/>
    </row>
    <row r="272" spans="1:9">
      <c r="C272" s="67"/>
    </row>
    <row r="273" spans="3:3">
      <c r="C273" s="67"/>
    </row>
    <row r="274" spans="3:3">
      <c r="C274" s="67"/>
    </row>
    <row r="275" spans="3:3">
      <c r="C275" s="67"/>
    </row>
    <row r="276" spans="3:3">
      <c r="C276" s="67"/>
    </row>
    <row r="277" spans="3:3">
      <c r="C277" s="67"/>
    </row>
    <row r="278" spans="3:3">
      <c r="C278" s="67"/>
    </row>
    <row r="279" spans="3:3">
      <c r="C279" s="67"/>
    </row>
    <row r="280" spans="3:3">
      <c r="C280" s="67"/>
    </row>
    <row r="281" spans="3:3">
      <c r="C281" s="67"/>
    </row>
    <row r="282" spans="3:3">
      <c r="C282" s="67"/>
    </row>
    <row r="283" spans="3:3">
      <c r="C283" s="67"/>
    </row>
    <row r="284" spans="3:3">
      <c r="C284" s="67"/>
    </row>
    <row r="285" spans="3:3">
      <c r="C285" s="67"/>
    </row>
    <row r="286" spans="3:3">
      <c r="C286" s="67"/>
    </row>
    <row r="287" spans="3:3">
      <c r="C287" s="67"/>
    </row>
    <row r="288" spans="3:3">
      <c r="C288" s="67"/>
    </row>
    <row r="289" spans="3:3">
      <c r="C289" s="67"/>
    </row>
    <row r="290" spans="3:3">
      <c r="C290" s="67"/>
    </row>
    <row r="291" spans="3:3">
      <c r="C291" s="67"/>
    </row>
    <row r="292" spans="3:3">
      <c r="C292" s="67"/>
    </row>
    <row r="293" spans="3:3">
      <c r="C293" s="67"/>
    </row>
    <row r="294" spans="3:3">
      <c r="C294" s="67"/>
    </row>
    <row r="295" spans="3:3">
      <c r="C295" s="67"/>
    </row>
    <row r="296" spans="3:3">
      <c r="C296" s="67"/>
    </row>
    <row r="297" spans="3:3">
      <c r="C297" s="67"/>
    </row>
    <row r="298" spans="3:3">
      <c r="C298" s="67"/>
    </row>
    <row r="299" spans="3:3">
      <c r="C299" s="67"/>
    </row>
    <row r="300" spans="3:3">
      <c r="C300" s="67"/>
    </row>
    <row r="301" spans="3:3">
      <c r="C301" s="67"/>
    </row>
    <row r="302" spans="3:3">
      <c r="C302" s="67"/>
    </row>
    <row r="303" spans="3:3">
      <c r="C303" s="67"/>
    </row>
    <row r="304" spans="3:3">
      <c r="C304" s="67"/>
    </row>
    <row r="305" spans="3:3">
      <c r="C305" s="67"/>
    </row>
    <row r="306" spans="3:3">
      <c r="C306" s="67"/>
    </row>
    <row r="307" spans="3:3">
      <c r="C307" s="67"/>
    </row>
    <row r="308" spans="3:3">
      <c r="C308" s="67"/>
    </row>
    <row r="309" spans="3:3">
      <c r="C309" s="67"/>
    </row>
    <row r="310" spans="3:3">
      <c r="C310" s="67"/>
    </row>
    <row r="311" spans="3:3">
      <c r="C311" s="67"/>
    </row>
    <row r="312" spans="3:3">
      <c r="C312" s="67"/>
    </row>
    <row r="313" spans="3:3">
      <c r="C313" s="67"/>
    </row>
    <row r="314" spans="3:3">
      <c r="C314" s="67"/>
    </row>
    <row r="315" spans="3:3">
      <c r="C315" s="67"/>
    </row>
    <row r="316" spans="3:3">
      <c r="C316" s="67"/>
    </row>
    <row r="317" spans="3:3">
      <c r="C317" s="67"/>
    </row>
    <row r="318" spans="3:3">
      <c r="C318" s="67"/>
    </row>
    <row r="319" spans="3:3">
      <c r="C319" s="67"/>
    </row>
    <row r="320" spans="3:3">
      <c r="C320" s="67"/>
    </row>
    <row r="321" spans="3:3">
      <c r="C321" s="67"/>
    </row>
    <row r="322" spans="3:3">
      <c r="C322" s="67"/>
    </row>
    <row r="323" spans="3:3">
      <c r="C323" s="67"/>
    </row>
    <row r="324" spans="3:3">
      <c r="C324" s="67"/>
    </row>
    <row r="325" spans="3:3">
      <c r="C325" s="67"/>
    </row>
    <row r="326" spans="3:3">
      <c r="C326" s="67"/>
    </row>
    <row r="327" spans="3:3">
      <c r="C327" s="67"/>
    </row>
    <row r="328" spans="3:3">
      <c r="C328" s="67"/>
    </row>
    <row r="329" spans="3:3">
      <c r="C329" s="67"/>
    </row>
    <row r="330" spans="3:3">
      <c r="C330" s="67"/>
    </row>
    <row r="331" spans="3:3">
      <c r="C331" s="67"/>
    </row>
    <row r="332" spans="3:3">
      <c r="C332" s="67"/>
    </row>
    <row r="333" spans="3:3">
      <c r="C333" s="67"/>
    </row>
    <row r="334" spans="3:3">
      <c r="C334" s="67"/>
    </row>
    <row r="335" spans="3:3">
      <c r="C335" s="67"/>
    </row>
    <row r="336" spans="3:3">
      <c r="C336" s="67"/>
    </row>
    <row r="337" spans="3:3">
      <c r="C337" s="67"/>
    </row>
    <row r="338" spans="3:3">
      <c r="C338" s="67"/>
    </row>
    <row r="339" spans="3:3">
      <c r="C339" s="67"/>
    </row>
    <row r="340" spans="3:3">
      <c r="C340" s="67"/>
    </row>
    <row r="341" spans="3:3">
      <c r="C341" s="67"/>
    </row>
    <row r="342" spans="3:3">
      <c r="C342" s="67"/>
    </row>
    <row r="343" spans="3:3">
      <c r="C343" s="67"/>
    </row>
    <row r="344" spans="3:3">
      <c r="C344" s="67"/>
    </row>
    <row r="345" spans="3:3">
      <c r="C345" s="67"/>
    </row>
    <row r="346" spans="3:3">
      <c r="C346" s="67"/>
    </row>
    <row r="347" spans="3:3">
      <c r="C347" s="67"/>
    </row>
    <row r="348" spans="3:3">
      <c r="C348" s="67"/>
    </row>
    <row r="349" spans="3:3">
      <c r="C349" s="67"/>
    </row>
    <row r="350" spans="3:3">
      <c r="C350" s="67"/>
    </row>
    <row r="351" spans="3:3">
      <c r="C351" s="67"/>
    </row>
    <row r="352" spans="3:3">
      <c r="C352" s="67"/>
    </row>
    <row r="353" spans="3:3">
      <c r="C353" s="67"/>
    </row>
    <row r="354" spans="3:3">
      <c r="C354" s="67"/>
    </row>
    <row r="355" spans="3:3">
      <c r="C355" s="67"/>
    </row>
    <row r="356" spans="3:3">
      <c r="C356" s="67"/>
    </row>
    <row r="357" spans="3:3">
      <c r="C357" s="67"/>
    </row>
    <row r="358" spans="3:3">
      <c r="C358" s="67"/>
    </row>
    <row r="359" spans="3:3">
      <c r="C359" s="67"/>
    </row>
    <row r="360" spans="3:3">
      <c r="C360" s="67"/>
    </row>
    <row r="361" spans="3:3">
      <c r="C361" s="67"/>
    </row>
    <row r="362" spans="3:3">
      <c r="C362" s="67"/>
    </row>
    <row r="363" spans="3:3">
      <c r="C363" s="67"/>
    </row>
    <row r="364" spans="3:3">
      <c r="C364" s="67"/>
    </row>
    <row r="365" spans="3:3">
      <c r="C365" s="67"/>
    </row>
    <row r="366" spans="3:3">
      <c r="C366" s="67"/>
    </row>
    <row r="367" spans="3:3">
      <c r="C367" s="67"/>
    </row>
    <row r="368" spans="3:3">
      <c r="C368" s="67"/>
    </row>
    <row r="369" spans="3:3">
      <c r="C369" s="67"/>
    </row>
    <row r="370" spans="3:3">
      <c r="C370" s="67"/>
    </row>
    <row r="371" spans="3:3">
      <c r="C371" s="67"/>
    </row>
    <row r="372" spans="3:3">
      <c r="C372" s="67"/>
    </row>
    <row r="373" spans="3:3">
      <c r="C373" s="67"/>
    </row>
    <row r="374" spans="3:3">
      <c r="C374" s="67"/>
    </row>
    <row r="375" spans="3:3">
      <c r="C375" s="67"/>
    </row>
    <row r="376" spans="3:3">
      <c r="C376" s="67"/>
    </row>
    <row r="377" spans="3:3">
      <c r="C377" s="67"/>
    </row>
    <row r="378" spans="3:3">
      <c r="C378" s="67"/>
    </row>
    <row r="379" spans="3:3">
      <c r="C379" s="67"/>
    </row>
    <row r="380" spans="3:3">
      <c r="C380" s="67"/>
    </row>
    <row r="381" spans="3:3">
      <c r="C381" s="67"/>
    </row>
    <row r="382" spans="3:3">
      <c r="C382" s="67"/>
    </row>
    <row r="383" spans="3:3">
      <c r="C383" s="67"/>
    </row>
    <row r="384" spans="3:3">
      <c r="C384" s="67"/>
    </row>
    <row r="385" spans="3:3">
      <c r="C385" s="67"/>
    </row>
    <row r="386" spans="3:3">
      <c r="C386" s="67"/>
    </row>
    <row r="387" spans="3:3">
      <c r="C387" s="67"/>
    </row>
    <row r="388" spans="3:3">
      <c r="C388" s="67"/>
    </row>
    <row r="389" spans="3:3">
      <c r="C389" s="67"/>
    </row>
    <row r="390" spans="3:3">
      <c r="C390" s="67"/>
    </row>
    <row r="391" spans="3:3">
      <c r="C391" s="67"/>
    </row>
    <row r="392" spans="3:3">
      <c r="C392" s="67"/>
    </row>
    <row r="393" spans="3:3">
      <c r="C393" s="67"/>
    </row>
    <row r="394" spans="3:3">
      <c r="C394" s="67"/>
    </row>
    <row r="395" spans="3:3">
      <c r="C395" s="67"/>
    </row>
    <row r="396" spans="3:3">
      <c r="C396" s="67"/>
    </row>
    <row r="397" spans="3:3">
      <c r="C397" s="67"/>
    </row>
    <row r="398" spans="3:3">
      <c r="C398" s="67"/>
    </row>
    <row r="399" spans="3:3">
      <c r="C399" s="67"/>
    </row>
    <row r="400" spans="3:3">
      <c r="C400" s="67"/>
    </row>
    <row r="401" spans="3:3">
      <c r="C401" s="67"/>
    </row>
    <row r="402" spans="3:3">
      <c r="C402" s="67"/>
    </row>
    <row r="403" spans="3:3">
      <c r="C403" s="67"/>
    </row>
    <row r="404" spans="3:3">
      <c r="C404" s="67"/>
    </row>
    <row r="405" spans="3:3">
      <c r="C405" s="67"/>
    </row>
    <row r="406" spans="3:3">
      <c r="C406" s="67"/>
    </row>
    <row r="407" spans="3:3">
      <c r="C407" s="67"/>
    </row>
    <row r="408" spans="3:3">
      <c r="C408" s="67"/>
    </row>
    <row r="409" spans="3:3">
      <c r="C409" s="67"/>
    </row>
    <row r="410" spans="3:3">
      <c r="C410" s="67"/>
    </row>
    <row r="411" spans="3:3">
      <c r="C411" s="67"/>
    </row>
    <row r="412" spans="3:3">
      <c r="C412" s="67"/>
    </row>
    <row r="413" spans="3:3">
      <c r="C413" s="67"/>
    </row>
    <row r="414" spans="3:3">
      <c r="C414" s="67"/>
    </row>
    <row r="415" spans="3:3">
      <c r="C415" s="67"/>
    </row>
    <row r="416" spans="3:3">
      <c r="C416" s="67"/>
    </row>
    <row r="417" spans="3:3">
      <c r="C417" s="67"/>
    </row>
    <row r="418" spans="3:3">
      <c r="C418" s="67"/>
    </row>
    <row r="419" spans="3:3">
      <c r="C419" s="67"/>
    </row>
    <row r="420" spans="3:3">
      <c r="C420" s="67"/>
    </row>
    <row r="421" spans="3:3">
      <c r="C421" s="67"/>
    </row>
    <row r="422" spans="3:3">
      <c r="C422" s="67"/>
    </row>
    <row r="423" spans="3:3">
      <c r="C423" s="67"/>
    </row>
    <row r="424" spans="3:3">
      <c r="C424" s="67"/>
    </row>
    <row r="425" spans="3:3">
      <c r="C425" s="67"/>
    </row>
    <row r="426" spans="3:3">
      <c r="C426" s="67"/>
    </row>
    <row r="427" spans="3:3">
      <c r="C427" s="67"/>
    </row>
    <row r="428" spans="3:3">
      <c r="C428" s="67"/>
    </row>
    <row r="429" spans="3:3">
      <c r="C429" s="67"/>
    </row>
    <row r="430" spans="3:3">
      <c r="C430" s="67"/>
    </row>
    <row r="431" spans="3:3">
      <c r="C431" s="67"/>
    </row>
    <row r="432" spans="3:3">
      <c r="C432" s="67"/>
    </row>
    <row r="433" spans="3:3">
      <c r="C433" s="67"/>
    </row>
    <row r="434" spans="3:3">
      <c r="C434" s="67"/>
    </row>
    <row r="435" spans="3:3">
      <c r="C435" s="67"/>
    </row>
    <row r="436" spans="3:3">
      <c r="C436" s="67"/>
    </row>
    <row r="437" spans="3:3">
      <c r="C437" s="67"/>
    </row>
    <row r="438" spans="3:3">
      <c r="C438" s="67"/>
    </row>
    <row r="439" spans="3:3">
      <c r="C439" s="67"/>
    </row>
    <row r="440" spans="3:3">
      <c r="C440" s="67"/>
    </row>
    <row r="441" spans="3:3">
      <c r="C441" s="67"/>
    </row>
    <row r="442" spans="3:3">
      <c r="C442" s="67"/>
    </row>
    <row r="443" spans="3:3">
      <c r="C443" s="67"/>
    </row>
    <row r="444" spans="3:3">
      <c r="C444" s="67"/>
    </row>
    <row r="445" spans="3:3">
      <c r="C445" s="67"/>
    </row>
    <row r="446" spans="3:3">
      <c r="C446" s="67"/>
    </row>
    <row r="447" spans="3:3">
      <c r="C447" s="67"/>
    </row>
    <row r="448" spans="3:3">
      <c r="C448" s="67"/>
    </row>
    <row r="449" spans="3:3">
      <c r="C449" s="67"/>
    </row>
    <row r="450" spans="3:3">
      <c r="C450" s="67"/>
    </row>
    <row r="451" spans="3:3">
      <c r="C451" s="67"/>
    </row>
    <row r="452" spans="3:3">
      <c r="C452" s="67"/>
    </row>
    <row r="453" spans="3:3">
      <c r="C453" s="67"/>
    </row>
    <row r="454" spans="3:3">
      <c r="C454" s="67"/>
    </row>
    <row r="455" spans="3:3">
      <c r="C455" s="67"/>
    </row>
    <row r="456" spans="3:3">
      <c r="C456" s="67"/>
    </row>
    <row r="457" spans="3:3">
      <c r="C457" s="67"/>
    </row>
    <row r="458" spans="3:3">
      <c r="C458" s="67"/>
    </row>
    <row r="459" spans="3:3">
      <c r="C459" s="67"/>
    </row>
    <row r="460" spans="3:3">
      <c r="C460" s="67"/>
    </row>
    <row r="461" spans="3:3">
      <c r="C461" s="67"/>
    </row>
    <row r="462" spans="3:3">
      <c r="C462" s="67"/>
    </row>
    <row r="463" spans="3:3">
      <c r="C463" s="67"/>
    </row>
    <row r="464" spans="3:3">
      <c r="C464" s="67"/>
    </row>
    <row r="465" spans="3:3">
      <c r="C465" s="67"/>
    </row>
    <row r="466" spans="3:3">
      <c r="C466" s="67"/>
    </row>
    <row r="467" spans="3:3">
      <c r="C467" s="67"/>
    </row>
    <row r="468" spans="3:3">
      <c r="C468" s="67"/>
    </row>
    <row r="469" spans="3:3">
      <c r="C469" s="67"/>
    </row>
    <row r="470" spans="3:3">
      <c r="C470" s="67"/>
    </row>
    <row r="471" spans="3:3">
      <c r="C471" s="67"/>
    </row>
    <row r="472" spans="3:3">
      <c r="C472" s="67"/>
    </row>
    <row r="473" spans="3:3">
      <c r="C473" s="67"/>
    </row>
    <row r="474" spans="3:3">
      <c r="C474" s="67"/>
    </row>
    <row r="475" spans="3:3">
      <c r="C475" s="67"/>
    </row>
    <row r="476" spans="3:3">
      <c r="C476" s="67"/>
    </row>
    <row r="477" spans="3:3">
      <c r="C477" s="67"/>
    </row>
    <row r="478" spans="3:3">
      <c r="C478" s="67"/>
    </row>
    <row r="479" spans="3:3">
      <c r="C479" s="67"/>
    </row>
    <row r="480" spans="3:3">
      <c r="C480" s="67"/>
    </row>
    <row r="481" spans="3:3">
      <c r="C481" s="67"/>
    </row>
    <row r="482" spans="3:3">
      <c r="C482" s="67"/>
    </row>
    <row r="483" spans="3:3">
      <c r="C483" s="67"/>
    </row>
    <row r="484" spans="3:3">
      <c r="C484" s="67"/>
    </row>
    <row r="485" spans="3:3">
      <c r="C485" s="67"/>
    </row>
    <row r="486" spans="3:3">
      <c r="C486" s="67"/>
    </row>
    <row r="487" spans="3:3">
      <c r="C487" s="67"/>
    </row>
    <row r="488" spans="3:3">
      <c r="C488" s="67"/>
    </row>
    <row r="489" spans="3:3">
      <c r="C489" s="67"/>
    </row>
    <row r="490" spans="3:3">
      <c r="C490" s="67"/>
    </row>
    <row r="491" spans="3:3">
      <c r="C491" s="67"/>
    </row>
    <row r="492" spans="3:3">
      <c r="C492" s="67"/>
    </row>
    <row r="493" spans="3:3">
      <c r="C493" s="67"/>
    </row>
    <row r="494" spans="3:3">
      <c r="C494" s="67"/>
    </row>
    <row r="495" spans="3:3">
      <c r="C495" s="67"/>
    </row>
    <row r="496" spans="3:3">
      <c r="C496" s="67"/>
    </row>
    <row r="497" spans="3:3">
      <c r="C497" s="67"/>
    </row>
    <row r="498" spans="3:3">
      <c r="C498" s="67"/>
    </row>
    <row r="499" spans="3:3">
      <c r="C499" s="67"/>
    </row>
    <row r="500" spans="3:3">
      <c r="C500" s="67"/>
    </row>
    <row r="501" spans="3:3">
      <c r="C501" s="67"/>
    </row>
    <row r="502" spans="3:3">
      <c r="C502" s="67"/>
    </row>
    <row r="503" spans="3:3">
      <c r="C503" s="67"/>
    </row>
    <row r="504" spans="3:3">
      <c r="C504" s="67"/>
    </row>
    <row r="505" spans="3:3">
      <c r="C505" s="67"/>
    </row>
    <row r="506" spans="3:3">
      <c r="C506" s="67"/>
    </row>
    <row r="507" spans="3:3">
      <c r="C507" s="67"/>
    </row>
    <row r="508" spans="3:3">
      <c r="C508" s="67"/>
    </row>
    <row r="509" spans="3:3">
      <c r="C509" s="67"/>
    </row>
    <row r="510" spans="3:3">
      <c r="C510" s="67"/>
    </row>
    <row r="511" spans="3:3">
      <c r="C511" s="67"/>
    </row>
    <row r="512" spans="3:3">
      <c r="C512" s="67"/>
    </row>
    <row r="513" spans="3:3">
      <c r="C513" s="67"/>
    </row>
    <row r="514" spans="3:3">
      <c r="C514" s="67"/>
    </row>
    <row r="515" spans="3:3">
      <c r="C515" s="67"/>
    </row>
    <row r="516" spans="3:3">
      <c r="C516" s="67"/>
    </row>
    <row r="517" spans="3:3">
      <c r="C517" s="67"/>
    </row>
    <row r="518" spans="3:3">
      <c r="C518" s="67"/>
    </row>
    <row r="519" spans="3:3">
      <c r="C519" s="67"/>
    </row>
    <row r="520" spans="3:3">
      <c r="C520" s="67"/>
    </row>
    <row r="521" spans="3:3">
      <c r="C521" s="67"/>
    </row>
    <row r="522" spans="3:3">
      <c r="C522" s="67"/>
    </row>
    <row r="523" spans="3:3">
      <c r="C523" s="67"/>
    </row>
    <row r="524" spans="3:3">
      <c r="C524" s="67"/>
    </row>
    <row r="525" spans="3:3">
      <c r="C525" s="67"/>
    </row>
    <row r="526" spans="3:3">
      <c r="C526" s="67"/>
    </row>
    <row r="527" spans="3:3">
      <c r="C527" s="67"/>
    </row>
    <row r="528" spans="3:3">
      <c r="C528" s="67"/>
    </row>
    <row r="529" spans="3:3">
      <c r="C529" s="67"/>
    </row>
    <row r="530" spans="3:3">
      <c r="C530" s="67"/>
    </row>
    <row r="531" spans="3:3">
      <c r="C531" s="67"/>
    </row>
    <row r="532" spans="3:3">
      <c r="C532" s="67"/>
    </row>
    <row r="533" spans="3:3">
      <c r="C533" s="67"/>
    </row>
    <row r="534" spans="3:3">
      <c r="C534" s="67"/>
    </row>
    <row r="535" spans="3:3">
      <c r="C535" s="67"/>
    </row>
    <row r="536" spans="3:3">
      <c r="C536" s="67"/>
    </row>
    <row r="537" spans="3:3">
      <c r="C537" s="67"/>
    </row>
    <row r="538" spans="3:3">
      <c r="C538" s="67"/>
    </row>
    <row r="539" spans="3:3">
      <c r="C539" s="67"/>
    </row>
    <row r="540" spans="3:3">
      <c r="C540" s="67"/>
    </row>
    <row r="541" spans="3:3">
      <c r="C541" s="67"/>
    </row>
    <row r="542" spans="3:3">
      <c r="C542" s="67"/>
    </row>
    <row r="543" spans="3:3">
      <c r="C543" s="67"/>
    </row>
    <row r="544" spans="3:3">
      <c r="C544" s="67"/>
    </row>
    <row r="545" spans="3:3">
      <c r="C545" s="67"/>
    </row>
    <row r="546" spans="3:3">
      <c r="C546" s="67"/>
    </row>
    <row r="547" spans="3:3">
      <c r="C547" s="67"/>
    </row>
    <row r="548" spans="3:3">
      <c r="C548" s="67"/>
    </row>
    <row r="549" spans="3:3">
      <c r="C549" s="67"/>
    </row>
    <row r="550" spans="3:3">
      <c r="C550" s="67"/>
    </row>
    <row r="551" spans="3:3">
      <c r="C551" s="67"/>
    </row>
    <row r="552" spans="3:3">
      <c r="C552" s="67"/>
    </row>
    <row r="553" spans="3:3">
      <c r="C553" s="67"/>
    </row>
    <row r="554" spans="3:3">
      <c r="C554" s="67"/>
    </row>
    <row r="555" spans="3:3">
      <c r="C555" s="67"/>
    </row>
    <row r="556" spans="3:3">
      <c r="C556" s="67"/>
    </row>
    <row r="557" spans="3:3">
      <c r="C557" s="67"/>
    </row>
    <row r="558" spans="3:3">
      <c r="C558" s="67"/>
    </row>
    <row r="559" spans="3:3">
      <c r="C559" s="67"/>
    </row>
    <row r="560" spans="3:3">
      <c r="C560" s="67"/>
    </row>
    <row r="561" spans="3:3">
      <c r="C561" s="67"/>
    </row>
    <row r="562" spans="3:3">
      <c r="C562" s="67"/>
    </row>
    <row r="563" spans="3:3">
      <c r="C563" s="67"/>
    </row>
    <row r="564" spans="3:3">
      <c r="C564" s="67"/>
    </row>
    <row r="565" spans="3:3">
      <c r="C565" s="67"/>
    </row>
    <row r="566" spans="3:3">
      <c r="C566" s="67"/>
    </row>
    <row r="567" spans="3:3">
      <c r="C567" s="67"/>
    </row>
    <row r="568" spans="3:3">
      <c r="C568" s="67"/>
    </row>
    <row r="569" spans="3:3">
      <c r="C569" s="67"/>
    </row>
    <row r="570" spans="3:3">
      <c r="C570" s="67"/>
    </row>
    <row r="571" spans="3:3">
      <c r="C571" s="67"/>
    </row>
    <row r="572" spans="3:3">
      <c r="C572" s="67"/>
    </row>
    <row r="573" spans="3:3">
      <c r="C573" s="67"/>
    </row>
    <row r="574" spans="3:3">
      <c r="C574" s="67"/>
    </row>
    <row r="575" spans="3:3">
      <c r="C575" s="67"/>
    </row>
    <row r="576" spans="3:3">
      <c r="C576" s="67"/>
    </row>
    <row r="577" spans="3:3">
      <c r="C577" s="67"/>
    </row>
    <row r="578" spans="3:3">
      <c r="C578" s="67"/>
    </row>
    <row r="579" spans="3:3">
      <c r="C579" s="67"/>
    </row>
    <row r="580" spans="3:3">
      <c r="C580" s="67"/>
    </row>
    <row r="581" spans="3:3">
      <c r="C581" s="67"/>
    </row>
    <row r="582" spans="3:3">
      <c r="C582" s="67"/>
    </row>
    <row r="583" spans="3:3">
      <c r="C583" s="67"/>
    </row>
    <row r="584" spans="3:3">
      <c r="C584" s="67"/>
    </row>
    <row r="585" spans="3:3">
      <c r="C585" s="67"/>
    </row>
    <row r="586" spans="3:3">
      <c r="C586" s="67"/>
    </row>
    <row r="587" spans="3:3">
      <c r="C587" s="67"/>
    </row>
    <row r="588" spans="3:3">
      <c r="C588" s="67"/>
    </row>
    <row r="589" spans="3:3">
      <c r="C589" s="67"/>
    </row>
    <row r="590" spans="3:3">
      <c r="C590" s="67"/>
    </row>
    <row r="591" spans="3:3">
      <c r="C591" s="67"/>
    </row>
    <row r="592" spans="3:3">
      <c r="C592" s="67"/>
    </row>
    <row r="593" spans="3:3">
      <c r="C593" s="67"/>
    </row>
    <row r="594" spans="3:3">
      <c r="C594" s="67"/>
    </row>
    <row r="595" spans="3:3">
      <c r="C595" s="67"/>
    </row>
    <row r="596" spans="3:3">
      <c r="C596" s="67"/>
    </row>
    <row r="597" spans="3:3">
      <c r="C597" s="67"/>
    </row>
    <row r="598" spans="3:3">
      <c r="C598" s="67"/>
    </row>
    <row r="599" spans="3:3">
      <c r="C599" s="67"/>
    </row>
    <row r="600" spans="3:3">
      <c r="C600" s="67"/>
    </row>
    <row r="601" spans="3:3">
      <c r="C601" s="67"/>
    </row>
    <row r="602" spans="3:3">
      <c r="C602" s="67"/>
    </row>
    <row r="603" spans="3:3">
      <c r="C603" s="67"/>
    </row>
    <row r="604" spans="3:3">
      <c r="C604" s="67"/>
    </row>
    <row r="605" spans="3:3">
      <c r="C605" s="67"/>
    </row>
    <row r="606" spans="3:3">
      <c r="C606" s="67"/>
    </row>
    <row r="607" spans="3:3">
      <c r="C607" s="67"/>
    </row>
    <row r="608" spans="3:3">
      <c r="C608" s="67"/>
    </row>
    <row r="609" spans="3:3">
      <c r="C609" s="67"/>
    </row>
    <row r="610" spans="3:3">
      <c r="C610" s="67"/>
    </row>
    <row r="611" spans="3:3">
      <c r="C611" s="67"/>
    </row>
    <row r="612" spans="3:3">
      <c r="C612" s="67"/>
    </row>
    <row r="613" spans="3:3">
      <c r="C613" s="67"/>
    </row>
    <row r="614" spans="3:3">
      <c r="C614" s="67"/>
    </row>
    <row r="615" spans="3:3">
      <c r="C615" s="67"/>
    </row>
    <row r="616" spans="3:3">
      <c r="C616" s="67"/>
    </row>
    <row r="617" spans="3:3">
      <c r="C617" s="67"/>
    </row>
    <row r="618" spans="3:3">
      <c r="C618" s="67"/>
    </row>
    <row r="619" spans="3:3">
      <c r="C619" s="67"/>
    </row>
    <row r="620" spans="3:3">
      <c r="C620" s="67"/>
    </row>
    <row r="621" spans="3:3">
      <c r="C621" s="67"/>
    </row>
    <row r="622" spans="3:3">
      <c r="C622" s="67"/>
    </row>
    <row r="623" spans="3:3">
      <c r="C623" s="67"/>
    </row>
    <row r="624" spans="3:3">
      <c r="C624" s="67"/>
    </row>
    <row r="625" spans="3:3">
      <c r="C625" s="67"/>
    </row>
    <row r="626" spans="3:3">
      <c r="C626" s="67"/>
    </row>
    <row r="627" spans="3:3">
      <c r="C627" s="67"/>
    </row>
    <row r="628" spans="3:3">
      <c r="C628" s="67"/>
    </row>
    <row r="629" spans="3:3">
      <c r="C629" s="67"/>
    </row>
    <row r="630" spans="3:3">
      <c r="C630" s="67"/>
    </row>
    <row r="631" spans="3:3">
      <c r="C631" s="67"/>
    </row>
    <row r="632" spans="3:3">
      <c r="C632" s="67"/>
    </row>
    <row r="633" spans="3:3">
      <c r="C633" s="67"/>
    </row>
    <row r="634" spans="3:3">
      <c r="C634" s="67"/>
    </row>
    <row r="635" spans="3:3">
      <c r="C635" s="67"/>
    </row>
    <row r="636" spans="3:3">
      <c r="C636" s="67"/>
    </row>
    <row r="637" spans="3:3">
      <c r="C637" s="67"/>
    </row>
    <row r="638" spans="3:3">
      <c r="C638" s="67"/>
    </row>
    <row r="639" spans="3:3">
      <c r="C639" s="67"/>
    </row>
    <row r="640" spans="3:3">
      <c r="C640" s="67"/>
    </row>
    <row r="641" spans="3:3">
      <c r="C641" s="67"/>
    </row>
    <row r="642" spans="3:3">
      <c r="C642" s="67"/>
    </row>
    <row r="643" spans="3:3">
      <c r="C643" s="67"/>
    </row>
    <row r="644" spans="3:3">
      <c r="C644" s="67"/>
    </row>
    <row r="645" spans="3:3">
      <c r="C645" s="67"/>
    </row>
    <row r="646" spans="3:3">
      <c r="C646" s="67"/>
    </row>
    <row r="647" spans="3:3">
      <c r="C647" s="67"/>
    </row>
    <row r="648" spans="3:3">
      <c r="C648" s="67"/>
    </row>
    <row r="649" spans="3:3">
      <c r="C649" s="67"/>
    </row>
    <row r="650" spans="3:3">
      <c r="C650" s="67"/>
    </row>
    <row r="651" spans="3:3">
      <c r="C651" s="67"/>
    </row>
    <row r="652" spans="3:3">
      <c r="C652" s="67"/>
    </row>
    <row r="653" spans="3:3">
      <c r="C653" s="67"/>
    </row>
    <row r="654" spans="3:3">
      <c r="C654" s="67"/>
    </row>
    <row r="655" spans="3:3">
      <c r="C655" s="67"/>
    </row>
    <row r="656" spans="3:3">
      <c r="C656" s="67"/>
    </row>
    <row r="657" spans="3:3">
      <c r="C657" s="67"/>
    </row>
    <row r="658" spans="3:3">
      <c r="C658" s="67"/>
    </row>
    <row r="659" spans="3:3">
      <c r="C659" s="67"/>
    </row>
    <row r="660" spans="3:3">
      <c r="C660" s="67"/>
    </row>
    <row r="661" spans="3:3">
      <c r="C661" s="67"/>
    </row>
    <row r="662" spans="3:3">
      <c r="C662" s="67"/>
    </row>
    <row r="663" spans="3:3">
      <c r="C663" s="67"/>
    </row>
    <row r="664" spans="3:3">
      <c r="C664" s="67"/>
    </row>
    <row r="665" spans="3:3">
      <c r="C665" s="67"/>
    </row>
    <row r="666" spans="3:3">
      <c r="C666" s="67"/>
    </row>
    <row r="667" spans="3:3">
      <c r="C667" s="67"/>
    </row>
    <row r="668" spans="3:3">
      <c r="C668" s="67"/>
    </row>
    <row r="669" spans="3:3">
      <c r="C669" s="67"/>
    </row>
    <row r="670" spans="3:3">
      <c r="C670" s="67"/>
    </row>
    <row r="671" spans="3:3">
      <c r="C671" s="67"/>
    </row>
    <row r="672" spans="3:3">
      <c r="C672" s="67"/>
    </row>
    <row r="673" spans="3:3">
      <c r="C673" s="67"/>
    </row>
    <row r="674" spans="3:3">
      <c r="C674" s="67"/>
    </row>
    <row r="675" spans="3:3">
      <c r="C675" s="67"/>
    </row>
    <row r="676" spans="3:3">
      <c r="C676" s="67"/>
    </row>
    <row r="677" spans="3:3">
      <c r="C677" s="67"/>
    </row>
    <row r="678" spans="3:3">
      <c r="C678" s="67"/>
    </row>
    <row r="679" spans="3:3">
      <c r="C679" s="67"/>
    </row>
    <row r="680" spans="3:3">
      <c r="C680" s="67"/>
    </row>
    <row r="681" spans="3:3">
      <c r="C681" s="67"/>
    </row>
    <row r="682" spans="3:3">
      <c r="C682" s="67"/>
    </row>
    <row r="683" spans="3:3">
      <c r="C683" s="67"/>
    </row>
    <row r="684" spans="3:3">
      <c r="C684" s="67"/>
    </row>
    <row r="685" spans="3:3">
      <c r="C685" s="67"/>
    </row>
    <row r="686" spans="3:3">
      <c r="C686" s="67"/>
    </row>
    <row r="687" spans="3:3">
      <c r="C687" s="67"/>
    </row>
    <row r="688" spans="3:3">
      <c r="C688" s="67"/>
    </row>
    <row r="689" spans="3:3">
      <c r="C689" s="67"/>
    </row>
    <row r="690" spans="3:3">
      <c r="C690" s="67"/>
    </row>
    <row r="691" spans="3:3">
      <c r="C691" s="67"/>
    </row>
    <row r="692" spans="3:3">
      <c r="C692" s="67"/>
    </row>
    <row r="693" spans="3:3">
      <c r="C693" s="67"/>
    </row>
    <row r="694" spans="3:3">
      <c r="C694" s="67"/>
    </row>
    <row r="695" spans="3:3">
      <c r="C695" s="67"/>
    </row>
    <row r="696" spans="3:3">
      <c r="C696" s="67"/>
    </row>
    <row r="697" spans="3:3">
      <c r="C697" s="67"/>
    </row>
    <row r="698" spans="3:3">
      <c r="C698" s="67"/>
    </row>
    <row r="699" spans="3:3">
      <c r="C699" s="67"/>
    </row>
    <row r="700" spans="3:3">
      <c r="C700" s="67"/>
    </row>
    <row r="701" spans="3:3">
      <c r="C701" s="67"/>
    </row>
    <row r="702" spans="3:3">
      <c r="C702" s="67"/>
    </row>
    <row r="703" spans="3:3">
      <c r="C703" s="67"/>
    </row>
    <row r="704" spans="3:3">
      <c r="C704" s="67"/>
    </row>
    <row r="705" spans="3:3">
      <c r="C705" s="67"/>
    </row>
    <row r="706" spans="3:3">
      <c r="C706" s="67"/>
    </row>
    <row r="707" spans="3:3">
      <c r="C707" s="67"/>
    </row>
    <row r="708" spans="3:3">
      <c r="C708" s="67"/>
    </row>
    <row r="709" spans="3:3">
      <c r="C709" s="67"/>
    </row>
    <row r="710" spans="3:3">
      <c r="C710" s="67"/>
    </row>
    <row r="711" spans="3:3">
      <c r="C711" s="67"/>
    </row>
    <row r="712" spans="3:3">
      <c r="C712" s="67"/>
    </row>
    <row r="713" spans="3:3">
      <c r="C713" s="67"/>
    </row>
    <row r="714" spans="3:3">
      <c r="C714" s="67"/>
    </row>
    <row r="715" spans="3:3">
      <c r="C715" s="67"/>
    </row>
    <row r="716" spans="3:3">
      <c r="C716" s="67"/>
    </row>
    <row r="717" spans="3:3">
      <c r="C717" s="67"/>
    </row>
    <row r="718" spans="3:3">
      <c r="C718" s="67"/>
    </row>
    <row r="719" spans="3:3">
      <c r="C719" s="67"/>
    </row>
    <row r="720" spans="3:3">
      <c r="C720" s="67"/>
    </row>
    <row r="721" spans="3:3">
      <c r="C721" s="67"/>
    </row>
    <row r="722" spans="3:3">
      <c r="C722" s="67"/>
    </row>
    <row r="723" spans="3:3">
      <c r="C723" s="67"/>
    </row>
    <row r="724" spans="3:3">
      <c r="C724" s="67"/>
    </row>
    <row r="725" spans="3:3">
      <c r="C725" s="67"/>
    </row>
    <row r="726" spans="3:3">
      <c r="C726" s="67"/>
    </row>
    <row r="727" spans="3:3">
      <c r="C727" s="67"/>
    </row>
    <row r="728" spans="3:3">
      <c r="C728" s="67"/>
    </row>
    <row r="729" spans="3:3">
      <c r="C729" s="67"/>
    </row>
    <row r="730" spans="3:3">
      <c r="C730" s="67"/>
    </row>
    <row r="731" spans="3:3">
      <c r="C731" s="67"/>
    </row>
    <row r="732" spans="3:3">
      <c r="C732" s="67"/>
    </row>
    <row r="733" spans="3:3">
      <c r="C733" s="67"/>
    </row>
    <row r="734" spans="3:3">
      <c r="C734" s="67"/>
    </row>
    <row r="735" spans="3:3">
      <c r="C735" s="67"/>
    </row>
    <row r="736" spans="3:3">
      <c r="C736" s="67"/>
    </row>
    <row r="737" spans="3:3">
      <c r="C737" s="67"/>
    </row>
    <row r="738" spans="3:3">
      <c r="C738" s="67"/>
    </row>
    <row r="739" spans="3:3">
      <c r="C739" s="67"/>
    </row>
    <row r="740" spans="3:3">
      <c r="C740" s="67"/>
    </row>
    <row r="741" spans="3:3">
      <c r="C741" s="67"/>
    </row>
    <row r="742" spans="3:3">
      <c r="C742" s="67"/>
    </row>
    <row r="743" spans="3:3">
      <c r="C743" s="67"/>
    </row>
    <row r="744" spans="3:3">
      <c r="C744" s="67"/>
    </row>
    <row r="745" spans="3:3">
      <c r="C745" s="67"/>
    </row>
    <row r="746" spans="3:3">
      <c r="C746" s="67"/>
    </row>
    <row r="747" spans="3:3">
      <c r="C747" s="67"/>
    </row>
    <row r="748" spans="3:3">
      <c r="C748" s="67"/>
    </row>
    <row r="749" spans="3:3">
      <c r="C749" s="67"/>
    </row>
    <row r="750" spans="3:3">
      <c r="C750" s="67"/>
    </row>
    <row r="751" spans="3:3">
      <c r="C751" s="67"/>
    </row>
    <row r="752" spans="3:3">
      <c r="C752" s="67"/>
    </row>
    <row r="753" spans="3:3">
      <c r="C753" s="67"/>
    </row>
    <row r="754" spans="3:3">
      <c r="C754" s="67"/>
    </row>
    <row r="755" spans="3:3">
      <c r="C755" s="67"/>
    </row>
    <row r="756" spans="3:3">
      <c r="C756" s="67"/>
    </row>
    <row r="757" spans="3:3">
      <c r="C757" s="67"/>
    </row>
    <row r="758" spans="3:3">
      <c r="C758" s="67"/>
    </row>
    <row r="759" spans="3:3">
      <c r="C759" s="67"/>
    </row>
    <row r="760" spans="3:3">
      <c r="C760" s="67"/>
    </row>
    <row r="761" spans="3:3">
      <c r="C761" s="67"/>
    </row>
    <row r="762" spans="3:3">
      <c r="C762" s="67"/>
    </row>
    <row r="763" spans="3:3">
      <c r="C763" s="67"/>
    </row>
    <row r="764" spans="3:3">
      <c r="C764" s="67"/>
    </row>
    <row r="765" spans="3:3">
      <c r="C765" s="67"/>
    </row>
    <row r="766" spans="3:3">
      <c r="C766" s="67"/>
    </row>
    <row r="767" spans="3:3">
      <c r="C767" s="67"/>
    </row>
    <row r="768" spans="3:3">
      <c r="C768" s="67"/>
    </row>
    <row r="769" spans="3:3">
      <c r="C769" s="67"/>
    </row>
    <row r="770" spans="3:3">
      <c r="C770" s="67"/>
    </row>
    <row r="771" spans="3:3">
      <c r="C771" s="67"/>
    </row>
    <row r="772" spans="3:3">
      <c r="C772" s="67"/>
    </row>
    <row r="773" spans="3:3">
      <c r="C773" s="67"/>
    </row>
    <row r="774" spans="3:3">
      <c r="C774" s="67"/>
    </row>
    <row r="775" spans="3:3">
      <c r="C775" s="67"/>
    </row>
    <row r="776" spans="3:3">
      <c r="C776" s="67"/>
    </row>
    <row r="777" spans="3:3">
      <c r="C777" s="67"/>
    </row>
    <row r="778" spans="3:3">
      <c r="C778" s="67"/>
    </row>
    <row r="779" spans="3:3">
      <c r="C779" s="67"/>
    </row>
    <row r="780" spans="3:3">
      <c r="C780" s="67"/>
    </row>
    <row r="781" spans="3:3">
      <c r="C781" s="67"/>
    </row>
    <row r="782" spans="3:3">
      <c r="C782" s="67"/>
    </row>
    <row r="783" spans="3:3">
      <c r="C783" s="67"/>
    </row>
    <row r="784" spans="3:3">
      <c r="C784" s="67"/>
    </row>
    <row r="785" spans="3:3">
      <c r="C785" s="67"/>
    </row>
    <row r="786" spans="3:3">
      <c r="C786" s="67"/>
    </row>
    <row r="787" spans="3:3">
      <c r="C787" s="67"/>
    </row>
    <row r="788" spans="3:3">
      <c r="C788" s="67"/>
    </row>
    <row r="789" spans="3:3">
      <c r="C789" s="67"/>
    </row>
    <row r="790" spans="3:3">
      <c r="C790" s="67"/>
    </row>
    <row r="791" spans="3:3">
      <c r="C791" s="67"/>
    </row>
    <row r="792" spans="3:3">
      <c r="C792" s="67"/>
    </row>
    <row r="793" spans="3:3">
      <c r="C793" s="67"/>
    </row>
    <row r="794" spans="3:3">
      <c r="C794" s="67"/>
    </row>
    <row r="795" spans="3:3">
      <c r="C795" s="67"/>
    </row>
    <row r="796" spans="3:3">
      <c r="C796" s="67"/>
    </row>
    <row r="797" spans="3:3">
      <c r="C797" s="67"/>
    </row>
    <row r="798" spans="3:3">
      <c r="C798" s="67"/>
    </row>
    <row r="799" spans="3:3">
      <c r="C799" s="67"/>
    </row>
    <row r="800" spans="3:3">
      <c r="C800" s="67"/>
    </row>
    <row r="801" spans="3:3">
      <c r="C801" s="67"/>
    </row>
    <row r="802" spans="3:3">
      <c r="C802" s="67"/>
    </row>
    <row r="803" spans="3:3">
      <c r="C803" s="67"/>
    </row>
    <row r="804" spans="3:3">
      <c r="C804" s="67"/>
    </row>
    <row r="805" spans="3:3">
      <c r="C805" s="67"/>
    </row>
    <row r="806" spans="3:3">
      <c r="C806" s="67"/>
    </row>
    <row r="807" spans="3:3">
      <c r="C807" s="67"/>
    </row>
    <row r="808" spans="3:3">
      <c r="C808" s="67"/>
    </row>
    <row r="809" spans="3:3">
      <c r="C809" s="67"/>
    </row>
    <row r="810" spans="3:3">
      <c r="C810" s="67"/>
    </row>
    <row r="811" spans="3:3">
      <c r="C811" s="67"/>
    </row>
    <row r="812" spans="3:3">
      <c r="C812" s="67"/>
    </row>
    <row r="813" spans="3:3">
      <c r="C813" s="67"/>
    </row>
    <row r="814" spans="3:3">
      <c r="C814" s="67"/>
    </row>
    <row r="815" spans="3:3">
      <c r="C815" s="67"/>
    </row>
    <row r="816" spans="3:3">
      <c r="C816" s="67"/>
    </row>
    <row r="817" spans="3:3">
      <c r="C817" s="67"/>
    </row>
    <row r="818" spans="3:3">
      <c r="C818" s="67"/>
    </row>
    <row r="819" spans="3:3">
      <c r="C819" s="67"/>
    </row>
    <row r="820" spans="3:3">
      <c r="C820" s="67"/>
    </row>
    <row r="821" spans="3:3">
      <c r="C821" s="67"/>
    </row>
    <row r="822" spans="3:3">
      <c r="C822" s="67"/>
    </row>
    <row r="823" spans="3:3">
      <c r="C823" s="67"/>
    </row>
    <row r="824" spans="3:3">
      <c r="C824" s="67"/>
    </row>
    <row r="825" spans="3:3">
      <c r="C825" s="67"/>
    </row>
    <row r="826" spans="3:3">
      <c r="C826" s="67"/>
    </row>
    <row r="827" spans="3:3">
      <c r="C827" s="67"/>
    </row>
    <row r="828" spans="3:3">
      <c r="C828" s="67"/>
    </row>
    <row r="829" spans="3:3">
      <c r="C829" s="67"/>
    </row>
    <row r="830" spans="3:3">
      <c r="C830" s="67"/>
    </row>
    <row r="831" spans="3:3">
      <c r="C831" s="67"/>
    </row>
    <row r="832" spans="3:3">
      <c r="C832" s="67"/>
    </row>
    <row r="833" spans="3:3">
      <c r="C833" s="67"/>
    </row>
    <row r="834" spans="3:3">
      <c r="C834" s="67"/>
    </row>
    <row r="835" spans="3:3">
      <c r="C835" s="67"/>
    </row>
    <row r="836" spans="3:3">
      <c r="C836" s="67"/>
    </row>
    <row r="837" spans="3:3">
      <c r="C837" s="67"/>
    </row>
    <row r="838" spans="3:3">
      <c r="C838" s="67"/>
    </row>
    <row r="839" spans="3:3">
      <c r="C839" s="67"/>
    </row>
    <row r="840" spans="3:3">
      <c r="C840" s="67"/>
    </row>
    <row r="841" spans="3:3">
      <c r="C841" s="67"/>
    </row>
    <row r="842" spans="3:3">
      <c r="C842" s="67"/>
    </row>
    <row r="843" spans="3:3">
      <c r="C843" s="67"/>
    </row>
    <row r="844" spans="3:3">
      <c r="C844" s="67"/>
    </row>
    <row r="845" spans="3:3">
      <c r="C845" s="67"/>
    </row>
    <row r="846" spans="3:3">
      <c r="C846" s="67"/>
    </row>
    <row r="847" spans="3:3">
      <c r="C847" s="67"/>
    </row>
    <row r="848" spans="3:3">
      <c r="C848" s="67"/>
    </row>
    <row r="849" spans="3:3">
      <c r="C849" s="67"/>
    </row>
    <row r="850" spans="3:3">
      <c r="C850" s="67"/>
    </row>
    <row r="851" spans="3:3">
      <c r="C851" s="67"/>
    </row>
    <row r="852" spans="3:3">
      <c r="C852" s="67"/>
    </row>
    <row r="853" spans="3:3">
      <c r="C853" s="67"/>
    </row>
    <row r="854" spans="3:3">
      <c r="C854" s="67"/>
    </row>
    <row r="855" spans="3:3">
      <c r="C855" s="67"/>
    </row>
    <row r="856" spans="3:3">
      <c r="C856" s="67"/>
    </row>
    <row r="857" spans="3:3">
      <c r="C857" s="67"/>
    </row>
    <row r="858" spans="3:3">
      <c r="C858" s="67"/>
    </row>
    <row r="859" spans="3:3">
      <c r="C859" s="67"/>
    </row>
    <row r="860" spans="3:3">
      <c r="C860" s="67"/>
    </row>
    <row r="861" spans="3:3">
      <c r="C861" s="67"/>
    </row>
    <row r="862" spans="3:3">
      <c r="C862" s="67"/>
    </row>
    <row r="863" spans="3:3">
      <c r="C863" s="67"/>
    </row>
    <row r="864" spans="3:3">
      <c r="C864" s="67"/>
    </row>
    <row r="865" spans="3:3">
      <c r="C865" s="67"/>
    </row>
    <row r="866" spans="3:3">
      <c r="C866" s="67"/>
    </row>
    <row r="867" spans="3:3">
      <c r="C867" s="67"/>
    </row>
    <row r="868" spans="3:3">
      <c r="C868" s="67"/>
    </row>
    <row r="869" spans="3:3">
      <c r="C869" s="67"/>
    </row>
    <row r="870" spans="3:3">
      <c r="C870" s="67"/>
    </row>
    <row r="871" spans="3:3">
      <c r="C871" s="67"/>
    </row>
    <row r="872" spans="3:3">
      <c r="C872" s="67"/>
    </row>
    <row r="873" spans="3:3">
      <c r="C873" s="67"/>
    </row>
    <row r="874" spans="3:3">
      <c r="C874" s="67"/>
    </row>
    <row r="875" spans="3:3">
      <c r="C875" s="67"/>
    </row>
    <row r="876" spans="3:3">
      <c r="C876" s="67"/>
    </row>
    <row r="877" spans="3:3">
      <c r="C877" s="67"/>
    </row>
    <row r="878" spans="3:3">
      <c r="C878" s="67"/>
    </row>
    <row r="879" spans="3:3">
      <c r="C879" s="67"/>
    </row>
    <row r="880" spans="3:3">
      <c r="C880" s="67"/>
    </row>
    <row r="881" spans="3:3">
      <c r="C881" s="67"/>
    </row>
    <row r="882" spans="3:3">
      <c r="C882" s="67"/>
    </row>
    <row r="883" spans="3:3">
      <c r="C883" s="67"/>
    </row>
    <row r="884" spans="3:3">
      <c r="C884" s="67"/>
    </row>
    <row r="885" spans="3:3">
      <c r="C885" s="67"/>
    </row>
    <row r="886" spans="3:3">
      <c r="C886" s="67"/>
    </row>
    <row r="887" spans="3:3">
      <c r="C887" s="67"/>
    </row>
    <row r="888" spans="3:3">
      <c r="C888" s="67"/>
    </row>
    <row r="889" spans="3:3">
      <c r="C889" s="67"/>
    </row>
    <row r="890" spans="3:3">
      <c r="C890" s="67"/>
    </row>
    <row r="891" spans="3:3">
      <c r="C891" s="67"/>
    </row>
    <row r="892" spans="3:3">
      <c r="C892" s="67"/>
    </row>
    <row r="893" spans="3:3">
      <c r="C893" s="67"/>
    </row>
    <row r="894" spans="3:3">
      <c r="C894" s="67"/>
    </row>
    <row r="895" spans="3:3">
      <c r="C895" s="67"/>
    </row>
    <row r="896" spans="3:3">
      <c r="C896" s="67"/>
    </row>
    <row r="897" spans="3:3">
      <c r="C897" s="67"/>
    </row>
    <row r="898" spans="3:3">
      <c r="C898" s="67"/>
    </row>
    <row r="899" spans="3:3">
      <c r="C899" s="67"/>
    </row>
    <row r="900" spans="3:3">
      <c r="C900" s="67"/>
    </row>
    <row r="901" spans="3:3">
      <c r="C901" s="67"/>
    </row>
    <row r="902" spans="3:3">
      <c r="C902" s="67"/>
    </row>
    <row r="903" spans="3:3">
      <c r="C903" s="67"/>
    </row>
    <row r="904" spans="3:3">
      <c r="C904" s="67"/>
    </row>
    <row r="905" spans="3:3">
      <c r="C905" s="67"/>
    </row>
    <row r="906" spans="3:3">
      <c r="C906" s="67"/>
    </row>
    <row r="907" spans="3:3">
      <c r="C907" s="67"/>
    </row>
    <row r="908" spans="3:3">
      <c r="C908" s="67"/>
    </row>
    <row r="909" spans="3:3">
      <c r="C909" s="67"/>
    </row>
    <row r="910" spans="3:3">
      <c r="C910" s="67"/>
    </row>
    <row r="911" spans="3:3">
      <c r="C911" s="67"/>
    </row>
    <row r="912" spans="3:3">
      <c r="C912" s="67"/>
    </row>
    <row r="913" spans="3:3">
      <c r="C913" s="67"/>
    </row>
    <row r="914" spans="3:3">
      <c r="C914" s="67"/>
    </row>
    <row r="915" spans="3:3">
      <c r="C915" s="67"/>
    </row>
    <row r="916" spans="3:3">
      <c r="C916" s="67"/>
    </row>
    <row r="917" spans="3:3">
      <c r="C917" s="67"/>
    </row>
    <row r="918" spans="3:3">
      <c r="C918" s="67"/>
    </row>
    <row r="919" spans="3:3">
      <c r="C919" s="67"/>
    </row>
    <row r="920" spans="3:3">
      <c r="C920" s="67"/>
    </row>
    <row r="921" spans="3:3">
      <c r="C921" s="67"/>
    </row>
    <row r="922" spans="3:3">
      <c r="C922" s="67"/>
    </row>
    <row r="923" spans="3:3">
      <c r="C923" s="67"/>
    </row>
    <row r="924" spans="3:3">
      <c r="C924" s="67"/>
    </row>
    <row r="925" spans="3:3">
      <c r="C925" s="67"/>
    </row>
    <row r="926" spans="3:3">
      <c r="C926" s="67"/>
    </row>
    <row r="927" spans="3:3">
      <c r="C927" s="67"/>
    </row>
    <row r="928" spans="3:3">
      <c r="C928" s="67"/>
    </row>
    <row r="929" spans="3:3">
      <c r="C929" s="67"/>
    </row>
    <row r="930" spans="3:3">
      <c r="C930" s="67"/>
    </row>
    <row r="931" spans="3:3">
      <c r="C931" s="67"/>
    </row>
    <row r="932" spans="3:3">
      <c r="C932" s="67"/>
    </row>
    <row r="933" spans="3:3">
      <c r="C933" s="67"/>
    </row>
    <row r="934" spans="3:3">
      <c r="C934" s="67"/>
    </row>
    <row r="935" spans="3:3">
      <c r="C935" s="67"/>
    </row>
    <row r="936" spans="3:3">
      <c r="C936" s="67"/>
    </row>
    <row r="937" spans="3:3">
      <c r="C937" s="67"/>
    </row>
    <row r="938" spans="3:3">
      <c r="C938" s="67"/>
    </row>
    <row r="939" spans="3:3">
      <c r="C939" s="67"/>
    </row>
    <row r="940" spans="3:3">
      <c r="C940" s="67"/>
    </row>
    <row r="941" spans="3:3">
      <c r="C941" s="67"/>
    </row>
    <row r="942" spans="3:3">
      <c r="C942" s="67"/>
    </row>
    <row r="943" spans="3:3">
      <c r="C943" s="67"/>
    </row>
    <row r="944" spans="3:3">
      <c r="C944" s="67"/>
    </row>
    <row r="945" spans="3:3">
      <c r="C945" s="67"/>
    </row>
    <row r="946" spans="3:3">
      <c r="C946" s="67"/>
    </row>
    <row r="947" spans="3:3">
      <c r="C947" s="67"/>
    </row>
    <row r="948" spans="3:3">
      <c r="C948" s="67"/>
    </row>
    <row r="949" spans="3:3">
      <c r="C949" s="67"/>
    </row>
    <row r="950" spans="3:3">
      <c r="C950" s="67"/>
    </row>
    <row r="951" spans="3:3">
      <c r="C951" s="67"/>
    </row>
    <row r="952" spans="3:3">
      <c r="C952" s="67"/>
    </row>
    <row r="953" spans="3:3">
      <c r="C953" s="67"/>
    </row>
    <row r="954" spans="3:3">
      <c r="C954" s="67"/>
    </row>
    <row r="955" spans="3:3">
      <c r="C955" s="67"/>
    </row>
    <row r="956" spans="3:3">
      <c r="C956" s="67"/>
    </row>
    <row r="957" spans="3:3">
      <c r="C957" s="67"/>
    </row>
    <row r="958" spans="3:3">
      <c r="C958" s="67"/>
    </row>
    <row r="959" spans="3:3">
      <c r="C959" s="67"/>
    </row>
    <row r="960" spans="3:3">
      <c r="C960" s="67"/>
    </row>
    <row r="961" spans="3:3">
      <c r="C961" s="67"/>
    </row>
    <row r="962" spans="3:3">
      <c r="C962" s="67"/>
    </row>
    <row r="963" spans="3:3">
      <c r="C963" s="67"/>
    </row>
    <row r="964" spans="3:3">
      <c r="C964" s="67"/>
    </row>
    <row r="965" spans="3:3">
      <c r="C965" s="67"/>
    </row>
    <row r="966" spans="3:3">
      <c r="C966" s="67"/>
    </row>
    <row r="967" spans="3:3">
      <c r="C967" s="67"/>
    </row>
    <row r="968" spans="3:3">
      <c r="C968" s="67"/>
    </row>
    <row r="969" spans="3:3">
      <c r="C969" s="67"/>
    </row>
    <row r="970" spans="3:3">
      <c r="C970" s="67"/>
    </row>
    <row r="971" spans="3:3">
      <c r="C971" s="67"/>
    </row>
    <row r="972" spans="3:3">
      <c r="C972" s="67"/>
    </row>
    <row r="973" spans="3:3">
      <c r="C973" s="67"/>
    </row>
    <row r="974" spans="3:3">
      <c r="C974" s="67"/>
    </row>
    <row r="975" spans="3:3">
      <c r="C975" s="67"/>
    </row>
    <row r="976" spans="3:3">
      <c r="C976" s="67"/>
    </row>
    <row r="977" spans="3:3">
      <c r="C977" s="67"/>
    </row>
    <row r="978" spans="3:3">
      <c r="C978" s="67"/>
    </row>
    <row r="979" spans="3:3">
      <c r="C979" s="67"/>
    </row>
    <row r="980" spans="3:3">
      <c r="C980" s="67"/>
    </row>
    <row r="981" spans="3:3">
      <c r="C981" s="67"/>
    </row>
    <row r="982" spans="3:3">
      <c r="C982" s="67"/>
    </row>
    <row r="983" spans="3:3">
      <c r="C983" s="67"/>
    </row>
    <row r="984" spans="3:3">
      <c r="C984" s="67"/>
    </row>
    <row r="985" spans="3:3">
      <c r="C985" s="67"/>
    </row>
    <row r="986" spans="3:3">
      <c r="C986" s="67"/>
    </row>
    <row r="987" spans="3:3">
      <c r="C987" s="67"/>
    </row>
    <row r="988" spans="3:3">
      <c r="C988" s="67"/>
    </row>
    <row r="989" spans="3:3">
      <c r="C989" s="67"/>
    </row>
    <row r="990" spans="3:3">
      <c r="C990" s="67"/>
    </row>
    <row r="991" spans="3:3">
      <c r="C991" s="67"/>
    </row>
    <row r="992" spans="3:3">
      <c r="C992" s="67"/>
    </row>
    <row r="993" spans="3:3">
      <c r="C993" s="67"/>
    </row>
    <row r="994" spans="3:3">
      <c r="C994" s="67"/>
    </row>
    <row r="995" spans="3:3">
      <c r="C995" s="67"/>
    </row>
    <row r="996" spans="3:3">
      <c r="C996" s="67"/>
    </row>
    <row r="997" spans="3:3">
      <c r="C997" s="67"/>
    </row>
    <row r="998" spans="3:3">
      <c r="C998" s="67"/>
    </row>
    <row r="999" spans="3:3">
      <c r="C999" s="67"/>
    </row>
    <row r="1000" spans="3:3">
      <c r="C1000" s="67"/>
    </row>
    <row r="1001" spans="3:3">
      <c r="C1001" s="67"/>
    </row>
    <row r="1002" spans="3:3">
      <c r="C1002" s="67"/>
    </row>
    <row r="1003" spans="3:3">
      <c r="C1003" s="67"/>
    </row>
    <row r="1004" spans="3:3">
      <c r="C1004" s="67"/>
    </row>
    <row r="1005" spans="3:3">
      <c r="C1005" s="67"/>
    </row>
    <row r="1006" spans="3:3">
      <c r="C1006" s="67"/>
    </row>
    <row r="1007" spans="3:3">
      <c r="C1007" s="67"/>
    </row>
    <row r="1008" spans="3:3">
      <c r="C1008" s="67"/>
    </row>
    <row r="1009" spans="3:3">
      <c r="C1009" s="67"/>
    </row>
    <row r="1010" spans="3:3">
      <c r="C1010" s="67"/>
    </row>
    <row r="1011" spans="3:3">
      <c r="C1011" s="67"/>
    </row>
    <row r="1012" spans="3:3">
      <c r="C1012" s="67"/>
    </row>
    <row r="1013" spans="3:3">
      <c r="C1013" s="67"/>
    </row>
    <row r="1014" spans="3:3">
      <c r="C1014" s="67"/>
    </row>
    <row r="1015" spans="3:3">
      <c r="C1015" s="67"/>
    </row>
    <row r="1016" spans="3:3">
      <c r="C1016" s="67"/>
    </row>
    <row r="1017" spans="3:3">
      <c r="C1017" s="67"/>
    </row>
    <row r="1018" spans="3:3">
      <c r="C1018" s="67"/>
    </row>
    <row r="1019" spans="3:3">
      <c r="C1019" s="67"/>
    </row>
    <row r="1020" spans="3:3">
      <c r="C1020" s="67"/>
    </row>
    <row r="1021" spans="3:3">
      <c r="C1021" s="67"/>
    </row>
    <row r="1022" spans="3:3">
      <c r="C1022" s="67"/>
    </row>
    <row r="1023" spans="3:3">
      <c r="C1023" s="67"/>
    </row>
    <row r="1024" spans="3:3">
      <c r="C1024" s="67"/>
    </row>
    <row r="1025" spans="3:3">
      <c r="C1025" s="67"/>
    </row>
    <row r="1026" spans="3:3">
      <c r="C1026" s="67"/>
    </row>
    <row r="1027" spans="3:3">
      <c r="C1027" s="67"/>
    </row>
    <row r="1028" spans="3:3">
      <c r="C1028" s="67"/>
    </row>
    <row r="1029" spans="3:3">
      <c r="C1029" s="67"/>
    </row>
    <row r="1030" spans="3:3">
      <c r="C1030" s="67"/>
    </row>
    <row r="1031" spans="3:3">
      <c r="C1031" s="67"/>
    </row>
    <row r="1032" spans="3:3">
      <c r="C1032" s="67"/>
    </row>
    <row r="1033" spans="3:3">
      <c r="C1033" s="67"/>
    </row>
    <row r="1034" spans="3:3">
      <c r="C1034" s="67"/>
    </row>
    <row r="1035" spans="3:3">
      <c r="C1035" s="67"/>
    </row>
    <row r="1036" spans="3:3">
      <c r="C1036" s="67"/>
    </row>
    <row r="1037" spans="3:3">
      <c r="C1037" s="67"/>
    </row>
    <row r="1038" spans="3:3">
      <c r="C1038" s="67"/>
    </row>
    <row r="1039" spans="3:3">
      <c r="C1039" s="67"/>
    </row>
    <row r="1040" spans="3:3">
      <c r="C1040" s="67"/>
    </row>
    <row r="1041" spans="3:3">
      <c r="C1041" s="67"/>
    </row>
    <row r="1042" spans="3:3">
      <c r="C1042" s="67"/>
    </row>
    <row r="1043" spans="3:3">
      <c r="C1043" s="67"/>
    </row>
    <row r="1044" spans="3:3">
      <c r="C1044" s="67"/>
    </row>
    <row r="1045" spans="3:3">
      <c r="C1045" s="67"/>
    </row>
    <row r="1046" spans="3:3">
      <c r="C1046" s="67"/>
    </row>
    <row r="1047" spans="3:3">
      <c r="C1047" s="67"/>
    </row>
    <row r="1048" spans="3:3">
      <c r="C1048" s="67"/>
    </row>
    <row r="1049" spans="3:3">
      <c r="C1049" s="67"/>
    </row>
    <row r="1050" spans="3:3">
      <c r="C1050" s="67"/>
    </row>
    <row r="1051" spans="3:3">
      <c r="C1051" s="67"/>
    </row>
    <row r="1052" spans="3:3">
      <c r="C1052" s="67"/>
    </row>
    <row r="1053" spans="3:3">
      <c r="C1053" s="67"/>
    </row>
    <row r="1054" spans="3:3">
      <c r="C1054" s="67"/>
    </row>
    <row r="1055" spans="3:3">
      <c r="C1055" s="67"/>
    </row>
    <row r="1056" spans="3:3">
      <c r="C1056" s="67"/>
    </row>
    <row r="1057" spans="3:3">
      <c r="C1057" s="67"/>
    </row>
    <row r="1058" spans="3:3">
      <c r="C1058" s="67"/>
    </row>
    <row r="1059" spans="3:3">
      <c r="C1059" s="67"/>
    </row>
    <row r="1060" spans="3:3">
      <c r="C1060" s="67"/>
    </row>
    <row r="1061" spans="3:3">
      <c r="C1061" s="67"/>
    </row>
    <row r="1062" spans="3:3">
      <c r="C1062" s="67"/>
    </row>
    <row r="1063" spans="3:3">
      <c r="C1063" s="67"/>
    </row>
    <row r="1064" spans="3:3">
      <c r="C1064" s="67"/>
    </row>
    <row r="1065" spans="3:3">
      <c r="C1065" s="67"/>
    </row>
    <row r="1066" spans="3:3">
      <c r="C1066" s="67"/>
    </row>
    <row r="1067" spans="3:3">
      <c r="C1067" s="67"/>
    </row>
    <row r="1068" spans="3:3">
      <c r="C1068" s="67"/>
    </row>
    <row r="1069" spans="3:3">
      <c r="C1069" s="67"/>
    </row>
    <row r="1070" spans="3:3">
      <c r="C1070" s="67"/>
    </row>
    <row r="1071" spans="3:3">
      <c r="C1071" s="67"/>
    </row>
    <row r="1072" spans="3:3">
      <c r="C1072" s="67"/>
    </row>
    <row r="1073" spans="3:3">
      <c r="C1073" s="67"/>
    </row>
    <row r="1074" spans="3:3">
      <c r="C1074" s="67"/>
    </row>
    <row r="1075" spans="3:3">
      <c r="C1075" s="67"/>
    </row>
    <row r="1076" spans="3:3">
      <c r="C1076" s="67"/>
    </row>
    <row r="1077" spans="3:3">
      <c r="C1077" s="67"/>
    </row>
    <row r="1078" spans="3:3">
      <c r="C1078" s="67"/>
    </row>
    <row r="1079" spans="3:3">
      <c r="C1079" s="67"/>
    </row>
    <row r="1080" spans="3:3">
      <c r="C1080" s="67"/>
    </row>
    <row r="1081" spans="3:3">
      <c r="C1081" s="67"/>
    </row>
    <row r="1082" spans="3:3">
      <c r="C1082" s="67"/>
    </row>
    <row r="1083" spans="3:3">
      <c r="C1083" s="67"/>
    </row>
    <row r="1084" spans="3:3">
      <c r="C1084" s="67"/>
    </row>
  </sheetData>
  <hyperlinks>
    <hyperlink ref="F2" r:id="rId1" xr:uid="{00000000-0004-0000-0100-000000000000}"/>
    <hyperlink ref="F3" r:id="rId2" xr:uid="{00000000-0004-0000-0100-000001000000}"/>
    <hyperlink ref="F4" r:id="rId3" xr:uid="{00000000-0004-0000-0100-000002000000}"/>
    <hyperlink ref="F5" r:id="rId4" xr:uid="{00000000-0004-0000-0100-000003000000}"/>
    <hyperlink ref="F6" r:id="rId5" xr:uid="{00000000-0004-0000-0100-000004000000}"/>
    <hyperlink ref="F7" r:id="rId6" xr:uid="{00000000-0004-0000-0100-000005000000}"/>
    <hyperlink ref="F8" r:id="rId7" xr:uid="{00000000-0004-0000-0100-000006000000}"/>
    <hyperlink ref="F9" r:id="rId8" xr:uid="{00000000-0004-0000-0100-000007000000}"/>
    <hyperlink ref="F10" r:id="rId9" xr:uid="{00000000-0004-0000-0100-000008000000}"/>
    <hyperlink ref="F11" r:id="rId10" xr:uid="{00000000-0004-0000-0100-000009000000}"/>
    <hyperlink ref="F12" r:id="rId11" xr:uid="{00000000-0004-0000-0100-00000A000000}"/>
    <hyperlink ref="F13" r:id="rId12" xr:uid="{00000000-0004-0000-0100-00000B000000}"/>
    <hyperlink ref="F14" r:id="rId13" xr:uid="{00000000-0004-0000-0100-00000C000000}"/>
    <hyperlink ref="F15" r:id="rId14" xr:uid="{00000000-0004-0000-0100-00000D000000}"/>
    <hyperlink ref="F16" r:id="rId15" xr:uid="{00000000-0004-0000-0100-00000E000000}"/>
    <hyperlink ref="F17" r:id="rId16" xr:uid="{00000000-0004-0000-0100-00000F000000}"/>
    <hyperlink ref="F18" r:id="rId17" xr:uid="{00000000-0004-0000-0100-000010000000}"/>
    <hyperlink ref="F19" r:id="rId18" xr:uid="{00000000-0004-0000-0100-000011000000}"/>
    <hyperlink ref="F20" r:id="rId19" xr:uid="{00000000-0004-0000-0100-000012000000}"/>
    <hyperlink ref="F21" r:id="rId20" xr:uid="{00000000-0004-0000-0100-000013000000}"/>
    <hyperlink ref="F22" r:id="rId21" xr:uid="{00000000-0004-0000-0100-000014000000}"/>
    <hyperlink ref="F23" r:id="rId22" xr:uid="{00000000-0004-0000-0100-000015000000}"/>
    <hyperlink ref="F24" r:id="rId23" xr:uid="{00000000-0004-0000-0100-000016000000}"/>
    <hyperlink ref="F25" r:id="rId24" xr:uid="{00000000-0004-0000-0100-000017000000}"/>
    <hyperlink ref="F26" r:id="rId25" xr:uid="{00000000-0004-0000-0100-000018000000}"/>
    <hyperlink ref="F27" r:id="rId26" xr:uid="{00000000-0004-0000-0100-000019000000}"/>
    <hyperlink ref="F28" r:id="rId27" xr:uid="{00000000-0004-0000-0100-00001A000000}"/>
    <hyperlink ref="F29" r:id="rId28" xr:uid="{00000000-0004-0000-0100-00001B000000}"/>
    <hyperlink ref="F30" r:id="rId29" xr:uid="{00000000-0004-0000-0100-00001C000000}"/>
    <hyperlink ref="F31" r:id="rId30" xr:uid="{00000000-0004-0000-0100-00001D000000}"/>
    <hyperlink ref="F32" r:id="rId31" xr:uid="{00000000-0004-0000-0100-00001E000000}"/>
    <hyperlink ref="F33" r:id="rId32" xr:uid="{00000000-0004-0000-0100-00001F000000}"/>
    <hyperlink ref="F34" r:id="rId33" xr:uid="{00000000-0004-0000-0100-000020000000}"/>
    <hyperlink ref="F35" r:id="rId34" xr:uid="{00000000-0004-0000-0100-000021000000}"/>
    <hyperlink ref="F36" r:id="rId35" xr:uid="{00000000-0004-0000-0100-000022000000}"/>
    <hyperlink ref="F37" r:id="rId36" xr:uid="{00000000-0004-0000-0100-000023000000}"/>
    <hyperlink ref="F38" r:id="rId37" xr:uid="{00000000-0004-0000-0100-000024000000}"/>
    <hyperlink ref="F39" r:id="rId38" xr:uid="{00000000-0004-0000-0100-000025000000}"/>
    <hyperlink ref="F40" r:id="rId39" xr:uid="{00000000-0004-0000-0100-000026000000}"/>
    <hyperlink ref="F45" r:id="rId40" xr:uid="{00000000-0004-0000-0100-000027000000}"/>
    <hyperlink ref="F46" r:id="rId41" xr:uid="{00000000-0004-0000-0100-000028000000}"/>
    <hyperlink ref="F48" r:id="rId42" xr:uid="{00000000-0004-0000-0100-000029000000}"/>
    <hyperlink ref="F49" r:id="rId43" xr:uid="{00000000-0004-0000-0100-00002A000000}"/>
    <hyperlink ref="F52" r:id="rId44" xr:uid="{00000000-0004-0000-0100-00002B000000}"/>
    <hyperlink ref="F53" r:id="rId45" xr:uid="{00000000-0004-0000-0100-00002C000000}"/>
    <hyperlink ref="F55" r:id="rId46" xr:uid="{00000000-0004-0000-0100-00002D000000}"/>
    <hyperlink ref="F56" r:id="rId47" xr:uid="{00000000-0004-0000-0100-00002E000000}"/>
    <hyperlink ref="F60" r:id="rId48" xr:uid="{00000000-0004-0000-0100-00002F000000}"/>
    <hyperlink ref="F61" r:id="rId49" xr:uid="{00000000-0004-0000-0100-000030000000}"/>
    <hyperlink ref="F62" r:id="rId50" xr:uid="{00000000-0004-0000-0100-000031000000}"/>
    <hyperlink ref="F66" r:id="rId51" xr:uid="{00000000-0004-0000-0100-000032000000}"/>
    <hyperlink ref="F67" r:id="rId52" xr:uid="{00000000-0004-0000-0100-000033000000}"/>
    <hyperlink ref="F69" r:id="rId53" xr:uid="{00000000-0004-0000-0100-000034000000}"/>
    <hyperlink ref="F74" r:id="rId54" xr:uid="{00000000-0004-0000-0100-000035000000}"/>
    <hyperlink ref="F75" r:id="rId55" xr:uid="{00000000-0004-0000-0100-000036000000}"/>
    <hyperlink ref="F76" r:id="rId56" xr:uid="{00000000-0004-0000-0100-000037000000}"/>
    <hyperlink ref="F77" r:id="rId57" xr:uid="{00000000-0004-0000-0100-000038000000}"/>
    <hyperlink ref="F78" r:id="rId58" xr:uid="{00000000-0004-0000-0100-000039000000}"/>
    <hyperlink ref="F79" r:id="rId59" xr:uid="{00000000-0004-0000-0100-00003A000000}"/>
    <hyperlink ref="F80" r:id="rId60" xr:uid="{00000000-0004-0000-0100-00003B000000}"/>
    <hyperlink ref="F83" r:id="rId61" xr:uid="{00000000-0004-0000-0100-00003C000000}"/>
    <hyperlink ref="F84" r:id="rId62" xr:uid="{00000000-0004-0000-0100-00003D000000}"/>
    <hyperlink ref="F85" r:id="rId63" xr:uid="{00000000-0004-0000-0100-00003E000000}"/>
    <hyperlink ref="I87" r:id="rId64" xr:uid="{00000000-0004-0000-0100-00003F000000}"/>
    <hyperlink ref="F89" r:id="rId65" xr:uid="{00000000-0004-0000-0100-000040000000}"/>
    <hyperlink ref="F91" r:id="rId66" xr:uid="{00000000-0004-0000-0100-000041000000}"/>
    <hyperlink ref="F95" r:id="rId67" xr:uid="{00000000-0004-0000-0100-000042000000}"/>
    <hyperlink ref="F96" r:id="rId68" xr:uid="{00000000-0004-0000-0100-000043000000}"/>
    <hyperlink ref="F97" r:id="rId69" xr:uid="{00000000-0004-0000-0100-000044000000}"/>
    <hyperlink ref="F98" r:id="rId70" xr:uid="{00000000-0004-0000-0100-000045000000}"/>
    <hyperlink ref="F102" r:id="rId71" xr:uid="{00000000-0004-0000-0100-000046000000}"/>
    <hyperlink ref="F103" r:id="rId72" xr:uid="{00000000-0004-0000-0100-000047000000}"/>
    <hyperlink ref="F104" r:id="rId73" xr:uid="{00000000-0004-0000-0100-000048000000}"/>
    <hyperlink ref="F105" r:id="rId74" xr:uid="{00000000-0004-0000-0100-000049000000}"/>
    <hyperlink ref="F107" r:id="rId75" xr:uid="{00000000-0004-0000-0100-00004A000000}"/>
    <hyperlink ref="F109" r:id="rId76" xr:uid="{00000000-0004-0000-0100-00004B000000}"/>
    <hyperlink ref="F110" r:id="rId77" xr:uid="{00000000-0004-0000-0100-00004C000000}"/>
    <hyperlink ref="F111" r:id="rId78" xr:uid="{00000000-0004-0000-0100-00004D000000}"/>
    <hyperlink ref="F114" r:id="rId79" xr:uid="{00000000-0004-0000-0100-00004E000000}"/>
    <hyperlink ref="F115" r:id="rId80" xr:uid="{00000000-0004-0000-0100-00004F000000}"/>
    <hyperlink ref="F116" r:id="rId81" xr:uid="{00000000-0004-0000-0100-000050000000}"/>
    <hyperlink ref="H116" r:id="rId82" xr:uid="{00000000-0004-0000-0100-000051000000}"/>
    <hyperlink ref="F117" r:id="rId83" xr:uid="{00000000-0004-0000-0100-000052000000}"/>
    <hyperlink ref="F118" r:id="rId84" xr:uid="{00000000-0004-0000-0100-000053000000}"/>
    <hyperlink ref="F119" r:id="rId85" xr:uid="{00000000-0004-0000-0100-000054000000}"/>
    <hyperlink ref="F120" r:id="rId86" xr:uid="{00000000-0004-0000-0100-000055000000}"/>
    <hyperlink ref="F122" r:id="rId87" xr:uid="{00000000-0004-0000-0100-000056000000}"/>
    <hyperlink ref="F123" r:id="rId88" xr:uid="{00000000-0004-0000-0100-000057000000}"/>
    <hyperlink ref="F124" r:id="rId89" xr:uid="{00000000-0004-0000-0100-000058000000}"/>
    <hyperlink ref="F128" r:id="rId90" xr:uid="{00000000-0004-0000-0100-000059000000}"/>
    <hyperlink ref="F133" r:id="rId91" xr:uid="{00000000-0004-0000-0100-00005A000000}"/>
    <hyperlink ref="F134" r:id="rId92" xr:uid="{00000000-0004-0000-0100-00005B000000}"/>
    <hyperlink ref="F135" r:id="rId93" xr:uid="{00000000-0004-0000-0100-00005C000000}"/>
    <hyperlink ref="F136" r:id="rId94" xr:uid="{00000000-0004-0000-0100-00005D000000}"/>
    <hyperlink ref="F137" r:id="rId95" xr:uid="{00000000-0004-0000-0100-00005E000000}"/>
    <hyperlink ref="F140" r:id="rId96" xr:uid="{00000000-0004-0000-0100-00005F000000}"/>
    <hyperlink ref="F145" r:id="rId97" xr:uid="{00000000-0004-0000-0100-000060000000}"/>
    <hyperlink ref="F146" r:id="rId98" xr:uid="{00000000-0004-0000-0100-000061000000}"/>
    <hyperlink ref="F147" r:id="rId99" xr:uid="{00000000-0004-0000-0100-000062000000}"/>
    <hyperlink ref="F152" r:id="rId100" xr:uid="{00000000-0004-0000-0100-000063000000}"/>
    <hyperlink ref="F153" r:id="rId101" xr:uid="{00000000-0004-0000-0100-000064000000}"/>
    <hyperlink ref="F154" r:id="rId102" xr:uid="{00000000-0004-0000-0100-000065000000}"/>
    <hyperlink ref="F157" r:id="rId103" xr:uid="{00000000-0004-0000-0100-000066000000}"/>
    <hyperlink ref="F158" r:id="rId104" xr:uid="{00000000-0004-0000-0100-000067000000}"/>
    <hyperlink ref="F162" r:id="rId105" xr:uid="{00000000-0004-0000-0100-000068000000}"/>
    <hyperlink ref="F167" r:id="rId106" xr:uid="{00000000-0004-0000-0100-000069000000}"/>
    <hyperlink ref="F168" r:id="rId107" xr:uid="{00000000-0004-0000-0100-00006A000000}"/>
    <hyperlink ref="F169" r:id="rId108" xr:uid="{00000000-0004-0000-0100-00006B000000}"/>
    <hyperlink ref="F170" r:id="rId109" xr:uid="{00000000-0004-0000-0100-00006C000000}"/>
    <hyperlink ref="F177" r:id="rId110" xr:uid="{00000000-0004-0000-0100-00006D000000}"/>
    <hyperlink ref="F178" r:id="rId111" xr:uid="{00000000-0004-0000-0100-00006E000000}"/>
    <hyperlink ref="F179" r:id="rId112" xr:uid="{00000000-0004-0000-0100-00006F000000}"/>
    <hyperlink ref="F183" r:id="rId113" xr:uid="{00000000-0004-0000-0100-000070000000}"/>
    <hyperlink ref="F184" r:id="rId114" xr:uid="{00000000-0004-0000-0100-000071000000}"/>
    <hyperlink ref="F185" r:id="rId115" xr:uid="{00000000-0004-0000-0100-000072000000}"/>
    <hyperlink ref="F186" r:id="rId116" xr:uid="{00000000-0004-0000-0100-000073000000}"/>
    <hyperlink ref="F188" r:id="rId117" xr:uid="{00000000-0004-0000-0100-000074000000}"/>
    <hyperlink ref="F189" r:id="rId118" xr:uid="{00000000-0004-0000-0100-000075000000}"/>
    <hyperlink ref="F201" r:id="rId119" xr:uid="{00000000-0004-0000-0100-000076000000}"/>
    <hyperlink ref="F202" r:id="rId120" xr:uid="{00000000-0004-0000-0100-000077000000}"/>
    <hyperlink ref="F203" r:id="rId121" xr:uid="{00000000-0004-0000-0100-000078000000}"/>
    <hyperlink ref="F204" r:id="rId122" xr:uid="{00000000-0004-0000-0100-000079000000}"/>
    <hyperlink ref="F205" r:id="rId123" xr:uid="{00000000-0004-0000-0100-00007A000000}"/>
    <hyperlink ref="F206" r:id="rId124" xr:uid="{00000000-0004-0000-0100-00007B000000}"/>
    <hyperlink ref="F207" r:id="rId125" xr:uid="{00000000-0004-0000-0100-00007C000000}"/>
    <hyperlink ref="F208" r:id="rId126" xr:uid="{00000000-0004-0000-0100-00007D000000}"/>
    <hyperlink ref="F209" r:id="rId127" xr:uid="{00000000-0004-0000-0100-00007E000000}"/>
    <hyperlink ref="F210" r:id="rId128" xr:uid="{00000000-0004-0000-0100-00007F000000}"/>
    <hyperlink ref="F211" r:id="rId129" xr:uid="{00000000-0004-0000-0100-000080000000}"/>
    <hyperlink ref="F213" r:id="rId130" xr:uid="{00000000-0004-0000-0100-000081000000}"/>
    <hyperlink ref="F216" r:id="rId131" xr:uid="{00000000-0004-0000-0100-000082000000}"/>
    <hyperlink ref="F219" r:id="rId132" xr:uid="{00000000-0004-0000-0100-000083000000}"/>
    <hyperlink ref="F220" r:id="rId133" xr:uid="{00000000-0004-0000-0100-000084000000}"/>
    <hyperlink ref="F245" r:id="rId134" xr:uid="{00000000-0004-0000-0100-000085000000}"/>
    <hyperlink ref="F248" r:id="rId135" xr:uid="{00000000-0004-0000-0100-000086000000}"/>
  </hyperlinks>
  <pageMargins left="0.7" right="0.7" top="0.75" bottom="0.75" header="0.3" footer="0.3"/>
  <legacyDrawing r:id="rId13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pageSetUpPr fitToPage="1"/>
  </sheetPr>
  <dimension ref="A1:W27"/>
  <sheetViews>
    <sheetView workbookViewId="0">
      <selection sqref="A1:W1"/>
    </sheetView>
  </sheetViews>
  <sheetFormatPr defaultColWidth="14.42578125" defaultRowHeight="15.75" customHeight="1"/>
  <cols>
    <col min="1" max="1" width="16.42578125" customWidth="1"/>
    <col min="2" max="2" width="15.42578125" customWidth="1"/>
    <col min="3" max="23" width="7.28515625" customWidth="1"/>
  </cols>
  <sheetData>
    <row r="1" spans="1:23" ht="58.5" customHeight="1">
      <c r="A1" s="246" t="s">
        <v>1423</v>
      </c>
      <c r="B1" s="281"/>
      <c r="C1" s="281"/>
      <c r="D1" s="281"/>
      <c r="E1" s="281"/>
      <c r="F1" s="281"/>
      <c r="G1" s="281"/>
      <c r="H1" s="281"/>
      <c r="I1" s="281"/>
      <c r="J1" s="281"/>
      <c r="K1" s="281"/>
      <c r="L1" s="281"/>
      <c r="M1" s="281"/>
      <c r="N1" s="281"/>
      <c r="O1" s="281"/>
      <c r="P1" s="281"/>
      <c r="Q1" s="281"/>
      <c r="R1" s="281"/>
      <c r="S1" s="281"/>
      <c r="T1" s="281"/>
      <c r="U1" s="281"/>
      <c r="V1" s="281"/>
      <c r="W1" s="281"/>
    </row>
    <row r="2" spans="1:23" ht="12.75">
      <c r="A2" s="162" t="s">
        <v>211</v>
      </c>
      <c r="B2" s="121" t="s">
        <v>1424</v>
      </c>
      <c r="C2" s="264" t="s">
        <v>1425</v>
      </c>
      <c r="D2" s="247"/>
      <c r="E2" s="247"/>
      <c r="F2" s="247"/>
      <c r="G2" s="247"/>
      <c r="H2" s="247"/>
      <c r="I2" s="248"/>
      <c r="J2" s="264" t="s">
        <v>1426</v>
      </c>
      <c r="K2" s="247"/>
      <c r="L2" s="247"/>
      <c r="M2" s="247"/>
      <c r="N2" s="247"/>
      <c r="O2" s="247"/>
      <c r="P2" s="248"/>
      <c r="Q2" s="264" t="s">
        <v>1427</v>
      </c>
      <c r="R2" s="247"/>
      <c r="S2" s="247"/>
      <c r="T2" s="247"/>
      <c r="U2" s="247"/>
      <c r="V2" s="247"/>
      <c r="W2" s="248"/>
    </row>
    <row r="3" spans="1:23" ht="12.75">
      <c r="A3" s="116"/>
      <c r="B3" s="163"/>
      <c r="C3" s="263" t="s">
        <v>1</v>
      </c>
      <c r="D3" s="248"/>
      <c r="E3" s="263" t="s">
        <v>2</v>
      </c>
      <c r="F3" s="248"/>
      <c r="G3" s="263" t="s">
        <v>3</v>
      </c>
      <c r="H3" s="247"/>
      <c r="I3" s="248"/>
      <c r="J3" s="263" t="s">
        <v>1</v>
      </c>
      <c r="K3" s="248"/>
      <c r="L3" s="263" t="s">
        <v>2</v>
      </c>
      <c r="M3" s="248"/>
      <c r="N3" s="263" t="s">
        <v>3</v>
      </c>
      <c r="O3" s="247"/>
      <c r="P3" s="248"/>
      <c r="Q3" s="263" t="s">
        <v>1</v>
      </c>
      <c r="R3" s="248"/>
      <c r="S3" s="263" t="s">
        <v>2</v>
      </c>
      <c r="T3" s="248"/>
      <c r="U3" s="263" t="s">
        <v>3</v>
      </c>
      <c r="V3" s="247"/>
      <c r="W3" s="248"/>
    </row>
    <row r="4" spans="1:23" ht="12.75">
      <c r="A4" s="116"/>
      <c r="B4" s="163"/>
      <c r="C4" s="164" t="s">
        <v>916</v>
      </c>
      <c r="D4" s="164" t="s">
        <v>917</v>
      </c>
      <c r="E4" s="164" t="s">
        <v>916</v>
      </c>
      <c r="F4" s="164" t="s">
        <v>917</v>
      </c>
      <c r="G4" s="164" t="s">
        <v>916</v>
      </c>
      <c r="H4" s="164" t="s">
        <v>1428</v>
      </c>
      <c r="I4" s="164" t="s">
        <v>917</v>
      </c>
      <c r="J4" s="164" t="s">
        <v>916</v>
      </c>
      <c r="K4" s="164" t="s">
        <v>917</v>
      </c>
      <c r="L4" s="164" t="s">
        <v>916</v>
      </c>
      <c r="M4" s="164" t="s">
        <v>917</v>
      </c>
      <c r="N4" s="164" t="s">
        <v>916</v>
      </c>
      <c r="O4" s="164" t="s">
        <v>1428</v>
      </c>
      <c r="P4" s="164" t="s">
        <v>917</v>
      </c>
      <c r="Q4" s="164" t="s">
        <v>916</v>
      </c>
      <c r="R4" s="164" t="s">
        <v>917</v>
      </c>
      <c r="S4" s="164" t="s">
        <v>916</v>
      </c>
      <c r="T4" s="164" t="s">
        <v>917</v>
      </c>
      <c r="U4" s="164" t="s">
        <v>916</v>
      </c>
      <c r="V4" s="164" t="s">
        <v>1428</v>
      </c>
      <c r="W4" s="164" t="s">
        <v>917</v>
      </c>
    </row>
    <row r="5" spans="1:23" ht="12.75">
      <c r="A5" s="117" t="s">
        <v>1429</v>
      </c>
      <c r="B5" s="163"/>
      <c r="C5" s="122">
        <v>780</v>
      </c>
      <c r="D5" s="122">
        <v>779</v>
      </c>
      <c r="E5" s="122">
        <v>408</v>
      </c>
      <c r="F5" s="124">
        <v>408</v>
      </c>
      <c r="G5" s="122">
        <v>495</v>
      </c>
      <c r="H5" s="122">
        <v>495</v>
      </c>
      <c r="I5" s="122">
        <v>374</v>
      </c>
      <c r="J5" s="122">
        <v>780</v>
      </c>
      <c r="K5" s="122">
        <v>779</v>
      </c>
      <c r="L5" s="122">
        <v>408</v>
      </c>
      <c r="M5" s="124">
        <v>408</v>
      </c>
      <c r="N5" s="122">
        <v>495</v>
      </c>
      <c r="O5" s="122">
        <v>495</v>
      </c>
      <c r="P5" s="122">
        <v>374</v>
      </c>
      <c r="Q5" s="122">
        <v>780</v>
      </c>
      <c r="R5" s="122">
        <v>779</v>
      </c>
      <c r="S5" s="122">
        <v>408</v>
      </c>
      <c r="T5" s="124">
        <v>408</v>
      </c>
      <c r="U5" s="122">
        <v>495</v>
      </c>
      <c r="V5" s="122">
        <v>495</v>
      </c>
      <c r="W5" s="122">
        <v>374</v>
      </c>
    </row>
    <row r="6" spans="1:23" ht="12.75">
      <c r="A6" s="262" t="s">
        <v>227</v>
      </c>
      <c r="B6" s="120" t="s">
        <v>1430</v>
      </c>
      <c r="C6" s="122">
        <v>366</v>
      </c>
      <c r="D6" s="122">
        <v>137</v>
      </c>
      <c r="E6" s="122">
        <v>74</v>
      </c>
      <c r="F6" s="122">
        <v>12</v>
      </c>
      <c r="G6" s="165">
        <v>91</v>
      </c>
      <c r="H6" s="165">
        <v>92</v>
      </c>
      <c r="I6" s="122">
        <v>46</v>
      </c>
      <c r="J6" s="122">
        <v>332</v>
      </c>
      <c r="K6" s="122">
        <v>112</v>
      </c>
      <c r="L6" s="122">
        <v>70</v>
      </c>
      <c r="M6" s="122">
        <v>11</v>
      </c>
      <c r="N6" s="165">
        <v>88</v>
      </c>
      <c r="O6" s="165">
        <v>86</v>
      </c>
      <c r="P6" s="122">
        <v>38</v>
      </c>
      <c r="Q6" s="122">
        <v>282</v>
      </c>
      <c r="R6" s="122">
        <v>77</v>
      </c>
      <c r="S6" s="122">
        <v>51</v>
      </c>
      <c r="T6" s="122">
        <v>8</v>
      </c>
      <c r="U6" s="165">
        <v>76</v>
      </c>
      <c r="V6" s="165">
        <v>73</v>
      </c>
      <c r="W6" s="122">
        <v>27</v>
      </c>
    </row>
    <row r="7" spans="1:23" ht="12.75">
      <c r="A7" s="242"/>
      <c r="B7" s="120" t="s">
        <v>1431</v>
      </c>
      <c r="C7" s="122">
        <v>291</v>
      </c>
      <c r="D7" s="122">
        <v>100</v>
      </c>
      <c r="E7" s="122">
        <v>68</v>
      </c>
      <c r="F7" s="122">
        <v>10</v>
      </c>
      <c r="G7" s="165">
        <v>81</v>
      </c>
      <c r="H7" s="165">
        <v>73</v>
      </c>
      <c r="I7" s="122">
        <v>38</v>
      </c>
      <c r="J7" s="122">
        <v>271</v>
      </c>
      <c r="K7" s="122">
        <v>87</v>
      </c>
      <c r="L7" s="122">
        <v>64</v>
      </c>
      <c r="M7" s="122">
        <v>9</v>
      </c>
      <c r="N7" s="165">
        <v>79</v>
      </c>
      <c r="O7" s="165">
        <v>68</v>
      </c>
      <c r="P7" s="122">
        <v>30</v>
      </c>
      <c r="Q7" s="122">
        <v>237</v>
      </c>
      <c r="R7" s="122">
        <v>61</v>
      </c>
      <c r="S7" s="122">
        <v>48</v>
      </c>
      <c r="T7" s="122">
        <v>7</v>
      </c>
      <c r="U7" s="165">
        <v>71</v>
      </c>
      <c r="V7" s="165">
        <v>60</v>
      </c>
      <c r="W7" s="122">
        <v>21</v>
      </c>
    </row>
    <row r="8" spans="1:23" ht="12.75">
      <c r="A8" s="262" t="s">
        <v>334</v>
      </c>
      <c r="B8" s="120" t="s">
        <v>1430</v>
      </c>
      <c r="C8" s="122">
        <v>357</v>
      </c>
      <c r="D8" s="122">
        <v>123</v>
      </c>
      <c r="E8" s="122">
        <v>36</v>
      </c>
      <c r="F8" s="122">
        <v>13</v>
      </c>
      <c r="G8" s="122">
        <v>80</v>
      </c>
      <c r="H8" s="122">
        <v>82</v>
      </c>
      <c r="I8" s="122">
        <v>52</v>
      </c>
      <c r="J8" s="122">
        <v>314</v>
      </c>
      <c r="K8" s="122">
        <v>101</v>
      </c>
      <c r="L8" s="122">
        <v>33</v>
      </c>
      <c r="M8" s="122">
        <v>13</v>
      </c>
      <c r="N8" s="122">
        <v>76</v>
      </c>
      <c r="O8" s="122">
        <v>78</v>
      </c>
      <c r="P8" s="122">
        <v>40</v>
      </c>
      <c r="Q8" s="122">
        <v>266</v>
      </c>
      <c r="R8" s="122">
        <v>72</v>
      </c>
      <c r="S8" s="122">
        <v>21</v>
      </c>
      <c r="T8" s="122">
        <v>9</v>
      </c>
      <c r="U8" s="122">
        <v>73</v>
      </c>
      <c r="V8" s="122">
        <v>73</v>
      </c>
      <c r="W8" s="122">
        <v>22</v>
      </c>
    </row>
    <row r="9" spans="1:23" ht="12.75">
      <c r="A9" s="242"/>
      <c r="B9" s="120" t="s">
        <v>1431</v>
      </c>
      <c r="C9" s="122">
        <v>351</v>
      </c>
      <c r="D9" s="122">
        <v>115</v>
      </c>
      <c r="E9" s="122">
        <v>34</v>
      </c>
      <c r="F9" s="122">
        <v>12</v>
      </c>
      <c r="G9" s="122">
        <v>79</v>
      </c>
      <c r="H9" s="122">
        <v>80</v>
      </c>
      <c r="I9" s="122">
        <v>46</v>
      </c>
      <c r="J9" s="122">
        <v>311</v>
      </c>
      <c r="K9" s="122">
        <v>94</v>
      </c>
      <c r="L9" s="122">
        <v>32</v>
      </c>
      <c r="M9" s="122">
        <v>12</v>
      </c>
      <c r="N9" s="122">
        <v>75</v>
      </c>
      <c r="O9" s="122">
        <v>77</v>
      </c>
      <c r="P9" s="122">
        <v>35</v>
      </c>
      <c r="Q9" s="122">
        <v>264</v>
      </c>
      <c r="R9" s="122">
        <v>69</v>
      </c>
      <c r="S9" s="122">
        <v>21</v>
      </c>
      <c r="T9" s="122">
        <v>8</v>
      </c>
      <c r="U9" s="122">
        <v>72</v>
      </c>
      <c r="V9" s="122">
        <v>72</v>
      </c>
      <c r="W9" s="122">
        <v>20</v>
      </c>
    </row>
    <row r="10" spans="1:23" ht="12.75">
      <c r="A10" s="262" t="s">
        <v>252</v>
      </c>
      <c r="B10" s="120" t="s">
        <v>1430</v>
      </c>
      <c r="C10" s="122">
        <v>385</v>
      </c>
      <c r="D10" s="165">
        <v>214</v>
      </c>
      <c r="E10" s="122">
        <v>70</v>
      </c>
      <c r="F10" s="122">
        <v>14</v>
      </c>
      <c r="G10" s="166"/>
      <c r="H10" s="166"/>
      <c r="I10" s="166"/>
      <c r="J10" s="122">
        <v>336</v>
      </c>
      <c r="K10" s="165">
        <v>177</v>
      </c>
      <c r="L10" s="122">
        <v>60</v>
      </c>
      <c r="M10" s="122">
        <v>13</v>
      </c>
      <c r="N10" s="166"/>
      <c r="O10" s="166"/>
      <c r="P10" s="166"/>
      <c r="Q10" s="122">
        <v>254</v>
      </c>
      <c r="R10" s="165">
        <v>92</v>
      </c>
      <c r="S10" s="122">
        <v>43</v>
      </c>
      <c r="T10" s="122">
        <v>9</v>
      </c>
      <c r="U10" s="166"/>
      <c r="V10" s="166"/>
      <c r="W10" s="167"/>
    </row>
    <row r="11" spans="1:23" ht="12.75">
      <c r="A11" s="242"/>
      <c r="B11" s="120" t="s">
        <v>1431</v>
      </c>
      <c r="C11" s="122">
        <v>372</v>
      </c>
      <c r="D11" s="165">
        <v>167</v>
      </c>
      <c r="E11" s="122">
        <v>68</v>
      </c>
      <c r="F11" s="122">
        <v>13</v>
      </c>
      <c r="G11" s="166"/>
      <c r="H11" s="166"/>
      <c r="I11" s="166"/>
      <c r="J11" s="122">
        <v>326</v>
      </c>
      <c r="K11" s="165">
        <v>137</v>
      </c>
      <c r="L11" s="122">
        <v>59</v>
      </c>
      <c r="M11" s="122">
        <v>12</v>
      </c>
      <c r="N11" s="166"/>
      <c r="O11" s="166"/>
      <c r="P11" s="166"/>
      <c r="Q11" s="122">
        <v>250</v>
      </c>
      <c r="R11" s="165">
        <v>81</v>
      </c>
      <c r="S11" s="122">
        <v>42</v>
      </c>
      <c r="T11" s="122">
        <v>9</v>
      </c>
      <c r="U11" s="166"/>
      <c r="V11" s="166"/>
      <c r="W11" s="167"/>
    </row>
    <row r="12" spans="1:23" ht="12.75">
      <c r="A12" s="262" t="s">
        <v>259</v>
      </c>
      <c r="B12" s="120" t="s">
        <v>1430</v>
      </c>
      <c r="C12" s="165">
        <v>389</v>
      </c>
      <c r="D12" s="122">
        <v>140</v>
      </c>
      <c r="E12" s="122">
        <v>78</v>
      </c>
      <c r="F12" s="122">
        <v>11</v>
      </c>
      <c r="G12" s="166"/>
      <c r="H12" s="166"/>
      <c r="I12" s="166"/>
      <c r="J12" s="165">
        <v>359</v>
      </c>
      <c r="K12" s="122">
        <v>121</v>
      </c>
      <c r="L12" s="122">
        <v>73</v>
      </c>
      <c r="M12" s="122">
        <v>11</v>
      </c>
      <c r="N12" s="166"/>
      <c r="O12" s="166"/>
      <c r="P12" s="166"/>
      <c r="Q12" s="165">
        <v>293</v>
      </c>
      <c r="R12" s="122">
        <v>77</v>
      </c>
      <c r="S12" s="122">
        <v>48</v>
      </c>
      <c r="T12" s="122">
        <v>10</v>
      </c>
      <c r="U12" s="166"/>
      <c r="V12" s="166"/>
      <c r="W12" s="167"/>
    </row>
    <row r="13" spans="1:23" ht="12.75">
      <c r="A13" s="242"/>
      <c r="B13" s="120" t="s">
        <v>1431</v>
      </c>
      <c r="C13" s="165">
        <v>337</v>
      </c>
      <c r="D13" s="122">
        <v>119</v>
      </c>
      <c r="E13" s="122">
        <v>67</v>
      </c>
      <c r="F13" s="122">
        <v>9</v>
      </c>
      <c r="G13" s="166"/>
      <c r="H13" s="166"/>
      <c r="I13" s="166"/>
      <c r="J13" s="165">
        <v>312</v>
      </c>
      <c r="K13" s="122">
        <v>104</v>
      </c>
      <c r="L13" s="122">
        <v>64</v>
      </c>
      <c r="M13" s="122">
        <v>9</v>
      </c>
      <c r="N13" s="166"/>
      <c r="O13" s="166"/>
      <c r="P13" s="166"/>
      <c r="Q13" s="165">
        <v>261</v>
      </c>
      <c r="R13" s="122">
        <v>66</v>
      </c>
      <c r="S13" s="122">
        <v>44</v>
      </c>
      <c r="T13" s="122">
        <v>9</v>
      </c>
      <c r="U13" s="166"/>
      <c r="V13" s="166"/>
      <c r="W13" s="167"/>
    </row>
    <row r="14" spans="1:23" ht="12.75">
      <c r="A14" s="262" t="s">
        <v>264</v>
      </c>
      <c r="B14" s="120" t="s">
        <v>1430</v>
      </c>
      <c r="C14" s="122">
        <v>267</v>
      </c>
      <c r="D14" s="122">
        <v>84</v>
      </c>
      <c r="E14" s="122">
        <v>39</v>
      </c>
      <c r="F14" s="122">
        <v>10</v>
      </c>
      <c r="G14" s="122">
        <v>83</v>
      </c>
      <c r="H14" s="166"/>
      <c r="I14" s="122">
        <v>36</v>
      </c>
      <c r="J14" s="122">
        <v>242</v>
      </c>
      <c r="K14" s="122">
        <v>75</v>
      </c>
      <c r="L14" s="122">
        <v>33</v>
      </c>
      <c r="M14" s="122">
        <v>10</v>
      </c>
      <c r="N14" s="122">
        <v>80</v>
      </c>
      <c r="O14" s="166"/>
      <c r="P14" s="122">
        <v>31</v>
      </c>
      <c r="Q14" s="122">
        <v>198</v>
      </c>
      <c r="R14" s="122">
        <v>59</v>
      </c>
      <c r="S14" s="122">
        <v>29</v>
      </c>
      <c r="T14" s="122">
        <v>8</v>
      </c>
      <c r="U14" s="122">
        <v>75</v>
      </c>
      <c r="V14" s="166"/>
      <c r="W14" s="122">
        <v>23</v>
      </c>
    </row>
    <row r="15" spans="1:23" ht="12.75">
      <c r="A15" s="242"/>
      <c r="B15" s="120" t="s">
        <v>1431</v>
      </c>
      <c r="C15" s="122">
        <v>225</v>
      </c>
      <c r="D15" s="122">
        <v>72</v>
      </c>
      <c r="E15" s="122">
        <v>34</v>
      </c>
      <c r="F15" s="122">
        <v>9</v>
      </c>
      <c r="G15" s="122">
        <v>71</v>
      </c>
      <c r="H15" s="166"/>
      <c r="I15" s="122">
        <v>26</v>
      </c>
      <c r="J15" s="122">
        <v>206</v>
      </c>
      <c r="K15" s="122">
        <v>65</v>
      </c>
      <c r="L15" s="122">
        <v>29</v>
      </c>
      <c r="M15" s="122">
        <v>9</v>
      </c>
      <c r="N15" s="122">
        <v>70</v>
      </c>
      <c r="O15" s="166"/>
      <c r="P15" s="122">
        <v>21</v>
      </c>
      <c r="Q15" s="122">
        <v>176</v>
      </c>
      <c r="R15" s="122">
        <v>53</v>
      </c>
      <c r="S15" s="122">
        <v>28</v>
      </c>
      <c r="T15" s="122">
        <v>7</v>
      </c>
      <c r="U15" s="122">
        <v>65</v>
      </c>
      <c r="V15" s="166"/>
      <c r="W15" s="122">
        <v>17</v>
      </c>
    </row>
    <row r="16" spans="1:23" ht="12.75">
      <c r="A16" s="262" t="s">
        <v>214</v>
      </c>
      <c r="B16" s="120" t="s">
        <v>1430</v>
      </c>
      <c r="C16" s="122">
        <v>162</v>
      </c>
      <c r="D16" s="122">
        <v>105</v>
      </c>
      <c r="E16" s="122">
        <v>32</v>
      </c>
      <c r="F16" s="122">
        <v>13</v>
      </c>
      <c r="G16" s="122">
        <v>68</v>
      </c>
      <c r="H16" s="122">
        <v>71</v>
      </c>
      <c r="I16" s="122">
        <v>44</v>
      </c>
      <c r="J16" s="122">
        <v>155</v>
      </c>
      <c r="K16" s="122">
        <v>91</v>
      </c>
      <c r="L16" s="122">
        <v>28</v>
      </c>
      <c r="M16" s="122">
        <v>13</v>
      </c>
      <c r="N16" s="122">
        <v>66</v>
      </c>
      <c r="O16" s="122">
        <v>69</v>
      </c>
      <c r="P16" s="122">
        <v>35</v>
      </c>
      <c r="Q16" s="122">
        <v>134</v>
      </c>
      <c r="R16" s="122">
        <v>66</v>
      </c>
      <c r="S16" s="122">
        <v>18</v>
      </c>
      <c r="T16" s="122">
        <v>6</v>
      </c>
      <c r="U16" s="122">
        <v>61</v>
      </c>
      <c r="V16" s="122">
        <v>60</v>
      </c>
      <c r="W16" s="122">
        <v>21</v>
      </c>
    </row>
    <row r="17" spans="1:23" ht="12.75">
      <c r="A17" s="242"/>
      <c r="B17" s="120" t="s">
        <v>1431</v>
      </c>
      <c r="C17" s="122">
        <v>155</v>
      </c>
      <c r="D17" s="122">
        <v>91</v>
      </c>
      <c r="E17" s="122">
        <v>32</v>
      </c>
      <c r="F17" s="122">
        <v>12</v>
      </c>
      <c r="G17" s="122">
        <v>68</v>
      </c>
      <c r="H17" s="122">
        <v>69</v>
      </c>
      <c r="I17" s="122">
        <v>35</v>
      </c>
      <c r="J17" s="122">
        <v>149</v>
      </c>
      <c r="K17" s="122">
        <v>80</v>
      </c>
      <c r="L17" s="122">
        <v>28</v>
      </c>
      <c r="M17" s="122">
        <v>12</v>
      </c>
      <c r="N17" s="122">
        <v>66</v>
      </c>
      <c r="O17" s="122">
        <v>67</v>
      </c>
      <c r="P17" s="122">
        <v>29</v>
      </c>
      <c r="Q17" s="122">
        <v>130</v>
      </c>
      <c r="R17" s="122">
        <v>62</v>
      </c>
      <c r="S17" s="122">
        <v>18</v>
      </c>
      <c r="T17" s="122">
        <v>6</v>
      </c>
      <c r="U17" s="122">
        <v>61</v>
      </c>
      <c r="V17" s="122">
        <v>58</v>
      </c>
      <c r="W17" s="122">
        <v>17</v>
      </c>
    </row>
    <row r="18" spans="1:23" ht="12.75">
      <c r="A18" s="262" t="s">
        <v>274</v>
      </c>
      <c r="B18" s="120" t="s">
        <v>1430</v>
      </c>
      <c r="C18" s="122">
        <v>137</v>
      </c>
      <c r="D18" s="122">
        <v>120</v>
      </c>
      <c r="E18" s="165">
        <v>110</v>
      </c>
      <c r="F18" s="165">
        <v>13</v>
      </c>
      <c r="G18" s="122">
        <v>59</v>
      </c>
      <c r="H18" s="166"/>
      <c r="I18" s="165">
        <v>58</v>
      </c>
      <c r="J18" s="122">
        <v>121</v>
      </c>
      <c r="K18" s="122">
        <v>95</v>
      </c>
      <c r="L18" s="165">
        <v>97</v>
      </c>
      <c r="M18" s="165">
        <v>13</v>
      </c>
      <c r="N18" s="122">
        <v>56</v>
      </c>
      <c r="O18" s="166"/>
      <c r="P18" s="165">
        <v>49</v>
      </c>
      <c r="Q18" s="122">
        <v>84</v>
      </c>
      <c r="R18" s="122">
        <v>48</v>
      </c>
      <c r="S18" s="165">
        <v>82</v>
      </c>
      <c r="T18" s="165">
        <v>10</v>
      </c>
      <c r="U18" s="122">
        <v>53</v>
      </c>
      <c r="V18" s="166"/>
      <c r="W18" s="165">
        <v>30</v>
      </c>
    </row>
    <row r="19" spans="1:23" ht="12.75">
      <c r="A19" s="242"/>
      <c r="B19" s="120" t="s">
        <v>1431</v>
      </c>
      <c r="C19" s="122">
        <v>129</v>
      </c>
      <c r="D19" s="122">
        <v>107</v>
      </c>
      <c r="E19" s="165">
        <v>98</v>
      </c>
      <c r="F19" s="165">
        <v>10</v>
      </c>
      <c r="G19" s="122">
        <v>59</v>
      </c>
      <c r="H19" s="166"/>
      <c r="I19" s="165">
        <v>43</v>
      </c>
      <c r="J19" s="122">
        <v>114</v>
      </c>
      <c r="K19" s="122">
        <v>87</v>
      </c>
      <c r="L19" s="165">
        <v>89</v>
      </c>
      <c r="M19" s="165">
        <v>10</v>
      </c>
      <c r="N19" s="122">
        <v>56</v>
      </c>
      <c r="O19" s="166"/>
      <c r="P19" s="165">
        <v>35</v>
      </c>
      <c r="Q19" s="122">
        <v>79</v>
      </c>
      <c r="R19" s="122">
        <v>43</v>
      </c>
      <c r="S19" s="165">
        <v>77</v>
      </c>
      <c r="T19" s="165">
        <v>9</v>
      </c>
      <c r="U19" s="122">
        <v>53</v>
      </c>
      <c r="V19" s="166"/>
      <c r="W19" s="165">
        <v>23</v>
      </c>
    </row>
    <row r="20" spans="1:23" ht="12.75">
      <c r="A20" s="262" t="s">
        <v>241</v>
      </c>
      <c r="B20" s="120" t="s">
        <v>1430</v>
      </c>
      <c r="C20" s="122">
        <v>270</v>
      </c>
      <c r="D20" s="122">
        <v>78</v>
      </c>
      <c r="E20" s="122">
        <v>5</v>
      </c>
      <c r="F20" s="122">
        <v>6</v>
      </c>
      <c r="G20" s="166"/>
      <c r="H20" s="166"/>
      <c r="I20" s="166"/>
      <c r="J20" s="122">
        <v>231</v>
      </c>
      <c r="K20" s="122">
        <v>60</v>
      </c>
      <c r="L20" s="122">
        <v>4</v>
      </c>
      <c r="M20" s="122">
        <v>4</v>
      </c>
      <c r="N20" s="166"/>
      <c r="O20" s="166"/>
      <c r="P20" s="166"/>
      <c r="Q20" s="122">
        <v>197</v>
      </c>
      <c r="R20" s="122">
        <v>35</v>
      </c>
      <c r="S20" s="122">
        <v>3</v>
      </c>
      <c r="T20" s="122">
        <v>2</v>
      </c>
      <c r="U20" s="166"/>
      <c r="V20" s="166"/>
      <c r="W20" s="167"/>
    </row>
    <row r="21" spans="1:23" ht="12.75">
      <c r="A21" s="242"/>
      <c r="B21" s="120" t="s">
        <v>1431</v>
      </c>
      <c r="C21" s="122">
        <v>256</v>
      </c>
      <c r="D21" s="122">
        <v>74</v>
      </c>
      <c r="E21" s="122">
        <v>5</v>
      </c>
      <c r="F21" s="122">
        <v>6</v>
      </c>
      <c r="G21" s="166"/>
      <c r="H21" s="166"/>
      <c r="I21" s="166"/>
      <c r="J21" s="122">
        <v>220</v>
      </c>
      <c r="K21" s="122">
        <v>56</v>
      </c>
      <c r="L21" s="122">
        <v>4</v>
      </c>
      <c r="M21" s="122">
        <v>4</v>
      </c>
      <c r="N21" s="166"/>
      <c r="O21" s="166"/>
      <c r="P21" s="166"/>
      <c r="Q21" s="122">
        <v>187</v>
      </c>
      <c r="R21" s="122">
        <v>34</v>
      </c>
      <c r="S21" s="122">
        <v>3</v>
      </c>
      <c r="T21" s="122">
        <v>2</v>
      </c>
      <c r="U21" s="166"/>
      <c r="V21" s="166"/>
      <c r="W21" s="167"/>
    </row>
    <row r="22" spans="1:23" ht="12.75">
      <c r="A22" s="262" t="s">
        <v>328</v>
      </c>
      <c r="B22" s="120" t="s">
        <v>1430</v>
      </c>
      <c r="C22" s="167"/>
      <c r="D22" s="167"/>
      <c r="E22" s="122">
        <v>54</v>
      </c>
      <c r="F22" s="167"/>
      <c r="G22" s="167"/>
      <c r="H22" s="167"/>
      <c r="I22" s="167"/>
      <c r="J22" s="167"/>
      <c r="K22" s="167"/>
      <c r="L22" s="122">
        <v>50</v>
      </c>
      <c r="M22" s="167"/>
      <c r="N22" s="167"/>
      <c r="O22" s="167"/>
      <c r="P22" s="167"/>
      <c r="Q22" s="167"/>
      <c r="R22" s="167"/>
      <c r="S22" s="122">
        <v>34</v>
      </c>
      <c r="T22" s="167"/>
      <c r="U22" s="166"/>
      <c r="V22" s="166"/>
      <c r="W22" s="167"/>
    </row>
    <row r="23" spans="1:23" ht="12.75">
      <c r="A23" s="242"/>
      <c r="B23" s="120" t="s">
        <v>1431</v>
      </c>
      <c r="C23" s="167"/>
      <c r="D23" s="167"/>
      <c r="E23" s="122">
        <v>51</v>
      </c>
      <c r="F23" s="167"/>
      <c r="G23" s="167"/>
      <c r="H23" s="167"/>
      <c r="I23" s="167"/>
      <c r="J23" s="167"/>
      <c r="K23" s="167"/>
      <c r="L23" s="122">
        <v>48</v>
      </c>
      <c r="M23" s="167"/>
      <c r="N23" s="167"/>
      <c r="O23" s="167"/>
      <c r="P23" s="167"/>
      <c r="Q23" s="167"/>
      <c r="R23" s="167"/>
      <c r="S23" s="122">
        <v>34</v>
      </c>
      <c r="T23" s="167"/>
      <c r="U23" s="166"/>
      <c r="V23" s="166"/>
      <c r="W23" s="167"/>
    </row>
    <row r="24" spans="1:23" ht="12.75">
      <c r="A24" s="262" t="s">
        <v>331</v>
      </c>
      <c r="B24" s="120" t="s">
        <v>1430</v>
      </c>
      <c r="C24" s="167"/>
      <c r="D24" s="167"/>
      <c r="E24" s="122">
        <v>6</v>
      </c>
      <c r="F24" s="167"/>
      <c r="G24" s="167"/>
      <c r="H24" s="167"/>
      <c r="I24" s="167"/>
      <c r="J24" s="167"/>
      <c r="K24" s="167"/>
      <c r="L24" s="122">
        <v>1</v>
      </c>
      <c r="M24" s="167"/>
      <c r="N24" s="167"/>
      <c r="O24" s="167"/>
      <c r="P24" s="167"/>
      <c r="Q24" s="167"/>
      <c r="R24" s="167"/>
      <c r="S24" s="122">
        <v>0</v>
      </c>
      <c r="T24" s="167"/>
      <c r="U24" s="167"/>
      <c r="V24" s="167"/>
      <c r="W24" s="167"/>
    </row>
    <row r="25" spans="1:23" ht="12.75">
      <c r="A25" s="242"/>
      <c r="B25" s="120" t="s">
        <v>1431</v>
      </c>
      <c r="C25" s="168"/>
      <c r="D25" s="168"/>
      <c r="E25" s="122">
        <v>5</v>
      </c>
      <c r="F25" s="167"/>
      <c r="G25" s="167"/>
      <c r="H25" s="167"/>
      <c r="I25" s="167"/>
      <c r="J25" s="167"/>
      <c r="K25" s="167"/>
      <c r="L25" s="122">
        <v>0</v>
      </c>
      <c r="M25" s="167"/>
      <c r="N25" s="167"/>
      <c r="O25" s="167"/>
      <c r="P25" s="167"/>
      <c r="Q25" s="167"/>
      <c r="R25" s="167"/>
      <c r="S25" s="122">
        <v>0</v>
      </c>
      <c r="T25" s="167"/>
      <c r="U25" s="167"/>
      <c r="V25" s="167"/>
      <c r="W25" s="167"/>
    </row>
    <row r="27" spans="1:23" ht="12.75">
      <c r="C27" s="169">
        <v>1</v>
      </c>
      <c r="D27" s="169">
        <v>0.5</v>
      </c>
      <c r="E27" s="169">
        <v>0</v>
      </c>
    </row>
  </sheetData>
  <mergeCells count="23">
    <mergeCell ref="N3:P3"/>
    <mergeCell ref="Q3:R3"/>
    <mergeCell ref="S3:T3"/>
    <mergeCell ref="U3:W3"/>
    <mergeCell ref="A1:W1"/>
    <mergeCell ref="C2:I2"/>
    <mergeCell ref="J2:P2"/>
    <mergeCell ref="Q2:W2"/>
    <mergeCell ref="C3:D3"/>
    <mergeCell ref="E3:F3"/>
    <mergeCell ref="G3:I3"/>
    <mergeCell ref="J3:K3"/>
    <mergeCell ref="L3:M3"/>
    <mergeCell ref="A16:A17"/>
    <mergeCell ref="A18:A19"/>
    <mergeCell ref="A20:A21"/>
    <mergeCell ref="A22:A23"/>
    <mergeCell ref="A24:A25"/>
    <mergeCell ref="A6:A7"/>
    <mergeCell ref="A8:A9"/>
    <mergeCell ref="A10:A11"/>
    <mergeCell ref="A12:A13"/>
    <mergeCell ref="A14:A15"/>
  </mergeCells>
  <conditionalFormatting sqref="C5:C25 J5:J25 Q5:Q25">
    <cfRule type="colorScale" priority="1">
      <colorScale>
        <cfvo type="min"/>
        <cfvo type="percentile" val="50"/>
        <cfvo type="max"/>
        <color rgb="FFE67C73"/>
        <color rgb="FFFFF2CC"/>
        <color rgb="FF57BB8A"/>
      </colorScale>
    </cfRule>
  </conditionalFormatting>
  <conditionalFormatting sqref="D5:D25 K5:K25 R5:R25">
    <cfRule type="colorScale" priority="2">
      <colorScale>
        <cfvo type="min"/>
        <cfvo type="percentile" val="50"/>
        <cfvo type="max"/>
        <color rgb="FFE67C73"/>
        <color rgb="FFFFF2CC"/>
        <color rgb="FF57BB8A"/>
      </colorScale>
    </cfRule>
  </conditionalFormatting>
  <conditionalFormatting sqref="E5:E25 L5:L25 S5:S25">
    <cfRule type="colorScale" priority="3">
      <colorScale>
        <cfvo type="min"/>
        <cfvo type="percentile" val="50"/>
        <cfvo type="max"/>
        <color rgb="FFE67C73"/>
        <color rgb="FFFFF2CC"/>
        <color rgb="FF57BB8A"/>
      </colorScale>
    </cfRule>
  </conditionalFormatting>
  <conditionalFormatting sqref="G5:G25 N5:N25 U5:U25">
    <cfRule type="colorScale" priority="4">
      <colorScale>
        <cfvo type="min"/>
        <cfvo type="percentile" val="50"/>
        <cfvo type="max"/>
        <color rgb="FFE67C73"/>
        <color rgb="FFFFF2CC"/>
        <color rgb="FF57BB8A"/>
      </colorScale>
    </cfRule>
  </conditionalFormatting>
  <conditionalFormatting sqref="H5:H25 O5:O25 V5:V25">
    <cfRule type="colorScale" priority="5">
      <colorScale>
        <cfvo type="min"/>
        <cfvo type="percentile" val="50"/>
        <cfvo type="max"/>
        <color rgb="FFE67C73"/>
        <color rgb="FFFFF2CC"/>
        <color rgb="FF57BB8A"/>
      </colorScale>
    </cfRule>
  </conditionalFormatting>
  <conditionalFormatting sqref="I5:I25 P5:P25 W5:W25">
    <cfRule type="colorScale" priority="6">
      <colorScale>
        <cfvo type="min"/>
        <cfvo type="percentile" val="50"/>
        <cfvo type="max"/>
        <color rgb="FFE67C73"/>
        <color rgb="FFFFF2CC"/>
        <color rgb="FF57BB8A"/>
      </colorScale>
    </cfRule>
  </conditionalFormatting>
  <conditionalFormatting sqref="F5:F25 M5:M25 T5:T25">
    <cfRule type="colorScale" priority="7">
      <colorScale>
        <cfvo type="min"/>
        <cfvo type="percentile" val="50"/>
        <cfvo type="max"/>
        <color rgb="FFE67C73"/>
        <color rgb="FFFFF2CC"/>
        <color rgb="FF57BB8A"/>
      </colorScale>
    </cfRule>
  </conditionalFormatting>
  <conditionalFormatting sqref="C27:E27">
    <cfRule type="colorScale" priority="8">
      <colorScale>
        <cfvo type="min"/>
        <cfvo type="percentile" val="50"/>
        <cfvo type="max"/>
        <color rgb="FFE67C73"/>
        <color rgb="FFFFF2CC"/>
        <color rgb="FF57BB8A"/>
      </colorScale>
    </cfRule>
  </conditionalFormatting>
  <printOptions horizontalCentered="1" gridLines="1"/>
  <pageMargins left="0.7" right="0.7" top="0.75" bottom="0.75" header="0" footer="0"/>
  <pageSetup paperSize="9" fitToHeight="0" pageOrder="overThenDown" orientation="landscape" cellComments="atEnd"/>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D17"/>
  <sheetViews>
    <sheetView workbookViewId="0">
      <selection sqref="A1:D1"/>
    </sheetView>
  </sheetViews>
  <sheetFormatPr defaultColWidth="14.42578125" defaultRowHeight="15.75" customHeight="1"/>
  <cols>
    <col min="1" max="1" width="27.7109375" customWidth="1"/>
    <col min="2" max="4" width="28.7109375" customWidth="1"/>
  </cols>
  <sheetData>
    <row r="1" spans="1:4" ht="58.5" customHeight="1">
      <c r="A1" s="246" t="s">
        <v>1432</v>
      </c>
      <c r="B1" s="281"/>
      <c r="C1" s="281"/>
      <c r="D1" s="281"/>
    </row>
    <row r="2" spans="1:4" ht="25.5">
      <c r="A2" s="115" t="s">
        <v>211</v>
      </c>
      <c r="B2" s="115" t="s">
        <v>840</v>
      </c>
      <c r="C2" s="115" t="s">
        <v>841</v>
      </c>
      <c r="D2" s="115" t="s">
        <v>842</v>
      </c>
    </row>
    <row r="3" spans="1:4" ht="12.75">
      <c r="A3" s="117" t="s">
        <v>848</v>
      </c>
      <c r="B3" s="120">
        <v>0</v>
      </c>
      <c r="C3" s="120" t="s">
        <v>53</v>
      </c>
      <c r="D3" s="120" t="s">
        <v>53</v>
      </c>
    </row>
    <row r="4" spans="1:4" ht="12.75">
      <c r="A4" s="170" t="s">
        <v>849</v>
      </c>
      <c r="B4" s="171">
        <v>0</v>
      </c>
      <c r="C4" s="171" t="s">
        <v>53</v>
      </c>
      <c r="D4" s="171" t="s">
        <v>53</v>
      </c>
    </row>
    <row r="5" spans="1:4" ht="12.75">
      <c r="A5" s="170" t="s">
        <v>850</v>
      </c>
      <c r="B5" s="171">
        <v>0</v>
      </c>
      <c r="C5" s="171" t="s">
        <v>53</v>
      </c>
      <c r="D5" s="171" t="s">
        <v>53</v>
      </c>
    </row>
    <row r="6" spans="1:4" ht="12.75">
      <c r="A6" s="170" t="s">
        <v>851</v>
      </c>
      <c r="B6" s="171">
        <v>0</v>
      </c>
      <c r="C6" s="171" t="s">
        <v>53</v>
      </c>
      <c r="D6" s="171" t="s">
        <v>53</v>
      </c>
    </row>
    <row r="7" spans="1:4" ht="12.75">
      <c r="A7" s="170" t="s">
        <v>852</v>
      </c>
      <c r="B7" s="171">
        <v>0.9</v>
      </c>
      <c r="C7" s="171">
        <v>25.6</v>
      </c>
      <c r="D7" s="171">
        <v>1.8</v>
      </c>
    </row>
    <row r="8" spans="1:4" ht="12.75">
      <c r="A8" s="170" t="s">
        <v>853</v>
      </c>
      <c r="B8" s="171">
        <v>0.5</v>
      </c>
      <c r="C8" s="171">
        <v>29.1</v>
      </c>
      <c r="D8" s="171">
        <v>1</v>
      </c>
    </row>
    <row r="9" spans="1:4" ht="12.75">
      <c r="A9" s="170" t="s">
        <v>1433</v>
      </c>
      <c r="B9" s="171">
        <v>1</v>
      </c>
      <c r="C9" s="171">
        <v>64.8</v>
      </c>
      <c r="D9" s="171">
        <v>2</v>
      </c>
    </row>
    <row r="10" spans="1:4" ht="12.75">
      <c r="A10" s="170" t="s">
        <v>873</v>
      </c>
      <c r="B10" s="171">
        <v>0.5</v>
      </c>
      <c r="C10" s="172">
        <v>100</v>
      </c>
      <c r="D10" s="171">
        <v>1</v>
      </c>
    </row>
    <row r="11" spans="1:4" ht="12.75">
      <c r="A11" s="170" t="s">
        <v>856</v>
      </c>
      <c r="B11" s="171">
        <v>7</v>
      </c>
      <c r="C11" s="171">
        <v>64.5</v>
      </c>
      <c r="D11" s="171">
        <v>12.7</v>
      </c>
    </row>
    <row r="12" spans="1:4" ht="12.75">
      <c r="A12" s="170" t="s">
        <v>857</v>
      </c>
      <c r="B12" s="171">
        <v>0</v>
      </c>
      <c r="C12" s="171" t="s">
        <v>53</v>
      </c>
      <c r="D12" s="171" t="s">
        <v>53</v>
      </c>
    </row>
    <row r="13" spans="1:4" ht="12.75">
      <c r="A13" s="170" t="s">
        <v>858</v>
      </c>
      <c r="B13" s="171">
        <v>0</v>
      </c>
      <c r="C13" s="171" t="s">
        <v>53</v>
      </c>
      <c r="D13" s="171" t="s">
        <v>53</v>
      </c>
    </row>
    <row r="14" spans="1:4" ht="12.75">
      <c r="A14" s="170" t="s">
        <v>859</v>
      </c>
      <c r="B14" s="171">
        <v>0</v>
      </c>
      <c r="C14" s="171" t="s">
        <v>53</v>
      </c>
      <c r="D14" s="171" t="s">
        <v>53</v>
      </c>
    </row>
    <row r="15" spans="1:4" ht="12.75">
      <c r="A15" s="170" t="s">
        <v>860</v>
      </c>
      <c r="B15" s="171">
        <v>1</v>
      </c>
      <c r="C15" s="171">
        <v>44.5</v>
      </c>
      <c r="D15" s="171">
        <v>2</v>
      </c>
    </row>
    <row r="16" spans="1:4" ht="12.75">
      <c r="A16" s="170" t="s">
        <v>861</v>
      </c>
      <c r="B16" s="171">
        <v>5.3</v>
      </c>
      <c r="C16" s="171">
        <v>25.1</v>
      </c>
      <c r="D16" s="171">
        <v>8.8000000000000007</v>
      </c>
    </row>
    <row r="17" spans="1:4" ht="12.75">
      <c r="A17" s="170" t="s">
        <v>862</v>
      </c>
      <c r="B17" s="172">
        <v>54.8</v>
      </c>
      <c r="C17" s="172">
        <v>100</v>
      </c>
      <c r="D17" s="172">
        <v>70.8</v>
      </c>
    </row>
  </sheetData>
  <mergeCells count="1">
    <mergeCell ref="A1:D1"/>
  </mergeCells>
  <conditionalFormatting sqref="B3:D17">
    <cfRule type="colorScale" priority="1">
      <colorScale>
        <cfvo type="min"/>
        <cfvo type="percentile" val="50"/>
        <cfvo type="max"/>
        <color rgb="FFE67C73"/>
        <color rgb="FFFFFFFF"/>
        <color rgb="FF57BB8A"/>
      </colorScale>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AF999"/>
  <sheetViews>
    <sheetView workbookViewId="0">
      <selection sqref="A1:AF1"/>
    </sheetView>
  </sheetViews>
  <sheetFormatPr defaultColWidth="14.42578125" defaultRowHeight="15.75" customHeight="1"/>
  <cols>
    <col min="1" max="1" width="17.42578125" customWidth="1"/>
    <col min="2" max="7" width="4.42578125" customWidth="1"/>
    <col min="8" max="8" width="12.28515625" customWidth="1"/>
    <col min="9" max="14" width="4.42578125" customWidth="1"/>
    <col min="15" max="15" width="12.28515625" customWidth="1"/>
    <col min="16" max="21" width="4.42578125" customWidth="1"/>
    <col min="22" max="22" width="12.28515625" customWidth="1"/>
    <col min="23" max="28" width="4.42578125" customWidth="1"/>
    <col min="29" max="32" width="12.28515625" customWidth="1"/>
  </cols>
  <sheetData>
    <row r="1" spans="1:32" ht="75" customHeight="1">
      <c r="A1" s="246" t="s">
        <v>1434</v>
      </c>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row>
    <row r="2" spans="1:32" ht="12.75">
      <c r="A2" s="129" t="s">
        <v>211</v>
      </c>
      <c r="B2" s="252" t="s">
        <v>899</v>
      </c>
      <c r="C2" s="247"/>
      <c r="D2" s="247"/>
      <c r="E2" s="247"/>
      <c r="F2" s="247"/>
      <c r="G2" s="247"/>
      <c r="H2" s="248"/>
      <c r="I2" s="252" t="s">
        <v>900</v>
      </c>
      <c r="J2" s="247"/>
      <c r="K2" s="247"/>
      <c r="L2" s="247"/>
      <c r="M2" s="247"/>
      <c r="N2" s="247"/>
      <c r="O2" s="248"/>
      <c r="P2" s="252" t="s">
        <v>901</v>
      </c>
      <c r="Q2" s="247"/>
      <c r="R2" s="247"/>
      <c r="S2" s="247"/>
      <c r="T2" s="247"/>
      <c r="U2" s="247"/>
      <c r="V2" s="248"/>
      <c r="W2" s="252" t="s">
        <v>902</v>
      </c>
      <c r="X2" s="247"/>
      <c r="Y2" s="247"/>
      <c r="Z2" s="247"/>
      <c r="AA2" s="247"/>
      <c r="AB2" s="247"/>
      <c r="AC2" s="248"/>
      <c r="AD2" s="252" t="s">
        <v>740</v>
      </c>
      <c r="AE2" s="247"/>
      <c r="AF2" s="248"/>
    </row>
    <row r="3" spans="1:32" ht="25.5">
      <c r="A3" s="130"/>
      <c r="B3" s="173" t="s">
        <v>1435</v>
      </c>
      <c r="C3" s="173" t="s">
        <v>1436</v>
      </c>
      <c r="D3" s="173" t="s">
        <v>1437</v>
      </c>
      <c r="E3" s="173" t="s">
        <v>1438</v>
      </c>
      <c r="F3" s="173" t="s">
        <v>1439</v>
      </c>
      <c r="G3" s="173" t="s">
        <v>1440</v>
      </c>
      <c r="H3" s="173" t="s">
        <v>845</v>
      </c>
      <c r="I3" s="173" t="s">
        <v>1435</v>
      </c>
      <c r="J3" s="173" t="s">
        <v>1436</v>
      </c>
      <c r="K3" s="173" t="s">
        <v>1437</v>
      </c>
      <c r="L3" s="173" t="s">
        <v>1438</v>
      </c>
      <c r="M3" s="173" t="s">
        <v>1439</v>
      </c>
      <c r="N3" s="173" t="s">
        <v>1440</v>
      </c>
      <c r="O3" s="173" t="s">
        <v>845</v>
      </c>
      <c r="P3" s="173" t="s">
        <v>1435</v>
      </c>
      <c r="Q3" s="173" t="s">
        <v>1436</v>
      </c>
      <c r="R3" s="173" t="s">
        <v>1437</v>
      </c>
      <c r="S3" s="173" t="s">
        <v>1438</v>
      </c>
      <c r="T3" s="173" t="s">
        <v>1439</v>
      </c>
      <c r="U3" s="173" t="s">
        <v>1440</v>
      </c>
      <c r="V3" s="173" t="s">
        <v>845</v>
      </c>
      <c r="W3" s="173" t="s">
        <v>1435</v>
      </c>
      <c r="X3" s="173" t="s">
        <v>1436</v>
      </c>
      <c r="Y3" s="173" t="s">
        <v>1437</v>
      </c>
      <c r="Z3" s="173" t="s">
        <v>1438</v>
      </c>
      <c r="AA3" s="173" t="s">
        <v>1439</v>
      </c>
      <c r="AB3" s="173" t="s">
        <v>1440</v>
      </c>
      <c r="AC3" s="173" t="s">
        <v>845</v>
      </c>
      <c r="AD3" s="173" t="s">
        <v>1437</v>
      </c>
      <c r="AE3" s="173" t="s">
        <v>1440</v>
      </c>
      <c r="AF3" s="173" t="s">
        <v>845</v>
      </c>
    </row>
    <row r="4" spans="1:32" ht="12.75">
      <c r="A4" s="174" t="s">
        <v>259</v>
      </c>
      <c r="B4" s="175">
        <v>0</v>
      </c>
      <c r="C4" s="175">
        <v>2</v>
      </c>
      <c r="D4" s="176">
        <v>2</v>
      </c>
      <c r="E4" s="175">
        <v>3</v>
      </c>
      <c r="F4" s="175">
        <v>3</v>
      </c>
      <c r="G4" s="175">
        <v>6</v>
      </c>
      <c r="H4" s="175">
        <v>8</v>
      </c>
      <c r="I4" s="175">
        <v>3</v>
      </c>
      <c r="J4" s="175">
        <v>1</v>
      </c>
      <c r="K4" s="175">
        <v>4</v>
      </c>
      <c r="L4" s="175">
        <v>6</v>
      </c>
      <c r="M4" s="175">
        <v>4</v>
      </c>
      <c r="N4" s="175">
        <v>10</v>
      </c>
      <c r="O4" s="175">
        <v>14</v>
      </c>
      <c r="P4" s="175">
        <v>0</v>
      </c>
      <c r="Q4" s="175">
        <v>0</v>
      </c>
      <c r="R4" s="176">
        <v>0</v>
      </c>
      <c r="S4" s="175">
        <v>1</v>
      </c>
      <c r="T4" s="175">
        <v>1</v>
      </c>
      <c r="U4" s="176">
        <v>2</v>
      </c>
      <c r="V4" s="176">
        <v>2</v>
      </c>
      <c r="W4" s="175">
        <v>3</v>
      </c>
      <c r="X4" s="175">
        <v>8</v>
      </c>
      <c r="Y4" s="175">
        <v>11</v>
      </c>
      <c r="Z4" s="175">
        <v>4</v>
      </c>
      <c r="AA4" s="175">
        <v>8</v>
      </c>
      <c r="AB4" s="175">
        <v>12</v>
      </c>
      <c r="AC4" s="175">
        <v>23</v>
      </c>
      <c r="AD4" s="176">
        <v>17</v>
      </c>
      <c r="AE4" s="175">
        <v>30</v>
      </c>
      <c r="AF4" s="176">
        <v>47</v>
      </c>
    </row>
    <row r="5" spans="1:32" ht="12.75">
      <c r="A5" s="174" t="s">
        <v>227</v>
      </c>
      <c r="B5" s="175">
        <v>2</v>
      </c>
      <c r="C5" s="175">
        <v>6</v>
      </c>
      <c r="D5" s="175">
        <v>8</v>
      </c>
      <c r="E5" s="175">
        <v>2</v>
      </c>
      <c r="F5" s="175">
        <v>1</v>
      </c>
      <c r="G5" s="175">
        <v>3</v>
      </c>
      <c r="H5" s="175">
        <v>11</v>
      </c>
      <c r="I5" s="175">
        <v>5</v>
      </c>
      <c r="J5" s="175">
        <v>3</v>
      </c>
      <c r="K5" s="175">
        <v>8</v>
      </c>
      <c r="L5" s="175">
        <v>7</v>
      </c>
      <c r="M5" s="175">
        <v>8</v>
      </c>
      <c r="N5" s="175">
        <v>15</v>
      </c>
      <c r="O5" s="175">
        <v>23</v>
      </c>
      <c r="P5" s="175">
        <v>2</v>
      </c>
      <c r="Q5" s="175">
        <v>5</v>
      </c>
      <c r="R5" s="175">
        <v>7</v>
      </c>
      <c r="S5" s="175">
        <v>3</v>
      </c>
      <c r="T5" s="175">
        <v>5</v>
      </c>
      <c r="U5" s="175">
        <v>8</v>
      </c>
      <c r="V5" s="175">
        <v>15</v>
      </c>
      <c r="W5" s="175">
        <v>1</v>
      </c>
      <c r="X5" s="175">
        <v>0</v>
      </c>
      <c r="Y5" s="176">
        <v>1</v>
      </c>
      <c r="Z5" s="175">
        <v>1</v>
      </c>
      <c r="AA5" s="176">
        <v>1</v>
      </c>
      <c r="AB5" s="175">
        <v>2</v>
      </c>
      <c r="AC5" s="176">
        <v>3</v>
      </c>
      <c r="AD5" s="175">
        <v>24</v>
      </c>
      <c r="AE5" s="175">
        <v>28</v>
      </c>
      <c r="AF5" s="175">
        <v>52</v>
      </c>
    </row>
    <row r="6" spans="1:32" ht="12.75">
      <c r="A6" s="174" t="s">
        <v>274</v>
      </c>
      <c r="B6" s="175">
        <v>4</v>
      </c>
      <c r="C6" s="175">
        <v>3</v>
      </c>
      <c r="D6" s="175">
        <v>7</v>
      </c>
      <c r="E6" s="175">
        <v>0</v>
      </c>
      <c r="F6" s="175">
        <v>0</v>
      </c>
      <c r="G6" s="176">
        <v>0</v>
      </c>
      <c r="H6" s="176">
        <v>7</v>
      </c>
      <c r="I6" s="175">
        <v>7</v>
      </c>
      <c r="J6" s="175">
        <v>9</v>
      </c>
      <c r="K6" s="175">
        <v>16</v>
      </c>
      <c r="L6" s="175">
        <v>3</v>
      </c>
      <c r="M6" s="175">
        <v>6</v>
      </c>
      <c r="N6" s="175">
        <v>9</v>
      </c>
      <c r="O6" s="175">
        <v>25</v>
      </c>
      <c r="P6" s="175">
        <v>6</v>
      </c>
      <c r="Q6" s="175">
        <v>7</v>
      </c>
      <c r="R6" s="175">
        <v>13</v>
      </c>
      <c r="S6" s="175">
        <v>5</v>
      </c>
      <c r="T6" s="175">
        <v>4</v>
      </c>
      <c r="U6" s="175">
        <v>9</v>
      </c>
      <c r="V6" s="175">
        <v>22</v>
      </c>
      <c r="W6" s="175">
        <v>1</v>
      </c>
      <c r="X6" s="175">
        <v>2</v>
      </c>
      <c r="Y6" s="175">
        <v>3</v>
      </c>
      <c r="Z6" s="175">
        <v>1</v>
      </c>
      <c r="AA6" s="175">
        <v>2</v>
      </c>
      <c r="AB6" s="175">
        <v>3</v>
      </c>
      <c r="AC6" s="175">
        <v>6</v>
      </c>
      <c r="AD6" s="175">
        <v>39</v>
      </c>
      <c r="AE6" s="176">
        <v>21</v>
      </c>
      <c r="AF6" s="175">
        <v>60</v>
      </c>
    </row>
    <row r="7" spans="1:32" ht="12.75">
      <c r="A7" s="174" t="s">
        <v>214</v>
      </c>
      <c r="B7" s="175">
        <v>6</v>
      </c>
      <c r="C7" s="175">
        <v>1</v>
      </c>
      <c r="D7" s="175">
        <v>7</v>
      </c>
      <c r="E7" s="175">
        <v>4</v>
      </c>
      <c r="F7" s="175">
        <v>6</v>
      </c>
      <c r="G7" s="175">
        <v>10</v>
      </c>
      <c r="H7" s="175">
        <v>17</v>
      </c>
      <c r="I7" s="175">
        <v>2</v>
      </c>
      <c r="J7" s="175">
        <v>0</v>
      </c>
      <c r="K7" s="175">
        <v>2</v>
      </c>
      <c r="L7" s="175">
        <v>2</v>
      </c>
      <c r="M7" s="175">
        <v>3</v>
      </c>
      <c r="N7" s="175">
        <v>5</v>
      </c>
      <c r="O7" s="175">
        <v>7</v>
      </c>
      <c r="P7" s="175">
        <v>3</v>
      </c>
      <c r="Q7" s="175">
        <v>3</v>
      </c>
      <c r="R7" s="175">
        <v>6</v>
      </c>
      <c r="S7" s="175">
        <v>2</v>
      </c>
      <c r="T7" s="175">
        <v>2</v>
      </c>
      <c r="U7" s="175">
        <v>4</v>
      </c>
      <c r="V7" s="175">
        <v>10</v>
      </c>
      <c r="W7" s="175">
        <v>7</v>
      </c>
      <c r="X7" s="175">
        <v>9</v>
      </c>
      <c r="Y7" s="175">
        <v>16</v>
      </c>
      <c r="Z7" s="175">
        <v>7</v>
      </c>
      <c r="AA7" s="175">
        <v>7</v>
      </c>
      <c r="AB7" s="175">
        <v>14</v>
      </c>
      <c r="AC7" s="175">
        <v>30</v>
      </c>
      <c r="AD7" s="175">
        <v>31</v>
      </c>
      <c r="AE7" s="175">
        <v>33</v>
      </c>
      <c r="AF7" s="175">
        <v>64</v>
      </c>
    </row>
    <row r="8" spans="1:32" ht="12.75">
      <c r="A8" s="174" t="s">
        <v>252</v>
      </c>
      <c r="B8" s="175">
        <v>1</v>
      </c>
      <c r="C8" s="175">
        <v>5</v>
      </c>
      <c r="D8" s="175">
        <v>6</v>
      </c>
      <c r="E8" s="175">
        <v>1</v>
      </c>
      <c r="F8" s="175">
        <v>4</v>
      </c>
      <c r="G8" s="175">
        <v>5</v>
      </c>
      <c r="H8" s="175">
        <v>11</v>
      </c>
      <c r="I8" s="175">
        <v>6</v>
      </c>
      <c r="J8" s="175">
        <v>7</v>
      </c>
      <c r="K8" s="175">
        <v>13</v>
      </c>
      <c r="L8" s="175">
        <v>5</v>
      </c>
      <c r="M8" s="175">
        <v>5</v>
      </c>
      <c r="N8" s="175">
        <v>10</v>
      </c>
      <c r="O8" s="175">
        <v>23</v>
      </c>
      <c r="P8" s="175">
        <v>5</v>
      </c>
      <c r="Q8" s="175">
        <v>4</v>
      </c>
      <c r="R8" s="175">
        <v>9</v>
      </c>
      <c r="S8" s="175">
        <v>6</v>
      </c>
      <c r="T8" s="175">
        <v>0</v>
      </c>
      <c r="U8" s="175">
        <v>6</v>
      </c>
      <c r="V8" s="175">
        <v>15</v>
      </c>
      <c r="W8" s="175">
        <v>0</v>
      </c>
      <c r="X8" s="175">
        <v>7</v>
      </c>
      <c r="Y8" s="175">
        <v>7</v>
      </c>
      <c r="Z8" s="175">
        <v>0</v>
      </c>
      <c r="AA8" s="175">
        <v>9</v>
      </c>
      <c r="AB8" s="175">
        <v>9</v>
      </c>
      <c r="AC8" s="175">
        <v>16</v>
      </c>
      <c r="AD8" s="175">
        <v>35</v>
      </c>
      <c r="AE8" s="175">
        <v>30</v>
      </c>
      <c r="AF8" s="175">
        <v>65</v>
      </c>
    </row>
    <row r="9" spans="1:32" ht="12.75">
      <c r="A9" s="174" t="s">
        <v>334</v>
      </c>
      <c r="B9" s="175">
        <v>7</v>
      </c>
      <c r="C9" s="175">
        <v>8</v>
      </c>
      <c r="D9" s="175">
        <v>15</v>
      </c>
      <c r="E9" s="175">
        <v>7</v>
      </c>
      <c r="F9" s="175">
        <v>9</v>
      </c>
      <c r="G9" s="175">
        <v>16</v>
      </c>
      <c r="H9" s="175">
        <v>31</v>
      </c>
      <c r="I9" s="175">
        <v>0</v>
      </c>
      <c r="J9" s="175">
        <v>2</v>
      </c>
      <c r="K9" s="176">
        <v>2</v>
      </c>
      <c r="L9" s="175">
        <v>0</v>
      </c>
      <c r="M9" s="175">
        <v>0</v>
      </c>
      <c r="N9" s="176">
        <v>0</v>
      </c>
      <c r="O9" s="176">
        <v>2</v>
      </c>
      <c r="P9" s="175">
        <v>1</v>
      </c>
      <c r="Q9" s="175">
        <v>6</v>
      </c>
      <c r="R9" s="175">
        <v>7</v>
      </c>
      <c r="S9" s="175">
        <v>4</v>
      </c>
      <c r="T9" s="175">
        <v>7</v>
      </c>
      <c r="U9" s="175">
        <v>11</v>
      </c>
      <c r="V9" s="175">
        <v>18</v>
      </c>
      <c r="W9" s="175">
        <v>5</v>
      </c>
      <c r="X9" s="175">
        <v>4</v>
      </c>
      <c r="Y9" s="175">
        <v>9</v>
      </c>
      <c r="Z9" s="175">
        <v>3</v>
      </c>
      <c r="AA9" s="175">
        <v>4</v>
      </c>
      <c r="AB9" s="175">
        <v>7</v>
      </c>
      <c r="AC9" s="175">
        <v>16</v>
      </c>
      <c r="AD9" s="175">
        <v>33</v>
      </c>
      <c r="AE9" s="175">
        <v>34</v>
      </c>
      <c r="AF9" s="175">
        <v>67</v>
      </c>
    </row>
    <row r="10" spans="1:32" ht="12.75">
      <c r="A10" s="174" t="s">
        <v>264</v>
      </c>
      <c r="B10" s="175">
        <v>3</v>
      </c>
      <c r="C10" s="175">
        <v>4</v>
      </c>
      <c r="D10" s="175">
        <v>7</v>
      </c>
      <c r="E10" s="175">
        <v>6</v>
      </c>
      <c r="F10" s="175">
        <v>5</v>
      </c>
      <c r="G10" s="175">
        <v>11</v>
      </c>
      <c r="H10" s="175">
        <v>18</v>
      </c>
      <c r="I10" s="175">
        <v>4</v>
      </c>
      <c r="J10" s="175">
        <v>5</v>
      </c>
      <c r="K10" s="175">
        <v>9</v>
      </c>
      <c r="L10" s="175">
        <v>4</v>
      </c>
      <c r="M10" s="175">
        <v>7</v>
      </c>
      <c r="N10" s="175">
        <v>11</v>
      </c>
      <c r="O10" s="175">
        <v>20</v>
      </c>
      <c r="P10" s="175">
        <v>4</v>
      </c>
      <c r="Q10" s="175">
        <v>1</v>
      </c>
      <c r="R10" s="175">
        <v>5</v>
      </c>
      <c r="S10" s="175">
        <v>0</v>
      </c>
      <c r="T10" s="175">
        <v>3</v>
      </c>
      <c r="U10" s="175">
        <v>3</v>
      </c>
      <c r="V10" s="175">
        <v>8</v>
      </c>
      <c r="W10" s="175">
        <v>4</v>
      </c>
      <c r="X10" s="175">
        <v>6</v>
      </c>
      <c r="Y10" s="175">
        <v>10</v>
      </c>
      <c r="Z10" s="175">
        <v>6</v>
      </c>
      <c r="AA10" s="175">
        <v>6</v>
      </c>
      <c r="AB10" s="175">
        <v>12</v>
      </c>
      <c r="AC10" s="175">
        <v>22</v>
      </c>
      <c r="AD10" s="175">
        <v>31</v>
      </c>
      <c r="AE10" s="175">
        <v>37</v>
      </c>
      <c r="AF10" s="175">
        <v>68</v>
      </c>
    </row>
    <row r="11" spans="1:32" ht="12.75">
      <c r="A11" s="174" t="s">
        <v>241</v>
      </c>
      <c r="B11" s="175">
        <v>5</v>
      </c>
      <c r="C11" s="175">
        <v>7</v>
      </c>
      <c r="D11" s="175">
        <v>12</v>
      </c>
      <c r="E11" s="175">
        <v>5</v>
      </c>
      <c r="F11" s="175">
        <v>7</v>
      </c>
      <c r="G11" s="175">
        <v>12</v>
      </c>
      <c r="H11" s="175">
        <v>24</v>
      </c>
      <c r="I11" s="175">
        <v>1</v>
      </c>
      <c r="J11" s="175">
        <v>4</v>
      </c>
      <c r="K11" s="175">
        <v>5</v>
      </c>
      <c r="L11" s="175">
        <v>1</v>
      </c>
      <c r="M11" s="175">
        <v>2</v>
      </c>
      <c r="N11" s="175">
        <v>3</v>
      </c>
      <c r="O11" s="175">
        <v>8</v>
      </c>
      <c r="P11" s="175">
        <v>7</v>
      </c>
      <c r="Q11" s="175">
        <v>8</v>
      </c>
      <c r="R11" s="175">
        <v>15</v>
      </c>
      <c r="S11" s="175">
        <v>7</v>
      </c>
      <c r="T11" s="175">
        <v>9</v>
      </c>
      <c r="U11" s="175">
        <v>16</v>
      </c>
      <c r="V11" s="175">
        <v>31</v>
      </c>
      <c r="W11" s="175">
        <v>6</v>
      </c>
      <c r="X11" s="175">
        <v>5</v>
      </c>
      <c r="Y11" s="175">
        <v>11</v>
      </c>
      <c r="Z11" s="175">
        <v>5</v>
      </c>
      <c r="AA11" s="175">
        <v>5</v>
      </c>
      <c r="AB11" s="175">
        <v>10</v>
      </c>
      <c r="AC11" s="175">
        <v>21</v>
      </c>
      <c r="AD11" s="175">
        <v>43</v>
      </c>
      <c r="AE11" s="175">
        <v>41</v>
      </c>
      <c r="AF11" s="175">
        <v>84</v>
      </c>
    </row>
    <row r="12" spans="1:32" ht="12.75">
      <c r="A12" s="177" t="s">
        <v>328</v>
      </c>
      <c r="B12" s="178"/>
      <c r="C12" s="179">
        <v>0</v>
      </c>
      <c r="D12" s="179">
        <v>0</v>
      </c>
      <c r="E12" s="178"/>
      <c r="F12" s="179">
        <v>2</v>
      </c>
      <c r="G12" s="179">
        <v>2</v>
      </c>
      <c r="H12" s="179">
        <v>2</v>
      </c>
      <c r="I12" s="178"/>
      <c r="J12" s="179">
        <v>6</v>
      </c>
      <c r="K12" s="179">
        <v>6</v>
      </c>
      <c r="L12" s="178"/>
      <c r="M12" s="179">
        <v>9</v>
      </c>
      <c r="N12" s="179">
        <v>9</v>
      </c>
      <c r="O12" s="179">
        <v>15</v>
      </c>
      <c r="P12" s="178"/>
      <c r="Q12" s="179">
        <v>2</v>
      </c>
      <c r="R12" s="179">
        <v>2</v>
      </c>
      <c r="S12" s="178"/>
      <c r="T12" s="179">
        <v>6</v>
      </c>
      <c r="U12" s="179">
        <v>6</v>
      </c>
      <c r="V12" s="179">
        <v>8</v>
      </c>
      <c r="W12" s="178"/>
      <c r="X12" s="179">
        <v>0</v>
      </c>
      <c r="Y12" s="179">
        <v>0</v>
      </c>
      <c r="Z12" s="178"/>
      <c r="AA12" s="179">
        <v>0</v>
      </c>
      <c r="AB12" s="179">
        <v>0</v>
      </c>
      <c r="AC12" s="179">
        <v>0</v>
      </c>
      <c r="AD12" s="179">
        <v>8</v>
      </c>
      <c r="AE12" s="179">
        <v>17</v>
      </c>
      <c r="AF12" s="179">
        <v>25</v>
      </c>
    </row>
    <row r="13" spans="1:32" ht="12.75">
      <c r="A13" s="180" t="s">
        <v>331</v>
      </c>
      <c r="B13" s="181"/>
      <c r="C13" s="182">
        <v>9</v>
      </c>
      <c r="D13" s="182">
        <v>9</v>
      </c>
      <c r="E13" s="181"/>
      <c r="F13" s="182">
        <v>8</v>
      </c>
      <c r="G13" s="182">
        <v>8</v>
      </c>
      <c r="H13" s="182">
        <v>17</v>
      </c>
      <c r="I13" s="181"/>
      <c r="J13" s="182">
        <v>8</v>
      </c>
      <c r="K13" s="182">
        <v>8</v>
      </c>
      <c r="L13" s="181"/>
      <c r="M13" s="182">
        <v>1</v>
      </c>
      <c r="N13" s="182">
        <v>1</v>
      </c>
      <c r="O13" s="182">
        <v>9</v>
      </c>
      <c r="P13" s="181"/>
      <c r="Q13" s="182">
        <v>9</v>
      </c>
      <c r="R13" s="182">
        <v>9</v>
      </c>
      <c r="S13" s="181"/>
      <c r="T13" s="182">
        <v>8</v>
      </c>
      <c r="U13" s="182">
        <v>8</v>
      </c>
      <c r="V13" s="182">
        <v>17</v>
      </c>
      <c r="W13" s="181"/>
      <c r="X13" s="182">
        <v>3</v>
      </c>
      <c r="Y13" s="182">
        <v>3</v>
      </c>
      <c r="Z13" s="181"/>
      <c r="AA13" s="182">
        <v>3</v>
      </c>
      <c r="AB13" s="182">
        <v>3</v>
      </c>
      <c r="AC13" s="182">
        <v>6</v>
      </c>
      <c r="AD13" s="182">
        <v>29</v>
      </c>
      <c r="AE13" s="182">
        <v>20</v>
      </c>
      <c r="AF13" s="182">
        <v>49</v>
      </c>
    </row>
    <row r="14" spans="1:32" ht="12.75">
      <c r="A14" s="251" t="s">
        <v>1441</v>
      </c>
      <c r="B14" s="247"/>
      <c r="C14" s="247"/>
      <c r="D14" s="247"/>
      <c r="E14" s="247"/>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8"/>
    </row>
    <row r="15" spans="1:32" ht="12.75">
      <c r="A15" s="267" t="s">
        <v>911</v>
      </c>
      <c r="B15" s="252" t="s">
        <v>899</v>
      </c>
      <c r="C15" s="247"/>
      <c r="D15" s="247"/>
      <c r="E15" s="247"/>
      <c r="F15" s="247"/>
      <c r="G15" s="247"/>
      <c r="H15" s="248"/>
      <c r="I15" s="252" t="s">
        <v>900</v>
      </c>
      <c r="J15" s="247"/>
      <c r="K15" s="247"/>
      <c r="L15" s="247"/>
      <c r="M15" s="247"/>
      <c r="N15" s="247"/>
      <c r="O15" s="248"/>
      <c r="P15" s="252" t="s">
        <v>901</v>
      </c>
      <c r="Q15" s="247"/>
      <c r="R15" s="247"/>
      <c r="S15" s="247"/>
      <c r="T15" s="247"/>
      <c r="U15" s="247"/>
      <c r="V15" s="248"/>
      <c r="W15" s="252" t="s">
        <v>902</v>
      </c>
      <c r="X15" s="247"/>
      <c r="Y15" s="247"/>
      <c r="Z15" s="247"/>
      <c r="AA15" s="247"/>
      <c r="AB15" s="247"/>
      <c r="AC15" s="248"/>
      <c r="AD15" s="252" t="s">
        <v>740</v>
      </c>
      <c r="AE15" s="247"/>
      <c r="AF15" s="248"/>
    </row>
    <row r="16" spans="1:32" ht="25.5">
      <c r="A16" s="242"/>
      <c r="B16" s="266" t="s">
        <v>1442</v>
      </c>
      <c r="C16" s="247"/>
      <c r="D16" s="248"/>
      <c r="E16" s="266" t="s">
        <v>1443</v>
      </c>
      <c r="F16" s="247"/>
      <c r="G16" s="248"/>
      <c r="H16" s="8" t="s">
        <v>1444</v>
      </c>
      <c r="I16" s="266" t="s">
        <v>1442</v>
      </c>
      <c r="J16" s="247"/>
      <c r="K16" s="248"/>
      <c r="L16" s="266" t="s">
        <v>1443</v>
      </c>
      <c r="M16" s="247"/>
      <c r="N16" s="248"/>
      <c r="O16" s="8" t="s">
        <v>1444</v>
      </c>
      <c r="P16" s="266" t="s">
        <v>1442</v>
      </c>
      <c r="Q16" s="247"/>
      <c r="R16" s="248"/>
      <c r="S16" s="266" t="s">
        <v>1443</v>
      </c>
      <c r="T16" s="247"/>
      <c r="U16" s="248"/>
      <c r="V16" s="8" t="s">
        <v>1444</v>
      </c>
      <c r="W16" s="266" t="s">
        <v>1442</v>
      </c>
      <c r="X16" s="247"/>
      <c r="Y16" s="248"/>
      <c r="Z16" s="266" t="s">
        <v>1443</v>
      </c>
      <c r="AA16" s="247"/>
      <c r="AB16" s="248"/>
      <c r="AC16" s="8" t="s">
        <v>1444</v>
      </c>
      <c r="AD16" s="7" t="s">
        <v>1442</v>
      </c>
      <c r="AE16" s="7" t="s">
        <v>1443</v>
      </c>
      <c r="AF16" s="8" t="s">
        <v>1444</v>
      </c>
    </row>
    <row r="17" spans="1:32" ht="12.75">
      <c r="A17" s="148" t="s">
        <v>919</v>
      </c>
      <c r="B17" s="265" t="s">
        <v>937</v>
      </c>
      <c r="C17" s="247"/>
      <c r="D17" s="248"/>
      <c r="E17" s="265" t="s">
        <v>1445</v>
      </c>
      <c r="F17" s="247"/>
      <c r="G17" s="248"/>
      <c r="H17" s="183" t="s">
        <v>964</v>
      </c>
      <c r="I17" s="265" t="s">
        <v>1446</v>
      </c>
      <c r="J17" s="247"/>
      <c r="K17" s="248"/>
      <c r="L17" s="265" t="s">
        <v>923</v>
      </c>
      <c r="M17" s="247"/>
      <c r="N17" s="248"/>
      <c r="O17" s="183" t="s">
        <v>1447</v>
      </c>
      <c r="P17" s="265" t="s">
        <v>1448</v>
      </c>
      <c r="Q17" s="247"/>
      <c r="R17" s="248"/>
      <c r="S17" s="265" t="s">
        <v>937</v>
      </c>
      <c r="T17" s="247"/>
      <c r="U17" s="248"/>
      <c r="V17" s="183" t="s">
        <v>937</v>
      </c>
      <c r="W17" s="265" t="s">
        <v>927</v>
      </c>
      <c r="X17" s="247"/>
      <c r="Y17" s="248"/>
      <c r="Z17" s="265" t="s">
        <v>920</v>
      </c>
      <c r="AA17" s="247"/>
      <c r="AB17" s="248"/>
      <c r="AC17" s="183" t="s">
        <v>928</v>
      </c>
      <c r="AD17" s="183" t="s">
        <v>1449</v>
      </c>
      <c r="AE17" s="183" t="s">
        <v>1450</v>
      </c>
      <c r="AF17" s="183" t="s">
        <v>1451</v>
      </c>
    </row>
    <row r="18" spans="1:32" ht="12.75">
      <c r="A18" s="148" t="s">
        <v>932</v>
      </c>
      <c r="B18" s="265" t="s">
        <v>933</v>
      </c>
      <c r="C18" s="247"/>
      <c r="D18" s="248"/>
      <c r="E18" s="265" t="s">
        <v>928</v>
      </c>
      <c r="F18" s="247"/>
      <c r="G18" s="248"/>
      <c r="H18" s="183" t="s">
        <v>978</v>
      </c>
      <c r="I18" s="265" t="s">
        <v>1447</v>
      </c>
      <c r="J18" s="247"/>
      <c r="K18" s="248"/>
      <c r="L18" s="265" t="s">
        <v>1452</v>
      </c>
      <c r="M18" s="247"/>
      <c r="N18" s="248"/>
      <c r="O18" s="183" t="s">
        <v>1453</v>
      </c>
      <c r="P18" s="265" t="s">
        <v>1454</v>
      </c>
      <c r="Q18" s="247"/>
      <c r="R18" s="248"/>
      <c r="S18" s="265" t="s">
        <v>936</v>
      </c>
      <c r="T18" s="247"/>
      <c r="U18" s="248"/>
      <c r="V18" s="183" t="s">
        <v>1455</v>
      </c>
      <c r="W18" s="265" t="s">
        <v>939</v>
      </c>
      <c r="X18" s="247"/>
      <c r="Y18" s="248"/>
      <c r="Z18" s="265" t="s">
        <v>939</v>
      </c>
      <c r="AA18" s="247"/>
      <c r="AB18" s="248"/>
      <c r="AC18" s="183" t="s">
        <v>955</v>
      </c>
      <c r="AD18" s="183" t="s">
        <v>943</v>
      </c>
      <c r="AE18" s="183" t="s">
        <v>1456</v>
      </c>
      <c r="AF18" s="183" t="s">
        <v>1457</v>
      </c>
    </row>
    <row r="19" spans="1:32" ht="12.75">
      <c r="A19" s="148" t="s">
        <v>945</v>
      </c>
      <c r="B19" s="265" t="s">
        <v>964</v>
      </c>
      <c r="C19" s="247"/>
      <c r="D19" s="248"/>
      <c r="E19" s="265" t="s">
        <v>951</v>
      </c>
      <c r="F19" s="247"/>
      <c r="G19" s="248"/>
      <c r="H19" s="183" t="s">
        <v>1458</v>
      </c>
      <c r="I19" s="265" t="s">
        <v>1459</v>
      </c>
      <c r="J19" s="247"/>
      <c r="K19" s="248"/>
      <c r="L19" s="265" t="s">
        <v>1460</v>
      </c>
      <c r="M19" s="247"/>
      <c r="N19" s="248"/>
      <c r="O19" s="183" t="s">
        <v>1461</v>
      </c>
      <c r="P19" s="265" t="s">
        <v>1462</v>
      </c>
      <c r="Q19" s="247"/>
      <c r="R19" s="248"/>
      <c r="S19" s="265" t="s">
        <v>949</v>
      </c>
      <c r="T19" s="247"/>
      <c r="U19" s="248"/>
      <c r="V19" s="183" t="s">
        <v>988</v>
      </c>
      <c r="W19" s="265" t="s">
        <v>1463</v>
      </c>
      <c r="X19" s="247"/>
      <c r="Y19" s="248"/>
      <c r="Z19" s="265" t="s">
        <v>1464</v>
      </c>
      <c r="AA19" s="247"/>
      <c r="AB19" s="248"/>
      <c r="AC19" s="183" t="s">
        <v>1006</v>
      </c>
      <c r="AD19" s="183" t="s">
        <v>1465</v>
      </c>
      <c r="AE19" s="183" t="s">
        <v>1466</v>
      </c>
      <c r="AF19" s="183" t="s">
        <v>1467</v>
      </c>
    </row>
    <row r="20" spans="1:32" ht="12.75">
      <c r="A20" s="148" t="s">
        <v>960</v>
      </c>
      <c r="B20" s="265" t="s">
        <v>961</v>
      </c>
      <c r="C20" s="247"/>
      <c r="D20" s="248"/>
      <c r="E20" s="265" t="s">
        <v>948</v>
      </c>
      <c r="F20" s="247"/>
      <c r="G20" s="248"/>
      <c r="H20" s="183" t="s">
        <v>956</v>
      </c>
      <c r="I20" s="265" t="s">
        <v>1468</v>
      </c>
      <c r="J20" s="247"/>
      <c r="K20" s="248"/>
      <c r="L20" s="265" t="s">
        <v>941</v>
      </c>
      <c r="M20" s="247"/>
      <c r="N20" s="248"/>
      <c r="O20" s="183" t="s">
        <v>965</v>
      </c>
      <c r="P20" s="265" t="s">
        <v>966</v>
      </c>
      <c r="Q20" s="247"/>
      <c r="R20" s="248"/>
      <c r="S20" s="265" t="s">
        <v>933</v>
      </c>
      <c r="T20" s="247"/>
      <c r="U20" s="248"/>
      <c r="V20" s="183" t="s">
        <v>1469</v>
      </c>
      <c r="W20" s="265" t="s">
        <v>993</v>
      </c>
      <c r="X20" s="247"/>
      <c r="Y20" s="248"/>
      <c r="Z20" s="265" t="s">
        <v>968</v>
      </c>
      <c r="AA20" s="247"/>
      <c r="AB20" s="248"/>
      <c r="AC20" s="183" t="s">
        <v>970</v>
      </c>
      <c r="AD20" s="183" t="s">
        <v>1470</v>
      </c>
      <c r="AE20" s="183" t="s">
        <v>1471</v>
      </c>
      <c r="AF20" s="183" t="s">
        <v>1472</v>
      </c>
    </row>
    <row r="21" spans="1:32" ht="12.75">
      <c r="A21" s="148" t="s">
        <v>974</v>
      </c>
      <c r="B21" s="265" t="s">
        <v>1453</v>
      </c>
      <c r="C21" s="247"/>
      <c r="D21" s="248"/>
      <c r="E21" s="265" t="s">
        <v>988</v>
      </c>
      <c r="F21" s="247"/>
      <c r="G21" s="248"/>
      <c r="H21" s="183" t="s">
        <v>1473</v>
      </c>
      <c r="I21" s="265" t="s">
        <v>1474</v>
      </c>
      <c r="J21" s="247"/>
      <c r="K21" s="248"/>
      <c r="L21" s="265" t="s">
        <v>1475</v>
      </c>
      <c r="M21" s="247"/>
      <c r="N21" s="248"/>
      <c r="O21" s="183" t="s">
        <v>997</v>
      </c>
      <c r="P21" s="265" t="s">
        <v>1464</v>
      </c>
      <c r="Q21" s="247"/>
      <c r="R21" s="248"/>
      <c r="S21" s="265" t="s">
        <v>1474</v>
      </c>
      <c r="T21" s="247"/>
      <c r="U21" s="248"/>
      <c r="V21" s="183" t="s">
        <v>1476</v>
      </c>
      <c r="W21" s="265" t="s">
        <v>1477</v>
      </c>
      <c r="X21" s="247"/>
      <c r="Y21" s="248"/>
      <c r="Z21" s="265" t="s">
        <v>981</v>
      </c>
      <c r="AA21" s="247"/>
      <c r="AB21" s="248"/>
      <c r="AC21" s="183" t="s">
        <v>1478</v>
      </c>
      <c r="AD21" s="183" t="s">
        <v>983</v>
      </c>
      <c r="AE21" s="183" t="s">
        <v>1479</v>
      </c>
      <c r="AF21" s="183" t="s">
        <v>1480</v>
      </c>
    </row>
    <row r="22" spans="1:32" ht="12.75">
      <c r="A22" s="148" t="s">
        <v>986</v>
      </c>
      <c r="B22" s="265" t="s">
        <v>1474</v>
      </c>
      <c r="C22" s="247"/>
      <c r="D22" s="248"/>
      <c r="E22" s="265" t="s">
        <v>991</v>
      </c>
      <c r="F22" s="247"/>
      <c r="G22" s="248"/>
      <c r="H22" s="183" t="s">
        <v>1481</v>
      </c>
      <c r="I22" s="265" t="s">
        <v>975</v>
      </c>
      <c r="J22" s="247"/>
      <c r="K22" s="248"/>
      <c r="L22" s="265" t="s">
        <v>962</v>
      </c>
      <c r="M22" s="247"/>
      <c r="N22" s="248"/>
      <c r="O22" s="183" t="s">
        <v>942</v>
      </c>
      <c r="P22" s="265" t="s">
        <v>968</v>
      </c>
      <c r="Q22" s="247"/>
      <c r="R22" s="248"/>
      <c r="S22" s="265" t="s">
        <v>941</v>
      </c>
      <c r="T22" s="247"/>
      <c r="U22" s="248"/>
      <c r="V22" s="183" t="s">
        <v>1482</v>
      </c>
      <c r="W22" s="265" t="s">
        <v>1483</v>
      </c>
      <c r="X22" s="247"/>
      <c r="Y22" s="248"/>
      <c r="Z22" s="265" t="s">
        <v>938</v>
      </c>
      <c r="AA22" s="247"/>
      <c r="AB22" s="248"/>
      <c r="AC22" s="183" t="s">
        <v>1484</v>
      </c>
      <c r="AD22" s="183" t="s">
        <v>1485</v>
      </c>
      <c r="AE22" s="183" t="s">
        <v>1486</v>
      </c>
      <c r="AF22" s="183" t="s">
        <v>1487</v>
      </c>
    </row>
    <row r="23" spans="1:32" ht="12.75">
      <c r="A23" s="148" t="s">
        <v>1001</v>
      </c>
      <c r="B23" s="265" t="s">
        <v>1002</v>
      </c>
      <c r="C23" s="247"/>
      <c r="D23" s="248"/>
      <c r="E23" s="265" t="s">
        <v>1002</v>
      </c>
      <c r="F23" s="247"/>
      <c r="G23" s="248"/>
      <c r="H23" s="183" t="s">
        <v>1003</v>
      </c>
      <c r="I23" s="265" t="s">
        <v>1488</v>
      </c>
      <c r="J23" s="247"/>
      <c r="K23" s="248"/>
      <c r="L23" s="265" t="s">
        <v>991</v>
      </c>
      <c r="M23" s="247"/>
      <c r="N23" s="248"/>
      <c r="O23" s="183" t="s">
        <v>1489</v>
      </c>
      <c r="P23" s="265" t="s">
        <v>1490</v>
      </c>
      <c r="Q23" s="247"/>
      <c r="R23" s="248"/>
      <c r="S23" s="265" t="s">
        <v>1491</v>
      </c>
      <c r="T23" s="247"/>
      <c r="U23" s="248"/>
      <c r="V23" s="183" t="s">
        <v>1492</v>
      </c>
      <c r="W23" s="265" t="s">
        <v>996</v>
      </c>
      <c r="X23" s="247"/>
      <c r="Y23" s="248"/>
      <c r="Z23" s="265" t="s">
        <v>1493</v>
      </c>
      <c r="AA23" s="247"/>
      <c r="AB23" s="248"/>
      <c r="AC23" s="183" t="s">
        <v>1494</v>
      </c>
      <c r="AD23" s="183" t="s">
        <v>1495</v>
      </c>
      <c r="AE23" s="183" t="s">
        <v>998</v>
      </c>
      <c r="AF23" s="183" t="s">
        <v>1496</v>
      </c>
    </row>
    <row r="24" spans="1:32" ht="12.75">
      <c r="A24" s="148" t="s">
        <v>1011</v>
      </c>
      <c r="B24" s="265" t="s">
        <v>1497</v>
      </c>
      <c r="C24" s="247"/>
      <c r="D24" s="248"/>
      <c r="E24" s="265" t="s">
        <v>970</v>
      </c>
      <c r="F24" s="247"/>
      <c r="G24" s="248"/>
      <c r="H24" s="183" t="s">
        <v>1498</v>
      </c>
      <c r="I24" s="265" t="s">
        <v>980</v>
      </c>
      <c r="J24" s="247"/>
      <c r="K24" s="248"/>
      <c r="L24" s="265" t="s">
        <v>1469</v>
      </c>
      <c r="M24" s="247"/>
      <c r="N24" s="248"/>
      <c r="O24" s="183" t="s">
        <v>1499</v>
      </c>
      <c r="P24" s="265" t="s">
        <v>1500</v>
      </c>
      <c r="Q24" s="247"/>
      <c r="R24" s="248"/>
      <c r="S24" s="265" t="s">
        <v>1015</v>
      </c>
      <c r="T24" s="247"/>
      <c r="U24" s="248"/>
      <c r="V24" s="183" t="s">
        <v>1501</v>
      </c>
      <c r="W24" s="265" t="s">
        <v>1502</v>
      </c>
      <c r="X24" s="247"/>
      <c r="Y24" s="248"/>
      <c r="Z24" s="265" t="s">
        <v>1018</v>
      </c>
      <c r="AA24" s="247"/>
      <c r="AB24" s="248"/>
      <c r="AC24" s="183" t="s">
        <v>1503</v>
      </c>
      <c r="AD24" s="183" t="s">
        <v>1504</v>
      </c>
      <c r="AE24" s="183" t="s">
        <v>1505</v>
      </c>
      <c r="AF24" s="183" t="s">
        <v>1506</v>
      </c>
    </row>
    <row r="25" spans="1:32" ht="12.75">
      <c r="A25" s="184"/>
      <c r="B25" s="268" t="s">
        <v>1026</v>
      </c>
      <c r="C25" s="247"/>
      <c r="D25" s="248"/>
      <c r="E25" s="268" t="s">
        <v>1023</v>
      </c>
      <c r="F25" s="247"/>
      <c r="G25" s="248"/>
      <c r="H25" s="185" t="s">
        <v>1023</v>
      </c>
      <c r="I25" s="268" t="s">
        <v>1507</v>
      </c>
      <c r="J25" s="247"/>
      <c r="K25" s="248"/>
      <c r="L25" s="268" t="s">
        <v>1508</v>
      </c>
      <c r="M25" s="247"/>
      <c r="N25" s="248"/>
      <c r="O25" s="185" t="s">
        <v>1509</v>
      </c>
      <c r="P25" s="268" t="s">
        <v>1023</v>
      </c>
      <c r="Q25" s="247"/>
      <c r="R25" s="248"/>
      <c r="S25" s="268" t="s">
        <v>1507</v>
      </c>
      <c r="T25" s="247"/>
      <c r="U25" s="248"/>
      <c r="V25" s="185" t="s">
        <v>1510</v>
      </c>
      <c r="W25" s="268" t="s">
        <v>1026</v>
      </c>
      <c r="X25" s="247"/>
      <c r="Y25" s="248"/>
      <c r="Z25" s="268" t="s">
        <v>1026</v>
      </c>
      <c r="AA25" s="247"/>
      <c r="AB25" s="248"/>
      <c r="AC25" s="185" t="s">
        <v>1026</v>
      </c>
      <c r="AD25" s="185" t="s">
        <v>1510</v>
      </c>
      <c r="AE25" s="185" t="s">
        <v>1511</v>
      </c>
      <c r="AF25" s="185" t="s">
        <v>1512</v>
      </c>
    </row>
    <row r="26" spans="1:32" ht="12.75">
      <c r="A26" s="184"/>
      <c r="B26" s="268" t="s">
        <v>1509</v>
      </c>
      <c r="C26" s="247"/>
      <c r="D26" s="248"/>
      <c r="E26" s="268" t="s">
        <v>1028</v>
      </c>
      <c r="F26" s="247"/>
      <c r="G26" s="248"/>
      <c r="H26" s="185" t="s">
        <v>1513</v>
      </c>
      <c r="I26" s="268" t="s">
        <v>1028</v>
      </c>
      <c r="J26" s="247"/>
      <c r="K26" s="248"/>
      <c r="L26" s="268" t="s">
        <v>1029</v>
      </c>
      <c r="M26" s="247"/>
      <c r="N26" s="248"/>
      <c r="O26" s="185" t="s">
        <v>1027</v>
      </c>
      <c r="P26" s="268" t="s">
        <v>1509</v>
      </c>
      <c r="Q26" s="247"/>
      <c r="R26" s="248"/>
      <c r="S26" s="268" t="s">
        <v>1028</v>
      </c>
      <c r="T26" s="247"/>
      <c r="U26" s="248"/>
      <c r="V26" s="185" t="s">
        <v>1513</v>
      </c>
      <c r="W26" s="268" t="s">
        <v>1031</v>
      </c>
      <c r="X26" s="247"/>
      <c r="Y26" s="248"/>
      <c r="Z26" s="268" t="s">
        <v>1031</v>
      </c>
      <c r="AA26" s="247"/>
      <c r="AB26" s="248"/>
      <c r="AC26" s="185" t="s">
        <v>1514</v>
      </c>
      <c r="AD26" s="185" t="s">
        <v>1515</v>
      </c>
      <c r="AE26" s="185" t="s">
        <v>1032</v>
      </c>
      <c r="AF26" s="185" t="s">
        <v>1516</v>
      </c>
    </row>
    <row r="27" spans="1:32" ht="12.7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row>
    <row r="28" spans="1:32" ht="12.7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row>
    <row r="29" spans="1:32" ht="12.7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row>
    <row r="30" spans="1:32" ht="12.7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row>
    <row r="31" spans="1:32" ht="12.7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row>
    <row r="32" spans="1:32" ht="12.75">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row>
    <row r="33" spans="1:32" ht="12.7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row>
    <row r="34" spans="1:32" ht="12.7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row>
    <row r="35" spans="1:32" ht="12.7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row>
    <row r="36" spans="1:32" ht="12.75">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row>
    <row r="37" spans="1:32" ht="12.75">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row>
    <row r="38" spans="1:32" ht="12.7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row>
    <row r="39" spans="1:32" ht="12.7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row>
    <row r="40" spans="1:32" ht="12.7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row>
    <row r="41" spans="1:32" ht="12.7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row>
    <row r="42" spans="1:32" ht="12.7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row>
    <row r="43" spans="1:32" ht="12.7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row>
    <row r="44" spans="1:32" ht="12.7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row>
    <row r="45" spans="1:32" ht="12.7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row>
    <row r="46" spans="1:32" ht="12.7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row>
    <row r="47" spans="1:32" ht="12.7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row>
    <row r="48" spans="1:32" ht="12.7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row>
    <row r="49" spans="1:32" ht="12.7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row>
    <row r="50" spans="1:32" ht="12.7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row>
    <row r="51" spans="1:32" ht="12.7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row>
    <row r="52" spans="1:32" ht="12.7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row>
    <row r="53" spans="1:32" ht="12.7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row>
    <row r="54" spans="1:32" ht="12.7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row>
    <row r="55" spans="1:32" ht="12.7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row>
    <row r="56" spans="1:32" ht="12.7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row>
    <row r="57" spans="1:32" ht="12.7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row>
    <row r="58" spans="1:32" ht="12.7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row>
    <row r="59" spans="1:32" ht="12.7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row>
    <row r="60" spans="1:32" ht="12.7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row>
    <row r="61" spans="1:32" ht="12.7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row>
    <row r="62" spans="1:32" ht="12.7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row>
    <row r="63" spans="1:32" ht="12.7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row>
    <row r="64" spans="1:32" ht="12.7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row>
    <row r="65" spans="1:32" ht="12.7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row>
    <row r="66" spans="1:32" ht="12.7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row>
    <row r="67" spans="1:32" ht="12.7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row>
    <row r="68" spans="1:32" ht="12.7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row>
    <row r="69" spans="1:32" ht="12.7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row>
    <row r="70" spans="1:32" ht="12.7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row>
    <row r="71" spans="1:32" ht="12.7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row>
    <row r="72" spans="1:32" ht="12.7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row>
    <row r="73" spans="1:32" ht="12.7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row>
    <row r="74" spans="1:32" ht="12.7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row>
    <row r="75" spans="1:32" ht="12.7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row>
    <row r="76" spans="1:32" ht="12.7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row>
    <row r="77" spans="1:32" ht="12.7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row>
    <row r="78" spans="1:32" ht="12.7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row>
    <row r="79" spans="1:32" ht="12.7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row>
    <row r="80" spans="1:32" ht="12.7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row>
    <row r="81" spans="1:32" ht="12.7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row>
    <row r="82" spans="1:32" ht="12.7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row>
    <row r="83" spans="1:32" ht="12.7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row>
    <row r="84" spans="1:32" ht="12.7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row>
    <row r="85" spans="1:32" ht="12.7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row>
    <row r="86" spans="1:32" ht="12.7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row>
    <row r="87" spans="1:32" ht="12.7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row>
    <row r="88" spans="1:32" ht="12.7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row>
    <row r="89" spans="1:32" ht="12.7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row>
    <row r="90" spans="1:32" ht="12.7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row>
    <row r="91" spans="1:32" ht="12.7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row>
    <row r="92" spans="1:32" ht="12.7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row>
    <row r="93" spans="1:32" ht="12.7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row>
    <row r="94" spans="1:32" ht="12.7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row>
    <row r="95" spans="1:32" ht="12.7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row>
    <row r="96" spans="1:32" ht="12.7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row>
    <row r="97" spans="1:32" ht="12.7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row>
    <row r="98" spans="1:32" ht="12.7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row>
    <row r="99" spans="1:32" ht="12.7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row>
    <row r="100" spans="1:32" ht="12.7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row>
    <row r="101" spans="1:32" ht="12.7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row>
    <row r="102" spans="1:32" ht="12.7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row>
    <row r="103" spans="1:32" ht="12.7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row>
    <row r="104" spans="1:32" ht="12.7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row>
    <row r="105" spans="1:32" ht="12.7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row>
    <row r="106" spans="1:32" ht="12.7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row>
    <row r="107" spans="1:32" ht="12.7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row>
    <row r="108" spans="1:32" ht="12.7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row>
    <row r="109" spans="1:32" ht="12.7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row>
    <row r="110" spans="1:32" ht="12.7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row>
    <row r="111" spans="1:32" ht="12.7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row>
    <row r="112" spans="1:32" ht="12.7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row>
    <row r="113" spans="1:32" ht="12.7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row>
    <row r="114" spans="1:32" ht="12.7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row>
    <row r="115" spans="1:32" ht="12.7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row>
    <row r="116" spans="1:32" ht="12.7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row>
    <row r="117" spans="1:32" ht="12.7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row>
    <row r="118" spans="1:32" ht="12.7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row>
    <row r="119" spans="1:32" ht="12.7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row>
    <row r="120" spans="1:32" ht="12.7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row>
    <row r="121" spans="1:32" ht="12.7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row>
    <row r="122" spans="1:32" ht="12.7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row>
    <row r="123" spans="1:32" ht="12.7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row>
    <row r="124" spans="1:32" ht="12.7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row>
    <row r="125" spans="1:32" ht="12.7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row>
    <row r="126" spans="1:32" ht="12.7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row>
    <row r="127" spans="1:32" ht="12.7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row>
    <row r="128" spans="1:32" ht="12.7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row>
    <row r="129" spans="1:32" ht="12.7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row>
    <row r="130" spans="1:32" ht="12.7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row>
    <row r="131" spans="1:32" ht="12.7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row>
    <row r="132" spans="1:32" ht="12.7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row>
    <row r="133" spans="1:32" ht="12.7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row>
    <row r="134" spans="1:32" ht="12.7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row>
    <row r="135" spans="1:32" ht="12.7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row>
    <row r="136" spans="1:32" ht="12.7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row>
    <row r="137" spans="1:32" ht="12.7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row>
    <row r="138" spans="1:32" ht="12.7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row>
    <row r="139" spans="1:32" ht="12.7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row>
    <row r="140" spans="1:32" ht="12.7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row>
    <row r="141" spans="1:32" ht="12.7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row>
    <row r="142" spans="1:32" ht="12.7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row>
    <row r="143" spans="1:32" ht="12.7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row>
    <row r="144" spans="1:32" ht="12.7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row>
    <row r="145" spans="1:32" ht="12.7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row>
    <row r="146" spans="1:32" ht="12.7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row>
    <row r="147" spans="1:32" ht="12.7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row>
    <row r="148" spans="1:32" ht="12.7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row>
    <row r="149" spans="1:32" ht="12.7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row>
    <row r="150" spans="1:32" ht="12.7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row>
    <row r="151" spans="1:32" ht="12.7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row>
    <row r="152" spans="1:32" ht="12.7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row>
    <row r="153" spans="1:32" ht="12.7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row>
    <row r="154" spans="1:32" ht="12.7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row>
    <row r="155" spans="1:32" ht="12.7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row>
    <row r="156" spans="1:32" ht="12.7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row>
    <row r="157" spans="1:32" ht="12.7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row>
    <row r="158" spans="1:32" ht="12.7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row>
    <row r="159" spans="1:32" ht="12.7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row>
    <row r="160" spans="1:32" ht="12.7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row>
    <row r="161" spans="1:32" ht="12.7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row>
    <row r="162" spans="1:32" ht="12.7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row>
    <row r="163" spans="1:32" ht="12.7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row>
    <row r="164" spans="1:32" ht="12.7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row>
    <row r="165" spans="1:32" ht="12.7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row>
    <row r="166" spans="1:32" ht="12.7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row>
    <row r="167" spans="1:32" ht="12.7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row>
    <row r="168" spans="1:32" ht="12.7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row>
    <row r="169" spans="1:32" ht="12.7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row>
    <row r="170" spans="1:32" ht="12.7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row>
    <row r="171" spans="1:32" ht="12.7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row>
    <row r="172" spans="1:32" ht="12.7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row>
    <row r="173" spans="1:32" ht="12.7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row>
    <row r="174" spans="1:32" ht="12.7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row>
    <row r="175" spans="1:32" ht="12.7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row>
    <row r="176" spans="1:32" ht="12.7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row>
    <row r="177" spans="1:32" ht="12.7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row>
    <row r="178" spans="1:32" ht="12.7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row>
    <row r="179" spans="1:32" ht="12.7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row>
    <row r="180" spans="1:32" ht="12.7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row>
    <row r="181" spans="1:32" ht="12.7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row>
    <row r="182" spans="1:32" ht="12.7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row>
    <row r="183" spans="1:32" ht="12.7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row>
    <row r="184" spans="1:32" ht="12.7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row>
    <row r="185" spans="1:32" ht="12.7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row>
    <row r="186" spans="1:32" ht="12.7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row>
    <row r="187" spans="1:32" ht="12.7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row>
    <row r="188" spans="1:32" ht="12.7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row>
    <row r="189" spans="1:32" ht="12.7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row>
    <row r="190" spans="1:32" ht="12.7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row>
    <row r="191" spans="1:32" ht="12.7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row>
    <row r="192" spans="1:32" ht="12.7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row>
    <row r="193" spans="1:32" ht="12.7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row>
    <row r="194" spans="1:32" ht="12.7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row>
    <row r="195" spans="1:32" ht="12.7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row>
    <row r="196" spans="1:32" ht="12.7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row>
    <row r="197" spans="1:32" ht="12.7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row>
    <row r="198" spans="1:32" ht="12.7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row>
    <row r="199" spans="1:32" ht="12.7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row>
    <row r="200" spans="1:32" ht="12.7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row>
    <row r="201" spans="1:32" ht="12.7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row>
    <row r="202" spans="1:32" ht="12.7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row>
    <row r="203" spans="1:32" ht="12.7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row>
    <row r="204" spans="1:32" ht="12.7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row>
    <row r="205" spans="1:32" ht="12.7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row>
    <row r="206" spans="1:32" ht="12.7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row>
    <row r="207" spans="1:32" ht="12.7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row>
    <row r="208" spans="1:32" ht="12.7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row>
    <row r="209" spans="1:32" ht="12.7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row>
    <row r="210" spans="1:32" ht="12.7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row>
    <row r="211" spans="1:32" ht="12.7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row>
    <row r="212" spans="1:32" ht="12.7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row>
    <row r="213" spans="1:32" ht="12.7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row>
    <row r="214" spans="1:32" ht="12.7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row>
    <row r="215" spans="1:32" ht="12.7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row>
    <row r="216" spans="1:32" ht="12.7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row>
    <row r="217" spans="1:32" ht="12.7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row>
    <row r="218" spans="1:32" ht="12.7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row>
    <row r="219" spans="1:32" ht="12.7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row>
    <row r="220" spans="1:32" ht="12.7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row>
    <row r="221" spans="1:32" ht="12.7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row>
    <row r="222" spans="1:32" ht="12.7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row>
    <row r="223" spans="1:32" ht="12.7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row>
    <row r="224" spans="1:32" ht="12.7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row>
    <row r="225" spans="1:32" ht="12.7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row>
    <row r="226" spans="1:32" ht="12.7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row>
    <row r="227" spans="1:32" ht="12.7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row>
    <row r="228" spans="1:32" ht="12.7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row>
    <row r="229" spans="1:32" ht="12.7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row>
    <row r="230" spans="1:32" ht="12.7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row>
    <row r="231" spans="1:32" ht="12.7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row>
    <row r="232" spans="1:32" ht="12.7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row>
    <row r="233" spans="1:32" ht="12.7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row>
    <row r="234" spans="1:32" ht="12.7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row>
    <row r="235" spans="1:32" ht="12.7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row>
    <row r="236" spans="1:32" ht="12.7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row>
    <row r="237" spans="1:32" ht="12.7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row>
    <row r="238" spans="1:32" ht="12.7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row>
    <row r="239" spans="1:32" ht="12.7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row>
    <row r="240" spans="1:32" ht="12.7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row>
    <row r="241" spans="1:32" ht="12.7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row>
    <row r="242" spans="1:32" ht="12.7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row>
    <row r="243" spans="1:32" ht="12.7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row>
    <row r="244" spans="1:32" ht="12.7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row>
    <row r="245" spans="1:32" ht="12.7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row>
    <row r="246" spans="1:32" ht="12.7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row>
    <row r="247" spans="1:32" ht="12.7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row>
    <row r="248" spans="1:32" ht="12.7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row>
    <row r="249" spans="1:32" ht="12.7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row>
    <row r="250" spans="1:32" ht="12.7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row>
    <row r="251" spans="1:32" ht="12.7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row>
    <row r="252" spans="1:32" ht="12.7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row>
    <row r="253" spans="1:32" ht="12.7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row>
    <row r="254" spans="1:32" ht="12.7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row>
    <row r="255" spans="1:32" ht="12.7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row>
    <row r="256" spans="1:32" ht="12.7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row>
    <row r="257" spans="1:32" ht="12.7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row>
    <row r="258" spans="1:32" ht="12.7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row>
    <row r="259" spans="1:32" ht="12.7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row>
    <row r="260" spans="1:32" ht="12.7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row>
    <row r="261" spans="1:32" ht="12.7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row>
    <row r="262" spans="1:32" ht="12.7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row>
    <row r="263" spans="1:32" ht="12.7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row>
    <row r="264" spans="1:32" ht="12.7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row>
    <row r="265" spans="1:32" ht="12.7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row>
    <row r="266" spans="1:32" ht="12.7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row>
    <row r="267" spans="1:32" ht="12.7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row>
    <row r="268" spans="1:32" ht="12.7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row>
    <row r="269" spans="1:32" ht="12.7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row>
    <row r="270" spans="1:32" ht="12.7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row>
    <row r="271" spans="1:32" ht="12.7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row>
    <row r="272" spans="1:32" ht="12.7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row>
    <row r="273" spans="1:32" ht="12.7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row>
    <row r="274" spans="1:32" ht="12.7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row>
    <row r="275" spans="1:32" ht="12.7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row>
    <row r="276" spans="1:32" ht="12.7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row>
    <row r="277" spans="1:32" ht="12.7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row>
    <row r="278" spans="1:32" ht="12.7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row>
    <row r="279" spans="1:32" ht="12.7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row>
    <row r="280" spans="1:32" ht="12.7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row>
    <row r="281" spans="1:32" ht="12.7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row>
    <row r="282" spans="1:32" ht="12.7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row>
    <row r="283" spans="1:32" ht="12.7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row>
    <row r="284" spans="1:32" ht="12.7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row>
    <row r="285" spans="1:32" ht="12.7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row>
    <row r="286" spans="1:32" ht="12.7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row>
    <row r="287" spans="1:32" ht="12.7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row>
    <row r="288" spans="1:32" ht="12.7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row>
    <row r="289" spans="1:32" ht="12.7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row>
    <row r="290" spans="1:32" ht="12.7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row>
    <row r="291" spans="1:32" ht="12.7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row>
    <row r="292" spans="1:32" ht="12.7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row>
    <row r="293" spans="1:32" ht="12.7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row>
    <row r="294" spans="1:32" ht="12.7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row>
    <row r="295" spans="1:32" ht="12.7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row>
    <row r="296" spans="1:32" ht="12.7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row>
    <row r="297" spans="1:32" ht="12.7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row>
    <row r="298" spans="1:32" ht="12.7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row>
    <row r="299" spans="1:32" ht="12.7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row>
    <row r="300" spans="1:32" ht="12.7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row>
    <row r="301" spans="1:32" ht="12.7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row>
    <row r="302" spans="1:32" ht="12.7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row>
    <row r="303" spans="1:32" ht="12.7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row>
    <row r="304" spans="1:32" ht="12.7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row>
    <row r="305" spans="1:32" ht="12.7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row>
    <row r="306" spans="1:32" ht="12.7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row>
    <row r="307" spans="1:32" ht="12.7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row>
    <row r="308" spans="1:32" ht="12.7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row>
    <row r="309" spans="1:32" ht="12.7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row>
    <row r="310" spans="1:32" ht="12.7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row>
    <row r="311" spans="1:32" ht="12.7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row>
    <row r="312" spans="1:32" ht="12.7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row>
    <row r="313" spans="1:32" ht="12.7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row>
    <row r="314" spans="1:32" ht="12.7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row>
    <row r="315" spans="1:32" ht="12.7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row>
    <row r="316" spans="1:32" ht="12.7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row>
    <row r="317" spans="1:32" ht="12.7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row>
    <row r="318" spans="1:32" ht="12.7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row>
    <row r="319" spans="1:32" ht="12.7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row>
    <row r="320" spans="1:32" ht="12.7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row>
    <row r="321" spans="1:32" ht="12.7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row>
    <row r="322" spans="1:32" ht="12.7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row>
    <row r="323" spans="1:32" ht="12.7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row>
    <row r="324" spans="1:32" ht="12.7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row>
    <row r="325" spans="1:32" ht="12.7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row>
    <row r="326" spans="1:32" ht="12.7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row>
    <row r="327" spans="1:32" ht="12.7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row>
    <row r="328" spans="1:32" ht="12.7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row>
    <row r="329" spans="1:32" ht="12.7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row>
    <row r="330" spans="1:32" ht="12.7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row>
    <row r="331" spans="1:32" ht="12.7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row>
    <row r="332" spans="1:32" ht="12.7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row>
    <row r="333" spans="1:32" ht="12.7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row>
    <row r="334" spans="1:32" ht="12.7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row>
    <row r="335" spans="1:32" ht="12.7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row>
    <row r="336" spans="1:32" ht="12.7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row>
    <row r="337" spans="1:32" ht="12.7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row>
    <row r="338" spans="1:32" ht="12.75">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row>
    <row r="339" spans="1:32" ht="12.75">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row>
    <row r="340" spans="1:32" ht="12.75">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row>
    <row r="341" spans="1:32" ht="12.75">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row>
    <row r="342" spans="1:32" ht="12.75">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row>
    <row r="343" spans="1:32" ht="12.75">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row>
    <row r="344" spans="1:32" ht="12.75">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row>
    <row r="345" spans="1:32" ht="12.7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row>
    <row r="346" spans="1:32" ht="12.75">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row>
    <row r="347" spans="1:32" ht="12.75">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row>
    <row r="348" spans="1:32" ht="12.75">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row>
    <row r="349" spans="1:32" ht="12.75">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row>
    <row r="350" spans="1:32" ht="12.7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row>
    <row r="351" spans="1:32" ht="12.7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row>
    <row r="352" spans="1:32" ht="12.75">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row>
    <row r="353" spans="1:32" ht="12.75">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row>
    <row r="354" spans="1:32" ht="12.75">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row>
    <row r="355" spans="1:32" ht="12.7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row>
    <row r="356" spans="1:32" ht="12.75">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row>
    <row r="357" spans="1:32" ht="12.75">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row>
    <row r="358" spans="1:32" ht="12.75">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row>
    <row r="359" spans="1:32" ht="12.75">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row>
    <row r="360" spans="1:32" ht="12.75">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row>
    <row r="361" spans="1:32" ht="12.75">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row>
    <row r="362" spans="1:32" ht="12.75">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row>
    <row r="363" spans="1:32" ht="12.75">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row>
    <row r="364" spans="1:32" ht="12.75">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row>
    <row r="365" spans="1:32" ht="12.7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row>
    <row r="366" spans="1:32" ht="12.75">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row>
    <row r="367" spans="1:32" ht="12.75">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row>
    <row r="368" spans="1:32" ht="12.75">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row>
    <row r="369" spans="1:32" ht="12.75">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row>
    <row r="370" spans="1:32" ht="12.75">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row>
    <row r="371" spans="1:32" ht="12.75">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row>
    <row r="372" spans="1:32" ht="12.75">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row>
    <row r="373" spans="1:32" ht="12.75">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row>
    <row r="374" spans="1:32" ht="12.7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row>
    <row r="375" spans="1:32" ht="12.7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row>
    <row r="376" spans="1:32" ht="12.75">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row>
    <row r="377" spans="1:32" ht="12.75">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row>
    <row r="378" spans="1:32" ht="12.75">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row>
    <row r="379" spans="1:32" ht="12.75">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row>
    <row r="380" spans="1:32" ht="12.75">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row>
    <row r="381" spans="1:32" ht="12.75">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row>
    <row r="382" spans="1:32" ht="12.75">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row>
    <row r="383" spans="1:32" ht="12.75">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row>
    <row r="384" spans="1:32" ht="12.75">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row>
    <row r="385" spans="1:32" ht="12.7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row>
    <row r="386" spans="1:32" ht="12.75">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row>
    <row r="387" spans="1:32" ht="12.75">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row>
    <row r="388" spans="1:32" ht="12.75">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row>
    <row r="389" spans="1:32" ht="12.75">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row>
    <row r="390" spans="1:32" ht="12.7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row>
    <row r="391" spans="1:32" ht="12.75">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row>
    <row r="392" spans="1:32" ht="12.75">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row>
    <row r="393" spans="1:32" ht="12.75">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row>
    <row r="394" spans="1:32" ht="12.75">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row>
    <row r="395" spans="1:32" ht="12.7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row>
    <row r="396" spans="1:32" ht="12.75">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row>
    <row r="397" spans="1:32" ht="12.7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row>
    <row r="398" spans="1:32" ht="12.75">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row>
    <row r="399" spans="1:32" ht="12.75">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row>
    <row r="400" spans="1:32" ht="12.75">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row>
    <row r="401" spans="1:32" ht="12.75">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row>
    <row r="402" spans="1:32" ht="12.75">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row>
    <row r="403" spans="1:32" ht="12.75">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row>
    <row r="404" spans="1:32" ht="12.75">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row>
    <row r="405" spans="1:32" ht="12.7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row>
    <row r="406" spans="1:32" ht="12.75">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row>
    <row r="407" spans="1:32" ht="12.75">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row>
    <row r="408" spans="1:32" ht="12.75">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row>
    <row r="409" spans="1:32" ht="12.75">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row>
    <row r="410" spans="1:32" ht="12.7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row>
    <row r="411" spans="1:32" ht="12.75">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row>
    <row r="412" spans="1:32" ht="12.75">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row>
    <row r="413" spans="1:32" ht="12.75">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row>
    <row r="414" spans="1:32" ht="12.75">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row>
    <row r="415" spans="1:32" ht="12.7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row>
    <row r="416" spans="1:32" ht="12.75">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row>
    <row r="417" spans="1:32" ht="12.7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row>
    <row r="418" spans="1:32" ht="12.75">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row>
    <row r="419" spans="1:32" ht="12.75">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row>
    <row r="420" spans="1:32" ht="12.75">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row>
    <row r="421" spans="1:32" ht="12.75">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row>
    <row r="422" spans="1:32" ht="12.7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row>
    <row r="423" spans="1:32" ht="12.7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row>
    <row r="424" spans="1:32" ht="12.7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row>
    <row r="425" spans="1:32" ht="12.7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row>
    <row r="426" spans="1:32" ht="12.7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row>
    <row r="427" spans="1:32" ht="12.7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row>
    <row r="428" spans="1:32" ht="12.7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row>
    <row r="429" spans="1:32" ht="12.7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row>
    <row r="430" spans="1:32" ht="12.7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row>
    <row r="431" spans="1:32" ht="12.7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row>
    <row r="432" spans="1:32" ht="12.7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row>
    <row r="433" spans="1:32" ht="12.7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row>
    <row r="434" spans="1:32" ht="12.7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row>
    <row r="435" spans="1:32" ht="12.7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row>
    <row r="436" spans="1:32" ht="12.7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row>
    <row r="437" spans="1:32" ht="12.7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row>
    <row r="438" spans="1:32" ht="12.7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row>
    <row r="439" spans="1:32" ht="12.7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row>
    <row r="440" spans="1:32" ht="12.7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row>
    <row r="441" spans="1:32" ht="12.7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row>
    <row r="442" spans="1:32" ht="12.7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row>
    <row r="443" spans="1:32" ht="12.75">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row>
    <row r="444" spans="1:32" ht="12.75">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row>
    <row r="445" spans="1:32" ht="12.7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row>
    <row r="446" spans="1:32" ht="12.75">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row>
    <row r="447" spans="1:32" ht="12.75">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row>
    <row r="448" spans="1:32" ht="12.75">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row>
    <row r="449" spans="1:32" ht="12.75">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row>
    <row r="450" spans="1:32" ht="12.75">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row>
    <row r="451" spans="1:32" ht="12.75">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row>
    <row r="452" spans="1:32" ht="12.75">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row>
    <row r="453" spans="1:32" ht="12.75">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row>
    <row r="454" spans="1:32" ht="12.75">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row>
    <row r="455" spans="1:32" ht="12.7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row>
    <row r="456" spans="1:32" ht="12.75">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row>
    <row r="457" spans="1:32" ht="12.75">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row>
    <row r="458" spans="1:32" ht="12.75">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row>
    <row r="459" spans="1:32" ht="12.75">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row>
    <row r="460" spans="1:32" ht="12.75">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row>
    <row r="461" spans="1:32" ht="12.75">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row>
    <row r="462" spans="1:32" ht="12.75">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row>
    <row r="463" spans="1:32" ht="12.75">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row>
    <row r="464" spans="1:32" ht="12.75">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row>
    <row r="465" spans="1:32" ht="12.7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row>
    <row r="466" spans="1:32" ht="12.75">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row>
    <row r="467" spans="1:32" ht="12.75">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row>
    <row r="468" spans="1:32" ht="12.75">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row>
    <row r="469" spans="1:32" ht="12.75">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row>
    <row r="470" spans="1:32" ht="12.75">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row>
    <row r="471" spans="1:32" ht="12.75">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row>
    <row r="472" spans="1:32" ht="12.75">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row>
    <row r="473" spans="1:32" ht="12.75">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row>
    <row r="474" spans="1:32" ht="12.75">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row>
    <row r="475" spans="1:32" ht="12.7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row>
    <row r="476" spans="1:32" ht="12.75">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row>
    <row r="477" spans="1:32" ht="12.75">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row>
    <row r="478" spans="1:32" ht="12.75">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row>
    <row r="479" spans="1:32" ht="12.75">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row>
    <row r="480" spans="1:32" ht="12.75">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row>
    <row r="481" spans="1:32" ht="12.75">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row>
    <row r="482" spans="1:32" ht="12.75">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row>
    <row r="483" spans="1:32" ht="12.75">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row>
    <row r="484" spans="1:32" ht="12.75">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row>
    <row r="485" spans="1:32" ht="12.7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row>
    <row r="486" spans="1:32" ht="12.75">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row>
    <row r="487" spans="1:32" ht="12.75">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row>
    <row r="488" spans="1:32" ht="12.75">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row>
    <row r="489" spans="1:32" ht="12.75">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row>
    <row r="490" spans="1:32" ht="12.75">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row>
    <row r="491" spans="1:32" ht="12.75">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row>
    <row r="492" spans="1:32" ht="12.75">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row>
    <row r="493" spans="1:32" ht="12.75">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row>
    <row r="494" spans="1:32" ht="12.75">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row>
    <row r="495" spans="1:32" ht="12.7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row>
    <row r="496" spans="1:32" ht="12.75">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row>
    <row r="497" spans="1:32" ht="12.75">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row>
    <row r="498" spans="1:32" ht="12.75">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row>
    <row r="499" spans="1:32" ht="12.75">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row>
    <row r="500" spans="1:32" ht="12.75">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row>
    <row r="501" spans="1:32" ht="12.75">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row>
    <row r="502" spans="1:32" ht="12.75">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row>
    <row r="503" spans="1:32" ht="12.75">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row>
    <row r="504" spans="1:32" ht="12.75">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row>
    <row r="505" spans="1:32" ht="12.7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row>
    <row r="506" spans="1:32" ht="12.75">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row>
    <row r="507" spans="1:32" ht="12.75">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row>
    <row r="508" spans="1:32" ht="12.75">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row>
    <row r="509" spans="1:32" ht="12.75">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row>
    <row r="510" spans="1:32" ht="12.75">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row>
    <row r="511" spans="1:32" ht="12.75">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row>
    <row r="512" spans="1:32" ht="12.75">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row>
    <row r="513" spans="1:32" ht="12.75">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row>
    <row r="514" spans="1:32" ht="12.75">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row>
    <row r="515" spans="1:32" ht="12.7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row>
    <row r="516" spans="1:32" ht="12.75">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row>
    <row r="517" spans="1:32" ht="12.75">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row>
    <row r="518" spans="1:32" ht="12.75">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row>
    <row r="519" spans="1:32" ht="12.75">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row>
    <row r="520" spans="1:32" ht="12.75">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row>
    <row r="521" spans="1:32" ht="12.75">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row>
    <row r="522" spans="1:32" ht="12.75">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row>
    <row r="523" spans="1:32" ht="12.75">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row>
    <row r="524" spans="1:32" ht="12.75">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row>
    <row r="525" spans="1:32" ht="12.7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row>
    <row r="526" spans="1:32" ht="12.75">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row>
    <row r="527" spans="1:32" ht="12.75">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row>
    <row r="528" spans="1:32" ht="12.75">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row>
    <row r="529" spans="1:32" ht="12.75">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row>
    <row r="530" spans="1:32" ht="12.75">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row>
    <row r="531" spans="1:32" ht="12.75">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row>
    <row r="532" spans="1:32" ht="12.75">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row>
    <row r="533" spans="1:32" ht="12.75">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row>
    <row r="534" spans="1:32" ht="12.75">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row>
    <row r="535" spans="1:32" ht="12.7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row>
    <row r="536" spans="1:32" ht="12.75">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row>
    <row r="537" spans="1:32" ht="12.75">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row>
    <row r="538" spans="1:32" ht="12.75">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row>
    <row r="539" spans="1:32" ht="12.75">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row>
    <row r="540" spans="1:32" ht="12.75">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row>
    <row r="541" spans="1:32" ht="12.75">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row>
    <row r="542" spans="1:32" ht="12.75">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row>
    <row r="543" spans="1:32" ht="12.75">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row>
    <row r="544" spans="1:32" ht="12.75">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row>
    <row r="545" spans="1:32" ht="12.7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row>
    <row r="546" spans="1:32" ht="12.75">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row>
    <row r="547" spans="1:32" ht="12.75">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row>
    <row r="548" spans="1:32" ht="12.75">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row>
    <row r="549" spans="1:32" ht="12.75">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row>
    <row r="550" spans="1:32" ht="12.75">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row>
    <row r="551" spans="1:32" ht="12.75">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row>
    <row r="552" spans="1:32" ht="12.75">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row>
    <row r="553" spans="1:32" ht="12.75">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row>
    <row r="554" spans="1:32" ht="12.75">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row>
    <row r="555" spans="1:32" ht="12.7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row>
    <row r="556" spans="1:32" ht="12.75">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row>
    <row r="557" spans="1:32" ht="12.75">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row>
    <row r="558" spans="1:32" ht="12.75">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row>
    <row r="559" spans="1:32" ht="12.75">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row>
    <row r="560" spans="1:32" ht="12.75">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row>
    <row r="561" spans="1:32" ht="12.75">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row>
    <row r="562" spans="1:32" ht="12.75">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row>
    <row r="563" spans="1:32" ht="12.75">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row>
    <row r="564" spans="1:32" ht="12.75">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row>
    <row r="565" spans="1:32" ht="12.7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row>
    <row r="566" spans="1:32" ht="12.75">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row>
    <row r="567" spans="1:32" ht="12.75">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row>
    <row r="568" spans="1:32" ht="12.75">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row>
    <row r="569" spans="1:32" ht="12.75">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row>
    <row r="570" spans="1:32" ht="12.75">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row>
    <row r="571" spans="1:32" ht="12.75">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row>
    <row r="572" spans="1:32" ht="12.75">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row>
    <row r="573" spans="1:32" ht="12.75">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row>
    <row r="574" spans="1:32" ht="12.75">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row>
    <row r="575" spans="1:32" ht="12.7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row>
    <row r="576" spans="1:32" ht="12.75">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row>
    <row r="577" spans="1:32" ht="12.75">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row>
    <row r="578" spans="1:32" ht="12.75">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row>
    <row r="579" spans="1:32" ht="12.75">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row>
    <row r="580" spans="1:32" ht="12.75">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row>
    <row r="581" spans="1:32" ht="12.75">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row>
    <row r="582" spans="1:32" ht="12.75">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row>
    <row r="583" spans="1:32" ht="12.75">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row>
    <row r="584" spans="1:32" ht="12.75">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row>
    <row r="585" spans="1:32" ht="12.7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row>
    <row r="586" spans="1:32" ht="12.75">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row>
    <row r="587" spans="1:32" ht="12.75">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row>
    <row r="588" spans="1:32" ht="12.75">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row>
    <row r="589" spans="1:32" ht="12.75">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row>
    <row r="590" spans="1:32" ht="12.75">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row>
    <row r="591" spans="1:32" ht="12.75">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row>
    <row r="592" spans="1:32" ht="12.75">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row>
    <row r="593" spans="1:32" ht="12.75">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row>
    <row r="594" spans="1:32" ht="12.75">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row>
    <row r="595" spans="1:32" ht="12.7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row>
    <row r="596" spans="1:32" ht="12.75">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row>
    <row r="597" spans="1:32" ht="12.75">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row>
    <row r="598" spans="1:32" ht="12.75">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row>
    <row r="599" spans="1:32" ht="12.75">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row>
    <row r="600" spans="1:32" ht="12.75">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row>
    <row r="601" spans="1:32" ht="12.75">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row>
    <row r="602" spans="1:32" ht="12.75">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row>
    <row r="603" spans="1:32" ht="12.75">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row>
    <row r="604" spans="1:32" ht="12.75">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row>
    <row r="605" spans="1:32" ht="12.7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row>
    <row r="606" spans="1:32" ht="12.75">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row>
    <row r="607" spans="1:32" ht="12.75">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row>
    <row r="608" spans="1:32" ht="12.75">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row>
    <row r="609" spans="1:32" ht="12.75">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row>
    <row r="610" spans="1:32" ht="12.75">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row>
    <row r="611" spans="1:32" ht="12.75">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row>
    <row r="612" spans="1:32" ht="12.75">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row>
    <row r="613" spans="1:32" ht="12.75">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row>
    <row r="614" spans="1:32" ht="12.75">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row>
    <row r="615" spans="1:32" ht="12.7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row>
    <row r="616" spans="1:32" ht="12.75">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row>
    <row r="617" spans="1:32" ht="12.75">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row>
    <row r="618" spans="1:32" ht="12.75">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row>
    <row r="619" spans="1:32" ht="12.75">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row>
    <row r="620" spans="1:32" ht="12.75">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row>
    <row r="621" spans="1:32" ht="12.75">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row>
    <row r="622" spans="1:32" ht="12.75">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row>
    <row r="623" spans="1:32" ht="12.75">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row>
    <row r="624" spans="1:32" ht="12.75">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row>
    <row r="625" spans="1:32" ht="12.7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row>
    <row r="626" spans="1:32" ht="12.75">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row>
    <row r="627" spans="1:32" ht="12.75">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row>
    <row r="628" spans="1:32" ht="12.75">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row>
    <row r="629" spans="1:32" ht="12.75">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row>
    <row r="630" spans="1:32" ht="12.75">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row>
    <row r="631" spans="1:32" ht="12.75">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row>
    <row r="632" spans="1:32" ht="12.75">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row>
    <row r="633" spans="1:32" ht="12.75">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row>
    <row r="634" spans="1:32" ht="12.75">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row>
    <row r="635" spans="1:32" ht="12.7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row>
    <row r="636" spans="1:32" ht="12.75">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row>
    <row r="637" spans="1:32" ht="12.75">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row>
    <row r="638" spans="1:32" ht="12.75">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row>
    <row r="639" spans="1:32" ht="12.75">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row>
    <row r="640" spans="1:32" ht="12.75">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row>
    <row r="641" spans="1:32" ht="12.75">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row>
    <row r="642" spans="1:32" ht="12.75">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row>
    <row r="643" spans="1:32" ht="12.75">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row>
    <row r="644" spans="1:32" ht="12.75">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row>
    <row r="645" spans="1:32" ht="12.7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row>
    <row r="646" spans="1:32" ht="12.75">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row>
    <row r="647" spans="1:32" ht="12.75">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row>
    <row r="648" spans="1:32" ht="12.75">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row>
    <row r="649" spans="1:32" ht="12.75">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row>
    <row r="650" spans="1:32" ht="12.75">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row>
    <row r="651" spans="1:32" ht="12.75">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row>
    <row r="652" spans="1:32" ht="12.75">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row>
    <row r="653" spans="1:32" ht="12.75">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row>
    <row r="654" spans="1:32" ht="12.75">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row>
    <row r="655" spans="1:32" ht="12.7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row>
    <row r="656" spans="1:32" ht="12.75">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row>
    <row r="657" spans="1:32" ht="12.75">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row>
    <row r="658" spans="1:32" ht="12.75">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row>
    <row r="659" spans="1:32" ht="12.75">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row>
    <row r="660" spans="1:32" ht="12.75">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row>
    <row r="661" spans="1:32" ht="12.75">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row>
    <row r="662" spans="1:32" ht="12.75">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row>
    <row r="663" spans="1:32" ht="12.75">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row>
    <row r="664" spans="1:32" ht="12.75">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row>
    <row r="665" spans="1:32" ht="12.7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row>
    <row r="666" spans="1:32" ht="12.75">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row>
    <row r="667" spans="1:32" ht="12.75">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row>
    <row r="668" spans="1:32" ht="12.75">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row>
    <row r="669" spans="1:32" ht="12.75">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row>
    <row r="670" spans="1:32" ht="12.75">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row>
    <row r="671" spans="1:32" ht="12.75">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row>
    <row r="672" spans="1:32" ht="12.75">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row>
    <row r="673" spans="1:32" ht="12.75">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row>
    <row r="674" spans="1:32" ht="12.75">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row>
    <row r="675" spans="1:32" ht="12.7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row>
    <row r="676" spans="1:32" ht="12.75">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row>
    <row r="677" spans="1:32" ht="12.75">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row>
    <row r="678" spans="1:32" ht="12.75">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row>
    <row r="679" spans="1:32" ht="12.75">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row>
    <row r="680" spans="1:32" ht="12.75">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row>
    <row r="681" spans="1:32" ht="12.75">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row>
    <row r="682" spans="1:32" ht="12.75">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row>
    <row r="683" spans="1:32" ht="12.75">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row>
    <row r="684" spans="1:32" ht="12.75">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row>
    <row r="685" spans="1:32" ht="12.7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row>
    <row r="686" spans="1:32" ht="12.75">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row>
    <row r="687" spans="1:32" ht="12.75">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row>
    <row r="688" spans="1:32" ht="12.75">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row>
    <row r="689" spans="1:32" ht="12.75">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row>
    <row r="690" spans="1:32" ht="12.75">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row>
    <row r="691" spans="1:32" ht="12.75">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row>
    <row r="692" spans="1:32" ht="12.75">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row>
    <row r="693" spans="1:32" ht="12.75">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row>
    <row r="694" spans="1:32" ht="12.75">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row>
    <row r="695" spans="1:32" ht="12.7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row>
    <row r="696" spans="1:32" ht="12.75">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row>
    <row r="697" spans="1:32" ht="12.75">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row>
    <row r="698" spans="1:32" ht="12.75">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row>
    <row r="699" spans="1:32" ht="12.75">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row>
    <row r="700" spans="1:32" ht="12.75">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row>
    <row r="701" spans="1:32" ht="12.75">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row>
    <row r="702" spans="1:32" ht="12.75">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row>
    <row r="703" spans="1:32" ht="12.75">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row>
    <row r="704" spans="1:32" ht="12.75">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row>
    <row r="705" spans="1:32" ht="12.7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row>
    <row r="706" spans="1:32" ht="12.75">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row>
    <row r="707" spans="1:32" ht="12.75">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row>
    <row r="708" spans="1:32" ht="12.75">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row>
    <row r="709" spans="1:32" ht="12.75">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row>
    <row r="710" spans="1:32" ht="12.75">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row>
    <row r="711" spans="1:32" ht="12.75">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row>
    <row r="712" spans="1:32" ht="12.75">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row>
    <row r="713" spans="1:32" ht="12.75">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row>
    <row r="714" spans="1:32" ht="12.75">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row>
    <row r="715" spans="1:32" ht="12.7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row>
    <row r="716" spans="1:32" ht="12.75">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row>
    <row r="717" spans="1:32" ht="12.75">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row>
    <row r="718" spans="1:32" ht="12.75">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row>
    <row r="719" spans="1:32" ht="12.75">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row>
    <row r="720" spans="1:32" ht="12.75">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row>
    <row r="721" spans="1:32" ht="12.75">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row>
    <row r="722" spans="1:32" ht="12.75">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row>
    <row r="723" spans="1:32" ht="12.75">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row>
    <row r="724" spans="1:32" ht="12.75">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row>
    <row r="725" spans="1:32" ht="12.7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row>
    <row r="726" spans="1:32" ht="12.75">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row>
    <row r="727" spans="1:32" ht="12.75">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row>
    <row r="728" spans="1:32" ht="12.75">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row>
    <row r="729" spans="1:32" ht="12.75">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row>
    <row r="730" spans="1:32" ht="12.75">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row>
    <row r="731" spans="1:32" ht="12.75">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row>
    <row r="732" spans="1:32" ht="12.75">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row>
    <row r="733" spans="1:32" ht="12.75">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row>
    <row r="734" spans="1:32" ht="12.75">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row>
    <row r="735" spans="1:32" ht="12.7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row>
    <row r="736" spans="1:32" ht="12.75">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row>
    <row r="737" spans="1:32" ht="12.75">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row>
    <row r="738" spans="1:32" ht="12.75">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row>
    <row r="739" spans="1:32" ht="12.75">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row>
    <row r="740" spans="1:32" ht="12.75">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row>
    <row r="741" spans="1:32" ht="12.75">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row>
    <row r="742" spans="1:32" ht="12.75">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row>
    <row r="743" spans="1:32" ht="12.75">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row>
    <row r="744" spans="1:32" ht="12.75">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row>
    <row r="745" spans="1:32" ht="12.7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row>
    <row r="746" spans="1:32" ht="12.75">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row>
    <row r="747" spans="1:32" ht="12.75">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row>
    <row r="748" spans="1:32" ht="12.75">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row>
    <row r="749" spans="1:32" ht="12.75">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row>
    <row r="750" spans="1:32" ht="12.75">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row>
    <row r="751" spans="1:32" ht="12.75">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row>
    <row r="752" spans="1:32" ht="12.75">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row>
    <row r="753" spans="1:32" ht="12.75">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row>
    <row r="754" spans="1:32" ht="12.75">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row>
    <row r="755" spans="1:32" ht="12.7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row>
    <row r="756" spans="1:32" ht="12.75">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row>
    <row r="757" spans="1:32" ht="12.75">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row>
    <row r="758" spans="1:32" ht="12.75">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row>
    <row r="759" spans="1:32" ht="12.75">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row>
    <row r="760" spans="1:32" ht="12.75">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row>
    <row r="761" spans="1:32" ht="12.75">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row>
    <row r="762" spans="1:32" ht="12.75">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row>
    <row r="763" spans="1:32" ht="12.75">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row>
    <row r="764" spans="1:32" ht="12.75">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row>
    <row r="765" spans="1:32" ht="12.7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row>
    <row r="766" spans="1:32" ht="12.75">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row>
    <row r="767" spans="1:32" ht="12.75">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row>
    <row r="768" spans="1:32" ht="12.75">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row>
    <row r="769" spans="1:32" ht="12.75">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row>
    <row r="770" spans="1:32" ht="12.75">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row>
    <row r="771" spans="1:32" ht="12.75">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row>
    <row r="772" spans="1:32" ht="12.75">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row>
    <row r="773" spans="1:32" ht="12.75">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row>
    <row r="774" spans="1:32" ht="12.75">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row>
    <row r="775" spans="1:32" ht="12.7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row>
    <row r="776" spans="1:32" ht="12.75">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row>
    <row r="777" spans="1:32" ht="12.75">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row>
    <row r="778" spans="1:32" ht="12.75">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row>
    <row r="779" spans="1:32" ht="12.75">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row>
    <row r="780" spans="1:32" ht="12.75">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row>
    <row r="781" spans="1:32" ht="12.75">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row>
    <row r="782" spans="1:32" ht="12.75">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row>
    <row r="783" spans="1:32" ht="12.75">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row>
    <row r="784" spans="1:32" ht="12.75">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row>
    <row r="785" spans="1:32" ht="12.7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row>
    <row r="786" spans="1:32" ht="12.75">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row>
    <row r="787" spans="1:32" ht="12.75">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row>
    <row r="788" spans="1:32" ht="12.75">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row>
    <row r="789" spans="1:32" ht="12.75">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row>
    <row r="790" spans="1:32" ht="12.75">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row>
    <row r="791" spans="1:32" ht="12.75">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row>
    <row r="792" spans="1:32" ht="12.75">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row>
    <row r="793" spans="1:32" ht="12.75">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row>
    <row r="794" spans="1:32" ht="12.75">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row>
    <row r="795" spans="1:32" ht="12.7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row>
    <row r="796" spans="1:32" ht="12.75">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row>
    <row r="797" spans="1:32" ht="12.75">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row>
    <row r="798" spans="1:32" ht="12.75">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row>
    <row r="799" spans="1:32" ht="12.75">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row>
    <row r="800" spans="1:32" ht="12.75">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row>
    <row r="801" spans="1:32" ht="12.75">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row>
    <row r="802" spans="1:32" ht="12.75">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row>
    <row r="803" spans="1:32" ht="12.75">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row>
    <row r="804" spans="1:32" ht="12.75">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row>
    <row r="805" spans="1:32" ht="12.7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row>
    <row r="806" spans="1:32" ht="12.75">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row>
    <row r="807" spans="1:32" ht="12.75">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row>
    <row r="808" spans="1:32" ht="12.75">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row>
    <row r="809" spans="1:32" ht="12.75">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row>
    <row r="810" spans="1:32" ht="12.75">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row>
    <row r="811" spans="1:32" ht="12.75">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row>
    <row r="812" spans="1:32" ht="12.75">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row>
    <row r="813" spans="1:32" ht="12.75">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row>
    <row r="814" spans="1:32" ht="12.75">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row>
    <row r="815" spans="1:32" ht="12.7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row>
    <row r="816" spans="1:32" ht="12.75">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row>
    <row r="817" spans="1:32" ht="12.75">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row>
    <row r="818" spans="1:32" ht="12.75">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row>
    <row r="819" spans="1:32" ht="12.75">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row>
    <row r="820" spans="1:32" ht="12.75">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row>
    <row r="821" spans="1:32" ht="12.75">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row>
    <row r="822" spans="1:32" ht="12.75">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row>
    <row r="823" spans="1:32" ht="12.75">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row>
    <row r="824" spans="1:32" ht="12.75">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row>
    <row r="825" spans="1:32" ht="12.7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row>
    <row r="826" spans="1:32" ht="12.75">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row>
    <row r="827" spans="1:32" ht="12.75">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row>
    <row r="828" spans="1:32" ht="12.75">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row>
    <row r="829" spans="1:32" ht="12.75">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row>
    <row r="830" spans="1:32" ht="12.75">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row>
    <row r="831" spans="1:32" ht="12.75">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row>
    <row r="832" spans="1:32" ht="12.75">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row>
    <row r="833" spans="1:32" ht="12.75">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row>
    <row r="834" spans="1:32" ht="12.75">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row>
    <row r="835" spans="1:32" ht="12.7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row>
    <row r="836" spans="1:32" ht="12.75">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row>
    <row r="837" spans="1:32" ht="12.75">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row>
    <row r="838" spans="1:32" ht="12.75">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row>
    <row r="839" spans="1:32" ht="12.75">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row>
    <row r="840" spans="1:32" ht="12.75">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row>
    <row r="841" spans="1:32" ht="12.75">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row>
    <row r="842" spans="1:32" ht="12.75">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row>
    <row r="843" spans="1:32" ht="12.75">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row>
    <row r="844" spans="1:32" ht="12.75">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row>
    <row r="845" spans="1:32" ht="12.7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row>
    <row r="846" spans="1:32" ht="12.75">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row>
    <row r="847" spans="1:32" ht="12.75">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row>
    <row r="848" spans="1:32" ht="12.75">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row>
    <row r="849" spans="1:32" ht="12.75">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row>
    <row r="850" spans="1:32" ht="12.75">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row>
    <row r="851" spans="1:32" ht="12.75">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row>
    <row r="852" spans="1:32" ht="12.75">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row>
    <row r="853" spans="1:32" ht="12.75">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row>
    <row r="854" spans="1:32" ht="12.75">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row>
    <row r="855" spans="1:32" ht="12.7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row>
    <row r="856" spans="1:32" ht="12.75">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row>
    <row r="857" spans="1:32" ht="12.75">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row>
    <row r="858" spans="1:32" ht="12.75">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row>
    <row r="859" spans="1:32" ht="12.75">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row>
    <row r="860" spans="1:32" ht="12.75">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row>
    <row r="861" spans="1:32" ht="12.75">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row>
    <row r="862" spans="1:32" ht="12.75">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row>
    <row r="863" spans="1:32" ht="12.75">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row>
    <row r="864" spans="1:32" ht="12.75">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row>
    <row r="865" spans="1:32" ht="12.7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row>
    <row r="866" spans="1:32" ht="12.75">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row>
    <row r="867" spans="1:32" ht="12.75">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row>
    <row r="868" spans="1:32" ht="12.75">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row>
    <row r="869" spans="1:32" ht="12.75">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row>
    <row r="870" spans="1:32" ht="12.75">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row>
    <row r="871" spans="1:32" ht="12.75">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row>
    <row r="872" spans="1:32" ht="12.75">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row>
    <row r="873" spans="1:32" ht="12.75">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row>
    <row r="874" spans="1:32" ht="12.75">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row>
    <row r="875" spans="1:32" ht="12.7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row>
    <row r="876" spans="1:32" ht="12.75">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row>
    <row r="877" spans="1:32" ht="12.75">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row>
    <row r="878" spans="1:32" ht="12.75">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row>
    <row r="879" spans="1:32" ht="12.75">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row>
    <row r="880" spans="1:32" ht="12.75">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row>
    <row r="881" spans="1:32" ht="12.75">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row>
    <row r="882" spans="1:32" ht="12.75">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row>
    <row r="883" spans="1:32" ht="12.75">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row>
    <row r="884" spans="1:32" ht="12.75">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row>
    <row r="885" spans="1:32" ht="12.7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row>
    <row r="886" spans="1:32" ht="12.75">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row>
    <row r="887" spans="1:32" ht="12.75">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row>
    <row r="888" spans="1:32" ht="12.75">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row>
    <row r="889" spans="1:32" ht="12.75">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row>
    <row r="890" spans="1:32" ht="12.75">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row>
    <row r="891" spans="1:32" ht="12.75">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row>
    <row r="892" spans="1:32" ht="12.75">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row>
    <row r="893" spans="1:32" ht="12.75">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row>
    <row r="894" spans="1:32" ht="12.75">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row>
    <row r="895" spans="1:32" ht="12.7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row>
    <row r="896" spans="1:32" ht="12.75">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row>
    <row r="897" spans="1:32" ht="12.75">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row>
    <row r="898" spans="1:32" ht="12.75">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row>
    <row r="899" spans="1:32" ht="12.75">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row>
    <row r="900" spans="1:32" ht="12.75">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row>
    <row r="901" spans="1:32" ht="12.75">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row>
    <row r="902" spans="1:32" ht="12.75">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row>
    <row r="903" spans="1:32" ht="12.75">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row>
    <row r="904" spans="1:32" ht="12.75">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row>
    <row r="905" spans="1:32" ht="12.7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row>
    <row r="906" spans="1:32" ht="12.75">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row>
    <row r="907" spans="1:32" ht="12.75">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row>
    <row r="908" spans="1:32" ht="12.75">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row>
    <row r="909" spans="1:32" ht="12.75">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row>
    <row r="910" spans="1:32" ht="12.75">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row>
    <row r="911" spans="1:32" ht="12.75">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row>
    <row r="912" spans="1:32" ht="12.75">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row>
    <row r="913" spans="1:32" ht="12.75">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row>
    <row r="914" spans="1:32" ht="12.75">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row>
    <row r="915" spans="1:32" ht="12.7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row>
    <row r="916" spans="1:32" ht="12.75">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row>
    <row r="917" spans="1:32" ht="12.75">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row>
    <row r="918" spans="1:32" ht="12.75">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row>
    <row r="919" spans="1:32" ht="12.75">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row>
    <row r="920" spans="1:32" ht="12.75">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row>
    <row r="921" spans="1:32" ht="12.75">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row>
    <row r="922" spans="1:32" ht="12.75">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row>
    <row r="923" spans="1:32" ht="12.75">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row>
    <row r="924" spans="1:32" ht="12.75">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row>
    <row r="925" spans="1:32" ht="12.7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row>
    <row r="926" spans="1:32" ht="12.75">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row>
    <row r="927" spans="1:32" ht="12.75">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row>
    <row r="928" spans="1:32" ht="12.75">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row>
    <row r="929" spans="1:32" ht="12.75">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row>
    <row r="930" spans="1:32" ht="12.75">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row>
    <row r="931" spans="1:32" ht="12.75">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row>
    <row r="932" spans="1:32" ht="12.75">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D932" s="20"/>
      <c r="AE932" s="20"/>
      <c r="AF932" s="20"/>
    </row>
    <row r="933" spans="1:32" ht="12.75">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c r="AD933" s="20"/>
      <c r="AE933" s="20"/>
      <c r="AF933" s="20"/>
    </row>
    <row r="934" spans="1:32" ht="12.75">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D934" s="20"/>
      <c r="AE934" s="20"/>
      <c r="AF934" s="20"/>
    </row>
    <row r="935" spans="1:32" ht="12.7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c r="AD935" s="20"/>
      <c r="AE935" s="20"/>
      <c r="AF935" s="20"/>
    </row>
    <row r="936" spans="1:32" ht="12.75">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D936" s="20"/>
      <c r="AE936" s="20"/>
      <c r="AF936" s="20"/>
    </row>
    <row r="937" spans="1:32" ht="12.75">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row>
    <row r="938" spans="1:32" ht="12.75">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row>
    <row r="939" spans="1:32" ht="12.75">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row>
    <row r="940" spans="1:32" ht="12.75">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row>
    <row r="941" spans="1:32" ht="12.75">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c r="AD941" s="20"/>
      <c r="AE941" s="20"/>
      <c r="AF941" s="20"/>
    </row>
    <row r="942" spans="1:32" ht="12.75">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D942" s="20"/>
      <c r="AE942" s="20"/>
      <c r="AF942" s="20"/>
    </row>
    <row r="943" spans="1:32" ht="12.75">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c r="AD943" s="20"/>
      <c r="AE943" s="20"/>
      <c r="AF943" s="20"/>
    </row>
    <row r="944" spans="1:32" ht="12.75">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D944" s="20"/>
      <c r="AE944" s="20"/>
      <c r="AF944" s="20"/>
    </row>
    <row r="945" spans="1:32" ht="12.7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c r="AD945" s="20"/>
      <c r="AE945" s="20"/>
      <c r="AF945" s="20"/>
    </row>
    <row r="946" spans="1:32" ht="12.75">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D946" s="20"/>
      <c r="AE946" s="20"/>
      <c r="AF946" s="20"/>
    </row>
    <row r="947" spans="1:32" ht="12.75">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c r="AD947" s="20"/>
      <c r="AE947" s="20"/>
      <c r="AF947" s="20"/>
    </row>
    <row r="948" spans="1:32" ht="12.75">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c r="AD948" s="20"/>
      <c r="AE948" s="20"/>
      <c r="AF948" s="20"/>
    </row>
    <row r="949" spans="1:32" ht="12.75">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c r="AD949" s="20"/>
      <c r="AE949" s="20"/>
      <c r="AF949" s="20"/>
    </row>
    <row r="950" spans="1:32" ht="12.75">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c r="AD950" s="20"/>
      <c r="AE950" s="20"/>
      <c r="AF950" s="20"/>
    </row>
    <row r="951" spans="1:32" ht="12.75">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c r="AD951" s="20"/>
      <c r="AE951" s="20"/>
      <c r="AF951" s="20"/>
    </row>
    <row r="952" spans="1:32" ht="12.75">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c r="AD952" s="20"/>
      <c r="AE952" s="20"/>
      <c r="AF952" s="20"/>
    </row>
    <row r="953" spans="1:32" ht="12.75">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c r="AD953" s="20"/>
      <c r="AE953" s="20"/>
      <c r="AF953" s="20"/>
    </row>
    <row r="954" spans="1:32" ht="12.75">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D954" s="20"/>
      <c r="AE954" s="20"/>
      <c r="AF954" s="20"/>
    </row>
    <row r="955" spans="1:32" ht="12.7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row>
    <row r="956" spans="1:32" ht="12.75">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row>
    <row r="957" spans="1:32" ht="12.75">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D957" s="20"/>
      <c r="AE957" s="20"/>
      <c r="AF957" s="20"/>
    </row>
    <row r="958" spans="1:32" ht="12.75">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c r="AD958" s="20"/>
      <c r="AE958" s="20"/>
      <c r="AF958" s="20"/>
    </row>
    <row r="959" spans="1:32" ht="12.75">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row>
    <row r="960" spans="1:32" ht="12.75">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row>
    <row r="961" spans="1:32" ht="12.75">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row>
    <row r="962" spans="1:32" ht="12.75">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row>
    <row r="963" spans="1:32" ht="12.75">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row>
    <row r="964" spans="1:32" ht="12.75">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c r="AD964" s="20"/>
      <c r="AE964" s="20"/>
      <c r="AF964" s="20"/>
    </row>
    <row r="965" spans="1:32" ht="12.7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row>
    <row r="966" spans="1:32" ht="12.75">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row>
    <row r="967" spans="1:32" ht="12.75">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row>
    <row r="968" spans="1:32" ht="12.75">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c r="AD968" s="20"/>
      <c r="AE968" s="20"/>
      <c r="AF968" s="20"/>
    </row>
    <row r="969" spans="1:32" ht="12.75">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row>
    <row r="970" spans="1:32" ht="12.75">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row>
    <row r="971" spans="1:32" ht="12.75">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row>
    <row r="972" spans="1:32" ht="12.75">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c r="AD972" s="20"/>
      <c r="AE972" s="20"/>
      <c r="AF972" s="20"/>
    </row>
    <row r="973" spans="1:32" ht="12.75">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row>
    <row r="974" spans="1:32" ht="12.75">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c r="AD974" s="20"/>
      <c r="AE974" s="20"/>
      <c r="AF974" s="20"/>
    </row>
    <row r="975" spans="1:32" ht="12.7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row>
    <row r="976" spans="1:32" ht="12.75">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c r="AD976" s="20"/>
      <c r="AE976" s="20"/>
      <c r="AF976" s="20"/>
    </row>
    <row r="977" spans="1:32" ht="12.75">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row>
    <row r="978" spans="1:32" ht="12.75">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row>
    <row r="979" spans="1:32" ht="12.75">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row>
    <row r="980" spans="1:32" ht="12.75">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c r="AD980" s="20"/>
      <c r="AE980" s="20"/>
      <c r="AF980" s="20"/>
    </row>
    <row r="981" spans="1:32" ht="12.75">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row>
    <row r="982" spans="1:32" ht="12.75">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row>
    <row r="983" spans="1:32" ht="12.75">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row>
    <row r="984" spans="1:32" ht="12.75">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row>
    <row r="985" spans="1:32" ht="12.7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row>
    <row r="986" spans="1:32" ht="12.75">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row>
    <row r="987" spans="1:32" ht="12.75">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row>
    <row r="988" spans="1:32" ht="12.75">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row>
    <row r="989" spans="1:32" ht="12.75">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row>
    <row r="990" spans="1:32" ht="12.75">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c r="AD990" s="20"/>
      <c r="AE990" s="20"/>
      <c r="AF990" s="20"/>
    </row>
    <row r="991" spans="1:32" ht="12.75">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row>
    <row r="992" spans="1:32" ht="12.75">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c r="AD992" s="20"/>
      <c r="AE992" s="20"/>
      <c r="AF992" s="20"/>
    </row>
    <row r="993" spans="1:32" ht="12.75">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row>
    <row r="994" spans="1:32" ht="12.75">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row>
    <row r="995" spans="1:32" ht="12.75">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row>
    <row r="996" spans="1:32" ht="12.75">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row>
    <row r="997" spans="1:32" ht="12.75">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row>
    <row r="998" spans="1:32" ht="12.75">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row>
    <row r="999" spans="1:32" ht="12.75">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c r="AD999" s="20"/>
      <c r="AE999" s="20"/>
      <c r="AF999" s="20"/>
    </row>
  </sheetData>
  <mergeCells count="101">
    <mergeCell ref="L23:N23"/>
    <mergeCell ref="P23:R23"/>
    <mergeCell ref="S23:U23"/>
    <mergeCell ref="W23:Y23"/>
    <mergeCell ref="Z23:AB23"/>
    <mergeCell ref="B24:D24"/>
    <mergeCell ref="E24:G24"/>
    <mergeCell ref="I24:K24"/>
    <mergeCell ref="L24:N24"/>
    <mergeCell ref="P24:R24"/>
    <mergeCell ref="S24:U24"/>
    <mergeCell ref="W24:Y24"/>
    <mergeCell ref="Z24:AB24"/>
    <mergeCell ref="B19:D19"/>
    <mergeCell ref="E19:G19"/>
    <mergeCell ref="B20:D20"/>
    <mergeCell ref="E20:G20"/>
    <mergeCell ref="B21:D21"/>
    <mergeCell ref="E21:G21"/>
    <mergeCell ref="E25:G25"/>
    <mergeCell ref="I25:K25"/>
    <mergeCell ref="I20:K20"/>
    <mergeCell ref="B22:D22"/>
    <mergeCell ref="E22:G22"/>
    <mergeCell ref="I22:K22"/>
    <mergeCell ref="B23:D23"/>
    <mergeCell ref="E23:G23"/>
    <mergeCell ref="I23:K23"/>
    <mergeCell ref="L25:N25"/>
    <mergeCell ref="P25:R25"/>
    <mergeCell ref="S25:U25"/>
    <mergeCell ref="W25:Y25"/>
    <mergeCell ref="Z25:AB25"/>
    <mergeCell ref="W26:Y26"/>
    <mergeCell ref="Z26:AB26"/>
    <mergeCell ref="B25:D25"/>
    <mergeCell ref="B26:D26"/>
    <mergeCell ref="E26:G26"/>
    <mergeCell ref="I26:K26"/>
    <mergeCell ref="L26:N26"/>
    <mergeCell ref="P26:R26"/>
    <mergeCell ref="S26:U26"/>
    <mergeCell ref="A1:AF1"/>
    <mergeCell ref="B2:H2"/>
    <mergeCell ref="I2:O2"/>
    <mergeCell ref="P2:V2"/>
    <mergeCell ref="W2:AC2"/>
    <mergeCell ref="AD2:AF2"/>
    <mergeCell ref="A14:AF14"/>
    <mergeCell ref="S16:U16"/>
    <mergeCell ref="W16:Y16"/>
    <mergeCell ref="AD15:AF15"/>
    <mergeCell ref="A15:A16"/>
    <mergeCell ref="B15:H15"/>
    <mergeCell ref="I15:O15"/>
    <mergeCell ref="P15:V15"/>
    <mergeCell ref="W15:AC15"/>
    <mergeCell ref="B16:D16"/>
    <mergeCell ref="Z16:AB16"/>
    <mergeCell ref="I17:K17"/>
    <mergeCell ref="I18:K18"/>
    <mergeCell ref="P16:R16"/>
    <mergeCell ref="P17:R17"/>
    <mergeCell ref="S17:U17"/>
    <mergeCell ref="P18:R18"/>
    <mergeCell ref="S18:U18"/>
    <mergeCell ref="B18:D18"/>
    <mergeCell ref="B17:D17"/>
    <mergeCell ref="E17:G17"/>
    <mergeCell ref="L17:N17"/>
    <mergeCell ref="E18:G18"/>
    <mergeCell ref="L18:N18"/>
    <mergeCell ref="L16:N16"/>
    <mergeCell ref="W17:Y17"/>
    <mergeCell ref="Z17:AB17"/>
    <mergeCell ref="W18:Y18"/>
    <mergeCell ref="Z18:AB18"/>
    <mergeCell ref="L22:N22"/>
    <mergeCell ref="P22:R22"/>
    <mergeCell ref="S22:U22"/>
    <mergeCell ref="W22:Y22"/>
    <mergeCell ref="Z22:AB22"/>
    <mergeCell ref="L20:N20"/>
    <mergeCell ref="I21:K21"/>
    <mergeCell ref="L21:N21"/>
    <mergeCell ref="E16:G16"/>
    <mergeCell ref="I16:K16"/>
    <mergeCell ref="W19:Y19"/>
    <mergeCell ref="Z19:AB19"/>
    <mergeCell ref="I19:K19"/>
    <mergeCell ref="L19:N19"/>
    <mergeCell ref="S19:U19"/>
    <mergeCell ref="W21:Y21"/>
    <mergeCell ref="Z21:AB21"/>
    <mergeCell ref="P19:R19"/>
    <mergeCell ref="P20:R20"/>
    <mergeCell ref="S20:U20"/>
    <mergeCell ref="W20:Y20"/>
    <mergeCell ref="Z20:AB20"/>
    <mergeCell ref="P21:R21"/>
    <mergeCell ref="S21:U2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AH39"/>
  <sheetViews>
    <sheetView workbookViewId="0">
      <selection sqref="A1:AH1"/>
    </sheetView>
  </sheetViews>
  <sheetFormatPr defaultColWidth="14.42578125" defaultRowHeight="15.75" customHeight="1"/>
  <cols>
    <col min="1" max="1" width="26.140625" customWidth="1"/>
    <col min="2" max="33" width="5.85546875" customWidth="1"/>
    <col min="34" max="34" width="9.5703125" customWidth="1"/>
  </cols>
  <sheetData>
    <row r="1" spans="1:34" ht="43.5" customHeight="1">
      <c r="A1" s="290" t="s">
        <v>1517</v>
      </c>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row>
    <row r="2" spans="1:34" ht="12.75">
      <c r="A2" s="162" t="s">
        <v>505</v>
      </c>
      <c r="B2" s="250" t="s">
        <v>1518</v>
      </c>
      <c r="C2" s="247"/>
      <c r="D2" s="247"/>
      <c r="E2" s="247"/>
      <c r="F2" s="247"/>
      <c r="G2" s="247"/>
      <c r="H2" s="247"/>
      <c r="I2" s="248"/>
      <c r="J2" s="250" t="s">
        <v>1519</v>
      </c>
      <c r="K2" s="247"/>
      <c r="L2" s="247"/>
      <c r="M2" s="247"/>
      <c r="N2" s="247"/>
      <c r="O2" s="247"/>
      <c r="P2" s="247"/>
      <c r="Q2" s="248"/>
      <c r="R2" s="250" t="s">
        <v>842</v>
      </c>
      <c r="S2" s="247"/>
      <c r="T2" s="247"/>
      <c r="U2" s="247"/>
      <c r="V2" s="247"/>
      <c r="W2" s="247"/>
      <c r="X2" s="247"/>
      <c r="Y2" s="248"/>
      <c r="Z2" s="250" t="s">
        <v>1520</v>
      </c>
      <c r="AA2" s="247"/>
      <c r="AB2" s="247"/>
      <c r="AC2" s="247"/>
      <c r="AD2" s="247"/>
      <c r="AE2" s="247"/>
      <c r="AF2" s="247"/>
      <c r="AG2" s="248"/>
      <c r="AH2" s="111" t="s">
        <v>1521</v>
      </c>
    </row>
    <row r="3" spans="1:34" ht="12.75">
      <c r="A3" s="186"/>
      <c r="B3" s="164" t="s">
        <v>1522</v>
      </c>
      <c r="C3" s="164" t="s">
        <v>1523</v>
      </c>
      <c r="D3" s="164" t="s">
        <v>847</v>
      </c>
      <c r="E3" s="164" t="s">
        <v>1524</v>
      </c>
      <c r="F3" s="164" t="s">
        <v>1525</v>
      </c>
      <c r="G3" s="164" t="s">
        <v>1526</v>
      </c>
      <c r="H3" s="164" t="s">
        <v>1527</v>
      </c>
      <c r="I3" s="164" t="s">
        <v>1528</v>
      </c>
      <c r="J3" s="164" t="s">
        <v>1522</v>
      </c>
      <c r="K3" s="164" t="s">
        <v>1523</v>
      </c>
      <c r="L3" s="164" t="s">
        <v>847</v>
      </c>
      <c r="M3" s="164" t="s">
        <v>1524</v>
      </c>
      <c r="N3" s="164" t="s">
        <v>1525</v>
      </c>
      <c r="O3" s="164" t="s">
        <v>1526</v>
      </c>
      <c r="P3" s="164" t="s">
        <v>1527</v>
      </c>
      <c r="Q3" s="164" t="s">
        <v>1528</v>
      </c>
      <c r="R3" s="164" t="s">
        <v>1522</v>
      </c>
      <c r="S3" s="164" t="s">
        <v>1523</v>
      </c>
      <c r="T3" s="164" t="s">
        <v>847</v>
      </c>
      <c r="U3" s="164" t="s">
        <v>1524</v>
      </c>
      <c r="V3" s="164" t="s">
        <v>1525</v>
      </c>
      <c r="W3" s="164" t="s">
        <v>1526</v>
      </c>
      <c r="X3" s="164" t="s">
        <v>1527</v>
      </c>
      <c r="Y3" s="164" t="s">
        <v>1528</v>
      </c>
      <c r="Z3" s="164" t="s">
        <v>1522</v>
      </c>
      <c r="AA3" s="164" t="s">
        <v>1523</v>
      </c>
      <c r="AB3" s="164" t="s">
        <v>847</v>
      </c>
      <c r="AC3" s="164" t="s">
        <v>1524</v>
      </c>
      <c r="AD3" s="164" t="s">
        <v>1525</v>
      </c>
      <c r="AE3" s="164" t="s">
        <v>1526</v>
      </c>
      <c r="AF3" s="164" t="s">
        <v>1527</v>
      </c>
      <c r="AG3" s="164" t="s">
        <v>1528</v>
      </c>
      <c r="AH3" s="105"/>
    </row>
    <row r="4" spans="1:34" ht="12.75">
      <c r="A4" s="187" t="s">
        <v>1529</v>
      </c>
      <c r="B4" s="188">
        <v>33.299999999999997</v>
      </c>
      <c r="C4" s="188">
        <v>61.7</v>
      </c>
      <c r="D4" s="188">
        <v>58.3</v>
      </c>
      <c r="E4" s="188">
        <v>66</v>
      </c>
      <c r="F4" s="188">
        <v>68.599999999999994</v>
      </c>
      <c r="G4" s="188">
        <v>66.2</v>
      </c>
      <c r="H4" s="188">
        <v>42.5</v>
      </c>
      <c r="I4" s="188">
        <v>56.7</v>
      </c>
      <c r="J4" s="188">
        <v>93.7</v>
      </c>
      <c r="K4" s="188">
        <v>10.8</v>
      </c>
      <c r="L4" s="188">
        <v>24.7</v>
      </c>
      <c r="M4" s="188">
        <v>30.1</v>
      </c>
      <c r="N4" s="188">
        <v>22.7</v>
      </c>
      <c r="O4" s="188">
        <v>8.3000000000000007</v>
      </c>
      <c r="P4" s="188">
        <v>1.1000000000000001</v>
      </c>
      <c r="Q4" s="188">
        <v>27.3</v>
      </c>
      <c r="R4" s="188">
        <v>49.2</v>
      </c>
      <c r="S4" s="188">
        <v>18.399999999999999</v>
      </c>
      <c r="T4" s="188">
        <v>34.700000000000003</v>
      </c>
      <c r="U4" s="188">
        <v>41.3</v>
      </c>
      <c r="V4" s="188">
        <v>34.1</v>
      </c>
      <c r="W4" s="188">
        <v>14.8</v>
      </c>
      <c r="X4" s="188">
        <v>2.1</v>
      </c>
      <c r="Y4" s="188">
        <v>27.8</v>
      </c>
      <c r="Z4" s="188">
        <v>93.7</v>
      </c>
      <c r="AA4" s="188">
        <v>84.9</v>
      </c>
      <c r="AB4" s="188">
        <v>84.7</v>
      </c>
      <c r="AC4" s="188">
        <v>81.099999999999994</v>
      </c>
      <c r="AD4" s="188">
        <v>79.7</v>
      </c>
      <c r="AE4" s="188">
        <v>76.400000000000006</v>
      </c>
      <c r="AF4" s="188">
        <v>45.5</v>
      </c>
      <c r="AG4" s="188">
        <v>78</v>
      </c>
      <c r="AH4" s="108">
        <v>1</v>
      </c>
    </row>
    <row r="5" spans="1:34" ht="12.75">
      <c r="A5" s="187" t="s">
        <v>1530</v>
      </c>
      <c r="B5" s="188">
        <v>33.299999999999997</v>
      </c>
      <c r="C5" s="188">
        <v>16.2</v>
      </c>
      <c r="D5" s="188">
        <v>13.6</v>
      </c>
      <c r="E5" s="188">
        <v>12.4</v>
      </c>
      <c r="F5" s="188">
        <v>10.7</v>
      </c>
      <c r="G5" s="188">
        <v>6</v>
      </c>
      <c r="H5" s="188">
        <v>0.9</v>
      </c>
      <c r="I5" s="188">
        <v>13.3</v>
      </c>
      <c r="J5" s="188">
        <v>93.8</v>
      </c>
      <c r="K5" s="188">
        <v>2.1</v>
      </c>
      <c r="L5" s="188">
        <v>4.9000000000000004</v>
      </c>
      <c r="M5" s="188">
        <v>5</v>
      </c>
      <c r="N5" s="188">
        <v>3.7</v>
      </c>
      <c r="O5" s="188">
        <v>1.5</v>
      </c>
      <c r="P5" s="188">
        <v>0.2</v>
      </c>
      <c r="Q5" s="188">
        <v>15.9</v>
      </c>
      <c r="R5" s="188">
        <v>49.2</v>
      </c>
      <c r="S5" s="188">
        <v>3.6</v>
      </c>
      <c r="T5" s="188">
        <v>7.2</v>
      </c>
      <c r="U5" s="188">
        <v>7.1</v>
      </c>
      <c r="V5" s="188">
        <v>5.4</v>
      </c>
      <c r="W5" s="188">
        <v>2.4</v>
      </c>
      <c r="X5" s="188">
        <v>0.3</v>
      </c>
      <c r="Y5" s="188">
        <v>10.8</v>
      </c>
      <c r="Z5" s="188">
        <v>93.8</v>
      </c>
      <c r="AA5" s="188">
        <v>53</v>
      </c>
      <c r="AB5" s="188">
        <v>38.299999999999997</v>
      </c>
      <c r="AC5" s="188">
        <v>19.5</v>
      </c>
      <c r="AD5" s="188">
        <v>15.5</v>
      </c>
      <c r="AE5" s="188">
        <v>11</v>
      </c>
      <c r="AF5" s="188">
        <v>1</v>
      </c>
      <c r="AG5" s="188">
        <v>33.200000000000003</v>
      </c>
      <c r="AH5" s="108">
        <v>10</v>
      </c>
    </row>
    <row r="6" spans="1:34" ht="12.75">
      <c r="A6" s="187" t="s">
        <v>1531</v>
      </c>
      <c r="B6" s="188">
        <v>33.299999999999997</v>
      </c>
      <c r="C6" s="188">
        <v>28.5</v>
      </c>
      <c r="D6" s="188">
        <v>29</v>
      </c>
      <c r="E6" s="188">
        <v>27.7</v>
      </c>
      <c r="F6" s="188">
        <v>24.6</v>
      </c>
      <c r="G6" s="188">
        <v>17.100000000000001</v>
      </c>
      <c r="H6" s="188">
        <v>6.9</v>
      </c>
      <c r="I6" s="188">
        <v>23.9</v>
      </c>
      <c r="J6" s="188">
        <v>93.7</v>
      </c>
      <c r="K6" s="188">
        <v>4.5999999999999996</v>
      </c>
      <c r="L6" s="188">
        <v>10.1</v>
      </c>
      <c r="M6" s="188">
        <v>10.1</v>
      </c>
      <c r="N6" s="188">
        <v>7.9</v>
      </c>
      <c r="O6" s="188">
        <v>3.2</v>
      </c>
      <c r="P6" s="188">
        <v>0.7</v>
      </c>
      <c r="Q6" s="188">
        <v>18.600000000000001</v>
      </c>
      <c r="R6" s="188">
        <v>49.2</v>
      </c>
      <c r="S6" s="188">
        <v>7.9</v>
      </c>
      <c r="T6" s="188">
        <v>15</v>
      </c>
      <c r="U6" s="188">
        <v>14.8</v>
      </c>
      <c r="V6" s="188">
        <v>11.9</v>
      </c>
      <c r="W6" s="188">
        <v>5.4</v>
      </c>
      <c r="X6" s="188">
        <v>1.2</v>
      </c>
      <c r="Y6" s="188">
        <v>15.1</v>
      </c>
      <c r="Z6" s="188">
        <v>93.7</v>
      </c>
      <c r="AA6" s="188">
        <v>67.400000000000006</v>
      </c>
      <c r="AB6" s="188">
        <v>56.8</v>
      </c>
      <c r="AC6" s="188">
        <v>36.4</v>
      </c>
      <c r="AD6" s="188">
        <v>31.2</v>
      </c>
      <c r="AE6" s="188">
        <v>21.9</v>
      </c>
      <c r="AF6" s="188">
        <v>7.3</v>
      </c>
      <c r="AG6" s="188">
        <v>44.9</v>
      </c>
      <c r="AH6" s="108">
        <v>10</v>
      </c>
    </row>
    <row r="7" spans="1:34" ht="12.75">
      <c r="A7" s="187" t="s">
        <v>1532</v>
      </c>
      <c r="B7" s="188">
        <v>45.7</v>
      </c>
      <c r="C7" s="188">
        <v>51.3</v>
      </c>
      <c r="D7" s="188">
        <v>57</v>
      </c>
      <c r="E7" s="188">
        <v>58.8</v>
      </c>
      <c r="F7" s="188">
        <v>54.3</v>
      </c>
      <c r="G7" s="188">
        <v>48.1</v>
      </c>
      <c r="H7" s="188">
        <v>29.4</v>
      </c>
      <c r="I7" s="188">
        <v>49.2</v>
      </c>
      <c r="J7" s="188">
        <v>99.5</v>
      </c>
      <c r="K7" s="188">
        <v>86.5</v>
      </c>
      <c r="L7" s="188">
        <v>89</v>
      </c>
      <c r="M7" s="188">
        <v>91.6</v>
      </c>
      <c r="N7" s="188">
        <v>90.1</v>
      </c>
      <c r="O7" s="188">
        <v>88.9</v>
      </c>
      <c r="P7" s="188">
        <v>60.2</v>
      </c>
      <c r="Q7" s="188">
        <v>86.5</v>
      </c>
      <c r="R7" s="188">
        <v>62.6</v>
      </c>
      <c r="S7" s="188">
        <v>64.400000000000006</v>
      </c>
      <c r="T7" s="188">
        <v>69.5</v>
      </c>
      <c r="U7" s="188">
        <v>71.599999999999994</v>
      </c>
      <c r="V7" s="188">
        <v>67.8</v>
      </c>
      <c r="W7" s="188">
        <v>62.4</v>
      </c>
      <c r="X7" s="188">
        <v>39.5</v>
      </c>
      <c r="Y7" s="188">
        <v>62.5</v>
      </c>
      <c r="Z7" s="188">
        <v>79.599999999999994</v>
      </c>
      <c r="AA7" s="188">
        <v>75.900000000000006</v>
      </c>
      <c r="AB7" s="188">
        <v>74.900000000000006</v>
      </c>
      <c r="AC7" s="188">
        <v>66.900000000000006</v>
      </c>
      <c r="AD7" s="188">
        <v>64.5</v>
      </c>
      <c r="AE7" s="188">
        <v>56.8</v>
      </c>
      <c r="AF7" s="188">
        <v>33.700000000000003</v>
      </c>
      <c r="AG7" s="188">
        <v>64.599999999999994</v>
      </c>
      <c r="AH7" s="108">
        <v>1</v>
      </c>
    </row>
    <row r="8" spans="1:34" ht="12.75">
      <c r="A8" s="187" t="s">
        <v>1533</v>
      </c>
      <c r="B8" s="188">
        <v>65</v>
      </c>
      <c r="C8" s="188">
        <v>90.1</v>
      </c>
      <c r="D8" s="188">
        <v>92.9</v>
      </c>
      <c r="E8" s="188">
        <v>95.1</v>
      </c>
      <c r="F8" s="188">
        <v>95.9</v>
      </c>
      <c r="G8" s="188">
        <v>95.9</v>
      </c>
      <c r="H8" s="188">
        <v>90.9</v>
      </c>
      <c r="I8" s="188">
        <v>89.4</v>
      </c>
      <c r="J8" s="188">
        <v>49.9</v>
      </c>
      <c r="K8" s="188">
        <v>60.2</v>
      </c>
      <c r="L8" s="188">
        <v>47</v>
      </c>
      <c r="M8" s="188">
        <v>47.5</v>
      </c>
      <c r="N8" s="188">
        <v>37.1</v>
      </c>
      <c r="O8" s="188">
        <v>23.4</v>
      </c>
      <c r="P8" s="188">
        <v>13.5</v>
      </c>
      <c r="Q8" s="188">
        <v>39.799999999999997</v>
      </c>
      <c r="R8" s="188">
        <v>56.5</v>
      </c>
      <c r="S8" s="188">
        <v>72.2</v>
      </c>
      <c r="T8" s="188">
        <v>62.4</v>
      </c>
      <c r="U8" s="188">
        <v>63.4</v>
      </c>
      <c r="V8" s="188">
        <v>53.5</v>
      </c>
      <c r="W8" s="188">
        <v>37.6</v>
      </c>
      <c r="X8" s="188">
        <v>23.5</v>
      </c>
      <c r="Y8" s="188">
        <v>52.7</v>
      </c>
      <c r="Z8" s="188">
        <v>98.4</v>
      </c>
      <c r="AA8" s="188">
        <v>98.1</v>
      </c>
      <c r="AB8" s="188">
        <v>98</v>
      </c>
      <c r="AC8" s="188">
        <v>97.9</v>
      </c>
      <c r="AD8" s="188">
        <v>97.7</v>
      </c>
      <c r="AE8" s="188">
        <v>97</v>
      </c>
      <c r="AF8" s="188">
        <v>91.3</v>
      </c>
      <c r="AG8" s="188">
        <v>96.9</v>
      </c>
      <c r="AH8" s="108">
        <v>1</v>
      </c>
    </row>
    <row r="9" spans="1:34" ht="12.75">
      <c r="A9" s="187" t="s">
        <v>1534</v>
      </c>
      <c r="B9" s="188">
        <v>61.8</v>
      </c>
      <c r="C9" s="188">
        <v>87.6</v>
      </c>
      <c r="D9" s="188">
        <v>91.5</v>
      </c>
      <c r="E9" s="188">
        <v>92.7</v>
      </c>
      <c r="F9" s="188">
        <v>93</v>
      </c>
      <c r="G9" s="188">
        <v>93.2</v>
      </c>
      <c r="H9" s="188">
        <v>85.8</v>
      </c>
      <c r="I9" s="188">
        <v>86.5</v>
      </c>
      <c r="J9" s="188">
        <v>50</v>
      </c>
      <c r="K9" s="188">
        <v>41.6</v>
      </c>
      <c r="L9" s="188">
        <v>35.9</v>
      </c>
      <c r="M9" s="188">
        <v>36.200000000000003</v>
      </c>
      <c r="N9" s="188">
        <v>25.4</v>
      </c>
      <c r="O9" s="188">
        <v>14.3</v>
      </c>
      <c r="P9" s="188">
        <v>6.3</v>
      </c>
      <c r="Q9" s="188">
        <v>30</v>
      </c>
      <c r="R9" s="188">
        <v>55.3</v>
      </c>
      <c r="S9" s="188">
        <v>56.3</v>
      </c>
      <c r="T9" s="188">
        <v>51.5</v>
      </c>
      <c r="U9" s="188">
        <v>52.1</v>
      </c>
      <c r="V9" s="188">
        <v>39.9</v>
      </c>
      <c r="W9" s="188">
        <v>24.8</v>
      </c>
      <c r="X9" s="188">
        <v>11.8</v>
      </c>
      <c r="Y9" s="188">
        <v>41.6</v>
      </c>
      <c r="Z9" s="188">
        <v>94.4</v>
      </c>
      <c r="AA9" s="188">
        <v>94.1</v>
      </c>
      <c r="AB9" s="188">
        <v>94.3</v>
      </c>
      <c r="AC9" s="188">
        <v>93.7</v>
      </c>
      <c r="AD9" s="188">
        <v>93.6</v>
      </c>
      <c r="AE9" s="188">
        <v>93.7</v>
      </c>
      <c r="AF9" s="188">
        <v>86</v>
      </c>
      <c r="AG9" s="188">
        <v>92.8</v>
      </c>
      <c r="AH9" s="108">
        <v>10</v>
      </c>
    </row>
    <row r="10" spans="1:34" ht="12.75">
      <c r="A10" s="187" t="s">
        <v>1535</v>
      </c>
      <c r="B10" s="188">
        <v>60.3</v>
      </c>
      <c r="C10" s="188">
        <v>85.8</v>
      </c>
      <c r="D10" s="188">
        <v>90</v>
      </c>
      <c r="E10" s="188">
        <v>90.8</v>
      </c>
      <c r="F10" s="188">
        <v>90.9</v>
      </c>
      <c r="G10" s="188">
        <v>91.5</v>
      </c>
      <c r="H10" s="188">
        <v>84.6</v>
      </c>
      <c r="I10" s="188">
        <v>84.8</v>
      </c>
      <c r="J10" s="188">
        <v>50</v>
      </c>
      <c r="K10" s="188">
        <v>42.9</v>
      </c>
      <c r="L10" s="188">
        <v>36.4</v>
      </c>
      <c r="M10" s="188">
        <v>38.4</v>
      </c>
      <c r="N10" s="188">
        <v>28.2</v>
      </c>
      <c r="O10" s="188">
        <v>16.100000000000001</v>
      </c>
      <c r="P10" s="188">
        <v>7.5</v>
      </c>
      <c r="Q10" s="188">
        <v>31.4</v>
      </c>
      <c r="R10" s="188">
        <v>54.7</v>
      </c>
      <c r="S10" s="188">
        <v>57.1</v>
      </c>
      <c r="T10" s="188">
        <v>51.8</v>
      </c>
      <c r="U10" s="188">
        <v>54</v>
      </c>
      <c r="V10" s="188">
        <v>43</v>
      </c>
      <c r="W10" s="188">
        <v>27.3</v>
      </c>
      <c r="X10" s="188">
        <v>13.8</v>
      </c>
      <c r="Y10" s="188">
        <v>43.1</v>
      </c>
      <c r="Z10" s="188">
        <v>91.6</v>
      </c>
      <c r="AA10" s="188">
        <v>91.4</v>
      </c>
      <c r="AB10" s="188">
        <v>91.8</v>
      </c>
      <c r="AC10" s="188">
        <v>91.2</v>
      </c>
      <c r="AD10" s="188">
        <v>91.1</v>
      </c>
      <c r="AE10" s="188">
        <v>91.5</v>
      </c>
      <c r="AF10" s="188">
        <v>84.7</v>
      </c>
      <c r="AG10" s="188">
        <v>90.5</v>
      </c>
      <c r="AH10" s="108">
        <v>10</v>
      </c>
    </row>
    <row r="11" spans="1:34" ht="12.75">
      <c r="A11" s="187" t="s">
        <v>1536</v>
      </c>
      <c r="B11" s="188">
        <v>65.8</v>
      </c>
      <c r="C11" s="188">
        <v>97.1</v>
      </c>
      <c r="D11" s="188">
        <v>97.2</v>
      </c>
      <c r="E11" s="188">
        <v>91.7</v>
      </c>
      <c r="F11" s="188">
        <v>89</v>
      </c>
      <c r="G11" s="188">
        <v>84.1</v>
      </c>
      <c r="H11" s="188">
        <v>54.4</v>
      </c>
      <c r="I11" s="188">
        <v>82.8</v>
      </c>
      <c r="J11" s="188">
        <v>59</v>
      </c>
      <c r="K11" s="188">
        <v>43.6</v>
      </c>
      <c r="L11" s="188">
        <v>47.3</v>
      </c>
      <c r="M11" s="188">
        <v>50.5</v>
      </c>
      <c r="N11" s="188">
        <v>45</v>
      </c>
      <c r="O11" s="188">
        <v>33.4</v>
      </c>
      <c r="P11" s="188">
        <v>15.4</v>
      </c>
      <c r="Q11" s="188">
        <v>42</v>
      </c>
      <c r="R11" s="188">
        <v>62.2</v>
      </c>
      <c r="S11" s="188">
        <v>60.2</v>
      </c>
      <c r="T11" s="188">
        <v>63.7</v>
      </c>
      <c r="U11" s="188">
        <v>65.099999999999994</v>
      </c>
      <c r="V11" s="188">
        <v>59.7</v>
      </c>
      <c r="W11" s="188">
        <v>47.8</v>
      </c>
      <c r="X11" s="188">
        <v>24</v>
      </c>
      <c r="Y11" s="188">
        <v>54.7</v>
      </c>
      <c r="Z11" s="188">
        <v>96.1</v>
      </c>
      <c r="AA11" s="188">
        <v>93.9</v>
      </c>
      <c r="AB11" s="188">
        <v>92.9</v>
      </c>
      <c r="AC11" s="188">
        <v>88.6</v>
      </c>
      <c r="AD11" s="188">
        <v>83.9</v>
      </c>
      <c r="AE11" s="188">
        <v>76.7</v>
      </c>
      <c r="AF11" s="188">
        <v>44.9</v>
      </c>
      <c r="AG11" s="188">
        <v>82.4</v>
      </c>
      <c r="AH11" s="108">
        <v>1</v>
      </c>
    </row>
    <row r="12" spans="1:34" ht="12.75">
      <c r="A12" s="187" t="s">
        <v>1537</v>
      </c>
      <c r="B12" s="188">
        <v>56</v>
      </c>
      <c r="C12" s="188">
        <v>81.7</v>
      </c>
      <c r="D12" s="188">
        <v>80.400000000000006</v>
      </c>
      <c r="E12" s="188">
        <v>73.7</v>
      </c>
      <c r="F12" s="188">
        <v>68.599999999999994</v>
      </c>
      <c r="G12" s="188">
        <v>62.2</v>
      </c>
      <c r="H12" s="188">
        <v>36.6</v>
      </c>
      <c r="I12" s="188">
        <v>65.599999999999994</v>
      </c>
      <c r="J12" s="188">
        <v>51.6</v>
      </c>
      <c r="K12" s="188">
        <v>18.3</v>
      </c>
      <c r="L12" s="188">
        <v>26.7</v>
      </c>
      <c r="M12" s="188">
        <v>29.3</v>
      </c>
      <c r="N12" s="188">
        <v>23.2</v>
      </c>
      <c r="O12" s="188">
        <v>11.7</v>
      </c>
      <c r="P12" s="188">
        <v>4</v>
      </c>
      <c r="Q12" s="188">
        <v>23.5</v>
      </c>
      <c r="R12" s="188">
        <v>53.6</v>
      </c>
      <c r="S12" s="188">
        <v>29.9</v>
      </c>
      <c r="T12" s="188">
        <v>40</v>
      </c>
      <c r="U12" s="188">
        <v>41.9</v>
      </c>
      <c r="V12" s="188">
        <v>34.700000000000003</v>
      </c>
      <c r="W12" s="188">
        <v>19.7</v>
      </c>
      <c r="X12" s="188">
        <v>7.2</v>
      </c>
      <c r="Y12" s="188">
        <v>32.4</v>
      </c>
      <c r="Z12" s="188">
        <v>84.8</v>
      </c>
      <c r="AA12" s="188">
        <v>80.5</v>
      </c>
      <c r="AB12" s="188">
        <v>77.8</v>
      </c>
      <c r="AC12" s="188">
        <v>68.599999999999994</v>
      </c>
      <c r="AD12" s="188">
        <v>63.9</v>
      </c>
      <c r="AE12" s="188">
        <v>59</v>
      </c>
      <c r="AF12" s="188">
        <v>36.799999999999997</v>
      </c>
      <c r="AG12" s="188">
        <v>67.3</v>
      </c>
      <c r="AH12" s="108">
        <v>10</v>
      </c>
    </row>
    <row r="13" spans="1:34" ht="12.75">
      <c r="A13" s="187" t="s">
        <v>1538</v>
      </c>
      <c r="B13" s="188">
        <v>64.7</v>
      </c>
      <c r="C13" s="188">
        <v>76.8</v>
      </c>
      <c r="D13" s="188">
        <v>75.5</v>
      </c>
      <c r="E13" s="188">
        <v>70.2</v>
      </c>
      <c r="F13" s="188">
        <v>69.2</v>
      </c>
      <c r="G13" s="188">
        <v>61</v>
      </c>
      <c r="H13" s="188">
        <v>32.5</v>
      </c>
      <c r="I13" s="188">
        <v>64.3</v>
      </c>
      <c r="J13" s="188">
        <v>66.7</v>
      </c>
      <c r="K13" s="188">
        <v>90.4</v>
      </c>
      <c r="L13" s="188">
        <v>93.2</v>
      </c>
      <c r="M13" s="188">
        <v>96.7</v>
      </c>
      <c r="N13" s="188">
        <v>96.9</v>
      </c>
      <c r="O13" s="188">
        <v>96.9</v>
      </c>
      <c r="P13" s="188">
        <v>94.2</v>
      </c>
      <c r="Q13" s="188">
        <v>90.7</v>
      </c>
      <c r="R13" s="188">
        <v>65.599999999999994</v>
      </c>
      <c r="S13" s="188">
        <v>83</v>
      </c>
      <c r="T13" s="188">
        <v>83.4</v>
      </c>
      <c r="U13" s="188">
        <v>81.400000000000006</v>
      </c>
      <c r="V13" s="188">
        <v>80.7</v>
      </c>
      <c r="W13" s="188">
        <v>74.900000000000006</v>
      </c>
      <c r="X13" s="188">
        <v>48.3</v>
      </c>
      <c r="Y13" s="188">
        <v>73.900000000000006</v>
      </c>
      <c r="Z13" s="188">
        <v>95.8</v>
      </c>
      <c r="AA13" s="188">
        <v>94.6</v>
      </c>
      <c r="AB13" s="188">
        <v>93.7</v>
      </c>
      <c r="AC13" s="188">
        <v>88</v>
      </c>
      <c r="AD13" s="188">
        <v>83.5</v>
      </c>
      <c r="AE13" s="188">
        <v>71.7</v>
      </c>
      <c r="AF13" s="188">
        <v>30.8</v>
      </c>
      <c r="AG13" s="188">
        <v>79.7</v>
      </c>
      <c r="AH13" s="108">
        <v>1</v>
      </c>
    </row>
    <row r="14" spans="1:34" ht="12.75">
      <c r="A14" s="187" t="s">
        <v>1539</v>
      </c>
      <c r="B14" s="188">
        <v>64</v>
      </c>
      <c r="C14" s="188">
        <v>89.6</v>
      </c>
      <c r="D14" s="188">
        <v>92.4</v>
      </c>
      <c r="E14" s="188">
        <v>93.8</v>
      </c>
      <c r="F14" s="188">
        <v>94.5</v>
      </c>
      <c r="G14" s="188">
        <v>94.1</v>
      </c>
      <c r="H14" s="188">
        <v>80.900000000000006</v>
      </c>
      <c r="I14" s="188">
        <v>87</v>
      </c>
      <c r="J14" s="188">
        <v>100</v>
      </c>
      <c r="K14" s="188">
        <v>64</v>
      </c>
      <c r="L14" s="188">
        <v>52.5</v>
      </c>
      <c r="M14" s="188">
        <v>52.9</v>
      </c>
      <c r="N14" s="188">
        <v>37.1</v>
      </c>
      <c r="O14" s="188">
        <v>18.399999999999999</v>
      </c>
      <c r="P14" s="188">
        <v>5.4</v>
      </c>
      <c r="Q14" s="188">
        <v>47.2</v>
      </c>
      <c r="R14" s="188">
        <v>78</v>
      </c>
      <c r="S14" s="188">
        <v>74.5</v>
      </c>
      <c r="T14" s="188">
        <v>66.8</v>
      </c>
      <c r="U14" s="188">
        <v>67.599999999999994</v>
      </c>
      <c r="V14" s="188">
        <v>53.2</v>
      </c>
      <c r="W14" s="188">
        <v>30.7</v>
      </c>
      <c r="X14" s="188">
        <v>10.1</v>
      </c>
      <c r="Y14" s="188">
        <v>54.4</v>
      </c>
      <c r="Z14" s="188">
        <v>95.8</v>
      </c>
      <c r="AA14" s="188">
        <v>95.6</v>
      </c>
      <c r="AB14" s="188">
        <v>95.7</v>
      </c>
      <c r="AC14" s="188">
        <v>95.3</v>
      </c>
      <c r="AD14" s="188">
        <v>94.9</v>
      </c>
      <c r="AE14" s="188">
        <v>94.9</v>
      </c>
      <c r="AF14" s="188">
        <v>80.7</v>
      </c>
      <c r="AG14" s="188">
        <v>93.3</v>
      </c>
      <c r="AH14" s="108">
        <v>10</v>
      </c>
    </row>
    <row r="15" spans="1:34" ht="12.75">
      <c r="A15" s="187" t="s">
        <v>1540</v>
      </c>
      <c r="B15" s="188">
        <v>33.299999999999997</v>
      </c>
      <c r="C15" s="188">
        <v>56.6</v>
      </c>
      <c r="D15" s="188">
        <v>54.8</v>
      </c>
      <c r="E15" s="188">
        <v>54.4</v>
      </c>
      <c r="F15" s="188">
        <v>59.2</v>
      </c>
      <c r="G15" s="188">
        <v>57.2</v>
      </c>
      <c r="H15" s="188">
        <v>54.7</v>
      </c>
      <c r="I15" s="188">
        <v>52.9</v>
      </c>
      <c r="J15" s="188">
        <v>93.8</v>
      </c>
      <c r="K15" s="188">
        <v>30.4</v>
      </c>
      <c r="L15" s="188">
        <v>23.1</v>
      </c>
      <c r="M15" s="188">
        <v>26.7</v>
      </c>
      <c r="N15" s="188">
        <v>21.9</v>
      </c>
      <c r="O15" s="188">
        <v>14.6</v>
      </c>
      <c r="P15" s="188">
        <v>6.1</v>
      </c>
      <c r="Q15" s="188">
        <v>30.9</v>
      </c>
      <c r="R15" s="188">
        <v>49.2</v>
      </c>
      <c r="S15" s="188">
        <v>39.5</v>
      </c>
      <c r="T15" s="188">
        <v>32.4</v>
      </c>
      <c r="U15" s="188">
        <v>35.799999999999997</v>
      </c>
      <c r="V15" s="188">
        <v>31.9</v>
      </c>
      <c r="W15" s="188">
        <v>23.2</v>
      </c>
      <c r="X15" s="188">
        <v>11</v>
      </c>
      <c r="Y15" s="188">
        <v>31.9</v>
      </c>
      <c r="Z15" s="188">
        <v>93.8</v>
      </c>
      <c r="AA15" s="188">
        <v>81.900000000000006</v>
      </c>
      <c r="AB15" s="188">
        <v>74.900000000000006</v>
      </c>
      <c r="AC15" s="188">
        <v>68.900000000000006</v>
      </c>
      <c r="AD15" s="188">
        <v>68.7</v>
      </c>
      <c r="AE15" s="188">
        <v>68.8</v>
      </c>
      <c r="AF15" s="188">
        <v>65.099999999999994</v>
      </c>
      <c r="AG15" s="188">
        <v>74.599999999999994</v>
      </c>
      <c r="AH15" s="108">
        <v>10</v>
      </c>
    </row>
    <row r="16" spans="1:34" ht="12.75">
      <c r="A16" s="187" t="s">
        <v>863</v>
      </c>
      <c r="B16" s="188">
        <v>51.4</v>
      </c>
      <c r="C16" s="188">
        <v>68.599999999999994</v>
      </c>
      <c r="D16" s="188">
        <v>69.400000000000006</v>
      </c>
      <c r="E16" s="188">
        <v>68.900000000000006</v>
      </c>
      <c r="F16" s="188">
        <v>68.2</v>
      </c>
      <c r="G16" s="188">
        <v>64.7</v>
      </c>
      <c r="H16" s="188">
        <v>50</v>
      </c>
      <c r="I16" s="188">
        <v>63</v>
      </c>
      <c r="J16" s="188">
        <v>75.099999999999994</v>
      </c>
      <c r="K16" s="188">
        <v>41.3</v>
      </c>
      <c r="L16" s="188">
        <v>40.9</v>
      </c>
      <c r="M16" s="188">
        <v>42.9</v>
      </c>
      <c r="N16" s="188">
        <v>36.6</v>
      </c>
      <c r="O16" s="188">
        <v>27.6</v>
      </c>
      <c r="P16" s="188">
        <v>17.899999999999999</v>
      </c>
      <c r="Q16" s="188">
        <v>40.299999999999997</v>
      </c>
      <c r="R16" s="188">
        <v>57.1</v>
      </c>
      <c r="S16" s="188">
        <v>47.2</v>
      </c>
      <c r="T16" s="188">
        <v>48.2</v>
      </c>
      <c r="U16" s="188">
        <v>49.7</v>
      </c>
      <c r="V16" s="188">
        <v>43</v>
      </c>
      <c r="W16" s="188">
        <v>30.9</v>
      </c>
      <c r="X16" s="188">
        <v>16.100000000000001</v>
      </c>
      <c r="Y16" s="188">
        <v>41.7</v>
      </c>
      <c r="Z16" s="188">
        <v>92.6</v>
      </c>
      <c r="AA16" s="188">
        <v>84.3</v>
      </c>
      <c r="AB16" s="188">
        <v>81.099999999999994</v>
      </c>
      <c r="AC16" s="188">
        <v>74.7</v>
      </c>
      <c r="AD16" s="188">
        <v>72.400000000000006</v>
      </c>
      <c r="AE16" s="188">
        <v>68.3</v>
      </c>
      <c r="AF16" s="188">
        <v>50.6</v>
      </c>
      <c r="AG16" s="188">
        <v>74.900000000000006</v>
      </c>
      <c r="AH16" s="109" t="s">
        <v>53</v>
      </c>
    </row>
    <row r="17" spans="1:34" ht="12.75">
      <c r="A17" s="187" t="s">
        <v>864</v>
      </c>
      <c r="B17" s="188">
        <v>4.2</v>
      </c>
      <c r="C17" s="188">
        <v>7.5</v>
      </c>
      <c r="D17" s="188">
        <v>7.9</v>
      </c>
      <c r="E17" s="188">
        <v>7.8</v>
      </c>
      <c r="F17" s="188">
        <v>8</v>
      </c>
      <c r="G17" s="188">
        <v>8.6</v>
      </c>
      <c r="H17" s="188">
        <v>8.9</v>
      </c>
      <c r="I17" s="188">
        <v>7.6</v>
      </c>
      <c r="J17" s="188">
        <v>6.4</v>
      </c>
      <c r="K17" s="188">
        <v>8.6</v>
      </c>
      <c r="L17" s="188">
        <v>7.9</v>
      </c>
      <c r="M17" s="188">
        <v>8.1</v>
      </c>
      <c r="N17" s="188">
        <v>8.4</v>
      </c>
      <c r="O17" s="188">
        <v>9.1999999999999993</v>
      </c>
      <c r="P17" s="188">
        <v>8.4</v>
      </c>
      <c r="Q17" s="188">
        <v>8.1</v>
      </c>
      <c r="R17" s="188">
        <v>2.5</v>
      </c>
      <c r="S17" s="188">
        <v>7.7</v>
      </c>
      <c r="T17" s="188">
        <v>6.6</v>
      </c>
      <c r="U17" s="188">
        <v>6.5</v>
      </c>
      <c r="V17" s="188">
        <v>6.3</v>
      </c>
      <c r="W17" s="188">
        <v>6.3</v>
      </c>
      <c r="X17" s="188">
        <v>4.4000000000000004</v>
      </c>
      <c r="Y17" s="188">
        <v>5.8</v>
      </c>
      <c r="Z17" s="188">
        <v>1.5</v>
      </c>
      <c r="AA17" s="188">
        <v>3.9</v>
      </c>
      <c r="AB17" s="188">
        <v>5.2</v>
      </c>
      <c r="AC17" s="188">
        <v>7.1</v>
      </c>
      <c r="AD17" s="188">
        <v>7.5</v>
      </c>
      <c r="AE17" s="188">
        <v>8</v>
      </c>
      <c r="AF17" s="188">
        <v>8.9</v>
      </c>
      <c r="AG17" s="188">
        <v>6</v>
      </c>
      <c r="AH17" s="109" t="s">
        <v>53</v>
      </c>
    </row>
    <row r="18" spans="1:34" ht="12.75">
      <c r="A18" s="187" t="s">
        <v>865</v>
      </c>
      <c r="B18" s="188">
        <v>206.7</v>
      </c>
      <c r="C18" s="188">
        <v>678</v>
      </c>
      <c r="D18" s="188">
        <v>742.1</v>
      </c>
      <c r="E18" s="188">
        <v>737</v>
      </c>
      <c r="F18" s="188">
        <v>773.1</v>
      </c>
      <c r="G18" s="188">
        <v>892.8</v>
      </c>
      <c r="H18" s="188">
        <v>943.7</v>
      </c>
      <c r="I18" s="188">
        <v>710.5</v>
      </c>
      <c r="J18" s="188">
        <v>489.2</v>
      </c>
      <c r="K18" s="188">
        <v>890.9</v>
      </c>
      <c r="L18" s="188">
        <v>757.3</v>
      </c>
      <c r="M18" s="188">
        <v>784.8</v>
      </c>
      <c r="N18" s="188">
        <v>842.6</v>
      </c>
      <c r="O18" s="188">
        <v>1006.2</v>
      </c>
      <c r="P18" s="188">
        <v>841.9</v>
      </c>
      <c r="Q18" s="188">
        <v>801.8</v>
      </c>
      <c r="R18" s="188">
        <v>76.3</v>
      </c>
      <c r="S18" s="188">
        <v>720.7</v>
      </c>
      <c r="T18" s="188">
        <v>526</v>
      </c>
      <c r="U18" s="188">
        <v>509.7</v>
      </c>
      <c r="V18" s="188">
        <v>471.9</v>
      </c>
      <c r="W18" s="188">
        <v>474.1</v>
      </c>
      <c r="X18" s="188">
        <v>230.2</v>
      </c>
      <c r="Y18" s="188">
        <v>429.8</v>
      </c>
      <c r="Z18" s="188">
        <v>27.7</v>
      </c>
      <c r="AA18" s="188">
        <v>183.7</v>
      </c>
      <c r="AB18" s="188">
        <v>327.60000000000002</v>
      </c>
      <c r="AC18" s="188">
        <v>604.4</v>
      </c>
      <c r="AD18" s="188">
        <v>666.8</v>
      </c>
      <c r="AE18" s="188">
        <v>774.5</v>
      </c>
      <c r="AF18" s="188">
        <v>950.6</v>
      </c>
      <c r="AG18" s="188">
        <v>505.1</v>
      </c>
      <c r="AH18" s="109" t="s">
        <v>53</v>
      </c>
    </row>
    <row r="19" spans="1:34" ht="12.75">
      <c r="A19" s="187" t="s">
        <v>866</v>
      </c>
      <c r="B19" s="188">
        <v>14.4</v>
      </c>
      <c r="C19" s="188">
        <v>26</v>
      </c>
      <c r="D19" s="188">
        <v>27.2</v>
      </c>
      <c r="E19" s="188">
        <v>27.1</v>
      </c>
      <c r="F19" s="188">
        <v>27.8</v>
      </c>
      <c r="G19" s="188">
        <v>29.9</v>
      </c>
      <c r="H19" s="188">
        <v>30.7</v>
      </c>
      <c r="I19" s="188">
        <v>26.2</v>
      </c>
      <c r="J19" s="188">
        <v>22.1</v>
      </c>
      <c r="K19" s="188">
        <v>29.8</v>
      </c>
      <c r="L19" s="188">
        <v>27.5</v>
      </c>
      <c r="M19" s="188">
        <v>28</v>
      </c>
      <c r="N19" s="188">
        <v>29</v>
      </c>
      <c r="O19" s="188">
        <v>31.7</v>
      </c>
      <c r="P19" s="188">
        <v>29</v>
      </c>
      <c r="Q19" s="188">
        <v>28.2</v>
      </c>
      <c r="R19" s="188">
        <v>8.6999999999999993</v>
      </c>
      <c r="S19" s="188">
        <v>26.8</v>
      </c>
      <c r="T19" s="188">
        <v>22.9</v>
      </c>
      <c r="U19" s="188">
        <v>22.6</v>
      </c>
      <c r="V19" s="188">
        <v>21.7</v>
      </c>
      <c r="W19" s="188">
        <v>21.8</v>
      </c>
      <c r="X19" s="188">
        <v>15.2</v>
      </c>
      <c r="Y19" s="188">
        <v>20</v>
      </c>
      <c r="Z19" s="188">
        <v>5.3</v>
      </c>
      <c r="AA19" s="188">
        <v>13.6</v>
      </c>
      <c r="AB19" s="188">
        <v>18.100000000000001</v>
      </c>
      <c r="AC19" s="188">
        <v>24.6</v>
      </c>
      <c r="AD19" s="188">
        <v>25.8</v>
      </c>
      <c r="AE19" s="188">
        <v>27.8</v>
      </c>
      <c r="AF19" s="188">
        <v>30.8</v>
      </c>
      <c r="AG19" s="188">
        <v>20.9</v>
      </c>
      <c r="AH19" s="109" t="s">
        <v>53</v>
      </c>
    </row>
    <row r="20" spans="1:34" ht="12.75">
      <c r="A20" s="108" t="s">
        <v>1541</v>
      </c>
      <c r="B20" s="270"/>
      <c r="C20" s="247"/>
      <c r="D20" s="247"/>
      <c r="E20" s="247"/>
      <c r="F20" s="247"/>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8"/>
      <c r="AH20" s="108">
        <v>75</v>
      </c>
    </row>
    <row r="21" spans="1:34" ht="12.75">
      <c r="A21" s="162" t="s">
        <v>505</v>
      </c>
      <c r="B21" s="269" t="s">
        <v>1542</v>
      </c>
      <c r="C21" s="247"/>
      <c r="D21" s="247"/>
      <c r="E21" s="247"/>
      <c r="F21" s="247"/>
      <c r="G21" s="247"/>
      <c r="H21" s="247"/>
      <c r="I21" s="248"/>
      <c r="J21" s="269" t="s">
        <v>1543</v>
      </c>
      <c r="K21" s="247"/>
      <c r="L21" s="247"/>
      <c r="M21" s="247"/>
      <c r="N21" s="247"/>
      <c r="O21" s="247"/>
      <c r="P21" s="247"/>
      <c r="Q21" s="248"/>
      <c r="R21" s="269" t="s">
        <v>1544</v>
      </c>
      <c r="S21" s="247"/>
      <c r="T21" s="247"/>
      <c r="U21" s="247"/>
      <c r="V21" s="247"/>
      <c r="W21" s="247"/>
      <c r="X21" s="247"/>
      <c r="Y21" s="248"/>
      <c r="Z21" s="269" t="s">
        <v>1545</v>
      </c>
      <c r="AA21" s="247"/>
      <c r="AB21" s="247"/>
      <c r="AC21" s="247"/>
      <c r="AD21" s="247"/>
      <c r="AE21" s="247"/>
      <c r="AF21" s="247"/>
      <c r="AG21" s="248"/>
      <c r="AH21" s="111" t="s">
        <v>1546</v>
      </c>
    </row>
    <row r="22" spans="1:34" ht="12.75">
      <c r="A22" s="189"/>
      <c r="B22" s="173" t="s">
        <v>1522</v>
      </c>
      <c r="C22" s="173" t="s">
        <v>1523</v>
      </c>
      <c r="D22" s="173" t="s">
        <v>847</v>
      </c>
      <c r="E22" s="173" t="s">
        <v>1524</v>
      </c>
      <c r="F22" s="173" t="s">
        <v>1525</v>
      </c>
      <c r="G22" s="173" t="s">
        <v>1526</v>
      </c>
      <c r="H22" s="173" t="s">
        <v>1527</v>
      </c>
      <c r="I22" s="173" t="s">
        <v>1528</v>
      </c>
      <c r="J22" s="173" t="s">
        <v>1522</v>
      </c>
      <c r="K22" s="173" t="s">
        <v>1523</v>
      </c>
      <c r="L22" s="173" t="s">
        <v>847</v>
      </c>
      <c r="M22" s="173" t="s">
        <v>1524</v>
      </c>
      <c r="N22" s="173" t="s">
        <v>1525</v>
      </c>
      <c r="O22" s="173" t="s">
        <v>1526</v>
      </c>
      <c r="P22" s="173" t="s">
        <v>1527</v>
      </c>
      <c r="Q22" s="173" t="s">
        <v>1528</v>
      </c>
      <c r="R22" s="173" t="s">
        <v>1522</v>
      </c>
      <c r="S22" s="173" t="s">
        <v>1523</v>
      </c>
      <c r="T22" s="173" t="s">
        <v>847</v>
      </c>
      <c r="U22" s="173" t="s">
        <v>1524</v>
      </c>
      <c r="V22" s="173" t="s">
        <v>1525</v>
      </c>
      <c r="W22" s="173" t="s">
        <v>1526</v>
      </c>
      <c r="X22" s="173" t="s">
        <v>1527</v>
      </c>
      <c r="Y22" s="173" t="s">
        <v>1528</v>
      </c>
      <c r="Z22" s="173" t="s">
        <v>1522</v>
      </c>
      <c r="AA22" s="173" t="s">
        <v>1523</v>
      </c>
      <c r="AB22" s="173" t="s">
        <v>847</v>
      </c>
      <c r="AC22" s="173" t="s">
        <v>1524</v>
      </c>
      <c r="AD22" s="173" t="s">
        <v>1525</v>
      </c>
      <c r="AE22" s="173" t="s">
        <v>1526</v>
      </c>
      <c r="AF22" s="173" t="s">
        <v>1527</v>
      </c>
      <c r="AG22" s="173" t="s">
        <v>1528</v>
      </c>
      <c r="AH22" s="105"/>
    </row>
    <row r="23" spans="1:34" ht="12.75">
      <c r="A23" s="123" t="s">
        <v>1529</v>
      </c>
      <c r="B23" s="122">
        <v>33.299999999999997</v>
      </c>
      <c r="C23" s="122">
        <v>7.3</v>
      </c>
      <c r="D23" s="122">
        <v>18.8</v>
      </c>
      <c r="E23" s="122">
        <v>25.6</v>
      </c>
      <c r="F23" s="122">
        <v>22.5</v>
      </c>
      <c r="G23" s="122">
        <v>10.1</v>
      </c>
      <c r="H23" s="122">
        <v>1.3</v>
      </c>
      <c r="I23" s="122">
        <v>17</v>
      </c>
      <c r="J23" s="122">
        <v>93.7</v>
      </c>
      <c r="K23" s="122">
        <v>87.4</v>
      </c>
      <c r="L23" s="122">
        <v>81.099999999999994</v>
      </c>
      <c r="M23" s="122">
        <v>81.599999999999994</v>
      </c>
      <c r="N23" s="122">
        <v>59.6</v>
      </c>
      <c r="O23" s="122">
        <v>20.6</v>
      </c>
      <c r="P23" s="122">
        <v>2</v>
      </c>
      <c r="Q23" s="122">
        <v>60.9</v>
      </c>
      <c r="R23" s="122">
        <v>49.2</v>
      </c>
      <c r="S23" s="122">
        <v>13.5</v>
      </c>
      <c r="T23" s="122">
        <v>30.5</v>
      </c>
      <c r="U23" s="122">
        <v>38.9</v>
      </c>
      <c r="V23" s="122">
        <v>32.700000000000003</v>
      </c>
      <c r="W23" s="122">
        <v>13.5</v>
      </c>
      <c r="X23" s="122">
        <v>1.6</v>
      </c>
      <c r="Y23" s="122">
        <v>25.7</v>
      </c>
      <c r="Z23" s="122">
        <v>93.7</v>
      </c>
      <c r="AA23" s="122">
        <v>84.6</v>
      </c>
      <c r="AB23" s="122">
        <v>84.4</v>
      </c>
      <c r="AC23" s="122">
        <v>80.900000000000006</v>
      </c>
      <c r="AD23" s="122">
        <v>79.599999999999994</v>
      </c>
      <c r="AE23" s="122">
        <v>76.400000000000006</v>
      </c>
      <c r="AF23" s="122">
        <v>45.5</v>
      </c>
      <c r="AG23" s="122">
        <v>77.900000000000006</v>
      </c>
      <c r="AH23" s="108">
        <v>1</v>
      </c>
    </row>
    <row r="24" spans="1:34" ht="12.75">
      <c r="A24" s="123" t="s">
        <v>1530</v>
      </c>
      <c r="B24" s="122">
        <v>33.299999999999997</v>
      </c>
      <c r="C24" s="122">
        <v>2.7</v>
      </c>
      <c r="D24" s="122">
        <v>4.9000000000000004</v>
      </c>
      <c r="E24" s="122">
        <v>5.3</v>
      </c>
      <c r="F24" s="122">
        <v>4.0999999999999996</v>
      </c>
      <c r="G24" s="122">
        <v>1.1000000000000001</v>
      </c>
      <c r="H24" s="122">
        <v>0</v>
      </c>
      <c r="I24" s="122">
        <v>7.4</v>
      </c>
      <c r="J24" s="122">
        <v>93.8</v>
      </c>
      <c r="K24" s="122">
        <v>4.5999999999999996</v>
      </c>
      <c r="L24" s="122">
        <v>10.3</v>
      </c>
      <c r="M24" s="122">
        <v>8.6</v>
      </c>
      <c r="N24" s="122">
        <v>5.4</v>
      </c>
      <c r="O24" s="122">
        <v>2</v>
      </c>
      <c r="P24" s="122">
        <v>0.2</v>
      </c>
      <c r="Q24" s="122">
        <v>17.8</v>
      </c>
      <c r="R24" s="122">
        <v>49.2</v>
      </c>
      <c r="S24" s="122">
        <v>3.4</v>
      </c>
      <c r="T24" s="122">
        <v>6.7</v>
      </c>
      <c r="U24" s="122">
        <v>6.5</v>
      </c>
      <c r="V24" s="122">
        <v>4.7</v>
      </c>
      <c r="W24" s="122">
        <v>1.4</v>
      </c>
      <c r="X24" s="122">
        <v>0.1</v>
      </c>
      <c r="Y24" s="122">
        <v>10.3</v>
      </c>
      <c r="Z24" s="122">
        <v>93.8</v>
      </c>
      <c r="AA24" s="122">
        <v>53</v>
      </c>
      <c r="AB24" s="122">
        <v>38.299999999999997</v>
      </c>
      <c r="AC24" s="122">
        <v>19.5</v>
      </c>
      <c r="AD24" s="122">
        <v>15.5</v>
      </c>
      <c r="AE24" s="122">
        <v>11</v>
      </c>
      <c r="AF24" s="122">
        <v>1</v>
      </c>
      <c r="AG24" s="122">
        <v>33.200000000000003</v>
      </c>
      <c r="AH24" s="108">
        <v>10</v>
      </c>
    </row>
    <row r="25" spans="1:34" ht="12.75">
      <c r="A25" s="123" t="s">
        <v>1531</v>
      </c>
      <c r="B25" s="122">
        <v>33.299999999999997</v>
      </c>
      <c r="C25" s="122">
        <v>3.9</v>
      </c>
      <c r="D25" s="122">
        <v>9.8000000000000007</v>
      </c>
      <c r="E25" s="122">
        <v>11.5</v>
      </c>
      <c r="F25" s="122">
        <v>9</v>
      </c>
      <c r="G25" s="122">
        <v>2.9</v>
      </c>
      <c r="H25" s="122">
        <v>0.2</v>
      </c>
      <c r="I25" s="122">
        <v>10.1</v>
      </c>
      <c r="J25" s="122">
        <v>93.7</v>
      </c>
      <c r="K25" s="122">
        <v>23.9</v>
      </c>
      <c r="L25" s="122">
        <v>22</v>
      </c>
      <c r="M25" s="122">
        <v>17.5</v>
      </c>
      <c r="N25" s="122">
        <v>11.9</v>
      </c>
      <c r="O25" s="122">
        <v>5</v>
      </c>
      <c r="P25" s="122">
        <v>1</v>
      </c>
      <c r="Q25" s="122">
        <v>25</v>
      </c>
      <c r="R25" s="122">
        <v>49.2</v>
      </c>
      <c r="S25" s="122">
        <v>6.7</v>
      </c>
      <c r="T25" s="122">
        <v>13.5</v>
      </c>
      <c r="U25" s="122">
        <v>13.9</v>
      </c>
      <c r="V25" s="122">
        <v>10.199999999999999</v>
      </c>
      <c r="W25" s="122">
        <v>3.7</v>
      </c>
      <c r="X25" s="122">
        <v>0.4</v>
      </c>
      <c r="Y25" s="122">
        <v>13.9</v>
      </c>
      <c r="Z25" s="122">
        <v>93.7</v>
      </c>
      <c r="AA25" s="122">
        <v>67.3</v>
      </c>
      <c r="AB25" s="122">
        <v>56.7</v>
      </c>
      <c r="AC25" s="122">
        <v>36.299999999999997</v>
      </c>
      <c r="AD25" s="122">
        <v>31.1</v>
      </c>
      <c r="AE25" s="122">
        <v>21.9</v>
      </c>
      <c r="AF25" s="122">
        <v>7.3</v>
      </c>
      <c r="AG25" s="122">
        <v>44.9</v>
      </c>
      <c r="AH25" s="108">
        <v>10</v>
      </c>
    </row>
    <row r="26" spans="1:34" ht="12.75">
      <c r="A26" s="123" t="s">
        <v>1532</v>
      </c>
      <c r="B26" s="122">
        <v>45.7</v>
      </c>
      <c r="C26" s="122">
        <v>32.299999999999997</v>
      </c>
      <c r="D26" s="122">
        <v>45.9</v>
      </c>
      <c r="E26" s="122">
        <v>50</v>
      </c>
      <c r="F26" s="122">
        <v>49.3</v>
      </c>
      <c r="G26" s="122">
        <v>44.1</v>
      </c>
      <c r="H26" s="122">
        <v>25.3</v>
      </c>
      <c r="I26" s="122">
        <v>41.8</v>
      </c>
      <c r="J26" s="122">
        <v>99.5</v>
      </c>
      <c r="K26" s="122">
        <v>96.8</v>
      </c>
      <c r="L26" s="122">
        <v>95.5</v>
      </c>
      <c r="M26" s="122">
        <v>96.9</v>
      </c>
      <c r="N26" s="122">
        <v>97.3</v>
      </c>
      <c r="O26" s="122">
        <v>95</v>
      </c>
      <c r="P26" s="122">
        <v>71.400000000000006</v>
      </c>
      <c r="Q26" s="122">
        <v>93.2</v>
      </c>
      <c r="R26" s="122">
        <v>62.6</v>
      </c>
      <c r="S26" s="122">
        <v>48.4</v>
      </c>
      <c r="T26" s="122">
        <v>62</v>
      </c>
      <c r="U26" s="122">
        <v>65.900000000000006</v>
      </c>
      <c r="V26" s="122">
        <v>65.400000000000006</v>
      </c>
      <c r="W26" s="122">
        <v>60.3</v>
      </c>
      <c r="X26" s="122">
        <v>37.299999999999997</v>
      </c>
      <c r="Y26" s="122">
        <v>57.4</v>
      </c>
      <c r="Z26" s="122">
        <v>79.599999999999994</v>
      </c>
      <c r="AA26" s="122">
        <v>75.3</v>
      </c>
      <c r="AB26" s="122">
        <v>74.3</v>
      </c>
      <c r="AC26" s="122">
        <v>66.3</v>
      </c>
      <c r="AD26" s="122">
        <v>64</v>
      </c>
      <c r="AE26" s="122">
        <v>56.2</v>
      </c>
      <c r="AF26" s="122">
        <v>33.5</v>
      </c>
      <c r="AG26" s="122">
        <v>64.2</v>
      </c>
      <c r="AH26" s="108">
        <v>1</v>
      </c>
    </row>
    <row r="27" spans="1:34" ht="12.75">
      <c r="A27" s="123" t="s">
        <v>1533</v>
      </c>
      <c r="B27" s="122">
        <v>48.7</v>
      </c>
      <c r="C27" s="122">
        <v>35.799999999999997</v>
      </c>
      <c r="D27" s="122">
        <v>33.799999999999997</v>
      </c>
      <c r="E27" s="122">
        <v>39.799999999999997</v>
      </c>
      <c r="F27" s="122">
        <v>33.1</v>
      </c>
      <c r="G27" s="122">
        <v>22.1</v>
      </c>
      <c r="H27" s="122">
        <v>13.3</v>
      </c>
      <c r="I27" s="122">
        <v>32.4</v>
      </c>
      <c r="J27" s="122">
        <v>99.9</v>
      </c>
      <c r="K27" s="122">
        <v>99.4</v>
      </c>
      <c r="L27" s="122">
        <v>99.4</v>
      </c>
      <c r="M27" s="122">
        <v>99.2</v>
      </c>
      <c r="N27" s="122">
        <v>99.2</v>
      </c>
      <c r="O27" s="122">
        <v>99.3</v>
      </c>
      <c r="P27" s="122">
        <v>90.5</v>
      </c>
      <c r="Q27" s="122">
        <v>98.1</v>
      </c>
      <c r="R27" s="122">
        <v>65.5</v>
      </c>
      <c r="S27" s="122">
        <v>52.7</v>
      </c>
      <c r="T27" s="122">
        <v>50.5</v>
      </c>
      <c r="U27" s="122">
        <v>56.8</v>
      </c>
      <c r="V27" s="122">
        <v>49.6</v>
      </c>
      <c r="W27" s="122">
        <v>36.1</v>
      </c>
      <c r="X27" s="122">
        <v>23.2</v>
      </c>
      <c r="Y27" s="122">
        <v>47.8</v>
      </c>
      <c r="Z27" s="122">
        <v>98.4</v>
      </c>
      <c r="AA27" s="122">
        <v>97.2</v>
      </c>
      <c r="AB27" s="122">
        <v>97.1</v>
      </c>
      <c r="AC27" s="122">
        <v>97.1</v>
      </c>
      <c r="AD27" s="122">
        <v>97</v>
      </c>
      <c r="AE27" s="122">
        <v>96.4</v>
      </c>
      <c r="AF27" s="122">
        <v>91.3</v>
      </c>
      <c r="AG27" s="122">
        <v>96.4</v>
      </c>
      <c r="AH27" s="108">
        <v>1</v>
      </c>
    </row>
    <row r="28" spans="1:34" ht="12.75">
      <c r="A28" s="123" t="s">
        <v>1534</v>
      </c>
      <c r="B28" s="122">
        <v>46.4</v>
      </c>
      <c r="C28" s="122">
        <v>20.3</v>
      </c>
      <c r="D28" s="122">
        <v>22.5</v>
      </c>
      <c r="E28" s="122">
        <v>25.5</v>
      </c>
      <c r="F28" s="122">
        <v>19.399999999999999</v>
      </c>
      <c r="G28" s="122">
        <v>11.6</v>
      </c>
      <c r="H28" s="122">
        <v>5.6</v>
      </c>
      <c r="I28" s="122">
        <v>21.6</v>
      </c>
      <c r="J28" s="122">
        <v>99.9</v>
      </c>
      <c r="K28" s="122">
        <v>99.6</v>
      </c>
      <c r="L28" s="122">
        <v>99.1</v>
      </c>
      <c r="M28" s="122">
        <v>98.6</v>
      </c>
      <c r="N28" s="122">
        <v>98.9</v>
      </c>
      <c r="O28" s="122">
        <v>98.7</v>
      </c>
      <c r="P28" s="122">
        <v>91.4</v>
      </c>
      <c r="Q28" s="122">
        <v>98</v>
      </c>
      <c r="R28" s="122">
        <v>63.3</v>
      </c>
      <c r="S28" s="122">
        <v>33.6</v>
      </c>
      <c r="T28" s="122">
        <v>36.6</v>
      </c>
      <c r="U28" s="122">
        <v>40.4</v>
      </c>
      <c r="V28" s="122">
        <v>32.4</v>
      </c>
      <c r="W28" s="122">
        <v>20.8</v>
      </c>
      <c r="X28" s="122">
        <v>10.6</v>
      </c>
      <c r="Y28" s="122">
        <v>34</v>
      </c>
      <c r="Z28" s="122">
        <v>94.4</v>
      </c>
      <c r="AA28" s="122">
        <v>93.3</v>
      </c>
      <c r="AB28" s="122">
        <v>93.5</v>
      </c>
      <c r="AC28" s="122">
        <v>92.9</v>
      </c>
      <c r="AD28" s="122">
        <v>92.9</v>
      </c>
      <c r="AE28" s="122">
        <v>93.1</v>
      </c>
      <c r="AF28" s="122">
        <v>85.8</v>
      </c>
      <c r="AG28" s="122">
        <v>92.3</v>
      </c>
      <c r="AH28" s="108">
        <v>10</v>
      </c>
    </row>
    <row r="29" spans="1:34" ht="12.75">
      <c r="A29" s="123" t="s">
        <v>1535</v>
      </c>
      <c r="B29" s="122">
        <v>45.3</v>
      </c>
      <c r="C29" s="122">
        <v>20.6</v>
      </c>
      <c r="D29" s="122">
        <v>22.1</v>
      </c>
      <c r="E29" s="122">
        <v>25.7</v>
      </c>
      <c r="F29" s="122">
        <v>20.2</v>
      </c>
      <c r="G29" s="122">
        <v>12.3</v>
      </c>
      <c r="H29" s="122">
        <v>6.2</v>
      </c>
      <c r="I29" s="122">
        <v>21.8</v>
      </c>
      <c r="J29" s="122">
        <v>100</v>
      </c>
      <c r="K29" s="122">
        <v>99.9</v>
      </c>
      <c r="L29" s="122">
        <v>99.8</v>
      </c>
      <c r="M29" s="122">
        <v>99.5</v>
      </c>
      <c r="N29" s="122">
        <v>99.6</v>
      </c>
      <c r="O29" s="122">
        <v>99.6</v>
      </c>
      <c r="P29" s="122">
        <v>94.8</v>
      </c>
      <c r="Q29" s="122">
        <v>99</v>
      </c>
      <c r="R29" s="122">
        <v>62.3</v>
      </c>
      <c r="S29" s="122">
        <v>34.1</v>
      </c>
      <c r="T29" s="122">
        <v>36.200000000000003</v>
      </c>
      <c r="U29" s="122">
        <v>40.799999999999997</v>
      </c>
      <c r="V29" s="122">
        <v>33.5</v>
      </c>
      <c r="W29" s="122">
        <v>21.9</v>
      </c>
      <c r="X29" s="122">
        <v>11.6</v>
      </c>
      <c r="Y29" s="122">
        <v>34.299999999999997</v>
      </c>
      <c r="Z29" s="122">
        <v>91.6</v>
      </c>
      <c r="AA29" s="122">
        <v>90.7</v>
      </c>
      <c r="AB29" s="122">
        <v>91</v>
      </c>
      <c r="AC29" s="122">
        <v>90.4</v>
      </c>
      <c r="AD29" s="122">
        <v>90.3</v>
      </c>
      <c r="AE29" s="122">
        <v>90.7</v>
      </c>
      <c r="AF29" s="122">
        <v>84.4</v>
      </c>
      <c r="AG29" s="122">
        <v>89.9</v>
      </c>
      <c r="AH29" s="108">
        <v>10</v>
      </c>
    </row>
    <row r="30" spans="1:34" ht="12.75">
      <c r="A30" s="123" t="s">
        <v>1536</v>
      </c>
      <c r="B30" s="122">
        <v>48.5</v>
      </c>
      <c r="C30" s="122">
        <v>28</v>
      </c>
      <c r="D30" s="122">
        <v>35.700000000000003</v>
      </c>
      <c r="E30" s="122">
        <v>39.5</v>
      </c>
      <c r="F30" s="122">
        <v>36.700000000000003</v>
      </c>
      <c r="G30" s="122">
        <v>27.1</v>
      </c>
      <c r="H30" s="122">
        <v>8.9</v>
      </c>
      <c r="I30" s="122">
        <v>32.1</v>
      </c>
      <c r="J30" s="122">
        <v>100</v>
      </c>
      <c r="K30" s="122">
        <v>100</v>
      </c>
      <c r="L30" s="122">
        <v>99.9</v>
      </c>
      <c r="M30" s="122">
        <v>99.8</v>
      </c>
      <c r="N30" s="122">
        <v>99.6</v>
      </c>
      <c r="O30" s="122">
        <v>99.4</v>
      </c>
      <c r="P30" s="122">
        <v>93.6</v>
      </c>
      <c r="Q30" s="122">
        <v>98.9</v>
      </c>
      <c r="R30" s="122">
        <v>65.3</v>
      </c>
      <c r="S30" s="122">
        <v>43.8</v>
      </c>
      <c r="T30" s="122">
        <v>52.6</v>
      </c>
      <c r="U30" s="122">
        <v>56.6</v>
      </c>
      <c r="V30" s="122">
        <v>53.7</v>
      </c>
      <c r="W30" s="122">
        <v>42.6</v>
      </c>
      <c r="X30" s="122">
        <v>16.3</v>
      </c>
      <c r="Y30" s="122">
        <v>47.3</v>
      </c>
      <c r="Z30" s="122">
        <v>96.1</v>
      </c>
      <c r="AA30" s="122">
        <v>93.2</v>
      </c>
      <c r="AB30" s="122">
        <v>92.2</v>
      </c>
      <c r="AC30" s="122">
        <v>87.9</v>
      </c>
      <c r="AD30" s="122">
        <v>83.3</v>
      </c>
      <c r="AE30" s="122">
        <v>76.099999999999994</v>
      </c>
      <c r="AF30" s="122">
        <v>44.9</v>
      </c>
      <c r="AG30" s="122">
        <v>82</v>
      </c>
      <c r="AH30" s="108">
        <v>1</v>
      </c>
    </row>
    <row r="31" spans="1:34" ht="12.75">
      <c r="A31" s="123" t="s">
        <v>1537</v>
      </c>
      <c r="B31" s="122">
        <v>42</v>
      </c>
      <c r="C31" s="122">
        <v>7.5</v>
      </c>
      <c r="D31" s="122">
        <v>13.8</v>
      </c>
      <c r="E31" s="122">
        <v>15.4</v>
      </c>
      <c r="F31" s="122">
        <v>12.3</v>
      </c>
      <c r="G31" s="122">
        <v>6.1</v>
      </c>
      <c r="H31" s="122">
        <v>1.5</v>
      </c>
      <c r="I31" s="122">
        <v>14.1</v>
      </c>
      <c r="J31" s="122">
        <v>100</v>
      </c>
      <c r="K31" s="122">
        <v>99.9</v>
      </c>
      <c r="L31" s="122">
        <v>99.7</v>
      </c>
      <c r="M31" s="122">
        <v>99.4</v>
      </c>
      <c r="N31" s="122">
        <v>99.5</v>
      </c>
      <c r="O31" s="122">
        <v>99.4</v>
      </c>
      <c r="P31" s="122">
        <v>71</v>
      </c>
      <c r="Q31" s="122">
        <v>95.6</v>
      </c>
      <c r="R31" s="122">
        <v>59.1</v>
      </c>
      <c r="S31" s="122">
        <v>13.9</v>
      </c>
      <c r="T31" s="122">
        <v>24.3</v>
      </c>
      <c r="U31" s="122">
        <v>26.7</v>
      </c>
      <c r="V31" s="122">
        <v>21.9</v>
      </c>
      <c r="W31" s="122">
        <v>11.5</v>
      </c>
      <c r="X31" s="122">
        <v>3</v>
      </c>
      <c r="Y31" s="122">
        <v>22.9</v>
      </c>
      <c r="Z31" s="122">
        <v>84.8</v>
      </c>
      <c r="AA31" s="122">
        <v>79.8</v>
      </c>
      <c r="AB31" s="122">
        <v>77.099999999999994</v>
      </c>
      <c r="AC31" s="122">
        <v>67.900000000000006</v>
      </c>
      <c r="AD31" s="122">
        <v>63.4</v>
      </c>
      <c r="AE31" s="122">
        <v>58.5</v>
      </c>
      <c r="AF31" s="122">
        <v>36.799999999999997</v>
      </c>
      <c r="AG31" s="122">
        <v>66.900000000000006</v>
      </c>
      <c r="AH31" s="108">
        <v>10</v>
      </c>
    </row>
    <row r="32" spans="1:34" ht="12.75">
      <c r="A32" s="123" t="s">
        <v>1538</v>
      </c>
      <c r="B32" s="122">
        <v>48.5</v>
      </c>
      <c r="C32" s="122">
        <v>48.7</v>
      </c>
      <c r="D32" s="122">
        <v>56.2</v>
      </c>
      <c r="E32" s="122">
        <v>58.3</v>
      </c>
      <c r="F32" s="122">
        <v>61</v>
      </c>
      <c r="G32" s="122">
        <v>55.9</v>
      </c>
      <c r="H32" s="122">
        <v>31.3</v>
      </c>
      <c r="I32" s="122">
        <v>51.4</v>
      </c>
      <c r="J32" s="122">
        <v>100</v>
      </c>
      <c r="K32" s="122">
        <v>100</v>
      </c>
      <c r="L32" s="122">
        <v>99.8</v>
      </c>
      <c r="M32" s="122">
        <v>99.7</v>
      </c>
      <c r="N32" s="122">
        <v>99.6</v>
      </c>
      <c r="O32" s="122">
        <v>98.7</v>
      </c>
      <c r="P32" s="122">
        <v>96.9</v>
      </c>
      <c r="Q32" s="122">
        <v>99.2</v>
      </c>
      <c r="R32" s="122">
        <v>65.3</v>
      </c>
      <c r="S32" s="122">
        <v>65.5</v>
      </c>
      <c r="T32" s="122">
        <v>71.900000000000006</v>
      </c>
      <c r="U32" s="122">
        <v>73.599999999999994</v>
      </c>
      <c r="V32" s="122">
        <v>75.7</v>
      </c>
      <c r="W32" s="122">
        <v>71.400000000000006</v>
      </c>
      <c r="X32" s="122">
        <v>47.3</v>
      </c>
      <c r="Y32" s="122">
        <v>67.2</v>
      </c>
      <c r="Z32" s="122">
        <v>95.8</v>
      </c>
      <c r="AA32" s="122">
        <v>93.8</v>
      </c>
      <c r="AB32" s="122">
        <v>93</v>
      </c>
      <c r="AC32" s="122">
        <v>87.4</v>
      </c>
      <c r="AD32" s="122">
        <v>82.9</v>
      </c>
      <c r="AE32" s="122">
        <v>71</v>
      </c>
      <c r="AF32" s="122">
        <v>30.6</v>
      </c>
      <c r="AG32" s="122">
        <v>79.2</v>
      </c>
      <c r="AH32" s="108">
        <v>1</v>
      </c>
    </row>
    <row r="33" spans="1:34" ht="12.75">
      <c r="A33" s="123" t="s">
        <v>1539</v>
      </c>
      <c r="B33" s="122">
        <v>64</v>
      </c>
      <c r="C33" s="122">
        <v>31.6</v>
      </c>
      <c r="D33" s="122">
        <v>32.6</v>
      </c>
      <c r="E33" s="122">
        <v>35.9</v>
      </c>
      <c r="F33" s="122">
        <v>26.9</v>
      </c>
      <c r="G33" s="122">
        <v>14.1</v>
      </c>
      <c r="H33" s="122">
        <v>4.4000000000000004</v>
      </c>
      <c r="I33" s="122">
        <v>29.9</v>
      </c>
      <c r="J33" s="122">
        <v>100</v>
      </c>
      <c r="K33" s="122">
        <v>100</v>
      </c>
      <c r="L33" s="122">
        <v>99.9</v>
      </c>
      <c r="M33" s="122">
        <v>99.8</v>
      </c>
      <c r="N33" s="122">
        <v>99.8</v>
      </c>
      <c r="O33" s="122">
        <v>99.8</v>
      </c>
      <c r="P33" s="122">
        <v>91.8</v>
      </c>
      <c r="Q33" s="122">
        <v>98.7</v>
      </c>
      <c r="R33" s="122">
        <v>78</v>
      </c>
      <c r="S33" s="122">
        <v>47.9</v>
      </c>
      <c r="T33" s="122">
        <v>49</v>
      </c>
      <c r="U33" s="122">
        <v>52.7</v>
      </c>
      <c r="V33" s="122">
        <v>42.3</v>
      </c>
      <c r="W33" s="122">
        <v>24.6</v>
      </c>
      <c r="X33" s="122">
        <v>8.3000000000000007</v>
      </c>
      <c r="Y33" s="122">
        <v>43.3</v>
      </c>
      <c r="Z33" s="122">
        <v>95.8</v>
      </c>
      <c r="AA33" s="122">
        <v>94.8</v>
      </c>
      <c r="AB33" s="122">
        <v>94.9</v>
      </c>
      <c r="AC33" s="122">
        <v>94.4</v>
      </c>
      <c r="AD33" s="122">
        <v>94.1</v>
      </c>
      <c r="AE33" s="122">
        <v>94</v>
      </c>
      <c r="AF33" s="122">
        <v>80.5</v>
      </c>
      <c r="AG33" s="122">
        <v>92.6</v>
      </c>
      <c r="AH33" s="108">
        <v>10</v>
      </c>
    </row>
    <row r="34" spans="1:34" ht="12.75">
      <c r="A34" s="123" t="s">
        <v>1540</v>
      </c>
      <c r="B34" s="122">
        <v>33.299999999999997</v>
      </c>
      <c r="C34" s="122">
        <v>15.6</v>
      </c>
      <c r="D34" s="122">
        <v>14.8</v>
      </c>
      <c r="E34" s="122">
        <v>18.600000000000001</v>
      </c>
      <c r="F34" s="122">
        <v>17.399999999999999</v>
      </c>
      <c r="G34" s="122">
        <v>10.6</v>
      </c>
      <c r="H34" s="122">
        <v>5</v>
      </c>
      <c r="I34" s="122">
        <v>16.5</v>
      </c>
      <c r="J34" s="122">
        <v>93.8</v>
      </c>
      <c r="K34" s="122">
        <v>65.099999999999994</v>
      </c>
      <c r="L34" s="122">
        <v>62.6</v>
      </c>
      <c r="M34" s="122">
        <v>62.7</v>
      </c>
      <c r="N34" s="122">
        <v>60.8</v>
      </c>
      <c r="O34" s="122">
        <v>58.5</v>
      </c>
      <c r="P34" s="122">
        <v>35</v>
      </c>
      <c r="Q34" s="122">
        <v>62.6</v>
      </c>
      <c r="R34" s="122">
        <v>49.2</v>
      </c>
      <c r="S34" s="122">
        <v>25.1</v>
      </c>
      <c r="T34" s="122">
        <v>23.9</v>
      </c>
      <c r="U34" s="122">
        <v>28.7</v>
      </c>
      <c r="V34" s="122">
        <v>27</v>
      </c>
      <c r="W34" s="122">
        <v>18</v>
      </c>
      <c r="X34" s="122">
        <v>8.6999999999999993</v>
      </c>
      <c r="Y34" s="122">
        <v>25.8</v>
      </c>
      <c r="Z34" s="122">
        <v>93.8</v>
      </c>
      <c r="AA34" s="122">
        <v>81.5</v>
      </c>
      <c r="AB34" s="122">
        <v>74.400000000000006</v>
      </c>
      <c r="AC34" s="122">
        <v>68.5</v>
      </c>
      <c r="AD34" s="122">
        <v>68.400000000000006</v>
      </c>
      <c r="AE34" s="122">
        <v>68.599999999999994</v>
      </c>
      <c r="AF34" s="122">
        <v>65.099999999999994</v>
      </c>
      <c r="AG34" s="122">
        <v>74.3</v>
      </c>
      <c r="AH34" s="108">
        <v>10</v>
      </c>
    </row>
    <row r="35" spans="1:34" ht="12.75">
      <c r="A35" s="123" t="s">
        <v>863</v>
      </c>
      <c r="B35" s="122">
        <v>43.5</v>
      </c>
      <c r="C35" s="122">
        <v>21.2</v>
      </c>
      <c r="D35" s="122">
        <v>25.9</v>
      </c>
      <c r="E35" s="122">
        <v>29.2</v>
      </c>
      <c r="F35" s="122">
        <v>26</v>
      </c>
      <c r="G35" s="122">
        <v>18.2</v>
      </c>
      <c r="H35" s="122">
        <v>8.6</v>
      </c>
      <c r="I35" s="122">
        <v>24.7</v>
      </c>
      <c r="J35" s="122">
        <v>97.8</v>
      </c>
      <c r="K35" s="122">
        <v>81.400000000000006</v>
      </c>
      <c r="L35" s="122">
        <v>80.8</v>
      </c>
      <c r="M35" s="122">
        <v>80.3</v>
      </c>
      <c r="N35" s="122">
        <v>77.599999999999994</v>
      </c>
      <c r="O35" s="122">
        <v>73</v>
      </c>
      <c r="P35" s="122">
        <v>61.6</v>
      </c>
      <c r="Q35" s="122">
        <v>78.900000000000006</v>
      </c>
      <c r="R35" s="122">
        <v>59.9</v>
      </c>
      <c r="S35" s="122">
        <v>32.4</v>
      </c>
      <c r="T35" s="122">
        <v>38.1</v>
      </c>
      <c r="U35" s="122">
        <v>41.8</v>
      </c>
      <c r="V35" s="122">
        <v>37.4</v>
      </c>
      <c r="W35" s="122">
        <v>27.1</v>
      </c>
      <c r="X35" s="122">
        <v>14</v>
      </c>
      <c r="Y35" s="122">
        <v>35.799999999999997</v>
      </c>
      <c r="Z35" s="122">
        <v>92.6</v>
      </c>
      <c r="AA35" s="122">
        <v>83.7</v>
      </c>
      <c r="AB35" s="122">
        <v>80.599999999999994</v>
      </c>
      <c r="AC35" s="122">
        <v>74.099999999999994</v>
      </c>
      <c r="AD35" s="122">
        <v>71.900000000000006</v>
      </c>
      <c r="AE35" s="122">
        <v>67.8</v>
      </c>
      <c r="AF35" s="122">
        <v>50.5</v>
      </c>
      <c r="AG35" s="122">
        <v>74.5</v>
      </c>
      <c r="AH35" s="109" t="s">
        <v>53</v>
      </c>
    </row>
    <row r="36" spans="1:34" ht="12.75">
      <c r="A36" s="123" t="s">
        <v>864</v>
      </c>
      <c r="B36" s="122">
        <v>2.7</v>
      </c>
      <c r="C36" s="122">
        <v>4.2</v>
      </c>
      <c r="D36" s="122">
        <v>4.4000000000000004</v>
      </c>
      <c r="E36" s="122">
        <v>4.5999999999999996</v>
      </c>
      <c r="F36" s="122">
        <v>4.8</v>
      </c>
      <c r="G36" s="122">
        <v>4.8</v>
      </c>
      <c r="H36" s="122">
        <v>2.9</v>
      </c>
      <c r="I36" s="122">
        <v>4.0999999999999996</v>
      </c>
      <c r="J36" s="122">
        <v>0.9</v>
      </c>
      <c r="K36" s="122">
        <v>9.6</v>
      </c>
      <c r="L36" s="122">
        <v>9.3000000000000007</v>
      </c>
      <c r="M36" s="122">
        <v>9.6</v>
      </c>
      <c r="N36" s="122">
        <v>10.199999999999999</v>
      </c>
      <c r="O36" s="122">
        <v>11.7</v>
      </c>
      <c r="P36" s="122">
        <v>11.6</v>
      </c>
      <c r="Q36" s="122">
        <v>9</v>
      </c>
      <c r="R36" s="122">
        <v>2.6</v>
      </c>
      <c r="S36" s="122">
        <v>5.8</v>
      </c>
      <c r="T36" s="122">
        <v>5.7</v>
      </c>
      <c r="U36" s="122">
        <v>5.9</v>
      </c>
      <c r="V36" s="122">
        <v>6.1</v>
      </c>
      <c r="W36" s="122">
        <v>6.3</v>
      </c>
      <c r="X36" s="122">
        <v>4.3</v>
      </c>
      <c r="Y36" s="122">
        <v>5.2</v>
      </c>
      <c r="Z36" s="122">
        <v>1.5</v>
      </c>
      <c r="AA36" s="122">
        <v>3.8</v>
      </c>
      <c r="AB36" s="122">
        <v>5.2</v>
      </c>
      <c r="AC36" s="122">
        <v>7</v>
      </c>
      <c r="AD36" s="122">
        <v>7.4</v>
      </c>
      <c r="AE36" s="122">
        <v>8</v>
      </c>
      <c r="AF36" s="122">
        <v>8.9</v>
      </c>
      <c r="AG36" s="122">
        <v>6</v>
      </c>
      <c r="AH36" s="109" t="s">
        <v>53</v>
      </c>
    </row>
    <row r="37" spans="1:34" ht="12.75">
      <c r="A37" s="123" t="s">
        <v>865</v>
      </c>
      <c r="B37" s="122">
        <v>84.3</v>
      </c>
      <c r="C37" s="122">
        <v>209.6</v>
      </c>
      <c r="D37" s="122">
        <v>233.1</v>
      </c>
      <c r="E37" s="122">
        <v>251.5</v>
      </c>
      <c r="F37" s="122">
        <v>277.8</v>
      </c>
      <c r="G37" s="122">
        <v>279.89999999999998</v>
      </c>
      <c r="H37" s="122">
        <v>100.5</v>
      </c>
      <c r="I37" s="122">
        <v>205.2</v>
      </c>
      <c r="J37" s="122">
        <v>9.1999999999999993</v>
      </c>
      <c r="K37" s="122">
        <v>1101.5999999999999</v>
      </c>
      <c r="L37" s="122">
        <v>1041.7</v>
      </c>
      <c r="M37" s="122">
        <v>1112.9000000000001</v>
      </c>
      <c r="N37" s="122">
        <v>1260.3</v>
      </c>
      <c r="O37" s="122">
        <v>1631.7</v>
      </c>
      <c r="P37" s="122">
        <v>1626.6</v>
      </c>
      <c r="Q37" s="122">
        <v>1112</v>
      </c>
      <c r="R37" s="122">
        <v>82.1</v>
      </c>
      <c r="S37" s="122">
        <v>399.5</v>
      </c>
      <c r="T37" s="122">
        <v>385.6</v>
      </c>
      <c r="U37" s="122">
        <v>417.2</v>
      </c>
      <c r="V37" s="122">
        <v>446.3</v>
      </c>
      <c r="W37" s="122">
        <v>470.5</v>
      </c>
      <c r="X37" s="122">
        <v>224.9</v>
      </c>
      <c r="Y37" s="122">
        <v>346.6</v>
      </c>
      <c r="Z37" s="122">
        <v>27.7</v>
      </c>
      <c r="AA37" s="122">
        <v>177</v>
      </c>
      <c r="AB37" s="122">
        <v>318.39999999999998</v>
      </c>
      <c r="AC37" s="122">
        <v>591.5</v>
      </c>
      <c r="AD37" s="122">
        <v>654.1</v>
      </c>
      <c r="AE37" s="122">
        <v>762.2</v>
      </c>
      <c r="AF37" s="122">
        <v>947.8</v>
      </c>
      <c r="AG37" s="122">
        <v>497</v>
      </c>
      <c r="AH37" s="109" t="s">
        <v>53</v>
      </c>
    </row>
    <row r="38" spans="1:34" ht="12.75">
      <c r="A38" s="123" t="s">
        <v>866</v>
      </c>
      <c r="B38" s="122">
        <v>9.1999999999999993</v>
      </c>
      <c r="C38" s="122">
        <v>14.5</v>
      </c>
      <c r="D38" s="122">
        <v>15.3</v>
      </c>
      <c r="E38" s="122">
        <v>15.9</v>
      </c>
      <c r="F38" s="122">
        <v>16.7</v>
      </c>
      <c r="G38" s="122">
        <v>16.7</v>
      </c>
      <c r="H38" s="122">
        <v>10</v>
      </c>
      <c r="I38" s="122">
        <v>14</v>
      </c>
      <c r="J38" s="122">
        <v>3</v>
      </c>
      <c r="K38" s="122">
        <v>33.200000000000003</v>
      </c>
      <c r="L38" s="122">
        <v>32.299999999999997</v>
      </c>
      <c r="M38" s="122">
        <v>33.4</v>
      </c>
      <c r="N38" s="122">
        <v>35.5</v>
      </c>
      <c r="O38" s="122">
        <v>40.4</v>
      </c>
      <c r="P38" s="122">
        <v>40.299999999999997</v>
      </c>
      <c r="Q38" s="122">
        <v>31.2</v>
      </c>
      <c r="R38" s="122">
        <v>9.1</v>
      </c>
      <c r="S38" s="122">
        <v>20</v>
      </c>
      <c r="T38" s="122">
        <v>19.600000000000001</v>
      </c>
      <c r="U38" s="122">
        <v>20.399999999999999</v>
      </c>
      <c r="V38" s="122">
        <v>21.1</v>
      </c>
      <c r="W38" s="122">
        <v>21.7</v>
      </c>
      <c r="X38" s="122">
        <v>15</v>
      </c>
      <c r="Y38" s="122">
        <v>18.100000000000001</v>
      </c>
      <c r="Z38" s="122">
        <v>5.3</v>
      </c>
      <c r="AA38" s="122">
        <v>13.3</v>
      </c>
      <c r="AB38" s="122">
        <v>17.8</v>
      </c>
      <c r="AC38" s="122">
        <v>24.3</v>
      </c>
      <c r="AD38" s="122">
        <v>25.6</v>
      </c>
      <c r="AE38" s="122">
        <v>27.6</v>
      </c>
      <c r="AF38" s="122">
        <v>30.8</v>
      </c>
      <c r="AG38" s="122">
        <v>20.7</v>
      </c>
      <c r="AH38" s="109" t="s">
        <v>53</v>
      </c>
    </row>
    <row r="39" spans="1:34" ht="12.75">
      <c r="A39" s="108" t="s">
        <v>1541</v>
      </c>
      <c r="B39" s="270"/>
      <c r="C39" s="247"/>
      <c r="D39" s="247"/>
      <c r="E39" s="247"/>
      <c r="F39" s="247"/>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8"/>
      <c r="AH39" s="108">
        <v>75</v>
      </c>
    </row>
  </sheetData>
  <mergeCells count="11">
    <mergeCell ref="J21:Q21"/>
    <mergeCell ref="R21:Y21"/>
    <mergeCell ref="B39:AG39"/>
    <mergeCell ref="A1:AH1"/>
    <mergeCell ref="B2:I2"/>
    <mergeCell ref="J2:Q2"/>
    <mergeCell ref="R2:Y2"/>
    <mergeCell ref="Z2:AG2"/>
    <mergeCell ref="B20:AG20"/>
    <mergeCell ref="B21:I21"/>
    <mergeCell ref="Z21:AG21"/>
  </mergeCells>
  <conditionalFormatting sqref="B4:AG16">
    <cfRule type="colorScale" priority="1">
      <colorScale>
        <cfvo type="min"/>
        <cfvo type="percentile" val="50"/>
        <cfvo type="max"/>
        <color rgb="FFE67C73"/>
        <color rgb="FFFFFFFF"/>
        <color rgb="FF57BB8A"/>
      </colorScale>
    </cfRule>
  </conditionalFormatting>
  <conditionalFormatting sqref="B23:AG35">
    <cfRule type="colorScale" priority="2">
      <colorScale>
        <cfvo type="min"/>
        <cfvo type="percentile" val="50"/>
        <cfvo type="max"/>
        <color rgb="FFE67C73"/>
        <color rgb="FFFFFFFF"/>
        <color rgb="FF57BB8A"/>
      </colorScale>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AH33"/>
  <sheetViews>
    <sheetView workbookViewId="0">
      <selection sqref="A1:AH1"/>
    </sheetView>
  </sheetViews>
  <sheetFormatPr defaultColWidth="14.42578125" defaultRowHeight="15.75" customHeight="1"/>
  <cols>
    <col min="1" max="1" width="25.42578125" customWidth="1"/>
    <col min="2" max="33" width="5.85546875" customWidth="1"/>
    <col min="34" max="34" width="9.28515625" customWidth="1"/>
  </cols>
  <sheetData>
    <row r="1" spans="1:34" ht="46.5" customHeight="1">
      <c r="A1" s="291" t="s">
        <v>1547</v>
      </c>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row>
    <row r="2" spans="1:34" ht="12.75">
      <c r="A2" s="190" t="s">
        <v>505</v>
      </c>
      <c r="B2" s="272" t="s">
        <v>1518</v>
      </c>
      <c r="C2" s="247"/>
      <c r="D2" s="247"/>
      <c r="E2" s="247"/>
      <c r="F2" s="247"/>
      <c r="G2" s="247"/>
      <c r="H2" s="247"/>
      <c r="I2" s="248"/>
      <c r="J2" s="272" t="s">
        <v>1519</v>
      </c>
      <c r="K2" s="247"/>
      <c r="L2" s="247"/>
      <c r="M2" s="247"/>
      <c r="N2" s="247"/>
      <c r="O2" s="247"/>
      <c r="P2" s="247"/>
      <c r="Q2" s="248"/>
      <c r="R2" s="272" t="s">
        <v>842</v>
      </c>
      <c r="S2" s="247"/>
      <c r="T2" s="247"/>
      <c r="U2" s="247"/>
      <c r="V2" s="247"/>
      <c r="W2" s="247"/>
      <c r="X2" s="247"/>
      <c r="Y2" s="248"/>
      <c r="Z2" s="272" t="s">
        <v>1520</v>
      </c>
      <c r="AA2" s="247"/>
      <c r="AB2" s="247"/>
      <c r="AC2" s="247"/>
      <c r="AD2" s="247"/>
      <c r="AE2" s="247"/>
      <c r="AF2" s="247"/>
      <c r="AG2" s="248"/>
      <c r="AH2" s="111" t="s">
        <v>1521</v>
      </c>
    </row>
    <row r="3" spans="1:34" ht="12.75">
      <c r="A3" s="116"/>
      <c r="B3" s="191" t="s">
        <v>1522</v>
      </c>
      <c r="C3" s="191" t="s">
        <v>1523</v>
      </c>
      <c r="D3" s="191" t="s">
        <v>847</v>
      </c>
      <c r="E3" s="191" t="s">
        <v>1524</v>
      </c>
      <c r="F3" s="191" t="s">
        <v>1525</v>
      </c>
      <c r="G3" s="191" t="s">
        <v>1526</v>
      </c>
      <c r="H3" s="191" t="s">
        <v>1527</v>
      </c>
      <c r="I3" s="191" t="s">
        <v>1528</v>
      </c>
      <c r="J3" s="191" t="s">
        <v>1522</v>
      </c>
      <c r="K3" s="191" t="s">
        <v>1523</v>
      </c>
      <c r="L3" s="191" t="s">
        <v>847</v>
      </c>
      <c r="M3" s="191" t="s">
        <v>1524</v>
      </c>
      <c r="N3" s="191" t="s">
        <v>1525</v>
      </c>
      <c r="O3" s="191" t="s">
        <v>1526</v>
      </c>
      <c r="P3" s="191" t="s">
        <v>1527</v>
      </c>
      <c r="Q3" s="191" t="s">
        <v>1528</v>
      </c>
      <c r="R3" s="191" t="s">
        <v>1522</v>
      </c>
      <c r="S3" s="191" t="s">
        <v>1523</v>
      </c>
      <c r="T3" s="191" t="s">
        <v>847</v>
      </c>
      <c r="U3" s="191" t="s">
        <v>1524</v>
      </c>
      <c r="V3" s="191" t="s">
        <v>1525</v>
      </c>
      <c r="W3" s="191" t="s">
        <v>1526</v>
      </c>
      <c r="X3" s="191" t="s">
        <v>1527</v>
      </c>
      <c r="Y3" s="191" t="s">
        <v>1528</v>
      </c>
      <c r="Z3" s="191" t="s">
        <v>1522</v>
      </c>
      <c r="AA3" s="191" t="s">
        <v>1523</v>
      </c>
      <c r="AB3" s="191" t="s">
        <v>847</v>
      </c>
      <c r="AC3" s="191" t="s">
        <v>1524</v>
      </c>
      <c r="AD3" s="191" t="s">
        <v>1525</v>
      </c>
      <c r="AE3" s="191" t="s">
        <v>1526</v>
      </c>
      <c r="AF3" s="191" t="s">
        <v>1527</v>
      </c>
      <c r="AG3" s="191" t="s">
        <v>1528</v>
      </c>
      <c r="AH3" s="105"/>
    </row>
    <row r="4" spans="1:34" ht="12.75">
      <c r="A4" s="123" t="s">
        <v>1529</v>
      </c>
      <c r="B4" s="122">
        <v>100</v>
      </c>
      <c r="C4" s="122">
        <v>99.5</v>
      </c>
      <c r="D4" s="122">
        <v>99.1</v>
      </c>
      <c r="E4" s="122">
        <v>99</v>
      </c>
      <c r="F4" s="122">
        <v>95.1</v>
      </c>
      <c r="G4" s="122">
        <v>95.1</v>
      </c>
      <c r="H4" s="122">
        <v>25.6</v>
      </c>
      <c r="I4" s="122">
        <v>87.6</v>
      </c>
      <c r="J4" s="122">
        <v>100</v>
      </c>
      <c r="K4" s="122">
        <v>11.1</v>
      </c>
      <c r="L4" s="122">
        <v>13.2</v>
      </c>
      <c r="M4" s="122">
        <v>7.4</v>
      </c>
      <c r="N4" s="122">
        <v>5.2</v>
      </c>
      <c r="O4" s="122">
        <v>2.4</v>
      </c>
      <c r="P4" s="122">
        <v>0.7</v>
      </c>
      <c r="Q4" s="122">
        <v>20</v>
      </c>
      <c r="R4" s="122">
        <v>100</v>
      </c>
      <c r="S4" s="122">
        <v>20</v>
      </c>
      <c r="T4" s="122">
        <v>23.3</v>
      </c>
      <c r="U4" s="122">
        <v>13.8</v>
      </c>
      <c r="V4" s="122">
        <v>9.9</v>
      </c>
      <c r="W4" s="122">
        <v>4.7</v>
      </c>
      <c r="X4" s="122">
        <v>1.4</v>
      </c>
      <c r="Y4" s="122">
        <v>24.7</v>
      </c>
      <c r="Z4" s="122">
        <v>100</v>
      </c>
      <c r="AA4" s="122">
        <v>99.5</v>
      </c>
      <c r="AB4" s="122">
        <v>99.4</v>
      </c>
      <c r="AC4" s="122">
        <v>99.1</v>
      </c>
      <c r="AD4" s="122">
        <v>98.8</v>
      </c>
      <c r="AE4" s="122">
        <v>96.6</v>
      </c>
      <c r="AF4" s="122">
        <v>50.7</v>
      </c>
      <c r="AG4" s="122">
        <v>92</v>
      </c>
      <c r="AH4" s="108">
        <v>1</v>
      </c>
    </row>
    <row r="5" spans="1:34" ht="12.75">
      <c r="A5" s="123" t="s">
        <v>1531</v>
      </c>
      <c r="B5" s="122">
        <v>100</v>
      </c>
      <c r="C5" s="122">
        <v>68.900000000000006</v>
      </c>
      <c r="D5" s="122">
        <v>62.3</v>
      </c>
      <c r="E5" s="122">
        <v>43.2</v>
      </c>
      <c r="F5" s="122">
        <v>37.700000000000003</v>
      </c>
      <c r="G5" s="122">
        <v>29.1</v>
      </c>
      <c r="H5" s="122">
        <v>2.5</v>
      </c>
      <c r="I5" s="122">
        <v>49.1</v>
      </c>
      <c r="J5" s="122">
        <v>100</v>
      </c>
      <c r="K5" s="122">
        <v>1.5</v>
      </c>
      <c r="L5" s="122">
        <v>2.8</v>
      </c>
      <c r="M5" s="122">
        <v>1.9</v>
      </c>
      <c r="N5" s="122">
        <v>1.4</v>
      </c>
      <c r="O5" s="122">
        <v>0.3</v>
      </c>
      <c r="P5" s="122">
        <v>0.1</v>
      </c>
      <c r="Q5" s="122">
        <v>15.4</v>
      </c>
      <c r="R5" s="122">
        <v>100</v>
      </c>
      <c r="S5" s="122">
        <v>2.9</v>
      </c>
      <c r="T5" s="122">
        <v>5.4</v>
      </c>
      <c r="U5" s="122">
        <v>3.6</v>
      </c>
      <c r="V5" s="122">
        <v>2.7</v>
      </c>
      <c r="W5" s="122">
        <v>0.6</v>
      </c>
      <c r="X5" s="122">
        <v>0.1</v>
      </c>
      <c r="Y5" s="122">
        <v>16.5</v>
      </c>
      <c r="Z5" s="122">
        <v>100</v>
      </c>
      <c r="AA5" s="122">
        <v>70.900000000000006</v>
      </c>
      <c r="AB5" s="122">
        <v>65.900000000000006</v>
      </c>
      <c r="AC5" s="122">
        <v>48.7</v>
      </c>
      <c r="AD5" s="122">
        <v>33.5</v>
      </c>
      <c r="AE5" s="122">
        <v>20.7</v>
      </c>
      <c r="AF5" s="122">
        <v>0.2</v>
      </c>
      <c r="AG5" s="122">
        <v>48.6</v>
      </c>
      <c r="AH5" s="108">
        <v>100</v>
      </c>
    </row>
    <row r="6" spans="1:34" ht="12.75">
      <c r="A6" s="123" t="s">
        <v>1532</v>
      </c>
      <c r="B6" s="122">
        <v>100</v>
      </c>
      <c r="C6" s="122">
        <v>98.6</v>
      </c>
      <c r="D6" s="122">
        <v>97.8</v>
      </c>
      <c r="E6" s="122">
        <v>97.8</v>
      </c>
      <c r="F6" s="122">
        <v>96.7</v>
      </c>
      <c r="G6" s="122">
        <v>92.1</v>
      </c>
      <c r="H6" s="122">
        <v>51</v>
      </c>
      <c r="I6" s="122">
        <v>90.5</v>
      </c>
      <c r="J6" s="122">
        <v>100</v>
      </c>
      <c r="K6" s="122">
        <v>96</v>
      </c>
      <c r="L6" s="122">
        <v>79.7</v>
      </c>
      <c r="M6" s="122">
        <v>74</v>
      </c>
      <c r="N6" s="122">
        <v>69.099999999999994</v>
      </c>
      <c r="O6" s="122">
        <v>79.3</v>
      </c>
      <c r="P6" s="122">
        <v>32.4</v>
      </c>
      <c r="Q6" s="122">
        <v>75.8</v>
      </c>
      <c r="R6" s="122">
        <v>100</v>
      </c>
      <c r="S6" s="122">
        <v>97.3</v>
      </c>
      <c r="T6" s="122">
        <v>87.8</v>
      </c>
      <c r="U6" s="122">
        <v>84.3</v>
      </c>
      <c r="V6" s="122">
        <v>80.599999999999994</v>
      </c>
      <c r="W6" s="122">
        <v>85.2</v>
      </c>
      <c r="X6" s="122">
        <v>39.6</v>
      </c>
      <c r="Y6" s="122">
        <v>82.1</v>
      </c>
      <c r="Z6" s="122">
        <v>100</v>
      </c>
      <c r="AA6" s="122">
        <v>98.9</v>
      </c>
      <c r="AB6" s="122">
        <v>98.5</v>
      </c>
      <c r="AC6" s="122">
        <v>98.1</v>
      </c>
      <c r="AD6" s="122">
        <v>97.7</v>
      </c>
      <c r="AE6" s="122">
        <v>95.5</v>
      </c>
      <c r="AF6" s="122">
        <v>83</v>
      </c>
      <c r="AG6" s="122">
        <v>96</v>
      </c>
      <c r="AH6" s="108">
        <v>1</v>
      </c>
    </row>
    <row r="7" spans="1:34" ht="12.75">
      <c r="A7" s="123" t="s">
        <v>1533</v>
      </c>
      <c r="B7" s="122">
        <v>99.7</v>
      </c>
      <c r="C7" s="122">
        <v>96.6</v>
      </c>
      <c r="D7" s="122">
        <v>95.2</v>
      </c>
      <c r="E7" s="122">
        <v>96</v>
      </c>
      <c r="F7" s="122">
        <v>95.2</v>
      </c>
      <c r="G7" s="122">
        <v>95.7</v>
      </c>
      <c r="H7" s="122">
        <v>61.3</v>
      </c>
      <c r="I7" s="122">
        <v>91.4</v>
      </c>
      <c r="J7" s="122">
        <v>25</v>
      </c>
      <c r="K7" s="122">
        <v>49.9</v>
      </c>
      <c r="L7" s="122">
        <v>35.700000000000003</v>
      </c>
      <c r="M7" s="122">
        <v>24</v>
      </c>
      <c r="N7" s="122">
        <v>23.4</v>
      </c>
      <c r="O7" s="122">
        <v>24.2</v>
      </c>
      <c r="P7" s="122">
        <v>11.2</v>
      </c>
      <c r="Q7" s="122">
        <v>27.6</v>
      </c>
      <c r="R7" s="122">
        <v>40</v>
      </c>
      <c r="S7" s="122">
        <v>65.900000000000006</v>
      </c>
      <c r="T7" s="122">
        <v>51.9</v>
      </c>
      <c r="U7" s="122">
        <v>38.4</v>
      </c>
      <c r="V7" s="122">
        <v>37.5</v>
      </c>
      <c r="W7" s="122">
        <v>38.6</v>
      </c>
      <c r="X7" s="122">
        <v>19</v>
      </c>
      <c r="Y7" s="122">
        <v>41.6</v>
      </c>
      <c r="Z7" s="122">
        <v>99.7</v>
      </c>
      <c r="AA7" s="122">
        <v>99.7</v>
      </c>
      <c r="AB7" s="122">
        <v>99.6</v>
      </c>
      <c r="AC7" s="122">
        <v>99.6</v>
      </c>
      <c r="AD7" s="122">
        <v>99.4</v>
      </c>
      <c r="AE7" s="122">
        <v>98.9</v>
      </c>
      <c r="AF7" s="122">
        <v>95.4</v>
      </c>
      <c r="AG7" s="122">
        <v>98.9</v>
      </c>
      <c r="AH7" s="108">
        <v>1</v>
      </c>
    </row>
    <row r="8" spans="1:34" ht="12.75">
      <c r="A8" s="123" t="s">
        <v>1534</v>
      </c>
      <c r="B8" s="122">
        <v>97.2</v>
      </c>
      <c r="C8" s="122">
        <v>85</v>
      </c>
      <c r="D8" s="122">
        <v>69.2</v>
      </c>
      <c r="E8" s="122">
        <v>73.7</v>
      </c>
      <c r="F8" s="122">
        <v>78.900000000000006</v>
      </c>
      <c r="G8" s="122">
        <v>66.3</v>
      </c>
      <c r="H8" s="122">
        <v>39.1</v>
      </c>
      <c r="I8" s="122">
        <v>72.8</v>
      </c>
      <c r="J8" s="122">
        <v>25</v>
      </c>
      <c r="K8" s="122">
        <v>9.6999999999999993</v>
      </c>
      <c r="L8" s="122">
        <v>5.6</v>
      </c>
      <c r="M8" s="122">
        <v>3.3</v>
      </c>
      <c r="N8" s="122">
        <v>2.5</v>
      </c>
      <c r="O8" s="122">
        <v>1</v>
      </c>
      <c r="P8" s="122">
        <v>0.4</v>
      </c>
      <c r="Q8" s="122">
        <v>6.8</v>
      </c>
      <c r="R8" s="122">
        <v>39.799999999999997</v>
      </c>
      <c r="S8" s="122">
        <v>17.3</v>
      </c>
      <c r="T8" s="122">
        <v>10.3</v>
      </c>
      <c r="U8" s="122">
        <v>6.3</v>
      </c>
      <c r="V8" s="122">
        <v>4.8</v>
      </c>
      <c r="W8" s="122">
        <v>2</v>
      </c>
      <c r="X8" s="122">
        <v>0.7</v>
      </c>
      <c r="Y8" s="122">
        <v>11.6</v>
      </c>
      <c r="Z8" s="122">
        <v>97.2</v>
      </c>
      <c r="AA8" s="122">
        <v>96.9</v>
      </c>
      <c r="AB8" s="122">
        <v>96.7</v>
      </c>
      <c r="AC8" s="122">
        <v>96.5</v>
      </c>
      <c r="AD8" s="122">
        <v>95.8</v>
      </c>
      <c r="AE8" s="122">
        <v>67</v>
      </c>
      <c r="AF8" s="122">
        <v>52.8</v>
      </c>
      <c r="AG8" s="122">
        <v>86.1</v>
      </c>
      <c r="AH8" s="108">
        <v>100</v>
      </c>
    </row>
    <row r="9" spans="1:34" ht="12.75">
      <c r="A9" s="123" t="s">
        <v>1535</v>
      </c>
      <c r="B9" s="122">
        <v>95.1</v>
      </c>
      <c r="C9" s="122">
        <v>81.599999999999994</v>
      </c>
      <c r="D9" s="122">
        <v>66</v>
      </c>
      <c r="E9" s="122">
        <v>70.8</v>
      </c>
      <c r="F9" s="122">
        <v>75.2</v>
      </c>
      <c r="G9" s="122">
        <v>59.4</v>
      </c>
      <c r="H9" s="122">
        <v>37.6</v>
      </c>
      <c r="I9" s="122">
        <v>69.400000000000006</v>
      </c>
      <c r="J9" s="122">
        <v>25</v>
      </c>
      <c r="K9" s="122">
        <v>11</v>
      </c>
      <c r="L9" s="122">
        <v>7</v>
      </c>
      <c r="M9" s="122">
        <v>4.0999999999999996</v>
      </c>
      <c r="N9" s="122">
        <v>3.1</v>
      </c>
      <c r="O9" s="122">
        <v>1.4</v>
      </c>
      <c r="P9" s="122">
        <v>0.5</v>
      </c>
      <c r="Q9" s="122">
        <v>7.4</v>
      </c>
      <c r="R9" s="122">
        <v>39.6</v>
      </c>
      <c r="S9" s="122">
        <v>19.399999999999999</v>
      </c>
      <c r="T9" s="122">
        <v>12.6</v>
      </c>
      <c r="U9" s="122">
        <v>7.7</v>
      </c>
      <c r="V9" s="122">
        <v>6</v>
      </c>
      <c r="W9" s="122">
        <v>2.7</v>
      </c>
      <c r="X9" s="122">
        <v>1.1000000000000001</v>
      </c>
      <c r="Y9" s="122">
        <v>12.7</v>
      </c>
      <c r="Z9" s="122">
        <v>95.1</v>
      </c>
      <c r="AA9" s="122">
        <v>94.8</v>
      </c>
      <c r="AB9" s="122">
        <v>94.7</v>
      </c>
      <c r="AC9" s="122">
        <v>94.5</v>
      </c>
      <c r="AD9" s="122">
        <v>94</v>
      </c>
      <c r="AE9" s="122">
        <v>64.2</v>
      </c>
      <c r="AF9" s="122">
        <v>50.9</v>
      </c>
      <c r="AG9" s="122">
        <v>84</v>
      </c>
      <c r="AH9" s="108">
        <v>100</v>
      </c>
    </row>
    <row r="10" spans="1:34" ht="12.75">
      <c r="A10" s="123" t="s">
        <v>1536</v>
      </c>
      <c r="B10" s="122">
        <v>71.900000000000006</v>
      </c>
      <c r="C10" s="122">
        <v>65.8</v>
      </c>
      <c r="D10" s="122">
        <v>60.6</v>
      </c>
      <c r="E10" s="122">
        <v>54.1</v>
      </c>
      <c r="F10" s="122">
        <v>49.5</v>
      </c>
      <c r="G10" s="122">
        <v>39</v>
      </c>
      <c r="H10" s="122">
        <v>5.5</v>
      </c>
      <c r="I10" s="122">
        <v>49.5</v>
      </c>
      <c r="J10" s="122">
        <v>50</v>
      </c>
      <c r="K10" s="122">
        <v>36.4</v>
      </c>
      <c r="L10" s="122">
        <v>26.3</v>
      </c>
      <c r="M10" s="122">
        <v>26.1</v>
      </c>
      <c r="N10" s="122">
        <v>28</v>
      </c>
      <c r="O10" s="122">
        <v>27.5</v>
      </c>
      <c r="P10" s="122">
        <v>17.2</v>
      </c>
      <c r="Q10" s="122">
        <v>30.2</v>
      </c>
      <c r="R10" s="122">
        <v>59</v>
      </c>
      <c r="S10" s="122">
        <v>46.8</v>
      </c>
      <c r="T10" s="122">
        <v>36.700000000000003</v>
      </c>
      <c r="U10" s="122">
        <v>35.200000000000003</v>
      </c>
      <c r="V10" s="122">
        <v>35.700000000000003</v>
      </c>
      <c r="W10" s="122">
        <v>32.200000000000003</v>
      </c>
      <c r="X10" s="122">
        <v>8.3000000000000007</v>
      </c>
      <c r="Y10" s="122">
        <v>36.299999999999997</v>
      </c>
      <c r="Z10" s="122">
        <v>71.900000000000006</v>
      </c>
      <c r="AA10" s="122">
        <v>42.6</v>
      </c>
      <c r="AB10" s="122">
        <v>29</v>
      </c>
      <c r="AC10" s="122">
        <v>28.5</v>
      </c>
      <c r="AD10" s="122">
        <v>24.9</v>
      </c>
      <c r="AE10" s="122">
        <v>14.5</v>
      </c>
      <c r="AF10" s="122">
        <v>6.7</v>
      </c>
      <c r="AG10" s="122">
        <v>31.2</v>
      </c>
      <c r="AH10" s="108">
        <v>1</v>
      </c>
    </row>
    <row r="11" spans="1:34" ht="12.75">
      <c r="A11" s="123" t="s">
        <v>1538</v>
      </c>
      <c r="B11" s="122">
        <v>85.6</v>
      </c>
      <c r="C11" s="122">
        <v>68.400000000000006</v>
      </c>
      <c r="D11" s="122">
        <v>69.900000000000006</v>
      </c>
      <c r="E11" s="122">
        <v>74.2</v>
      </c>
      <c r="F11" s="122">
        <v>77.3</v>
      </c>
      <c r="G11" s="122">
        <v>75.400000000000006</v>
      </c>
      <c r="H11" s="122">
        <v>29.5</v>
      </c>
      <c r="I11" s="122">
        <v>68.599999999999994</v>
      </c>
      <c r="J11" s="122">
        <v>50</v>
      </c>
      <c r="K11" s="122">
        <v>42.9</v>
      </c>
      <c r="L11" s="122">
        <v>40</v>
      </c>
      <c r="M11" s="122">
        <v>50</v>
      </c>
      <c r="N11" s="122">
        <v>57</v>
      </c>
      <c r="O11" s="122">
        <v>62</v>
      </c>
      <c r="P11" s="122">
        <v>55.2</v>
      </c>
      <c r="Q11" s="122">
        <v>51</v>
      </c>
      <c r="R11" s="122">
        <v>63.1</v>
      </c>
      <c r="S11" s="122">
        <v>52.7</v>
      </c>
      <c r="T11" s="122">
        <v>50.9</v>
      </c>
      <c r="U11" s="122">
        <v>59.7</v>
      </c>
      <c r="V11" s="122">
        <v>65.599999999999994</v>
      </c>
      <c r="W11" s="122">
        <v>68.099999999999994</v>
      </c>
      <c r="X11" s="122">
        <v>38.4</v>
      </c>
      <c r="Y11" s="122">
        <v>56.9</v>
      </c>
      <c r="Z11" s="122">
        <v>85.6</v>
      </c>
      <c r="AA11" s="122">
        <v>85.1</v>
      </c>
      <c r="AB11" s="122">
        <v>84.9</v>
      </c>
      <c r="AC11" s="122">
        <v>84.6</v>
      </c>
      <c r="AD11" s="122">
        <v>83.7</v>
      </c>
      <c r="AE11" s="122">
        <v>71.2</v>
      </c>
      <c r="AF11" s="122">
        <v>58.7</v>
      </c>
      <c r="AG11" s="122">
        <v>79.099999999999994</v>
      </c>
      <c r="AH11" s="108">
        <v>1</v>
      </c>
    </row>
    <row r="12" spans="1:34" ht="12.75">
      <c r="A12" s="123" t="s">
        <v>1539</v>
      </c>
      <c r="B12" s="122">
        <v>95.2</v>
      </c>
      <c r="C12" s="122">
        <v>85.6</v>
      </c>
      <c r="D12" s="122">
        <v>67.7</v>
      </c>
      <c r="E12" s="122">
        <v>70.2</v>
      </c>
      <c r="F12" s="122">
        <v>79.400000000000006</v>
      </c>
      <c r="G12" s="122">
        <v>60.7</v>
      </c>
      <c r="H12" s="122">
        <v>28.7</v>
      </c>
      <c r="I12" s="122">
        <v>69.7</v>
      </c>
      <c r="J12" s="122">
        <v>90</v>
      </c>
      <c r="K12" s="122">
        <v>50.1</v>
      </c>
      <c r="L12" s="122">
        <v>25.7</v>
      </c>
      <c r="M12" s="122">
        <v>14.5</v>
      </c>
      <c r="N12" s="122">
        <v>11.8</v>
      </c>
      <c r="O12" s="122">
        <v>7.6</v>
      </c>
      <c r="P12" s="122">
        <v>1.9</v>
      </c>
      <c r="Q12" s="122">
        <v>28.8</v>
      </c>
      <c r="R12" s="122">
        <v>89.7</v>
      </c>
      <c r="S12" s="122">
        <v>60.7</v>
      </c>
      <c r="T12" s="122">
        <v>35.9</v>
      </c>
      <c r="U12" s="122">
        <v>22.8</v>
      </c>
      <c r="V12" s="122">
        <v>19.399999999999999</v>
      </c>
      <c r="W12" s="122">
        <v>12.3</v>
      </c>
      <c r="X12" s="122">
        <v>3.3</v>
      </c>
      <c r="Y12" s="122">
        <v>34.9</v>
      </c>
      <c r="Z12" s="122">
        <v>95.2</v>
      </c>
      <c r="AA12" s="122">
        <v>90.7</v>
      </c>
      <c r="AB12" s="122">
        <v>85.2</v>
      </c>
      <c r="AC12" s="122">
        <v>83.7</v>
      </c>
      <c r="AD12" s="122">
        <v>82.2</v>
      </c>
      <c r="AE12" s="122">
        <v>57.9</v>
      </c>
      <c r="AF12" s="122">
        <v>36.1</v>
      </c>
      <c r="AG12" s="122">
        <v>75.8</v>
      </c>
      <c r="AH12" s="108">
        <v>100</v>
      </c>
    </row>
    <row r="13" spans="1:34" ht="12.75">
      <c r="A13" s="123" t="s">
        <v>863</v>
      </c>
      <c r="B13" s="122">
        <v>93.8</v>
      </c>
      <c r="C13" s="122">
        <v>83.3</v>
      </c>
      <c r="D13" s="122">
        <v>76.400000000000006</v>
      </c>
      <c r="E13" s="122">
        <v>75.400000000000006</v>
      </c>
      <c r="F13" s="122">
        <v>76.099999999999994</v>
      </c>
      <c r="G13" s="122">
        <v>68.099999999999994</v>
      </c>
      <c r="H13" s="122">
        <v>31.2</v>
      </c>
      <c r="I13" s="122">
        <v>72.099999999999994</v>
      </c>
      <c r="J13" s="122">
        <v>62.8</v>
      </c>
      <c r="K13" s="122">
        <v>34.299999999999997</v>
      </c>
      <c r="L13" s="122">
        <v>26.2</v>
      </c>
      <c r="M13" s="122">
        <v>22.8</v>
      </c>
      <c r="N13" s="122">
        <v>22.4</v>
      </c>
      <c r="O13" s="122">
        <v>22.9</v>
      </c>
      <c r="P13" s="122">
        <v>13.3</v>
      </c>
      <c r="Q13" s="122">
        <v>29.2</v>
      </c>
      <c r="R13" s="122">
        <v>70.099999999999994</v>
      </c>
      <c r="S13" s="122">
        <v>42.6</v>
      </c>
      <c r="T13" s="122">
        <v>35</v>
      </c>
      <c r="U13" s="122">
        <v>30.2</v>
      </c>
      <c r="V13" s="122">
        <v>29.1</v>
      </c>
      <c r="W13" s="122">
        <v>27.4</v>
      </c>
      <c r="X13" s="122">
        <v>12.4</v>
      </c>
      <c r="Y13" s="122">
        <v>35.299999999999997</v>
      </c>
      <c r="Z13" s="122">
        <v>93.8</v>
      </c>
      <c r="AA13" s="122">
        <v>86.6</v>
      </c>
      <c r="AB13" s="122">
        <v>83.8</v>
      </c>
      <c r="AC13" s="122">
        <v>81.5</v>
      </c>
      <c r="AD13" s="122">
        <v>78.900000000000006</v>
      </c>
      <c r="AE13" s="122">
        <v>65.2</v>
      </c>
      <c r="AF13" s="122">
        <v>48.3</v>
      </c>
      <c r="AG13" s="122">
        <v>76.900000000000006</v>
      </c>
      <c r="AH13" s="109" t="s">
        <v>53</v>
      </c>
    </row>
    <row r="14" spans="1:34" ht="12.75">
      <c r="A14" s="123" t="s">
        <v>864</v>
      </c>
      <c r="B14" s="122">
        <v>3.1</v>
      </c>
      <c r="C14" s="122">
        <v>4.4000000000000004</v>
      </c>
      <c r="D14" s="122">
        <v>5.3</v>
      </c>
      <c r="E14" s="122">
        <v>6.5</v>
      </c>
      <c r="F14" s="122">
        <v>6.8</v>
      </c>
      <c r="G14" s="122">
        <v>8</v>
      </c>
      <c r="H14" s="122">
        <v>6.4</v>
      </c>
      <c r="I14" s="122">
        <v>5.8</v>
      </c>
      <c r="J14" s="122">
        <v>11.5</v>
      </c>
      <c r="K14" s="122">
        <v>10</v>
      </c>
      <c r="L14" s="122">
        <v>8</v>
      </c>
      <c r="M14" s="122">
        <v>8.1999999999999993</v>
      </c>
      <c r="N14" s="122">
        <v>8.4</v>
      </c>
      <c r="O14" s="122">
        <v>9.6999999999999993</v>
      </c>
      <c r="P14" s="122">
        <v>6.4</v>
      </c>
      <c r="Q14" s="122">
        <v>8.9</v>
      </c>
      <c r="R14" s="122">
        <v>9.1</v>
      </c>
      <c r="S14" s="122">
        <v>10</v>
      </c>
      <c r="T14" s="122">
        <v>8.6999999999999993</v>
      </c>
      <c r="U14" s="122">
        <v>9.1</v>
      </c>
      <c r="V14" s="122">
        <v>9.4</v>
      </c>
      <c r="W14" s="122">
        <v>10.4</v>
      </c>
      <c r="X14" s="122">
        <v>5.4</v>
      </c>
      <c r="Y14" s="122">
        <v>8.9</v>
      </c>
      <c r="Z14" s="122">
        <v>3.1</v>
      </c>
      <c r="AA14" s="122">
        <v>6.3</v>
      </c>
      <c r="AB14" s="122">
        <v>7.7</v>
      </c>
      <c r="AC14" s="122">
        <v>8.5</v>
      </c>
      <c r="AD14" s="122">
        <v>9.6</v>
      </c>
      <c r="AE14" s="122">
        <v>10.3</v>
      </c>
      <c r="AF14" s="122">
        <v>10.4</v>
      </c>
      <c r="AG14" s="122">
        <v>8</v>
      </c>
      <c r="AH14" s="109" t="s">
        <v>53</v>
      </c>
    </row>
    <row r="15" spans="1:34" ht="12.75">
      <c r="A15" s="123" t="s">
        <v>865</v>
      </c>
      <c r="B15" s="122">
        <v>88.7</v>
      </c>
      <c r="C15" s="122">
        <v>177.8</v>
      </c>
      <c r="D15" s="122">
        <v>256.39999999999998</v>
      </c>
      <c r="E15" s="122">
        <v>377.8</v>
      </c>
      <c r="F15" s="122">
        <v>419</v>
      </c>
      <c r="G15" s="122">
        <v>577.1</v>
      </c>
      <c r="H15" s="122">
        <v>365.7</v>
      </c>
      <c r="I15" s="122">
        <v>323.2</v>
      </c>
      <c r="J15" s="122">
        <v>1188.2</v>
      </c>
      <c r="K15" s="122">
        <v>892.9</v>
      </c>
      <c r="L15" s="122">
        <v>581.79999999999995</v>
      </c>
      <c r="M15" s="122">
        <v>606.4</v>
      </c>
      <c r="N15" s="122">
        <v>628.9</v>
      </c>
      <c r="O15" s="122">
        <v>855.1</v>
      </c>
      <c r="P15" s="122">
        <v>366.7</v>
      </c>
      <c r="Q15" s="122">
        <v>731.4</v>
      </c>
      <c r="R15" s="122">
        <v>749.7</v>
      </c>
      <c r="S15" s="122">
        <v>905.3</v>
      </c>
      <c r="T15" s="122">
        <v>681.7</v>
      </c>
      <c r="U15" s="122">
        <v>749.5</v>
      </c>
      <c r="V15" s="122">
        <v>798.6</v>
      </c>
      <c r="W15" s="122">
        <v>982.1</v>
      </c>
      <c r="X15" s="122">
        <v>262.10000000000002</v>
      </c>
      <c r="Y15" s="122">
        <v>732.7</v>
      </c>
      <c r="Z15" s="122">
        <v>88.7</v>
      </c>
      <c r="AA15" s="122">
        <v>357.5</v>
      </c>
      <c r="AB15" s="122">
        <v>539.9</v>
      </c>
      <c r="AC15" s="122">
        <v>651.29999999999995</v>
      </c>
      <c r="AD15" s="122">
        <v>836.8</v>
      </c>
      <c r="AE15" s="122">
        <v>960.1</v>
      </c>
      <c r="AF15" s="122">
        <v>968.8</v>
      </c>
      <c r="AG15" s="122">
        <v>629</v>
      </c>
      <c r="AH15" s="109" t="s">
        <v>53</v>
      </c>
    </row>
    <row r="16" spans="1:34" ht="12.75">
      <c r="A16" s="123" t="s">
        <v>866</v>
      </c>
      <c r="B16" s="122">
        <v>9.4</v>
      </c>
      <c r="C16" s="122">
        <v>13.3</v>
      </c>
      <c r="D16" s="122">
        <v>16</v>
      </c>
      <c r="E16" s="122">
        <v>19.399999999999999</v>
      </c>
      <c r="F16" s="122">
        <v>20.5</v>
      </c>
      <c r="G16" s="122">
        <v>24</v>
      </c>
      <c r="H16" s="122">
        <v>19.100000000000001</v>
      </c>
      <c r="I16" s="122">
        <v>17.399999999999999</v>
      </c>
      <c r="J16" s="122">
        <v>34.5</v>
      </c>
      <c r="K16" s="122">
        <v>29.9</v>
      </c>
      <c r="L16" s="122">
        <v>24.1</v>
      </c>
      <c r="M16" s="122">
        <v>24.6</v>
      </c>
      <c r="N16" s="122">
        <v>25.1</v>
      </c>
      <c r="O16" s="122">
        <v>29.2</v>
      </c>
      <c r="P16" s="122">
        <v>19.100000000000001</v>
      </c>
      <c r="Q16" s="122">
        <v>26.7</v>
      </c>
      <c r="R16" s="122">
        <v>27.4</v>
      </c>
      <c r="S16" s="122">
        <v>30.1</v>
      </c>
      <c r="T16" s="122">
        <v>26.1</v>
      </c>
      <c r="U16" s="122">
        <v>27.4</v>
      </c>
      <c r="V16" s="122">
        <v>28.3</v>
      </c>
      <c r="W16" s="122">
        <v>31.3</v>
      </c>
      <c r="X16" s="122">
        <v>16.2</v>
      </c>
      <c r="Y16" s="122">
        <v>26.7</v>
      </c>
      <c r="Z16" s="122">
        <v>9.4</v>
      </c>
      <c r="AA16" s="122">
        <v>18.899999999999999</v>
      </c>
      <c r="AB16" s="122">
        <v>23.2</v>
      </c>
      <c r="AC16" s="122">
        <v>25.5</v>
      </c>
      <c r="AD16" s="122">
        <v>28.9</v>
      </c>
      <c r="AE16" s="122">
        <v>31</v>
      </c>
      <c r="AF16" s="122">
        <v>31.1</v>
      </c>
      <c r="AG16" s="122">
        <v>24</v>
      </c>
      <c r="AH16" s="109" t="s">
        <v>53</v>
      </c>
    </row>
    <row r="17" spans="1:34" ht="12.75">
      <c r="A17" s="108" t="s">
        <v>1541</v>
      </c>
      <c r="B17" s="270"/>
      <c r="C17" s="247"/>
      <c r="D17" s="247"/>
      <c r="E17" s="247"/>
      <c r="F17" s="247"/>
      <c r="G17" s="247"/>
      <c r="H17" s="247"/>
      <c r="I17" s="247"/>
      <c r="J17" s="247"/>
      <c r="K17" s="247"/>
      <c r="L17" s="247"/>
      <c r="M17" s="247"/>
      <c r="N17" s="247"/>
      <c r="O17" s="247"/>
      <c r="P17" s="247"/>
      <c r="Q17" s="247"/>
      <c r="R17" s="247"/>
      <c r="S17" s="247"/>
      <c r="T17" s="247"/>
      <c r="U17" s="247"/>
      <c r="V17" s="247"/>
      <c r="W17" s="247"/>
      <c r="X17" s="247"/>
      <c r="Y17" s="247"/>
      <c r="Z17" s="247"/>
      <c r="AA17" s="247"/>
      <c r="AB17" s="247"/>
      <c r="AC17" s="247"/>
      <c r="AD17" s="247"/>
      <c r="AE17" s="247"/>
      <c r="AF17" s="247"/>
      <c r="AG17" s="248"/>
      <c r="AH17" s="108">
        <v>405</v>
      </c>
    </row>
    <row r="18" spans="1:34" ht="12.75">
      <c r="A18" s="190" t="s">
        <v>505</v>
      </c>
      <c r="B18" s="271" t="s">
        <v>1542</v>
      </c>
      <c r="C18" s="247"/>
      <c r="D18" s="247"/>
      <c r="E18" s="247"/>
      <c r="F18" s="247"/>
      <c r="G18" s="247"/>
      <c r="H18" s="247"/>
      <c r="I18" s="248"/>
      <c r="J18" s="271" t="s">
        <v>1543</v>
      </c>
      <c r="K18" s="247"/>
      <c r="L18" s="247"/>
      <c r="M18" s="247"/>
      <c r="N18" s="247"/>
      <c r="O18" s="247"/>
      <c r="P18" s="247"/>
      <c r="Q18" s="248"/>
      <c r="R18" s="271" t="s">
        <v>1544</v>
      </c>
      <c r="S18" s="247"/>
      <c r="T18" s="247"/>
      <c r="U18" s="247"/>
      <c r="V18" s="247"/>
      <c r="W18" s="247"/>
      <c r="X18" s="247"/>
      <c r="Y18" s="248"/>
      <c r="Z18" s="271" t="s">
        <v>1545</v>
      </c>
      <c r="AA18" s="247"/>
      <c r="AB18" s="247"/>
      <c r="AC18" s="247"/>
      <c r="AD18" s="247"/>
      <c r="AE18" s="247"/>
      <c r="AF18" s="247"/>
      <c r="AG18" s="248"/>
      <c r="AH18" s="105"/>
    </row>
    <row r="19" spans="1:34" ht="12.75">
      <c r="A19" s="116"/>
      <c r="B19" s="191" t="s">
        <v>1522</v>
      </c>
      <c r="C19" s="191" t="s">
        <v>1523</v>
      </c>
      <c r="D19" s="191" t="s">
        <v>847</v>
      </c>
      <c r="E19" s="191" t="s">
        <v>1524</v>
      </c>
      <c r="F19" s="191" t="s">
        <v>1525</v>
      </c>
      <c r="G19" s="191" t="s">
        <v>1526</v>
      </c>
      <c r="H19" s="191" t="s">
        <v>1527</v>
      </c>
      <c r="I19" s="191" t="s">
        <v>1528</v>
      </c>
      <c r="J19" s="191" t="s">
        <v>1522</v>
      </c>
      <c r="K19" s="191" t="s">
        <v>1523</v>
      </c>
      <c r="L19" s="191" t="s">
        <v>847</v>
      </c>
      <c r="M19" s="191" t="s">
        <v>1524</v>
      </c>
      <c r="N19" s="191" t="s">
        <v>1525</v>
      </c>
      <c r="O19" s="191" t="s">
        <v>1526</v>
      </c>
      <c r="P19" s="191" t="s">
        <v>1527</v>
      </c>
      <c r="Q19" s="191" t="s">
        <v>1528</v>
      </c>
      <c r="R19" s="191" t="s">
        <v>1522</v>
      </c>
      <c r="S19" s="191" t="s">
        <v>1523</v>
      </c>
      <c r="T19" s="191" t="s">
        <v>847</v>
      </c>
      <c r="U19" s="191" t="s">
        <v>1524</v>
      </c>
      <c r="V19" s="191" t="s">
        <v>1525</v>
      </c>
      <c r="W19" s="191" t="s">
        <v>1526</v>
      </c>
      <c r="X19" s="191" t="s">
        <v>1527</v>
      </c>
      <c r="Y19" s="191" t="s">
        <v>1528</v>
      </c>
      <c r="Z19" s="191" t="s">
        <v>1522</v>
      </c>
      <c r="AA19" s="191" t="s">
        <v>1523</v>
      </c>
      <c r="AB19" s="191" t="s">
        <v>847</v>
      </c>
      <c r="AC19" s="191" t="s">
        <v>1524</v>
      </c>
      <c r="AD19" s="191" t="s">
        <v>1525</v>
      </c>
      <c r="AE19" s="191" t="s">
        <v>1526</v>
      </c>
      <c r="AF19" s="191" t="s">
        <v>1527</v>
      </c>
      <c r="AG19" s="191" t="s">
        <v>1528</v>
      </c>
      <c r="AH19" s="105"/>
    </row>
    <row r="20" spans="1:34" ht="12.75">
      <c r="A20" s="123" t="s">
        <v>1529</v>
      </c>
      <c r="B20" s="122">
        <v>100</v>
      </c>
      <c r="C20" s="122">
        <v>8.5</v>
      </c>
      <c r="D20" s="122">
        <v>8.3000000000000007</v>
      </c>
      <c r="E20" s="122">
        <v>5.0999999999999996</v>
      </c>
      <c r="F20" s="122">
        <v>4.5</v>
      </c>
      <c r="G20" s="122">
        <v>2.2000000000000002</v>
      </c>
      <c r="H20" s="122">
        <v>0.3</v>
      </c>
      <c r="I20" s="122">
        <v>18.399999999999999</v>
      </c>
      <c r="J20" s="122">
        <v>100</v>
      </c>
      <c r="K20" s="122">
        <v>97.5</v>
      </c>
      <c r="L20" s="122">
        <v>99.6</v>
      </c>
      <c r="M20" s="122">
        <v>98.1</v>
      </c>
      <c r="N20" s="122">
        <v>87.2</v>
      </c>
      <c r="O20" s="122">
        <v>79.5</v>
      </c>
      <c r="P20" s="122">
        <v>4.3</v>
      </c>
      <c r="Q20" s="122">
        <v>80.900000000000006</v>
      </c>
      <c r="R20" s="122">
        <v>100</v>
      </c>
      <c r="S20" s="122">
        <v>15.7</v>
      </c>
      <c r="T20" s="122">
        <v>15.3</v>
      </c>
      <c r="U20" s="122">
        <v>9.8000000000000007</v>
      </c>
      <c r="V20" s="122">
        <v>8.5</v>
      </c>
      <c r="W20" s="122">
        <v>4.4000000000000004</v>
      </c>
      <c r="X20" s="122">
        <v>0.5</v>
      </c>
      <c r="Y20" s="122">
        <v>22</v>
      </c>
      <c r="Z20" s="122">
        <v>100</v>
      </c>
      <c r="AA20" s="122">
        <v>99.3</v>
      </c>
      <c r="AB20" s="122">
        <v>98.8</v>
      </c>
      <c r="AC20" s="122">
        <v>98.5</v>
      </c>
      <c r="AD20" s="122">
        <v>98.6</v>
      </c>
      <c r="AE20" s="122">
        <v>96.4</v>
      </c>
      <c r="AF20" s="122">
        <v>50.6</v>
      </c>
      <c r="AG20" s="122">
        <v>91.8</v>
      </c>
      <c r="AH20" s="108">
        <v>1</v>
      </c>
    </row>
    <row r="21" spans="1:34" ht="12.75">
      <c r="A21" s="123" t="s">
        <v>1531</v>
      </c>
      <c r="B21" s="122">
        <v>100</v>
      </c>
      <c r="C21" s="122">
        <v>2.2000000000000002</v>
      </c>
      <c r="D21" s="122">
        <v>4.4000000000000004</v>
      </c>
      <c r="E21" s="122">
        <v>2</v>
      </c>
      <c r="F21" s="122">
        <v>1.3</v>
      </c>
      <c r="G21" s="122">
        <v>0.3</v>
      </c>
      <c r="H21" s="122">
        <v>0</v>
      </c>
      <c r="I21" s="122">
        <v>15.7</v>
      </c>
      <c r="J21" s="122">
        <v>100</v>
      </c>
      <c r="K21" s="122">
        <v>22</v>
      </c>
      <c r="L21" s="122">
        <v>11</v>
      </c>
      <c r="M21" s="122">
        <v>4.9000000000000004</v>
      </c>
      <c r="N21" s="122">
        <v>3.2</v>
      </c>
      <c r="O21" s="122">
        <v>0.8</v>
      </c>
      <c r="P21" s="122">
        <v>0.1</v>
      </c>
      <c r="Q21" s="122">
        <v>20.3</v>
      </c>
      <c r="R21" s="122">
        <v>100</v>
      </c>
      <c r="S21" s="122">
        <v>4</v>
      </c>
      <c r="T21" s="122">
        <v>6.3</v>
      </c>
      <c r="U21" s="122">
        <v>2.8</v>
      </c>
      <c r="V21" s="122">
        <v>1.8</v>
      </c>
      <c r="W21" s="122">
        <v>0.4</v>
      </c>
      <c r="X21" s="122">
        <v>0</v>
      </c>
      <c r="Y21" s="122">
        <v>16.5</v>
      </c>
      <c r="Z21" s="122">
        <v>100</v>
      </c>
      <c r="AA21" s="122">
        <v>70.900000000000006</v>
      </c>
      <c r="AB21" s="122">
        <v>65.900000000000006</v>
      </c>
      <c r="AC21" s="122">
        <v>48.7</v>
      </c>
      <c r="AD21" s="122">
        <v>33.5</v>
      </c>
      <c r="AE21" s="122">
        <v>20.7</v>
      </c>
      <c r="AF21" s="122">
        <v>0.2</v>
      </c>
      <c r="AG21" s="122">
        <v>48.6</v>
      </c>
      <c r="AH21" s="108">
        <v>100</v>
      </c>
    </row>
    <row r="22" spans="1:34" ht="12.75">
      <c r="A22" s="123" t="s">
        <v>1532</v>
      </c>
      <c r="B22" s="122">
        <v>100</v>
      </c>
      <c r="C22" s="122">
        <v>73.8</v>
      </c>
      <c r="D22" s="122">
        <v>49</v>
      </c>
      <c r="E22" s="122">
        <v>49</v>
      </c>
      <c r="F22" s="122">
        <v>51.6</v>
      </c>
      <c r="G22" s="122">
        <v>67.099999999999994</v>
      </c>
      <c r="H22" s="122">
        <v>26.2</v>
      </c>
      <c r="I22" s="122">
        <v>59.5</v>
      </c>
      <c r="J22" s="122">
        <v>100</v>
      </c>
      <c r="K22" s="122">
        <v>99.6</v>
      </c>
      <c r="L22" s="122">
        <v>99.9</v>
      </c>
      <c r="M22" s="122">
        <v>99.7</v>
      </c>
      <c r="N22" s="122">
        <v>99.8</v>
      </c>
      <c r="O22" s="122">
        <v>99.3</v>
      </c>
      <c r="P22" s="122">
        <v>55.7</v>
      </c>
      <c r="Q22" s="122">
        <v>93.4</v>
      </c>
      <c r="R22" s="122">
        <v>100</v>
      </c>
      <c r="S22" s="122">
        <v>84.8</v>
      </c>
      <c r="T22" s="122">
        <v>65.8</v>
      </c>
      <c r="U22" s="122">
        <v>65.7</v>
      </c>
      <c r="V22" s="122">
        <v>68</v>
      </c>
      <c r="W22" s="122">
        <v>80.099999999999994</v>
      </c>
      <c r="X22" s="122">
        <v>35.700000000000003</v>
      </c>
      <c r="Y22" s="122">
        <v>71.400000000000006</v>
      </c>
      <c r="Z22" s="122">
        <v>100</v>
      </c>
      <c r="AA22" s="122">
        <v>98.7</v>
      </c>
      <c r="AB22" s="122">
        <v>98</v>
      </c>
      <c r="AC22" s="122">
        <v>97.5</v>
      </c>
      <c r="AD22" s="122">
        <v>97</v>
      </c>
      <c r="AE22" s="122">
        <v>95.4</v>
      </c>
      <c r="AF22" s="122">
        <v>82.8</v>
      </c>
      <c r="AG22" s="122">
        <v>95.6</v>
      </c>
      <c r="AH22" s="108">
        <v>1</v>
      </c>
    </row>
    <row r="23" spans="1:34" ht="12.75">
      <c r="A23" s="123" t="s">
        <v>1533</v>
      </c>
      <c r="B23" s="122">
        <v>24.9</v>
      </c>
      <c r="C23" s="122">
        <v>35.9</v>
      </c>
      <c r="D23" s="122">
        <v>20.5</v>
      </c>
      <c r="E23" s="122">
        <v>15.4</v>
      </c>
      <c r="F23" s="122">
        <v>17.3</v>
      </c>
      <c r="G23" s="122">
        <v>19.399999999999999</v>
      </c>
      <c r="H23" s="122">
        <v>8.6</v>
      </c>
      <c r="I23" s="122">
        <v>20.3</v>
      </c>
      <c r="J23" s="122">
        <v>100</v>
      </c>
      <c r="K23" s="122">
        <v>99.9</v>
      </c>
      <c r="L23" s="122">
        <v>100</v>
      </c>
      <c r="M23" s="122">
        <v>100</v>
      </c>
      <c r="N23" s="122">
        <v>98.2</v>
      </c>
      <c r="O23" s="122">
        <v>98.4</v>
      </c>
      <c r="P23" s="122">
        <v>64.900000000000006</v>
      </c>
      <c r="Q23" s="122">
        <v>94.5</v>
      </c>
      <c r="R23" s="122">
        <v>39.9</v>
      </c>
      <c r="S23" s="122">
        <v>52.8</v>
      </c>
      <c r="T23" s="122">
        <v>34</v>
      </c>
      <c r="U23" s="122">
        <v>26.8</v>
      </c>
      <c r="V23" s="122">
        <v>29.4</v>
      </c>
      <c r="W23" s="122">
        <v>32.4</v>
      </c>
      <c r="X23" s="122">
        <v>15.2</v>
      </c>
      <c r="Y23" s="122">
        <v>32.9</v>
      </c>
      <c r="Z23" s="122">
        <v>99.7</v>
      </c>
      <c r="AA23" s="122">
        <v>99.5</v>
      </c>
      <c r="AB23" s="122">
        <v>99.1</v>
      </c>
      <c r="AC23" s="122">
        <v>99.1</v>
      </c>
      <c r="AD23" s="122">
        <v>98.8</v>
      </c>
      <c r="AE23" s="122">
        <v>98.2</v>
      </c>
      <c r="AF23" s="122">
        <v>95.1</v>
      </c>
      <c r="AG23" s="122">
        <v>98.5</v>
      </c>
      <c r="AH23" s="108">
        <v>1</v>
      </c>
    </row>
    <row r="24" spans="1:34" ht="12.75">
      <c r="A24" s="123" t="s">
        <v>1534</v>
      </c>
      <c r="B24" s="122">
        <v>24.3</v>
      </c>
      <c r="C24" s="122">
        <v>5.7</v>
      </c>
      <c r="D24" s="122">
        <v>3</v>
      </c>
      <c r="E24" s="122">
        <v>2</v>
      </c>
      <c r="F24" s="122">
        <v>1.3</v>
      </c>
      <c r="G24" s="122">
        <v>0.7</v>
      </c>
      <c r="H24" s="122">
        <v>0.2</v>
      </c>
      <c r="I24" s="122">
        <v>5.3</v>
      </c>
      <c r="J24" s="122">
        <v>100</v>
      </c>
      <c r="K24" s="122">
        <v>99.9</v>
      </c>
      <c r="L24" s="122">
        <v>99.7</v>
      </c>
      <c r="M24" s="122">
        <v>99.5</v>
      </c>
      <c r="N24" s="122">
        <v>99</v>
      </c>
      <c r="O24" s="122">
        <v>61.9</v>
      </c>
      <c r="P24" s="122">
        <v>11.2</v>
      </c>
      <c r="Q24" s="122">
        <v>81.599999999999994</v>
      </c>
      <c r="R24" s="122">
        <v>39.1</v>
      </c>
      <c r="S24" s="122">
        <v>10.7</v>
      </c>
      <c r="T24" s="122">
        <v>5.8</v>
      </c>
      <c r="U24" s="122">
        <v>3.8</v>
      </c>
      <c r="V24" s="122">
        <v>2.6</v>
      </c>
      <c r="W24" s="122">
        <v>1.4</v>
      </c>
      <c r="X24" s="122">
        <v>0.5</v>
      </c>
      <c r="Y24" s="122">
        <v>9.1</v>
      </c>
      <c r="Z24" s="122">
        <v>97.2</v>
      </c>
      <c r="AA24" s="122">
        <v>96.6</v>
      </c>
      <c r="AB24" s="122">
        <v>96.4</v>
      </c>
      <c r="AC24" s="122">
        <v>96.2</v>
      </c>
      <c r="AD24" s="122">
        <v>95.4</v>
      </c>
      <c r="AE24" s="122">
        <v>67</v>
      </c>
      <c r="AF24" s="122">
        <v>52.8</v>
      </c>
      <c r="AG24" s="122">
        <v>85.9</v>
      </c>
      <c r="AH24" s="108">
        <v>100</v>
      </c>
    </row>
    <row r="25" spans="1:34" ht="12.75">
      <c r="A25" s="123" t="s">
        <v>1535</v>
      </c>
      <c r="B25" s="122">
        <v>23.8</v>
      </c>
      <c r="C25" s="122">
        <v>6</v>
      </c>
      <c r="D25" s="122">
        <v>3.5</v>
      </c>
      <c r="E25" s="122">
        <v>2.2999999999999998</v>
      </c>
      <c r="F25" s="122">
        <v>1.6</v>
      </c>
      <c r="G25" s="122">
        <v>0.8</v>
      </c>
      <c r="H25" s="122">
        <v>0.3</v>
      </c>
      <c r="I25" s="122">
        <v>5.5</v>
      </c>
      <c r="J25" s="122">
        <v>100</v>
      </c>
      <c r="K25" s="122">
        <v>100</v>
      </c>
      <c r="L25" s="122">
        <v>100</v>
      </c>
      <c r="M25" s="122">
        <v>99.9</v>
      </c>
      <c r="N25" s="122">
        <v>99.6</v>
      </c>
      <c r="O25" s="122">
        <v>74.599999999999994</v>
      </c>
      <c r="P25" s="122">
        <v>17</v>
      </c>
      <c r="Q25" s="122">
        <v>84.4</v>
      </c>
      <c r="R25" s="122">
        <v>38.4</v>
      </c>
      <c r="S25" s="122">
        <v>11.3</v>
      </c>
      <c r="T25" s="122">
        <v>6.7</v>
      </c>
      <c r="U25" s="122">
        <v>4.5</v>
      </c>
      <c r="V25" s="122">
        <v>3.1</v>
      </c>
      <c r="W25" s="122">
        <v>1.6</v>
      </c>
      <c r="X25" s="122">
        <v>0.7</v>
      </c>
      <c r="Y25" s="122">
        <v>9.5</v>
      </c>
      <c r="Z25" s="122">
        <v>95.1</v>
      </c>
      <c r="AA25" s="122">
        <v>94.5</v>
      </c>
      <c r="AB25" s="122">
        <v>94.4</v>
      </c>
      <c r="AC25" s="122">
        <v>94.2</v>
      </c>
      <c r="AD25" s="122">
        <v>93.6</v>
      </c>
      <c r="AE25" s="122">
        <v>64.099999999999994</v>
      </c>
      <c r="AF25" s="122">
        <v>50.9</v>
      </c>
      <c r="AG25" s="122">
        <v>83.8</v>
      </c>
      <c r="AH25" s="108">
        <v>100</v>
      </c>
    </row>
    <row r="26" spans="1:34" ht="12.75">
      <c r="A26" s="123" t="s">
        <v>1536</v>
      </c>
      <c r="B26" s="122">
        <v>71.900000000000006</v>
      </c>
      <c r="C26" s="122">
        <v>18.100000000000001</v>
      </c>
      <c r="D26" s="122">
        <v>12</v>
      </c>
      <c r="E26" s="122">
        <v>12.6</v>
      </c>
      <c r="F26" s="122">
        <v>12.8</v>
      </c>
      <c r="G26" s="122">
        <v>13.2</v>
      </c>
      <c r="H26" s="122">
        <v>1.3</v>
      </c>
      <c r="I26" s="122">
        <v>20.3</v>
      </c>
      <c r="J26" s="122">
        <v>50</v>
      </c>
      <c r="K26" s="122">
        <v>60</v>
      </c>
      <c r="L26" s="122">
        <v>66.7</v>
      </c>
      <c r="M26" s="122">
        <v>71.3</v>
      </c>
      <c r="N26" s="122">
        <v>79.5</v>
      </c>
      <c r="O26" s="122">
        <v>71.400000000000006</v>
      </c>
      <c r="P26" s="122">
        <v>47.2</v>
      </c>
      <c r="Q26" s="122">
        <v>63.7</v>
      </c>
      <c r="R26" s="122">
        <v>59</v>
      </c>
      <c r="S26" s="122">
        <v>27.9</v>
      </c>
      <c r="T26" s="122">
        <v>20.3</v>
      </c>
      <c r="U26" s="122">
        <v>21.4</v>
      </c>
      <c r="V26" s="122">
        <v>22.1</v>
      </c>
      <c r="W26" s="122">
        <v>22.3</v>
      </c>
      <c r="X26" s="122">
        <v>2.6</v>
      </c>
      <c r="Y26" s="122">
        <v>25.1</v>
      </c>
      <c r="Z26" s="122">
        <v>71.900000000000006</v>
      </c>
      <c r="AA26" s="122">
        <v>42.5</v>
      </c>
      <c r="AB26" s="122">
        <v>28.9</v>
      </c>
      <c r="AC26" s="122">
        <v>28.4</v>
      </c>
      <c r="AD26" s="122">
        <v>24.8</v>
      </c>
      <c r="AE26" s="122">
        <v>14.5</v>
      </c>
      <c r="AF26" s="122">
        <v>6.7</v>
      </c>
      <c r="AG26" s="122">
        <v>31.1</v>
      </c>
      <c r="AH26" s="108">
        <v>1</v>
      </c>
    </row>
    <row r="27" spans="1:34" ht="12.75">
      <c r="A27" s="123" t="s">
        <v>1538</v>
      </c>
      <c r="B27" s="122">
        <v>85.6</v>
      </c>
      <c r="C27" s="122">
        <v>45.6</v>
      </c>
      <c r="D27" s="122">
        <v>30.3</v>
      </c>
      <c r="E27" s="122">
        <v>41</v>
      </c>
      <c r="F27" s="122">
        <v>46.7</v>
      </c>
      <c r="G27" s="122">
        <v>47.2</v>
      </c>
      <c r="H27" s="122">
        <v>16.600000000000001</v>
      </c>
      <c r="I27" s="122">
        <v>44.7</v>
      </c>
      <c r="J27" s="122">
        <v>50</v>
      </c>
      <c r="K27" s="122">
        <v>60</v>
      </c>
      <c r="L27" s="122">
        <v>60</v>
      </c>
      <c r="M27" s="122">
        <v>66.599999999999994</v>
      </c>
      <c r="N27" s="122">
        <v>77.5</v>
      </c>
      <c r="O27" s="122">
        <v>76.7</v>
      </c>
      <c r="P27" s="122">
        <v>63.3</v>
      </c>
      <c r="Q27" s="122">
        <v>64.900000000000006</v>
      </c>
      <c r="R27" s="122">
        <v>63.1</v>
      </c>
      <c r="S27" s="122">
        <v>51.8</v>
      </c>
      <c r="T27" s="122">
        <v>40.299999999999997</v>
      </c>
      <c r="U27" s="122">
        <v>50.7</v>
      </c>
      <c r="V27" s="122">
        <v>58.3</v>
      </c>
      <c r="W27" s="122">
        <v>58.5</v>
      </c>
      <c r="X27" s="122">
        <v>26.4</v>
      </c>
      <c r="Y27" s="122">
        <v>49.9</v>
      </c>
      <c r="Z27" s="122">
        <v>85.6</v>
      </c>
      <c r="AA27" s="122">
        <v>85.1</v>
      </c>
      <c r="AB27" s="122">
        <v>84.6</v>
      </c>
      <c r="AC27" s="122">
        <v>84.3</v>
      </c>
      <c r="AD27" s="122">
        <v>83.2</v>
      </c>
      <c r="AE27" s="122">
        <v>70.599999999999994</v>
      </c>
      <c r="AF27" s="122">
        <v>58.4</v>
      </c>
      <c r="AG27" s="122">
        <v>78.8</v>
      </c>
      <c r="AH27" s="108">
        <v>1</v>
      </c>
    </row>
    <row r="28" spans="1:34" ht="12.75">
      <c r="A28" s="123" t="s">
        <v>1539</v>
      </c>
      <c r="B28" s="122">
        <v>85.4</v>
      </c>
      <c r="C28" s="122">
        <v>28.1</v>
      </c>
      <c r="D28" s="122">
        <v>12.6</v>
      </c>
      <c r="E28" s="122">
        <v>7.7</v>
      </c>
      <c r="F28" s="122">
        <v>5.3</v>
      </c>
      <c r="G28" s="122">
        <v>3</v>
      </c>
      <c r="H28" s="122">
        <v>0.4</v>
      </c>
      <c r="I28" s="122">
        <v>20.399999999999999</v>
      </c>
      <c r="J28" s="122">
        <v>100</v>
      </c>
      <c r="K28" s="122">
        <v>100</v>
      </c>
      <c r="L28" s="122">
        <v>100</v>
      </c>
      <c r="M28" s="122">
        <v>100</v>
      </c>
      <c r="N28" s="122">
        <v>99.6</v>
      </c>
      <c r="O28" s="122">
        <v>98.9</v>
      </c>
      <c r="P28" s="122">
        <v>65.900000000000006</v>
      </c>
      <c r="Q28" s="122">
        <v>94.9</v>
      </c>
      <c r="R28" s="122">
        <v>89.6</v>
      </c>
      <c r="S28" s="122">
        <v>43.2</v>
      </c>
      <c r="T28" s="122">
        <v>22.2</v>
      </c>
      <c r="U28" s="122">
        <v>14.2</v>
      </c>
      <c r="V28" s="122">
        <v>10.1</v>
      </c>
      <c r="W28" s="122">
        <v>5.9</v>
      </c>
      <c r="X28" s="122">
        <v>0.9</v>
      </c>
      <c r="Y28" s="122">
        <v>26.6</v>
      </c>
      <c r="Z28" s="122">
        <v>95.2</v>
      </c>
      <c r="AA28" s="122">
        <v>90.4</v>
      </c>
      <c r="AB28" s="122">
        <v>84.9</v>
      </c>
      <c r="AC28" s="122">
        <v>83.4</v>
      </c>
      <c r="AD28" s="122">
        <v>81.7</v>
      </c>
      <c r="AE28" s="122">
        <v>57.6</v>
      </c>
      <c r="AF28" s="122">
        <v>36</v>
      </c>
      <c r="AG28" s="122">
        <v>75.599999999999994</v>
      </c>
      <c r="AH28" s="108">
        <v>100</v>
      </c>
    </row>
    <row r="29" spans="1:34" ht="12.75">
      <c r="A29" s="123" t="s">
        <v>863</v>
      </c>
      <c r="B29" s="122">
        <v>68.400000000000006</v>
      </c>
      <c r="C29" s="122">
        <v>24.9</v>
      </c>
      <c r="D29" s="122">
        <v>15.9</v>
      </c>
      <c r="E29" s="122">
        <v>15.2</v>
      </c>
      <c r="F29" s="122">
        <v>15.8</v>
      </c>
      <c r="G29" s="122">
        <v>17.100000000000001</v>
      </c>
      <c r="H29" s="122">
        <v>6</v>
      </c>
      <c r="I29" s="122">
        <v>23.3</v>
      </c>
      <c r="J29" s="122">
        <v>88.9</v>
      </c>
      <c r="K29" s="122">
        <v>82.1</v>
      </c>
      <c r="L29" s="122">
        <v>81.900000000000006</v>
      </c>
      <c r="M29" s="122">
        <v>82.2</v>
      </c>
      <c r="N29" s="122">
        <v>82.6</v>
      </c>
      <c r="O29" s="122">
        <v>73.5</v>
      </c>
      <c r="P29" s="122">
        <v>36.6</v>
      </c>
      <c r="Q29" s="122">
        <v>75.400000000000006</v>
      </c>
      <c r="R29" s="122">
        <v>69.900000000000006</v>
      </c>
      <c r="S29" s="122">
        <v>33.6</v>
      </c>
      <c r="T29" s="122">
        <v>24.1</v>
      </c>
      <c r="U29" s="122">
        <v>22.2</v>
      </c>
      <c r="V29" s="122">
        <v>22.7</v>
      </c>
      <c r="W29" s="122">
        <v>23</v>
      </c>
      <c r="X29" s="122">
        <v>9.1999999999999993</v>
      </c>
      <c r="Y29" s="122">
        <v>29.2</v>
      </c>
      <c r="Z29" s="122">
        <v>93.8</v>
      </c>
      <c r="AA29" s="122">
        <v>86.4</v>
      </c>
      <c r="AB29" s="122">
        <v>83.4</v>
      </c>
      <c r="AC29" s="122">
        <v>81.099999999999994</v>
      </c>
      <c r="AD29" s="122">
        <v>78.5</v>
      </c>
      <c r="AE29" s="122">
        <v>64.900000000000006</v>
      </c>
      <c r="AF29" s="122">
        <v>48.2</v>
      </c>
      <c r="AG29" s="122">
        <v>76.599999999999994</v>
      </c>
      <c r="AH29" s="105"/>
    </row>
    <row r="30" spans="1:34" ht="12.75">
      <c r="A30" s="123" t="s">
        <v>864</v>
      </c>
      <c r="B30" s="122">
        <v>11.4</v>
      </c>
      <c r="C30" s="122">
        <v>7.9</v>
      </c>
      <c r="D30" s="122">
        <v>5.0999999999999996</v>
      </c>
      <c r="E30" s="122">
        <v>5.9</v>
      </c>
      <c r="F30" s="122">
        <v>6.6</v>
      </c>
      <c r="G30" s="122">
        <v>8.1</v>
      </c>
      <c r="H30" s="122">
        <v>3.2</v>
      </c>
      <c r="I30" s="122">
        <v>6.9</v>
      </c>
      <c r="J30" s="122">
        <v>7.3</v>
      </c>
      <c r="K30" s="122">
        <v>9.4</v>
      </c>
      <c r="L30" s="122">
        <v>10.3</v>
      </c>
      <c r="M30" s="122">
        <v>10.6</v>
      </c>
      <c r="N30" s="122">
        <v>10.4</v>
      </c>
      <c r="O30" s="122">
        <v>10.1</v>
      </c>
      <c r="P30" s="122">
        <v>9.3000000000000007</v>
      </c>
      <c r="Q30" s="122">
        <v>9.6999999999999993</v>
      </c>
      <c r="R30" s="122">
        <v>9.1999999999999993</v>
      </c>
      <c r="S30" s="122">
        <v>8.9</v>
      </c>
      <c r="T30" s="122">
        <v>6.6</v>
      </c>
      <c r="U30" s="122">
        <v>7.4</v>
      </c>
      <c r="V30" s="122">
        <v>8.3000000000000007</v>
      </c>
      <c r="W30" s="122">
        <v>9.6</v>
      </c>
      <c r="X30" s="122">
        <v>4.5</v>
      </c>
      <c r="Y30" s="122">
        <v>7.8</v>
      </c>
      <c r="Z30" s="122">
        <v>3.1</v>
      </c>
      <c r="AA30" s="122">
        <v>6.3</v>
      </c>
      <c r="AB30" s="122">
        <v>7.7</v>
      </c>
      <c r="AC30" s="122">
        <v>8.5</v>
      </c>
      <c r="AD30" s="122">
        <v>9.6</v>
      </c>
      <c r="AE30" s="122">
        <v>10.3</v>
      </c>
      <c r="AF30" s="122">
        <v>10.3</v>
      </c>
      <c r="AG30" s="122">
        <v>8</v>
      </c>
      <c r="AH30" s="105"/>
    </row>
    <row r="31" spans="1:34" ht="12.75">
      <c r="A31" s="123" t="s">
        <v>865</v>
      </c>
      <c r="B31" s="122">
        <v>1177.5</v>
      </c>
      <c r="C31" s="122">
        <v>562.79999999999995</v>
      </c>
      <c r="D31" s="122">
        <v>232.9</v>
      </c>
      <c r="E31" s="122">
        <v>311.3</v>
      </c>
      <c r="F31" s="122">
        <v>388.9</v>
      </c>
      <c r="G31" s="122">
        <v>583.6</v>
      </c>
      <c r="H31" s="122">
        <v>89.5</v>
      </c>
      <c r="I31" s="122">
        <v>478.1</v>
      </c>
      <c r="J31" s="122">
        <v>486.1</v>
      </c>
      <c r="K31" s="122">
        <v>801.2</v>
      </c>
      <c r="L31" s="122">
        <v>958.7</v>
      </c>
      <c r="M31" s="122">
        <v>1018.3</v>
      </c>
      <c r="N31" s="122">
        <v>968.7</v>
      </c>
      <c r="O31" s="122">
        <v>925.4</v>
      </c>
      <c r="P31" s="122">
        <v>782.2</v>
      </c>
      <c r="Q31" s="122">
        <v>848.6</v>
      </c>
      <c r="R31" s="122">
        <v>764.2</v>
      </c>
      <c r="S31" s="122">
        <v>707.9</v>
      </c>
      <c r="T31" s="122">
        <v>393.3</v>
      </c>
      <c r="U31" s="122">
        <v>497.1</v>
      </c>
      <c r="V31" s="122">
        <v>619.5</v>
      </c>
      <c r="W31" s="122">
        <v>835.8</v>
      </c>
      <c r="X31" s="122">
        <v>181.6</v>
      </c>
      <c r="Y31" s="122">
        <v>571.29999999999995</v>
      </c>
      <c r="Z31" s="122">
        <v>88.7</v>
      </c>
      <c r="AA31" s="122">
        <v>355.8</v>
      </c>
      <c r="AB31" s="122">
        <v>534.20000000000005</v>
      </c>
      <c r="AC31" s="122">
        <v>643.29999999999995</v>
      </c>
      <c r="AD31" s="122">
        <v>826.4</v>
      </c>
      <c r="AE31" s="122">
        <v>952</v>
      </c>
      <c r="AF31" s="122">
        <v>963.2</v>
      </c>
      <c r="AG31" s="122">
        <v>623.4</v>
      </c>
      <c r="AH31" s="105"/>
    </row>
    <row r="32" spans="1:34" ht="12.75">
      <c r="A32" s="123" t="s">
        <v>866</v>
      </c>
      <c r="B32" s="122">
        <v>34.299999999999997</v>
      </c>
      <c r="C32" s="122">
        <v>23.7</v>
      </c>
      <c r="D32" s="122">
        <v>15.3</v>
      </c>
      <c r="E32" s="122">
        <v>17.600000000000001</v>
      </c>
      <c r="F32" s="122">
        <v>19.7</v>
      </c>
      <c r="G32" s="122">
        <v>24.2</v>
      </c>
      <c r="H32" s="122">
        <v>9.5</v>
      </c>
      <c r="I32" s="122">
        <v>20.6</v>
      </c>
      <c r="J32" s="122">
        <v>22</v>
      </c>
      <c r="K32" s="122">
        <v>28.3</v>
      </c>
      <c r="L32" s="122">
        <v>31</v>
      </c>
      <c r="M32" s="122">
        <v>31.9</v>
      </c>
      <c r="N32" s="122">
        <v>31.1</v>
      </c>
      <c r="O32" s="122">
        <v>30.4</v>
      </c>
      <c r="P32" s="122">
        <v>28</v>
      </c>
      <c r="Q32" s="122">
        <v>29</v>
      </c>
      <c r="R32" s="122">
        <v>27.6</v>
      </c>
      <c r="S32" s="122">
        <v>26.6</v>
      </c>
      <c r="T32" s="122">
        <v>19.8</v>
      </c>
      <c r="U32" s="122">
        <v>22.3</v>
      </c>
      <c r="V32" s="122">
        <v>24.9</v>
      </c>
      <c r="W32" s="122">
        <v>28.9</v>
      </c>
      <c r="X32" s="122">
        <v>13.5</v>
      </c>
      <c r="Y32" s="122">
        <v>23.4</v>
      </c>
      <c r="Z32" s="122">
        <v>9.4</v>
      </c>
      <c r="AA32" s="122">
        <v>18.899999999999999</v>
      </c>
      <c r="AB32" s="122">
        <v>23.1</v>
      </c>
      <c r="AC32" s="122">
        <v>25.4</v>
      </c>
      <c r="AD32" s="122">
        <v>28.7</v>
      </c>
      <c r="AE32" s="122">
        <v>30.9</v>
      </c>
      <c r="AF32" s="122">
        <v>31</v>
      </c>
      <c r="AG32" s="122">
        <v>23.9</v>
      </c>
      <c r="AH32" s="105"/>
    </row>
    <row r="33" spans="1:34" ht="12.75">
      <c r="A33" s="108" t="s">
        <v>1541</v>
      </c>
      <c r="B33" s="270"/>
      <c r="C33" s="247"/>
      <c r="D33" s="247"/>
      <c r="E33" s="247"/>
      <c r="F33" s="247"/>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8"/>
      <c r="AH33" s="108">
        <v>405</v>
      </c>
    </row>
  </sheetData>
  <mergeCells count="11">
    <mergeCell ref="J18:Q18"/>
    <mergeCell ref="R18:Y18"/>
    <mergeCell ref="B33:AG33"/>
    <mergeCell ref="A1:AH1"/>
    <mergeCell ref="B2:I2"/>
    <mergeCell ref="J2:Q2"/>
    <mergeCell ref="R2:Y2"/>
    <mergeCell ref="Z2:AG2"/>
    <mergeCell ref="B17:AG17"/>
    <mergeCell ref="B18:I18"/>
    <mergeCell ref="Z18:AG18"/>
  </mergeCells>
  <conditionalFormatting sqref="B4:AG13">
    <cfRule type="colorScale" priority="1">
      <colorScale>
        <cfvo type="min"/>
        <cfvo type="percentile" val="50"/>
        <cfvo type="max"/>
        <color rgb="FFE67C73"/>
        <color rgb="FFFFFFFF"/>
        <color rgb="FF57BB8A"/>
      </colorScale>
    </cfRule>
  </conditionalFormatting>
  <conditionalFormatting sqref="B20:AG29">
    <cfRule type="colorScale" priority="2">
      <colorScale>
        <cfvo type="min"/>
        <cfvo type="percentile" val="50"/>
        <cfvo type="max"/>
        <color rgb="FFE67C73"/>
        <color rgb="FFFFFFFF"/>
        <color rgb="FF57BB8A"/>
      </colorScale>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sheetPr>
  <dimension ref="A1:AH29"/>
  <sheetViews>
    <sheetView workbookViewId="0">
      <selection sqref="A1:AH1"/>
    </sheetView>
  </sheetViews>
  <sheetFormatPr defaultColWidth="14.42578125" defaultRowHeight="15.75" customHeight="1"/>
  <cols>
    <col min="1" max="1" width="25.42578125" customWidth="1"/>
    <col min="2" max="33" width="5.85546875" customWidth="1"/>
    <col min="34" max="34" width="9.28515625" customWidth="1"/>
  </cols>
  <sheetData>
    <row r="1" spans="1:34" ht="39.75" customHeight="1">
      <c r="A1" s="291" t="s">
        <v>1548</v>
      </c>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row>
    <row r="2" spans="1:34" ht="12.75">
      <c r="A2" s="190" t="s">
        <v>505</v>
      </c>
      <c r="B2" s="272" t="s">
        <v>1518</v>
      </c>
      <c r="C2" s="247"/>
      <c r="D2" s="247"/>
      <c r="E2" s="247"/>
      <c r="F2" s="247"/>
      <c r="G2" s="247"/>
      <c r="H2" s="247"/>
      <c r="I2" s="248"/>
      <c r="J2" s="272" t="s">
        <v>1519</v>
      </c>
      <c r="K2" s="247"/>
      <c r="L2" s="247"/>
      <c r="M2" s="247"/>
      <c r="N2" s="247"/>
      <c r="O2" s="247"/>
      <c r="P2" s="247"/>
      <c r="Q2" s="248"/>
      <c r="R2" s="272" t="s">
        <v>842</v>
      </c>
      <c r="S2" s="247"/>
      <c r="T2" s="247"/>
      <c r="U2" s="247"/>
      <c r="V2" s="247"/>
      <c r="W2" s="247"/>
      <c r="X2" s="247"/>
      <c r="Y2" s="248"/>
      <c r="Z2" s="272" t="s">
        <v>1520</v>
      </c>
      <c r="AA2" s="247"/>
      <c r="AB2" s="247"/>
      <c r="AC2" s="247"/>
      <c r="AD2" s="247"/>
      <c r="AE2" s="247"/>
      <c r="AF2" s="247"/>
      <c r="AG2" s="248"/>
      <c r="AH2" s="111" t="s">
        <v>1521</v>
      </c>
    </row>
    <row r="3" spans="1:34" ht="12.75">
      <c r="A3" s="116"/>
      <c r="B3" s="191" t="s">
        <v>1522</v>
      </c>
      <c r="C3" s="191" t="s">
        <v>1523</v>
      </c>
      <c r="D3" s="191" t="s">
        <v>847</v>
      </c>
      <c r="E3" s="191" t="s">
        <v>1524</v>
      </c>
      <c r="F3" s="191" t="s">
        <v>1525</v>
      </c>
      <c r="G3" s="191" t="s">
        <v>1526</v>
      </c>
      <c r="H3" s="191" t="s">
        <v>1527</v>
      </c>
      <c r="I3" s="191" t="s">
        <v>1528</v>
      </c>
      <c r="J3" s="191" t="s">
        <v>1522</v>
      </c>
      <c r="K3" s="191" t="s">
        <v>1523</v>
      </c>
      <c r="L3" s="191" t="s">
        <v>847</v>
      </c>
      <c r="M3" s="191" t="s">
        <v>1524</v>
      </c>
      <c r="N3" s="191" t="s">
        <v>1525</v>
      </c>
      <c r="O3" s="191" t="s">
        <v>1526</v>
      </c>
      <c r="P3" s="191" t="s">
        <v>1527</v>
      </c>
      <c r="Q3" s="191" t="s">
        <v>1528</v>
      </c>
      <c r="R3" s="191" t="s">
        <v>1522</v>
      </c>
      <c r="S3" s="191" t="s">
        <v>1523</v>
      </c>
      <c r="T3" s="191" t="s">
        <v>847</v>
      </c>
      <c r="U3" s="191" t="s">
        <v>1524</v>
      </c>
      <c r="V3" s="191" t="s">
        <v>1525</v>
      </c>
      <c r="W3" s="191" t="s">
        <v>1526</v>
      </c>
      <c r="X3" s="191" t="s">
        <v>1527</v>
      </c>
      <c r="Y3" s="191" t="s">
        <v>1528</v>
      </c>
      <c r="Z3" s="191" t="s">
        <v>1522</v>
      </c>
      <c r="AA3" s="191" t="s">
        <v>1523</v>
      </c>
      <c r="AB3" s="191" t="s">
        <v>847</v>
      </c>
      <c r="AC3" s="191" t="s">
        <v>1524</v>
      </c>
      <c r="AD3" s="191" t="s">
        <v>1525</v>
      </c>
      <c r="AE3" s="191" t="s">
        <v>1526</v>
      </c>
      <c r="AF3" s="191" t="s">
        <v>1527</v>
      </c>
      <c r="AG3" s="191" t="s">
        <v>1528</v>
      </c>
      <c r="AH3" s="105"/>
    </row>
    <row r="4" spans="1:34" ht="12.75">
      <c r="A4" s="123" t="s">
        <v>1532</v>
      </c>
      <c r="B4" s="122">
        <v>16.7</v>
      </c>
      <c r="C4" s="122">
        <v>10.3</v>
      </c>
      <c r="D4" s="122">
        <v>13.5</v>
      </c>
      <c r="E4" s="122">
        <v>13.8</v>
      </c>
      <c r="F4" s="122">
        <v>13.4</v>
      </c>
      <c r="G4" s="122">
        <v>13.4</v>
      </c>
      <c r="H4" s="122">
        <v>4.7</v>
      </c>
      <c r="I4" s="122">
        <v>12.3</v>
      </c>
      <c r="J4" s="122">
        <v>47</v>
      </c>
      <c r="K4" s="122">
        <v>52</v>
      </c>
      <c r="L4" s="122">
        <v>76.7</v>
      </c>
      <c r="M4" s="122">
        <v>72</v>
      </c>
      <c r="N4" s="122">
        <v>74.7</v>
      </c>
      <c r="O4" s="122">
        <v>63.3</v>
      </c>
      <c r="P4" s="122">
        <v>31.6</v>
      </c>
      <c r="Q4" s="122">
        <v>59.6</v>
      </c>
      <c r="R4" s="122">
        <v>24.7</v>
      </c>
      <c r="S4" s="122">
        <v>17.2</v>
      </c>
      <c r="T4" s="122">
        <v>23</v>
      </c>
      <c r="U4" s="122">
        <v>23.2</v>
      </c>
      <c r="V4" s="122">
        <v>22.8</v>
      </c>
      <c r="W4" s="122">
        <v>22.2</v>
      </c>
      <c r="X4" s="122">
        <v>8.1999999999999993</v>
      </c>
      <c r="Y4" s="122">
        <v>20.2</v>
      </c>
      <c r="Z4" s="122">
        <v>27.3</v>
      </c>
      <c r="AA4" s="122">
        <v>26.3</v>
      </c>
      <c r="AB4" s="122">
        <v>27.2</v>
      </c>
      <c r="AC4" s="122">
        <v>24.9</v>
      </c>
      <c r="AD4" s="122">
        <v>25.3</v>
      </c>
      <c r="AE4" s="122">
        <v>21.4</v>
      </c>
      <c r="AF4" s="122">
        <v>5.8</v>
      </c>
      <c r="AG4" s="122">
        <v>22.6</v>
      </c>
      <c r="AH4" s="108">
        <v>1</v>
      </c>
    </row>
    <row r="5" spans="1:34" ht="12.75">
      <c r="A5" s="123" t="s">
        <v>1533</v>
      </c>
      <c r="B5" s="122">
        <v>51</v>
      </c>
      <c r="C5" s="122">
        <v>58.1</v>
      </c>
      <c r="D5" s="122">
        <v>63.1</v>
      </c>
      <c r="E5" s="122">
        <v>62.7</v>
      </c>
      <c r="F5" s="122">
        <v>62.3</v>
      </c>
      <c r="G5" s="122">
        <v>56.7</v>
      </c>
      <c r="H5" s="122">
        <v>38.4</v>
      </c>
      <c r="I5" s="122">
        <v>56</v>
      </c>
      <c r="J5" s="122">
        <v>51.4</v>
      </c>
      <c r="K5" s="122">
        <v>19.7</v>
      </c>
      <c r="L5" s="122">
        <v>22.8</v>
      </c>
      <c r="M5" s="122">
        <v>20.9</v>
      </c>
      <c r="N5" s="122">
        <v>14.7</v>
      </c>
      <c r="O5" s="122">
        <v>6.9</v>
      </c>
      <c r="P5" s="122">
        <v>2.4</v>
      </c>
      <c r="Q5" s="122">
        <v>19.8</v>
      </c>
      <c r="R5" s="122">
        <v>51.2</v>
      </c>
      <c r="S5" s="122">
        <v>29.4</v>
      </c>
      <c r="T5" s="122">
        <v>33.5</v>
      </c>
      <c r="U5" s="122">
        <v>31.3</v>
      </c>
      <c r="V5" s="122">
        <v>23.8</v>
      </c>
      <c r="W5" s="122">
        <v>12.3</v>
      </c>
      <c r="X5" s="122">
        <v>4.5</v>
      </c>
      <c r="Y5" s="122">
        <v>26.6</v>
      </c>
      <c r="Z5" s="122">
        <v>51</v>
      </c>
      <c r="AA5" s="122">
        <v>37.299999999999997</v>
      </c>
      <c r="AB5" s="122">
        <v>38.5</v>
      </c>
      <c r="AC5" s="122">
        <v>35.799999999999997</v>
      </c>
      <c r="AD5" s="122">
        <v>37</v>
      </c>
      <c r="AE5" s="122">
        <v>31.1</v>
      </c>
      <c r="AF5" s="122">
        <v>14.1</v>
      </c>
      <c r="AG5" s="122">
        <v>35</v>
      </c>
      <c r="AH5" s="108">
        <v>1</v>
      </c>
    </row>
    <row r="6" spans="1:34" ht="12.75">
      <c r="A6" s="124" t="s">
        <v>1534</v>
      </c>
      <c r="B6" s="122">
        <v>32</v>
      </c>
      <c r="C6" s="122">
        <v>38.6</v>
      </c>
      <c r="D6" s="122">
        <v>40.1</v>
      </c>
      <c r="E6" s="122">
        <v>36.5</v>
      </c>
      <c r="F6" s="122">
        <v>35.9</v>
      </c>
      <c r="G6" s="122">
        <v>32.1</v>
      </c>
      <c r="H6" s="122">
        <v>21.9</v>
      </c>
      <c r="I6" s="122">
        <v>33.9</v>
      </c>
      <c r="J6" s="122">
        <v>43.5</v>
      </c>
      <c r="K6" s="122">
        <v>9.5</v>
      </c>
      <c r="L6" s="122">
        <v>10</v>
      </c>
      <c r="M6" s="122">
        <v>7</v>
      </c>
      <c r="N6" s="122">
        <v>4.8</v>
      </c>
      <c r="O6" s="122">
        <v>2.2000000000000002</v>
      </c>
      <c r="P6" s="122">
        <v>0.6</v>
      </c>
      <c r="Q6" s="122">
        <v>11.1</v>
      </c>
      <c r="R6" s="122">
        <v>36.299999999999997</v>
      </c>
      <c r="S6" s="122">
        <v>15.2</v>
      </c>
      <c r="T6" s="122">
        <v>16</v>
      </c>
      <c r="U6" s="122">
        <v>11.7</v>
      </c>
      <c r="V6" s="122">
        <v>8.4</v>
      </c>
      <c r="W6" s="122">
        <v>4.0999999999999996</v>
      </c>
      <c r="X6" s="122">
        <v>1.1000000000000001</v>
      </c>
      <c r="Y6" s="122">
        <v>13.3</v>
      </c>
      <c r="Z6" s="122">
        <v>68.599999999999994</v>
      </c>
      <c r="AA6" s="122">
        <v>67.400000000000006</v>
      </c>
      <c r="AB6" s="122">
        <v>66.2</v>
      </c>
      <c r="AC6" s="122">
        <v>64.900000000000006</v>
      </c>
      <c r="AD6" s="122">
        <v>63.6</v>
      </c>
      <c r="AE6" s="122">
        <v>63.1</v>
      </c>
      <c r="AF6" s="122">
        <v>32</v>
      </c>
      <c r="AG6" s="122">
        <v>60.8</v>
      </c>
      <c r="AH6" s="108">
        <v>21</v>
      </c>
    </row>
    <row r="7" spans="1:34" ht="12.75">
      <c r="A7" s="123" t="s">
        <v>1535</v>
      </c>
      <c r="B7" s="122">
        <v>28.5</v>
      </c>
      <c r="C7" s="122">
        <v>35</v>
      </c>
      <c r="D7" s="122">
        <v>36.6</v>
      </c>
      <c r="E7" s="122">
        <v>33.200000000000003</v>
      </c>
      <c r="F7" s="122">
        <v>32.799999999999997</v>
      </c>
      <c r="G7" s="122">
        <v>29.4</v>
      </c>
      <c r="H7" s="122">
        <v>21.3</v>
      </c>
      <c r="I7" s="122">
        <v>31</v>
      </c>
      <c r="J7" s="122">
        <v>50.4</v>
      </c>
      <c r="K7" s="122">
        <v>12.6</v>
      </c>
      <c r="L7" s="122">
        <v>12.4</v>
      </c>
      <c r="M7" s="122">
        <v>9.4</v>
      </c>
      <c r="N7" s="122">
        <v>6.8</v>
      </c>
      <c r="O7" s="122">
        <v>3.1</v>
      </c>
      <c r="P7" s="122">
        <v>0.9</v>
      </c>
      <c r="Q7" s="122">
        <v>13.7</v>
      </c>
      <c r="R7" s="122">
        <v>36.1</v>
      </c>
      <c r="S7" s="122">
        <v>18.5</v>
      </c>
      <c r="T7" s="122">
        <v>18.5</v>
      </c>
      <c r="U7" s="122">
        <v>14.7</v>
      </c>
      <c r="V7" s="122">
        <v>11.3</v>
      </c>
      <c r="W7" s="122">
        <v>5.7</v>
      </c>
      <c r="X7" s="122">
        <v>1.6</v>
      </c>
      <c r="Y7" s="122">
        <v>15.2</v>
      </c>
      <c r="Z7" s="122">
        <v>58.7</v>
      </c>
      <c r="AA7" s="122">
        <v>58.5</v>
      </c>
      <c r="AB7" s="122">
        <v>58.2</v>
      </c>
      <c r="AC7" s="122">
        <v>57.4</v>
      </c>
      <c r="AD7" s="122">
        <v>56.6</v>
      </c>
      <c r="AE7" s="122">
        <v>56.7</v>
      </c>
      <c r="AF7" s="122">
        <v>30.6</v>
      </c>
      <c r="AG7" s="122">
        <v>53.8</v>
      </c>
      <c r="AH7" s="108">
        <v>21</v>
      </c>
    </row>
    <row r="8" spans="1:34" ht="12.75">
      <c r="A8" s="123" t="s">
        <v>1536</v>
      </c>
      <c r="B8" s="122">
        <v>71.8</v>
      </c>
      <c r="C8" s="122">
        <v>83</v>
      </c>
      <c r="D8" s="122">
        <v>82.6</v>
      </c>
      <c r="E8" s="122">
        <v>78</v>
      </c>
      <c r="F8" s="122">
        <v>68.8</v>
      </c>
      <c r="G8" s="122">
        <v>57.8</v>
      </c>
      <c r="H8" s="122">
        <v>31.1</v>
      </c>
      <c r="I8" s="122">
        <v>67.599999999999994</v>
      </c>
      <c r="J8" s="122">
        <v>98.9</v>
      </c>
      <c r="K8" s="122">
        <v>27.5</v>
      </c>
      <c r="L8" s="122">
        <v>27.9</v>
      </c>
      <c r="M8" s="122">
        <v>26.7</v>
      </c>
      <c r="N8" s="122">
        <v>21.3</v>
      </c>
      <c r="O8" s="122">
        <v>13.7</v>
      </c>
      <c r="P8" s="122">
        <v>5.9</v>
      </c>
      <c r="Q8" s="122">
        <v>31.7</v>
      </c>
      <c r="R8" s="122">
        <v>83.2</v>
      </c>
      <c r="S8" s="122">
        <v>41.3</v>
      </c>
      <c r="T8" s="122">
        <v>41.7</v>
      </c>
      <c r="U8" s="122">
        <v>39.799999999999997</v>
      </c>
      <c r="V8" s="122">
        <v>32.5</v>
      </c>
      <c r="W8" s="122">
        <v>22.1</v>
      </c>
      <c r="X8" s="122">
        <v>9.9</v>
      </c>
      <c r="Y8" s="122">
        <v>38.6</v>
      </c>
      <c r="Z8" s="122">
        <v>84</v>
      </c>
      <c r="AA8" s="122">
        <v>79.599999999999994</v>
      </c>
      <c r="AB8" s="122">
        <v>72.8</v>
      </c>
      <c r="AC8" s="122">
        <v>67.900000000000006</v>
      </c>
      <c r="AD8" s="122">
        <v>56.4</v>
      </c>
      <c r="AE8" s="122">
        <v>41.9</v>
      </c>
      <c r="AF8" s="122">
        <v>17.5</v>
      </c>
      <c r="AG8" s="122">
        <v>60</v>
      </c>
      <c r="AH8" s="108">
        <v>1</v>
      </c>
    </row>
    <row r="9" spans="1:34" ht="12.75">
      <c r="A9" s="123" t="s">
        <v>1538</v>
      </c>
      <c r="B9" s="122">
        <v>66.7</v>
      </c>
      <c r="C9" s="122">
        <v>64.8</v>
      </c>
      <c r="D9" s="122">
        <v>55.7</v>
      </c>
      <c r="E9" s="122">
        <v>55.9</v>
      </c>
      <c r="F9" s="122">
        <v>49</v>
      </c>
      <c r="G9" s="122">
        <v>38.1</v>
      </c>
      <c r="H9" s="122">
        <v>13.5</v>
      </c>
      <c r="I9" s="122">
        <v>49.1</v>
      </c>
      <c r="J9" s="122">
        <v>99.8</v>
      </c>
      <c r="K9" s="122">
        <v>99.3</v>
      </c>
      <c r="L9" s="122">
        <v>98.5</v>
      </c>
      <c r="M9" s="122">
        <v>94</v>
      </c>
      <c r="N9" s="122">
        <v>78.400000000000006</v>
      </c>
      <c r="O9" s="122">
        <v>76.599999999999994</v>
      </c>
      <c r="P9" s="122">
        <v>63.1</v>
      </c>
      <c r="Q9" s="122">
        <v>87.1</v>
      </c>
      <c r="R9" s="122">
        <v>79.900000000000006</v>
      </c>
      <c r="S9" s="122">
        <v>78.5</v>
      </c>
      <c r="T9" s="122">
        <v>71.2</v>
      </c>
      <c r="U9" s="122">
        <v>70.099999999999994</v>
      </c>
      <c r="V9" s="122">
        <v>60.3</v>
      </c>
      <c r="W9" s="122">
        <v>50.9</v>
      </c>
      <c r="X9" s="122">
        <v>22.3</v>
      </c>
      <c r="Y9" s="122">
        <v>61.9</v>
      </c>
      <c r="Z9" s="122">
        <v>84.5</v>
      </c>
      <c r="AA9" s="122">
        <v>82.1</v>
      </c>
      <c r="AB9" s="122">
        <v>76.599999999999994</v>
      </c>
      <c r="AC9" s="122">
        <v>72.8</v>
      </c>
      <c r="AD9" s="122">
        <v>62.5</v>
      </c>
      <c r="AE9" s="122">
        <v>47.8</v>
      </c>
      <c r="AF9" s="122">
        <v>18.7</v>
      </c>
      <c r="AG9" s="122">
        <v>63.6</v>
      </c>
      <c r="AH9" s="108">
        <v>1</v>
      </c>
    </row>
    <row r="10" spans="1:34" ht="12.75">
      <c r="A10" s="123" t="s">
        <v>1549</v>
      </c>
      <c r="B10" s="122">
        <v>35</v>
      </c>
      <c r="C10" s="122">
        <v>54.2</v>
      </c>
      <c r="D10" s="122">
        <v>60.4</v>
      </c>
      <c r="E10" s="122">
        <v>55.9</v>
      </c>
      <c r="F10" s="122">
        <v>52.6</v>
      </c>
      <c r="G10" s="122">
        <v>48.1</v>
      </c>
      <c r="H10" s="122">
        <v>41.1</v>
      </c>
      <c r="I10" s="122">
        <v>49.6</v>
      </c>
      <c r="J10" s="122">
        <v>67.099999999999994</v>
      </c>
      <c r="K10" s="122">
        <v>44</v>
      </c>
      <c r="L10" s="122">
        <v>45.1</v>
      </c>
      <c r="M10" s="122">
        <v>35.6</v>
      </c>
      <c r="N10" s="122">
        <v>26.6</v>
      </c>
      <c r="O10" s="122">
        <v>14.7</v>
      </c>
      <c r="P10" s="122">
        <v>2.7</v>
      </c>
      <c r="Q10" s="122">
        <v>33.700000000000003</v>
      </c>
      <c r="R10" s="122">
        <v>45.9</v>
      </c>
      <c r="S10" s="122">
        <v>48.2</v>
      </c>
      <c r="T10" s="122">
        <v>51.4</v>
      </c>
      <c r="U10" s="122">
        <v>43.4</v>
      </c>
      <c r="V10" s="122">
        <v>35.299999999999997</v>
      </c>
      <c r="W10" s="122">
        <v>22.5</v>
      </c>
      <c r="X10" s="122">
        <v>5.0999999999999996</v>
      </c>
      <c r="Y10" s="122">
        <v>36</v>
      </c>
      <c r="Z10" s="122">
        <v>78.2</v>
      </c>
      <c r="AA10" s="122">
        <v>78.2</v>
      </c>
      <c r="AB10" s="122">
        <v>78.7</v>
      </c>
      <c r="AC10" s="122">
        <v>78.099999999999994</v>
      </c>
      <c r="AD10" s="122">
        <v>77</v>
      </c>
      <c r="AE10" s="122">
        <v>79.400000000000006</v>
      </c>
      <c r="AF10" s="122">
        <v>70</v>
      </c>
      <c r="AG10" s="122">
        <v>77.099999999999994</v>
      </c>
      <c r="AH10" s="108">
        <v>21</v>
      </c>
    </row>
    <row r="11" spans="1:34" ht="12.75">
      <c r="A11" s="123" t="s">
        <v>863</v>
      </c>
      <c r="B11" s="122">
        <v>43.6</v>
      </c>
      <c r="C11" s="122">
        <v>50</v>
      </c>
      <c r="D11" s="122">
        <v>51.7</v>
      </c>
      <c r="E11" s="122">
        <v>49.6</v>
      </c>
      <c r="F11" s="122">
        <v>47</v>
      </c>
      <c r="G11" s="122">
        <v>41.4</v>
      </c>
      <c r="H11" s="122">
        <v>26.3</v>
      </c>
      <c r="I11" s="122">
        <v>44.2</v>
      </c>
      <c r="J11" s="122">
        <v>65.400000000000006</v>
      </c>
      <c r="K11" s="122">
        <v>37</v>
      </c>
      <c r="L11" s="122">
        <v>40.700000000000003</v>
      </c>
      <c r="M11" s="122">
        <v>36.9</v>
      </c>
      <c r="N11" s="122">
        <v>31.2</v>
      </c>
      <c r="O11" s="122">
        <v>23.9</v>
      </c>
      <c r="P11" s="122">
        <v>13.9</v>
      </c>
      <c r="Q11" s="122">
        <v>35.6</v>
      </c>
      <c r="R11" s="122">
        <v>51.5</v>
      </c>
      <c r="S11" s="122">
        <v>36.1</v>
      </c>
      <c r="T11" s="122">
        <v>37.200000000000003</v>
      </c>
      <c r="U11" s="122">
        <v>34.299999999999997</v>
      </c>
      <c r="V11" s="122">
        <v>28.4</v>
      </c>
      <c r="W11" s="122">
        <v>19.7</v>
      </c>
      <c r="X11" s="122">
        <v>7.4</v>
      </c>
      <c r="Y11" s="122">
        <v>30.7</v>
      </c>
      <c r="Z11" s="122">
        <v>62.2</v>
      </c>
      <c r="AA11" s="122">
        <v>58.2</v>
      </c>
      <c r="AB11" s="122">
        <v>57</v>
      </c>
      <c r="AC11" s="122">
        <v>54.6</v>
      </c>
      <c r="AD11" s="122">
        <v>51.9</v>
      </c>
      <c r="AE11" s="122">
        <v>46.5</v>
      </c>
      <c r="AF11" s="122">
        <v>25.4</v>
      </c>
      <c r="AG11" s="122">
        <v>50.8</v>
      </c>
      <c r="AH11" s="109" t="s">
        <v>53</v>
      </c>
    </row>
    <row r="12" spans="1:34" ht="12.75">
      <c r="A12" s="123" t="s">
        <v>864</v>
      </c>
      <c r="B12" s="122">
        <v>6.8</v>
      </c>
      <c r="C12" s="122">
        <v>7.7</v>
      </c>
      <c r="D12" s="122">
        <v>7.4</v>
      </c>
      <c r="E12" s="122">
        <v>7.2</v>
      </c>
      <c r="F12" s="122">
        <v>6.5</v>
      </c>
      <c r="G12" s="122">
        <v>5.6</v>
      </c>
      <c r="H12" s="122">
        <v>4.5999999999999996</v>
      </c>
      <c r="I12" s="122">
        <v>6.6</v>
      </c>
      <c r="J12" s="122">
        <v>8</v>
      </c>
      <c r="K12" s="122">
        <v>10.3</v>
      </c>
      <c r="L12" s="122">
        <v>11.1</v>
      </c>
      <c r="M12" s="122">
        <v>10.8</v>
      </c>
      <c r="N12" s="122">
        <v>10.199999999999999</v>
      </c>
      <c r="O12" s="122">
        <v>10.3</v>
      </c>
      <c r="P12" s="122">
        <v>7.9</v>
      </c>
      <c r="Q12" s="122">
        <v>9.8000000000000007</v>
      </c>
      <c r="R12" s="122">
        <v>7.4</v>
      </c>
      <c r="S12" s="122">
        <v>7.5</v>
      </c>
      <c r="T12" s="122">
        <v>6.6</v>
      </c>
      <c r="U12" s="122">
        <v>6.6</v>
      </c>
      <c r="V12" s="122">
        <v>5.8</v>
      </c>
      <c r="W12" s="122">
        <v>5.2</v>
      </c>
      <c r="X12" s="122">
        <v>2.4</v>
      </c>
      <c r="Y12" s="122">
        <v>5.9</v>
      </c>
      <c r="Z12" s="122">
        <v>7.2</v>
      </c>
      <c r="AA12" s="122">
        <v>7.8</v>
      </c>
      <c r="AB12" s="122">
        <v>7</v>
      </c>
      <c r="AC12" s="122">
        <v>7</v>
      </c>
      <c r="AD12" s="122">
        <v>6.1</v>
      </c>
      <c r="AE12" s="122">
        <v>6.8</v>
      </c>
      <c r="AF12" s="122">
        <v>7.1</v>
      </c>
      <c r="AG12" s="122">
        <v>7</v>
      </c>
      <c r="AH12" s="109" t="s">
        <v>53</v>
      </c>
    </row>
    <row r="13" spans="1:34" ht="12.75">
      <c r="A13" s="123" t="s">
        <v>865</v>
      </c>
      <c r="B13" s="122">
        <v>365</v>
      </c>
      <c r="C13" s="122">
        <v>479.7</v>
      </c>
      <c r="D13" s="122">
        <v>441.8</v>
      </c>
      <c r="E13" s="122">
        <v>416.3</v>
      </c>
      <c r="F13" s="122">
        <v>341.5</v>
      </c>
      <c r="G13" s="122">
        <v>253.4</v>
      </c>
      <c r="H13" s="122">
        <v>172.6</v>
      </c>
      <c r="I13" s="122">
        <v>352.9</v>
      </c>
      <c r="J13" s="122">
        <v>506.3</v>
      </c>
      <c r="K13" s="122">
        <v>847.3</v>
      </c>
      <c r="L13" s="122">
        <v>994</v>
      </c>
      <c r="M13" s="122">
        <v>935.9</v>
      </c>
      <c r="N13" s="122">
        <v>840.3</v>
      </c>
      <c r="O13" s="122">
        <v>840.7</v>
      </c>
      <c r="P13" s="122">
        <v>501.1</v>
      </c>
      <c r="Q13" s="122">
        <v>780.8</v>
      </c>
      <c r="R13" s="122">
        <v>434.9</v>
      </c>
      <c r="S13" s="122">
        <v>447.9</v>
      </c>
      <c r="T13" s="122">
        <v>345.1</v>
      </c>
      <c r="U13" s="122">
        <v>350.5</v>
      </c>
      <c r="V13" s="122">
        <v>264.7</v>
      </c>
      <c r="W13" s="122">
        <v>212.9</v>
      </c>
      <c r="X13" s="122">
        <v>44.9</v>
      </c>
      <c r="Y13" s="122">
        <v>300.2</v>
      </c>
      <c r="Z13" s="122">
        <v>417.1</v>
      </c>
      <c r="AA13" s="122">
        <v>492.1</v>
      </c>
      <c r="AB13" s="122">
        <v>397.5</v>
      </c>
      <c r="AC13" s="122">
        <v>397.5</v>
      </c>
      <c r="AD13" s="122">
        <v>297.7</v>
      </c>
      <c r="AE13" s="122">
        <v>370.9</v>
      </c>
      <c r="AF13" s="122">
        <v>401.1</v>
      </c>
      <c r="AG13" s="122">
        <v>396.3</v>
      </c>
      <c r="AH13" s="109" t="s">
        <v>53</v>
      </c>
    </row>
    <row r="14" spans="1:34" ht="12.75">
      <c r="A14" s="123" t="s">
        <v>866</v>
      </c>
      <c r="B14" s="122">
        <v>19.100000000000001</v>
      </c>
      <c r="C14" s="122">
        <v>21.9</v>
      </c>
      <c r="D14" s="122">
        <v>21</v>
      </c>
      <c r="E14" s="122">
        <v>20.399999999999999</v>
      </c>
      <c r="F14" s="122">
        <v>18.5</v>
      </c>
      <c r="G14" s="122">
        <v>15.9</v>
      </c>
      <c r="H14" s="122">
        <v>13.1</v>
      </c>
      <c r="I14" s="122">
        <v>18.600000000000001</v>
      </c>
      <c r="J14" s="122">
        <v>22.5</v>
      </c>
      <c r="K14" s="122">
        <v>29.1</v>
      </c>
      <c r="L14" s="122">
        <v>31.5</v>
      </c>
      <c r="M14" s="122">
        <v>30.6</v>
      </c>
      <c r="N14" s="122">
        <v>29</v>
      </c>
      <c r="O14" s="122">
        <v>29</v>
      </c>
      <c r="P14" s="122">
        <v>22.4</v>
      </c>
      <c r="Q14" s="122">
        <v>27.7</v>
      </c>
      <c r="R14" s="122">
        <v>20.9</v>
      </c>
      <c r="S14" s="122">
        <v>21.2</v>
      </c>
      <c r="T14" s="122">
        <v>18.600000000000001</v>
      </c>
      <c r="U14" s="122">
        <v>18.7</v>
      </c>
      <c r="V14" s="122">
        <v>16.3</v>
      </c>
      <c r="W14" s="122">
        <v>14.6</v>
      </c>
      <c r="X14" s="122">
        <v>6.7</v>
      </c>
      <c r="Y14" s="122">
        <v>16.7</v>
      </c>
      <c r="Z14" s="122">
        <v>20.399999999999999</v>
      </c>
      <c r="AA14" s="122">
        <v>22.2</v>
      </c>
      <c r="AB14" s="122">
        <v>19.899999999999999</v>
      </c>
      <c r="AC14" s="122">
        <v>19.899999999999999</v>
      </c>
      <c r="AD14" s="122">
        <v>17.3</v>
      </c>
      <c r="AE14" s="122">
        <v>19.3</v>
      </c>
      <c r="AF14" s="122">
        <v>20</v>
      </c>
      <c r="AG14" s="122">
        <v>19.899999999999999</v>
      </c>
      <c r="AH14" s="109" t="s">
        <v>53</v>
      </c>
    </row>
    <row r="15" spans="1:34" ht="12.75">
      <c r="A15" s="192" t="s">
        <v>1541</v>
      </c>
      <c r="B15" s="271"/>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8"/>
      <c r="AH15" s="193">
        <v>67</v>
      </c>
    </row>
    <row r="16" spans="1:34" ht="12.75">
      <c r="A16" s="190" t="s">
        <v>505</v>
      </c>
      <c r="B16" s="271" t="s">
        <v>1542</v>
      </c>
      <c r="C16" s="247"/>
      <c r="D16" s="247"/>
      <c r="E16" s="247"/>
      <c r="F16" s="247"/>
      <c r="G16" s="247"/>
      <c r="H16" s="247"/>
      <c r="I16" s="248"/>
      <c r="J16" s="271" t="s">
        <v>1543</v>
      </c>
      <c r="K16" s="247"/>
      <c r="L16" s="247"/>
      <c r="M16" s="247"/>
      <c r="N16" s="247"/>
      <c r="O16" s="247"/>
      <c r="P16" s="247"/>
      <c r="Q16" s="248"/>
      <c r="R16" s="271" t="s">
        <v>1544</v>
      </c>
      <c r="S16" s="247"/>
      <c r="T16" s="247"/>
      <c r="U16" s="247"/>
      <c r="V16" s="247"/>
      <c r="W16" s="247"/>
      <c r="X16" s="247"/>
      <c r="Y16" s="248"/>
      <c r="Z16" s="271" t="s">
        <v>1545</v>
      </c>
      <c r="AA16" s="247"/>
      <c r="AB16" s="247"/>
      <c r="AC16" s="247"/>
      <c r="AD16" s="247"/>
      <c r="AE16" s="247"/>
      <c r="AF16" s="247"/>
      <c r="AG16" s="248"/>
      <c r="AH16" s="105"/>
    </row>
    <row r="17" spans="1:34" ht="12.75">
      <c r="A17" s="116"/>
      <c r="B17" s="191" t="s">
        <v>1522</v>
      </c>
      <c r="C17" s="191" t="s">
        <v>1523</v>
      </c>
      <c r="D17" s="191" t="s">
        <v>847</v>
      </c>
      <c r="E17" s="191" t="s">
        <v>1524</v>
      </c>
      <c r="F17" s="191" t="s">
        <v>1525</v>
      </c>
      <c r="G17" s="191" t="s">
        <v>1526</v>
      </c>
      <c r="H17" s="191" t="s">
        <v>1527</v>
      </c>
      <c r="I17" s="191" t="s">
        <v>1528</v>
      </c>
      <c r="J17" s="191" t="s">
        <v>1522</v>
      </c>
      <c r="K17" s="191" t="s">
        <v>1523</v>
      </c>
      <c r="L17" s="191" t="s">
        <v>847</v>
      </c>
      <c r="M17" s="191" t="s">
        <v>1524</v>
      </c>
      <c r="N17" s="191" t="s">
        <v>1525</v>
      </c>
      <c r="O17" s="191" t="s">
        <v>1526</v>
      </c>
      <c r="P17" s="191" t="s">
        <v>1527</v>
      </c>
      <c r="Q17" s="191" t="s">
        <v>1528</v>
      </c>
      <c r="R17" s="191" t="s">
        <v>1522</v>
      </c>
      <c r="S17" s="191" t="s">
        <v>1523</v>
      </c>
      <c r="T17" s="191" t="s">
        <v>847</v>
      </c>
      <c r="U17" s="191" t="s">
        <v>1524</v>
      </c>
      <c r="V17" s="191" t="s">
        <v>1525</v>
      </c>
      <c r="W17" s="191" t="s">
        <v>1526</v>
      </c>
      <c r="X17" s="191" t="s">
        <v>1527</v>
      </c>
      <c r="Y17" s="191" t="s">
        <v>1528</v>
      </c>
      <c r="Z17" s="191" t="s">
        <v>1522</v>
      </c>
      <c r="AA17" s="191" t="s">
        <v>1523</v>
      </c>
      <c r="AB17" s="191" t="s">
        <v>847</v>
      </c>
      <c r="AC17" s="191" t="s">
        <v>1524</v>
      </c>
      <c r="AD17" s="191" t="s">
        <v>1525</v>
      </c>
      <c r="AE17" s="191" t="s">
        <v>1526</v>
      </c>
      <c r="AF17" s="191" t="s">
        <v>1527</v>
      </c>
      <c r="AG17" s="191" t="s">
        <v>1528</v>
      </c>
      <c r="AH17" s="105"/>
    </row>
    <row r="18" spans="1:34" ht="12.75">
      <c r="A18" s="123" t="s">
        <v>1532</v>
      </c>
      <c r="B18" s="122">
        <v>16.7</v>
      </c>
      <c r="C18" s="122">
        <v>10.1</v>
      </c>
      <c r="D18" s="122">
        <v>13</v>
      </c>
      <c r="E18" s="122">
        <v>13.2</v>
      </c>
      <c r="F18" s="122">
        <v>12.8</v>
      </c>
      <c r="G18" s="122">
        <v>12.3</v>
      </c>
      <c r="H18" s="122">
        <v>4.0999999999999996</v>
      </c>
      <c r="I18" s="122">
        <v>11.8</v>
      </c>
      <c r="J18" s="122">
        <v>47</v>
      </c>
      <c r="K18" s="122">
        <v>45.4</v>
      </c>
      <c r="L18" s="122">
        <v>73.3</v>
      </c>
      <c r="M18" s="122">
        <v>79</v>
      </c>
      <c r="N18" s="122">
        <v>92.8</v>
      </c>
      <c r="O18" s="122">
        <v>84.5</v>
      </c>
      <c r="P18" s="122">
        <v>49</v>
      </c>
      <c r="Q18" s="122">
        <v>67.3</v>
      </c>
      <c r="R18" s="122">
        <v>24.7</v>
      </c>
      <c r="S18" s="122">
        <v>16.5</v>
      </c>
      <c r="T18" s="122">
        <v>22.1</v>
      </c>
      <c r="U18" s="122">
        <v>22.7</v>
      </c>
      <c r="V18" s="122">
        <v>22.5</v>
      </c>
      <c r="W18" s="122">
        <v>21.5</v>
      </c>
      <c r="X18" s="122">
        <v>7.6</v>
      </c>
      <c r="Y18" s="122">
        <v>19.600000000000001</v>
      </c>
      <c r="Z18" s="122">
        <v>27.3</v>
      </c>
      <c r="AA18" s="122">
        <v>26.3</v>
      </c>
      <c r="AB18" s="122">
        <v>27.2</v>
      </c>
      <c r="AC18" s="122">
        <v>24.8</v>
      </c>
      <c r="AD18" s="122">
        <v>25.2</v>
      </c>
      <c r="AE18" s="122">
        <v>21.3</v>
      </c>
      <c r="AF18" s="122">
        <v>5.8</v>
      </c>
      <c r="AG18" s="122">
        <v>22.5</v>
      </c>
      <c r="AH18" s="108">
        <v>1</v>
      </c>
    </row>
    <row r="19" spans="1:34" ht="12.75">
      <c r="A19" s="123" t="s">
        <v>1533</v>
      </c>
      <c r="B19" s="122">
        <v>28.8</v>
      </c>
      <c r="C19" s="122">
        <v>12.9</v>
      </c>
      <c r="D19" s="122">
        <v>18.3</v>
      </c>
      <c r="E19" s="122">
        <v>22.5</v>
      </c>
      <c r="F19" s="122">
        <v>18.8</v>
      </c>
      <c r="G19" s="122">
        <v>10.5</v>
      </c>
      <c r="H19" s="122">
        <v>5.2</v>
      </c>
      <c r="I19" s="122">
        <v>16.7</v>
      </c>
      <c r="J19" s="122">
        <v>91.9</v>
      </c>
      <c r="K19" s="122">
        <v>54.1</v>
      </c>
      <c r="L19" s="122">
        <v>65.400000000000006</v>
      </c>
      <c r="M19" s="122">
        <v>48.6</v>
      </c>
      <c r="N19" s="122">
        <v>39.299999999999997</v>
      </c>
      <c r="O19" s="122">
        <v>15.7</v>
      </c>
      <c r="P19" s="122">
        <v>3.9</v>
      </c>
      <c r="Q19" s="122">
        <v>45.6</v>
      </c>
      <c r="R19" s="122">
        <v>43.8</v>
      </c>
      <c r="S19" s="122">
        <v>20.8</v>
      </c>
      <c r="T19" s="122">
        <v>28.6</v>
      </c>
      <c r="U19" s="122">
        <v>30.8</v>
      </c>
      <c r="V19" s="122">
        <v>25.4</v>
      </c>
      <c r="W19" s="122">
        <v>12.6</v>
      </c>
      <c r="X19" s="122">
        <v>4.4000000000000004</v>
      </c>
      <c r="Y19" s="122">
        <v>23.8</v>
      </c>
      <c r="Z19" s="122">
        <v>51</v>
      </c>
      <c r="AA19" s="122">
        <v>37.1</v>
      </c>
      <c r="AB19" s="122">
        <v>38.4</v>
      </c>
      <c r="AC19" s="122">
        <v>35.700000000000003</v>
      </c>
      <c r="AD19" s="122">
        <v>37</v>
      </c>
      <c r="AE19" s="122">
        <v>31.1</v>
      </c>
      <c r="AF19" s="122">
        <v>14.1</v>
      </c>
      <c r="AG19" s="122">
        <v>34.9</v>
      </c>
      <c r="AH19" s="108">
        <v>1</v>
      </c>
    </row>
    <row r="20" spans="1:34" ht="12.75">
      <c r="A20" s="123" t="s">
        <v>1534</v>
      </c>
      <c r="B20" s="122">
        <v>18.3</v>
      </c>
      <c r="C20" s="122">
        <v>3.5</v>
      </c>
      <c r="D20" s="122">
        <v>3.7</v>
      </c>
      <c r="E20" s="122">
        <v>4.5</v>
      </c>
      <c r="F20" s="122">
        <v>3.5</v>
      </c>
      <c r="G20" s="122">
        <v>2</v>
      </c>
      <c r="H20" s="122">
        <v>0.6</v>
      </c>
      <c r="I20" s="122">
        <v>5.2</v>
      </c>
      <c r="J20" s="122">
        <v>99.8</v>
      </c>
      <c r="K20" s="122">
        <v>97</v>
      </c>
      <c r="L20" s="122">
        <v>96.5</v>
      </c>
      <c r="M20" s="122">
        <v>48.8</v>
      </c>
      <c r="N20" s="122">
        <v>38.299999999999997</v>
      </c>
      <c r="O20" s="122">
        <v>16.899999999999999</v>
      </c>
      <c r="P20" s="122">
        <v>2.7</v>
      </c>
      <c r="Q20" s="122">
        <v>57.2</v>
      </c>
      <c r="R20" s="122">
        <v>31</v>
      </c>
      <c r="S20" s="122">
        <v>6.8</v>
      </c>
      <c r="T20" s="122">
        <v>7.1</v>
      </c>
      <c r="U20" s="122">
        <v>8.3000000000000007</v>
      </c>
      <c r="V20" s="122">
        <v>6.4</v>
      </c>
      <c r="W20" s="122">
        <v>3.5</v>
      </c>
      <c r="X20" s="122">
        <v>1</v>
      </c>
      <c r="Y20" s="122">
        <v>9.1</v>
      </c>
      <c r="Z20" s="122">
        <v>68.5</v>
      </c>
      <c r="AA20" s="122">
        <v>67.2</v>
      </c>
      <c r="AB20" s="122">
        <v>66.099999999999994</v>
      </c>
      <c r="AC20" s="122">
        <v>64.8</v>
      </c>
      <c r="AD20" s="122">
        <v>63.6</v>
      </c>
      <c r="AE20" s="122">
        <v>63.1</v>
      </c>
      <c r="AF20" s="122">
        <v>32</v>
      </c>
      <c r="AG20" s="122">
        <v>60.8</v>
      </c>
      <c r="AH20" s="108">
        <v>21</v>
      </c>
    </row>
    <row r="21" spans="1:34" ht="12.75">
      <c r="A21" s="123" t="s">
        <v>1535</v>
      </c>
      <c r="B21" s="122">
        <v>15.7</v>
      </c>
      <c r="C21" s="122">
        <v>3</v>
      </c>
      <c r="D21" s="122">
        <v>3.3</v>
      </c>
      <c r="E21" s="122">
        <v>3.1</v>
      </c>
      <c r="F21" s="122">
        <v>2.4</v>
      </c>
      <c r="G21" s="122">
        <v>1.7</v>
      </c>
      <c r="H21" s="122">
        <v>0.8</v>
      </c>
      <c r="I21" s="122">
        <v>4.3</v>
      </c>
      <c r="J21" s="122">
        <v>100</v>
      </c>
      <c r="K21" s="122">
        <v>99.6</v>
      </c>
      <c r="L21" s="122">
        <v>98.7</v>
      </c>
      <c r="M21" s="122">
        <v>82.4</v>
      </c>
      <c r="N21" s="122">
        <v>74</v>
      </c>
      <c r="O21" s="122">
        <v>39</v>
      </c>
      <c r="P21" s="122">
        <v>5.4</v>
      </c>
      <c r="Q21" s="122">
        <v>71.3</v>
      </c>
      <c r="R21" s="122">
        <v>27.1</v>
      </c>
      <c r="S21" s="122">
        <v>5.8</v>
      </c>
      <c r="T21" s="122">
        <v>6.3</v>
      </c>
      <c r="U21" s="122">
        <v>5.9</v>
      </c>
      <c r="V21" s="122">
        <v>4.7</v>
      </c>
      <c r="W21" s="122">
        <v>3.3</v>
      </c>
      <c r="X21" s="122">
        <v>1.3</v>
      </c>
      <c r="Y21" s="122">
        <v>7.8</v>
      </c>
      <c r="Z21" s="122">
        <v>58.7</v>
      </c>
      <c r="AA21" s="122">
        <v>58.3</v>
      </c>
      <c r="AB21" s="122">
        <v>58</v>
      </c>
      <c r="AC21" s="122">
        <v>57.2</v>
      </c>
      <c r="AD21" s="122">
        <v>56.5</v>
      </c>
      <c r="AE21" s="122">
        <v>56.6</v>
      </c>
      <c r="AF21" s="122">
        <v>30.6</v>
      </c>
      <c r="AG21" s="122">
        <v>53.7</v>
      </c>
      <c r="AH21" s="108">
        <v>21</v>
      </c>
    </row>
    <row r="22" spans="1:34" ht="12.75">
      <c r="A22" s="123" t="s">
        <v>1536</v>
      </c>
      <c r="B22" s="122">
        <v>42.9</v>
      </c>
      <c r="C22" s="122">
        <v>7.9</v>
      </c>
      <c r="D22" s="122">
        <v>10.1</v>
      </c>
      <c r="E22" s="122">
        <v>13.3</v>
      </c>
      <c r="F22" s="122">
        <v>12.1</v>
      </c>
      <c r="G22" s="122">
        <v>8</v>
      </c>
      <c r="H22" s="122">
        <v>2.4</v>
      </c>
      <c r="I22" s="122">
        <v>13.8</v>
      </c>
      <c r="J22" s="122">
        <v>99.7</v>
      </c>
      <c r="K22" s="122">
        <v>99.2</v>
      </c>
      <c r="L22" s="122">
        <v>98</v>
      </c>
      <c r="M22" s="122">
        <v>94.4</v>
      </c>
      <c r="N22" s="122">
        <v>76.2</v>
      </c>
      <c r="O22" s="122">
        <v>66.599999999999994</v>
      </c>
      <c r="P22" s="122">
        <v>33.200000000000003</v>
      </c>
      <c r="Q22" s="122">
        <v>81</v>
      </c>
      <c r="R22" s="122">
        <v>60</v>
      </c>
      <c r="S22" s="122">
        <v>14.6</v>
      </c>
      <c r="T22" s="122">
        <v>18.3</v>
      </c>
      <c r="U22" s="122">
        <v>23.2</v>
      </c>
      <c r="V22" s="122">
        <v>21</v>
      </c>
      <c r="W22" s="122">
        <v>14.3</v>
      </c>
      <c r="X22" s="122">
        <v>4.4000000000000004</v>
      </c>
      <c r="Y22" s="122">
        <v>22.3</v>
      </c>
      <c r="Z22" s="122">
        <v>83.9</v>
      </c>
      <c r="AA22" s="122">
        <v>79</v>
      </c>
      <c r="AB22" s="122">
        <v>72.3</v>
      </c>
      <c r="AC22" s="122">
        <v>67.5</v>
      </c>
      <c r="AD22" s="122">
        <v>56.1</v>
      </c>
      <c r="AE22" s="122">
        <v>41.8</v>
      </c>
      <c r="AF22" s="122">
        <v>17.5</v>
      </c>
      <c r="AG22" s="122">
        <v>59.7</v>
      </c>
      <c r="AH22" s="108">
        <v>1</v>
      </c>
    </row>
    <row r="23" spans="1:34" ht="12.75">
      <c r="A23" s="123" t="s">
        <v>1538</v>
      </c>
      <c r="B23" s="122">
        <v>43.3</v>
      </c>
      <c r="C23" s="122">
        <v>27.7</v>
      </c>
      <c r="D23" s="122">
        <v>33.9</v>
      </c>
      <c r="E23" s="122">
        <v>38.6</v>
      </c>
      <c r="F23" s="122">
        <v>36.9</v>
      </c>
      <c r="G23" s="122">
        <v>30.9</v>
      </c>
      <c r="H23" s="122">
        <v>11.5</v>
      </c>
      <c r="I23" s="122">
        <v>31.8</v>
      </c>
      <c r="J23" s="122">
        <v>99.8</v>
      </c>
      <c r="K23" s="122">
        <v>99.3</v>
      </c>
      <c r="L23" s="122">
        <v>97.7</v>
      </c>
      <c r="M23" s="122">
        <v>98.3</v>
      </c>
      <c r="N23" s="122">
        <v>81.900000000000006</v>
      </c>
      <c r="O23" s="122">
        <v>75.2</v>
      </c>
      <c r="P23" s="122">
        <v>61.2</v>
      </c>
      <c r="Q23" s="122">
        <v>87.6</v>
      </c>
      <c r="R23" s="122">
        <v>60.4</v>
      </c>
      <c r="S23" s="122">
        <v>43.3</v>
      </c>
      <c r="T23" s="122">
        <v>50.4</v>
      </c>
      <c r="U23" s="122">
        <v>55.4</v>
      </c>
      <c r="V23" s="122">
        <v>50.9</v>
      </c>
      <c r="W23" s="122">
        <v>43.8</v>
      </c>
      <c r="X23" s="122">
        <v>19.3</v>
      </c>
      <c r="Y23" s="122">
        <v>46.2</v>
      </c>
      <c r="Z23" s="122">
        <v>84.5</v>
      </c>
      <c r="AA23" s="122">
        <v>81.5</v>
      </c>
      <c r="AB23" s="122">
        <v>76</v>
      </c>
      <c r="AC23" s="122">
        <v>72.3</v>
      </c>
      <c r="AD23" s="122">
        <v>62.1</v>
      </c>
      <c r="AE23" s="122">
        <v>47.3</v>
      </c>
      <c r="AF23" s="122">
        <v>18.399999999999999</v>
      </c>
      <c r="AG23" s="122">
        <v>63.2</v>
      </c>
      <c r="AH23" s="108">
        <v>1</v>
      </c>
    </row>
    <row r="24" spans="1:34" ht="12.75">
      <c r="A24" s="123" t="s">
        <v>1549</v>
      </c>
      <c r="B24" s="122">
        <v>20.9</v>
      </c>
      <c r="C24" s="122">
        <v>14.1</v>
      </c>
      <c r="D24" s="122">
        <v>12.9</v>
      </c>
      <c r="E24" s="122">
        <v>8</v>
      </c>
      <c r="F24" s="122">
        <v>6.3</v>
      </c>
      <c r="G24" s="122">
        <v>3.8</v>
      </c>
      <c r="H24" s="122">
        <v>1.3</v>
      </c>
      <c r="I24" s="122">
        <v>9.6</v>
      </c>
      <c r="J24" s="122">
        <v>100</v>
      </c>
      <c r="K24" s="122">
        <v>100</v>
      </c>
      <c r="L24" s="122">
        <v>100</v>
      </c>
      <c r="M24" s="122">
        <v>99.9</v>
      </c>
      <c r="N24" s="122">
        <v>99.9</v>
      </c>
      <c r="O24" s="122">
        <v>98.7</v>
      </c>
      <c r="P24" s="122">
        <v>43</v>
      </c>
      <c r="Q24" s="122">
        <v>91.6</v>
      </c>
      <c r="R24" s="122">
        <v>34.6</v>
      </c>
      <c r="S24" s="122">
        <v>24.6</v>
      </c>
      <c r="T24" s="122">
        <v>22.8</v>
      </c>
      <c r="U24" s="122">
        <v>14.7</v>
      </c>
      <c r="V24" s="122">
        <v>11.7</v>
      </c>
      <c r="W24" s="122">
        <v>7.4</v>
      </c>
      <c r="X24" s="122">
        <v>2.5</v>
      </c>
      <c r="Y24" s="122">
        <v>16.899999999999999</v>
      </c>
      <c r="Z24" s="122">
        <v>78.2</v>
      </c>
      <c r="AA24" s="122">
        <v>78</v>
      </c>
      <c r="AB24" s="122">
        <v>78.3</v>
      </c>
      <c r="AC24" s="122">
        <v>77.5</v>
      </c>
      <c r="AD24" s="122">
        <v>76.3</v>
      </c>
      <c r="AE24" s="122">
        <v>78.7</v>
      </c>
      <c r="AF24" s="122">
        <v>69.900000000000006</v>
      </c>
      <c r="AG24" s="122">
        <v>76.7</v>
      </c>
      <c r="AH24" s="108">
        <v>21</v>
      </c>
    </row>
    <row r="25" spans="1:34" ht="12.75">
      <c r="A25" s="123" t="s">
        <v>863</v>
      </c>
      <c r="B25" s="122">
        <v>26.6</v>
      </c>
      <c r="C25" s="122">
        <v>11.1</v>
      </c>
      <c r="D25" s="122">
        <v>13.4</v>
      </c>
      <c r="E25" s="122">
        <v>15.2</v>
      </c>
      <c r="F25" s="122">
        <v>13.8</v>
      </c>
      <c r="G25" s="122">
        <v>9.9</v>
      </c>
      <c r="H25" s="122">
        <v>3.8</v>
      </c>
      <c r="I25" s="122">
        <v>13.4</v>
      </c>
      <c r="J25" s="122">
        <v>91.9</v>
      </c>
      <c r="K25" s="122">
        <v>83.6</v>
      </c>
      <c r="L25" s="122">
        <v>89.3</v>
      </c>
      <c r="M25" s="122">
        <v>78.7</v>
      </c>
      <c r="N25" s="122">
        <v>72.2</v>
      </c>
      <c r="O25" s="122">
        <v>56</v>
      </c>
      <c r="P25" s="122">
        <v>26.2</v>
      </c>
      <c r="Q25" s="122">
        <v>71.099999999999994</v>
      </c>
      <c r="R25" s="122">
        <v>40.299999999999997</v>
      </c>
      <c r="S25" s="122">
        <v>18.7</v>
      </c>
      <c r="T25" s="122">
        <v>22.1</v>
      </c>
      <c r="U25" s="122">
        <v>23.9</v>
      </c>
      <c r="V25" s="122">
        <v>21.4</v>
      </c>
      <c r="W25" s="122">
        <v>15.4</v>
      </c>
      <c r="X25" s="122">
        <v>5.9</v>
      </c>
      <c r="Y25" s="122">
        <v>21.1</v>
      </c>
      <c r="Z25" s="122">
        <v>62.1</v>
      </c>
      <c r="AA25" s="122">
        <v>57.9</v>
      </c>
      <c r="AB25" s="122">
        <v>56.7</v>
      </c>
      <c r="AC25" s="122">
        <v>54.4</v>
      </c>
      <c r="AD25" s="122">
        <v>51.7</v>
      </c>
      <c r="AE25" s="122">
        <v>46.3</v>
      </c>
      <c r="AF25" s="122">
        <v>25.3</v>
      </c>
      <c r="AG25" s="122">
        <v>50.6</v>
      </c>
      <c r="AH25" s="109" t="s">
        <v>53</v>
      </c>
    </row>
    <row r="26" spans="1:34" ht="12.75">
      <c r="A26" s="123" t="s">
        <v>864</v>
      </c>
      <c r="B26" s="122">
        <v>3.9</v>
      </c>
      <c r="C26" s="122">
        <v>2.8</v>
      </c>
      <c r="D26" s="122">
        <v>3.4</v>
      </c>
      <c r="E26" s="122">
        <v>4.0999999999999996</v>
      </c>
      <c r="F26" s="122">
        <v>3.9</v>
      </c>
      <c r="G26" s="122">
        <v>3.3</v>
      </c>
      <c r="H26" s="122">
        <v>1.3</v>
      </c>
      <c r="I26" s="122">
        <v>3.2</v>
      </c>
      <c r="J26" s="122">
        <v>6.5</v>
      </c>
      <c r="K26" s="122">
        <v>8</v>
      </c>
      <c r="L26" s="122">
        <v>4.7</v>
      </c>
      <c r="M26" s="122">
        <v>7.2</v>
      </c>
      <c r="N26" s="122">
        <v>8</v>
      </c>
      <c r="O26" s="122">
        <v>10.8</v>
      </c>
      <c r="P26" s="122">
        <v>8.1999999999999993</v>
      </c>
      <c r="Q26" s="122">
        <v>7.6</v>
      </c>
      <c r="R26" s="122">
        <v>4.9000000000000004</v>
      </c>
      <c r="S26" s="122">
        <v>4.2</v>
      </c>
      <c r="T26" s="122">
        <v>4.9000000000000004</v>
      </c>
      <c r="U26" s="122">
        <v>5.6</v>
      </c>
      <c r="V26" s="122">
        <v>5.2</v>
      </c>
      <c r="W26" s="122">
        <v>4.7</v>
      </c>
      <c r="X26" s="122">
        <v>2.1</v>
      </c>
      <c r="Y26" s="122">
        <v>4.5</v>
      </c>
      <c r="Z26" s="122">
        <v>7.2</v>
      </c>
      <c r="AA26" s="122">
        <v>7.8</v>
      </c>
      <c r="AB26" s="122">
        <v>7</v>
      </c>
      <c r="AC26" s="122">
        <v>7</v>
      </c>
      <c r="AD26" s="122">
        <v>6</v>
      </c>
      <c r="AE26" s="122">
        <v>6.8</v>
      </c>
      <c r="AF26" s="122">
        <v>7.1</v>
      </c>
      <c r="AG26" s="122">
        <v>7</v>
      </c>
      <c r="AH26" s="109" t="s">
        <v>53</v>
      </c>
    </row>
    <row r="27" spans="1:34" ht="12.75">
      <c r="A27" s="123" t="s">
        <v>865</v>
      </c>
      <c r="B27" s="122">
        <v>123.8</v>
      </c>
      <c r="C27" s="122">
        <v>60.6</v>
      </c>
      <c r="D27" s="122">
        <v>93.8</v>
      </c>
      <c r="E27" s="122">
        <v>133.4</v>
      </c>
      <c r="F27" s="122">
        <v>124.4</v>
      </c>
      <c r="G27" s="122">
        <v>88.5</v>
      </c>
      <c r="H27" s="122">
        <v>12.8</v>
      </c>
      <c r="I27" s="122">
        <v>91</v>
      </c>
      <c r="J27" s="122">
        <v>337.3</v>
      </c>
      <c r="K27" s="122">
        <v>515.1</v>
      </c>
      <c r="L27" s="122">
        <v>178</v>
      </c>
      <c r="M27" s="122">
        <v>412.8</v>
      </c>
      <c r="N27" s="122">
        <v>506.6</v>
      </c>
      <c r="O27" s="122">
        <v>938.5</v>
      </c>
      <c r="P27" s="122">
        <v>540.4</v>
      </c>
      <c r="Q27" s="122">
        <v>489.8</v>
      </c>
      <c r="R27" s="122">
        <v>191.8</v>
      </c>
      <c r="S27" s="122">
        <v>139.5</v>
      </c>
      <c r="T27" s="122">
        <v>190.3</v>
      </c>
      <c r="U27" s="122">
        <v>247.6</v>
      </c>
      <c r="V27" s="122">
        <v>219.8</v>
      </c>
      <c r="W27" s="122">
        <v>173</v>
      </c>
      <c r="X27" s="122">
        <v>35</v>
      </c>
      <c r="Y27" s="122">
        <v>171</v>
      </c>
      <c r="Z27" s="122">
        <v>416.7</v>
      </c>
      <c r="AA27" s="122">
        <v>485.5</v>
      </c>
      <c r="AB27" s="122">
        <v>392.2</v>
      </c>
      <c r="AC27" s="122">
        <v>390.7</v>
      </c>
      <c r="AD27" s="122">
        <v>292.39999999999998</v>
      </c>
      <c r="AE27" s="122">
        <v>365.4</v>
      </c>
      <c r="AF27" s="122">
        <v>400.5</v>
      </c>
      <c r="AG27" s="122">
        <v>391.9</v>
      </c>
      <c r="AH27" s="109" t="s">
        <v>53</v>
      </c>
    </row>
    <row r="28" spans="1:34" ht="12.75">
      <c r="A28" s="123" t="s">
        <v>866</v>
      </c>
      <c r="B28" s="122">
        <v>11.1</v>
      </c>
      <c r="C28" s="122">
        <v>7.8</v>
      </c>
      <c r="D28" s="122">
        <v>9.6999999999999993</v>
      </c>
      <c r="E28" s="122">
        <v>11.5</v>
      </c>
      <c r="F28" s="122">
        <v>11.2</v>
      </c>
      <c r="G28" s="122">
        <v>9.4</v>
      </c>
      <c r="H28" s="122">
        <v>3.6</v>
      </c>
      <c r="I28" s="122">
        <v>9.1999999999999993</v>
      </c>
      <c r="J28" s="122">
        <v>18.399999999999999</v>
      </c>
      <c r="K28" s="122">
        <v>22.7</v>
      </c>
      <c r="L28" s="122">
        <v>13.3</v>
      </c>
      <c r="M28" s="122">
        <v>20.3</v>
      </c>
      <c r="N28" s="122">
        <v>22.5</v>
      </c>
      <c r="O28" s="122">
        <v>30.6</v>
      </c>
      <c r="P28" s="122">
        <v>23.2</v>
      </c>
      <c r="Q28" s="122">
        <v>21.6</v>
      </c>
      <c r="R28" s="122">
        <v>13.8</v>
      </c>
      <c r="S28" s="122">
        <v>11.8</v>
      </c>
      <c r="T28" s="122">
        <v>13.8</v>
      </c>
      <c r="U28" s="122">
        <v>15.7</v>
      </c>
      <c r="V28" s="122">
        <v>14.8</v>
      </c>
      <c r="W28" s="122">
        <v>13.2</v>
      </c>
      <c r="X28" s="122">
        <v>5.9</v>
      </c>
      <c r="Y28" s="122">
        <v>12.7</v>
      </c>
      <c r="Z28" s="122">
        <v>20.399999999999999</v>
      </c>
      <c r="AA28" s="122">
        <v>22</v>
      </c>
      <c r="AB28" s="122">
        <v>19.8</v>
      </c>
      <c r="AC28" s="122">
        <v>19.8</v>
      </c>
      <c r="AD28" s="122">
        <v>17.100000000000001</v>
      </c>
      <c r="AE28" s="122">
        <v>19.100000000000001</v>
      </c>
      <c r="AF28" s="122">
        <v>20</v>
      </c>
      <c r="AG28" s="122">
        <v>19.7</v>
      </c>
      <c r="AH28" s="109" t="s">
        <v>53</v>
      </c>
    </row>
    <row r="29" spans="1:34" ht="12.75">
      <c r="A29" s="108" t="s">
        <v>1541</v>
      </c>
      <c r="B29" s="270"/>
      <c r="C29" s="247"/>
      <c r="D29" s="247"/>
      <c r="E29" s="247"/>
      <c r="F29" s="247"/>
      <c r="G29" s="247"/>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8"/>
      <c r="AH29" s="108">
        <v>67</v>
      </c>
    </row>
  </sheetData>
  <mergeCells count="11">
    <mergeCell ref="J16:Q16"/>
    <mergeCell ref="R16:Y16"/>
    <mergeCell ref="B29:AG29"/>
    <mergeCell ref="A1:AH1"/>
    <mergeCell ref="B2:I2"/>
    <mergeCell ref="J2:Q2"/>
    <mergeCell ref="R2:Y2"/>
    <mergeCell ref="Z2:AG2"/>
    <mergeCell ref="B15:AG15"/>
    <mergeCell ref="B16:I16"/>
    <mergeCell ref="Z16:AG16"/>
  </mergeCells>
  <conditionalFormatting sqref="B4:AG11 B18:AG25">
    <cfRule type="colorScale" priority="1">
      <colorScale>
        <cfvo type="min"/>
        <cfvo type="percentile" val="50"/>
        <cfvo type="max"/>
        <color rgb="FFE67C73"/>
        <color rgb="FFFFFFFF"/>
        <color rgb="FF57BB8A"/>
      </colorScale>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sheetPr>
  <dimension ref="A1:L45"/>
  <sheetViews>
    <sheetView workbookViewId="0">
      <selection sqref="A1:L1"/>
    </sheetView>
  </sheetViews>
  <sheetFormatPr defaultColWidth="14.42578125" defaultRowHeight="15.75" customHeight="1"/>
  <cols>
    <col min="1" max="1" width="10.28515625" customWidth="1"/>
    <col min="2" max="6" width="22.140625" customWidth="1"/>
    <col min="8" max="12" width="22.140625" customWidth="1"/>
  </cols>
  <sheetData>
    <row r="1" spans="1:12" ht="47.25" customHeight="1">
      <c r="A1" s="246" t="s">
        <v>1550</v>
      </c>
      <c r="B1" s="281"/>
      <c r="C1" s="281"/>
      <c r="D1" s="281"/>
      <c r="E1" s="281"/>
      <c r="F1" s="281"/>
      <c r="G1" s="281"/>
      <c r="H1" s="281"/>
      <c r="I1" s="281"/>
      <c r="J1" s="281"/>
      <c r="K1" s="281"/>
      <c r="L1" s="281"/>
    </row>
    <row r="2" spans="1:12" ht="25.5">
      <c r="A2" s="194" t="s">
        <v>911</v>
      </c>
      <c r="B2" s="195" t="s">
        <v>912</v>
      </c>
      <c r="C2" s="195" t="s">
        <v>913</v>
      </c>
      <c r="D2" s="196" t="s">
        <v>1551</v>
      </c>
      <c r="E2" s="195" t="s">
        <v>1552</v>
      </c>
      <c r="F2" s="195" t="s">
        <v>740</v>
      </c>
      <c r="G2" s="194" t="s">
        <v>911</v>
      </c>
      <c r="H2" s="195" t="s">
        <v>1553</v>
      </c>
      <c r="I2" s="195" t="s">
        <v>1554</v>
      </c>
      <c r="J2" s="196" t="s">
        <v>1555</v>
      </c>
      <c r="K2" s="195" t="s">
        <v>1556</v>
      </c>
      <c r="L2" s="195" t="s">
        <v>1557</v>
      </c>
    </row>
    <row r="3" spans="1:12" ht="12.75">
      <c r="A3" s="173" t="s">
        <v>919</v>
      </c>
      <c r="B3" s="123" t="s">
        <v>1558</v>
      </c>
      <c r="C3" s="123" t="s">
        <v>1559</v>
      </c>
      <c r="D3" s="123" t="s">
        <v>1560</v>
      </c>
      <c r="E3" s="123" t="s">
        <v>1561</v>
      </c>
      <c r="F3" s="123" t="s">
        <v>1562</v>
      </c>
      <c r="G3" s="173" t="s">
        <v>919</v>
      </c>
      <c r="H3" s="123" t="s">
        <v>1563</v>
      </c>
      <c r="I3" s="123" t="s">
        <v>1564</v>
      </c>
      <c r="J3" s="123" t="s">
        <v>1565</v>
      </c>
      <c r="K3" s="123" t="s">
        <v>1561</v>
      </c>
      <c r="L3" s="123" t="s">
        <v>1566</v>
      </c>
    </row>
    <row r="4" spans="1:12" ht="12.75">
      <c r="A4" s="173" t="s">
        <v>932</v>
      </c>
      <c r="B4" s="123" t="s">
        <v>1567</v>
      </c>
      <c r="C4" s="123" t="s">
        <v>1568</v>
      </c>
      <c r="D4" s="123" t="s">
        <v>1569</v>
      </c>
      <c r="E4" s="123" t="s">
        <v>1570</v>
      </c>
      <c r="F4" s="123" t="s">
        <v>1571</v>
      </c>
      <c r="G4" s="173" t="s">
        <v>932</v>
      </c>
      <c r="H4" s="123" t="s">
        <v>1572</v>
      </c>
      <c r="I4" s="123" t="s">
        <v>1573</v>
      </c>
      <c r="J4" s="123" t="s">
        <v>1574</v>
      </c>
      <c r="K4" s="123" t="s">
        <v>1570</v>
      </c>
      <c r="L4" s="123" t="s">
        <v>1575</v>
      </c>
    </row>
    <row r="5" spans="1:12" ht="12.75">
      <c r="A5" s="173" t="s">
        <v>945</v>
      </c>
      <c r="B5" s="123" t="s">
        <v>1576</v>
      </c>
      <c r="C5" s="123" t="s">
        <v>1577</v>
      </c>
      <c r="D5" s="123" t="s">
        <v>1578</v>
      </c>
      <c r="E5" s="123" t="s">
        <v>1579</v>
      </c>
      <c r="F5" s="123" t="s">
        <v>1580</v>
      </c>
      <c r="G5" s="173" t="s">
        <v>945</v>
      </c>
      <c r="H5" s="123" t="s">
        <v>1581</v>
      </c>
      <c r="I5" s="123" t="s">
        <v>1582</v>
      </c>
      <c r="J5" s="123" t="s">
        <v>1583</v>
      </c>
      <c r="K5" s="123" t="s">
        <v>1579</v>
      </c>
      <c r="L5" s="123" t="s">
        <v>1584</v>
      </c>
    </row>
    <row r="6" spans="1:12" ht="12.75">
      <c r="A6" s="173" t="s">
        <v>960</v>
      </c>
      <c r="B6" s="123" t="s">
        <v>1585</v>
      </c>
      <c r="C6" s="123" t="s">
        <v>1586</v>
      </c>
      <c r="D6" s="123" t="s">
        <v>1587</v>
      </c>
      <c r="E6" s="123" t="s">
        <v>1588</v>
      </c>
      <c r="F6" s="123" t="s">
        <v>1589</v>
      </c>
      <c r="G6" s="173" t="s">
        <v>960</v>
      </c>
      <c r="H6" s="123" t="s">
        <v>1590</v>
      </c>
      <c r="I6" s="123" t="s">
        <v>1590</v>
      </c>
      <c r="J6" s="123" t="s">
        <v>1591</v>
      </c>
      <c r="K6" s="123" t="s">
        <v>1588</v>
      </c>
      <c r="L6" s="123" t="s">
        <v>1592</v>
      </c>
    </row>
    <row r="7" spans="1:12" ht="12.75">
      <c r="A7" s="173" t="s">
        <v>974</v>
      </c>
      <c r="B7" s="123" t="s">
        <v>1593</v>
      </c>
      <c r="C7" s="123" t="s">
        <v>1594</v>
      </c>
      <c r="D7" s="123" t="s">
        <v>1595</v>
      </c>
      <c r="E7" s="123" t="s">
        <v>1596</v>
      </c>
      <c r="F7" s="123" t="s">
        <v>1597</v>
      </c>
      <c r="G7" s="173" t="s">
        <v>974</v>
      </c>
      <c r="H7" s="123" t="s">
        <v>1598</v>
      </c>
      <c r="I7" s="123" t="s">
        <v>1599</v>
      </c>
      <c r="J7" s="123" t="s">
        <v>1600</v>
      </c>
      <c r="K7" s="123" t="s">
        <v>1596</v>
      </c>
      <c r="L7" s="123" t="s">
        <v>1601</v>
      </c>
    </row>
    <row r="8" spans="1:12" ht="12.75">
      <c r="A8" s="173" t="s">
        <v>986</v>
      </c>
      <c r="B8" s="123" t="s">
        <v>1602</v>
      </c>
      <c r="C8" s="123" t="s">
        <v>1603</v>
      </c>
      <c r="D8" s="123" t="s">
        <v>1604</v>
      </c>
      <c r="E8" s="123" t="s">
        <v>1605</v>
      </c>
      <c r="F8" s="123" t="s">
        <v>1606</v>
      </c>
      <c r="G8" s="173" t="s">
        <v>986</v>
      </c>
      <c r="H8" s="123" t="s">
        <v>1607</v>
      </c>
      <c r="I8" s="123" t="s">
        <v>1608</v>
      </c>
      <c r="J8" s="123" t="s">
        <v>1609</v>
      </c>
      <c r="K8" s="123" t="s">
        <v>1610</v>
      </c>
      <c r="L8" s="123" t="s">
        <v>1611</v>
      </c>
    </row>
    <row r="9" spans="1:12" ht="12.75">
      <c r="A9" s="173" t="s">
        <v>1001</v>
      </c>
      <c r="B9" s="123" t="s">
        <v>1612</v>
      </c>
      <c r="C9" s="123" t="s">
        <v>1613</v>
      </c>
      <c r="D9" s="123" t="s">
        <v>1614</v>
      </c>
      <c r="E9" s="123" t="s">
        <v>1615</v>
      </c>
      <c r="F9" s="123" t="s">
        <v>1616</v>
      </c>
      <c r="G9" s="173" t="s">
        <v>1001</v>
      </c>
      <c r="H9" s="123" t="s">
        <v>1617</v>
      </c>
      <c r="I9" s="123" t="s">
        <v>1618</v>
      </c>
      <c r="J9" s="123" t="s">
        <v>1619</v>
      </c>
      <c r="K9" s="123" t="s">
        <v>1620</v>
      </c>
      <c r="L9" s="123" t="s">
        <v>1621</v>
      </c>
    </row>
    <row r="10" spans="1:12" ht="12.75">
      <c r="A10" s="173"/>
      <c r="B10" s="197" t="s">
        <v>1622</v>
      </c>
      <c r="C10" s="197" t="s">
        <v>1623</v>
      </c>
      <c r="D10" s="197" t="s">
        <v>1624</v>
      </c>
      <c r="E10" s="197" t="s">
        <v>1625</v>
      </c>
      <c r="F10" s="197" t="s">
        <v>1626</v>
      </c>
      <c r="G10" s="105"/>
      <c r="H10" s="197" t="s">
        <v>1627</v>
      </c>
      <c r="I10" s="197" t="s">
        <v>1628</v>
      </c>
      <c r="J10" s="197" t="s">
        <v>1629</v>
      </c>
      <c r="K10" s="197" t="s">
        <v>1625</v>
      </c>
      <c r="L10" s="197" t="s">
        <v>1630</v>
      </c>
    </row>
    <row r="11" spans="1:12" ht="12.75">
      <c r="A11" s="173"/>
      <c r="B11" s="197" t="s">
        <v>1631</v>
      </c>
      <c r="C11" s="197" t="s">
        <v>1632</v>
      </c>
      <c r="D11" s="197" t="s">
        <v>1633</v>
      </c>
      <c r="E11" s="197" t="s">
        <v>1634</v>
      </c>
      <c r="F11" s="197" t="s">
        <v>1635</v>
      </c>
      <c r="G11" s="105"/>
      <c r="H11" s="197" t="s">
        <v>1636</v>
      </c>
      <c r="I11" s="197" t="s">
        <v>1637</v>
      </c>
      <c r="J11" s="197" t="s">
        <v>1638</v>
      </c>
      <c r="K11" s="197" t="s">
        <v>1639</v>
      </c>
      <c r="L11" s="197" t="s">
        <v>1640</v>
      </c>
    </row>
    <row r="12" spans="1:12" ht="12.75">
      <c r="A12" s="173"/>
      <c r="B12" s="197" t="s">
        <v>1641</v>
      </c>
      <c r="C12" s="197" t="s">
        <v>1642</v>
      </c>
      <c r="D12" s="197" t="s">
        <v>1643</v>
      </c>
      <c r="E12" s="197" t="s">
        <v>1644</v>
      </c>
      <c r="F12" s="197" t="s">
        <v>1645</v>
      </c>
      <c r="G12" s="105"/>
      <c r="H12" s="197" t="s">
        <v>1646</v>
      </c>
      <c r="I12" s="197" t="s">
        <v>1647</v>
      </c>
      <c r="J12" s="197" t="s">
        <v>1648</v>
      </c>
      <c r="K12" s="197" t="s">
        <v>1649</v>
      </c>
      <c r="L12" s="197" t="s">
        <v>1650</v>
      </c>
    </row>
    <row r="13" spans="1:12" ht="12.75">
      <c r="A13" s="173"/>
      <c r="B13" s="197" t="s">
        <v>1651</v>
      </c>
      <c r="C13" s="197" t="s">
        <v>1652</v>
      </c>
      <c r="D13" s="197" t="s">
        <v>1653</v>
      </c>
      <c r="E13" s="197" t="s">
        <v>1654</v>
      </c>
      <c r="F13" s="197" t="s">
        <v>1655</v>
      </c>
      <c r="G13" s="105"/>
      <c r="H13" s="197" t="s">
        <v>1653</v>
      </c>
      <c r="I13" s="197" t="s">
        <v>1653</v>
      </c>
      <c r="J13" s="197" t="s">
        <v>1653</v>
      </c>
      <c r="K13" s="197" t="s">
        <v>1654</v>
      </c>
      <c r="L13" s="197" t="s">
        <v>1656</v>
      </c>
    </row>
    <row r="14" spans="1:12" ht="12.75">
      <c r="A14" s="173"/>
      <c r="B14" s="197" t="s">
        <v>1653</v>
      </c>
      <c r="C14" s="197" t="s">
        <v>1657</v>
      </c>
      <c r="D14" s="197" t="s">
        <v>1658</v>
      </c>
      <c r="E14" s="197" t="s">
        <v>1659</v>
      </c>
      <c r="F14" s="197" t="s">
        <v>1660</v>
      </c>
      <c r="G14" s="105"/>
      <c r="H14" s="197" t="s">
        <v>1661</v>
      </c>
      <c r="I14" s="197" t="s">
        <v>1658</v>
      </c>
      <c r="J14" s="197" t="s">
        <v>1662</v>
      </c>
      <c r="K14" s="197" t="s">
        <v>1659</v>
      </c>
      <c r="L14" s="197" t="s">
        <v>1663</v>
      </c>
    </row>
    <row r="15" spans="1:12" ht="12.75">
      <c r="A15" s="173"/>
      <c r="B15" s="197" t="s">
        <v>1664</v>
      </c>
      <c r="C15" s="197" t="s">
        <v>1664</v>
      </c>
      <c r="D15" s="197" t="s">
        <v>1665</v>
      </c>
      <c r="E15" s="197" t="s">
        <v>1666</v>
      </c>
      <c r="F15" s="197" t="s">
        <v>1667</v>
      </c>
      <c r="G15" s="105"/>
      <c r="H15" s="197" t="s">
        <v>1664</v>
      </c>
      <c r="I15" s="197" t="s">
        <v>1665</v>
      </c>
      <c r="J15" s="197" t="s">
        <v>1668</v>
      </c>
      <c r="K15" s="197" t="s">
        <v>1666</v>
      </c>
      <c r="L15" s="197" t="s">
        <v>1669</v>
      </c>
    </row>
    <row r="16" spans="1:12" ht="12.75">
      <c r="A16" s="264" t="s">
        <v>1670</v>
      </c>
      <c r="B16" s="247"/>
      <c r="C16" s="247"/>
      <c r="D16" s="247"/>
      <c r="E16" s="247"/>
      <c r="F16" s="247"/>
      <c r="G16" s="247"/>
      <c r="H16" s="247"/>
      <c r="I16" s="247"/>
      <c r="J16" s="247"/>
      <c r="K16" s="247"/>
      <c r="L16" s="248"/>
    </row>
    <row r="17" spans="1:12" ht="38.25">
      <c r="A17" s="198" t="s">
        <v>911</v>
      </c>
      <c r="B17" s="199" t="s">
        <v>1671</v>
      </c>
      <c r="C17" s="199" t="s">
        <v>1672</v>
      </c>
      <c r="D17" s="200" t="s">
        <v>1673</v>
      </c>
      <c r="E17" s="199" t="s">
        <v>1674</v>
      </c>
      <c r="F17" s="199" t="s">
        <v>1675</v>
      </c>
      <c r="G17" s="201" t="s">
        <v>911</v>
      </c>
      <c r="H17" s="199" t="s">
        <v>1676</v>
      </c>
      <c r="I17" s="199" t="s">
        <v>1677</v>
      </c>
      <c r="J17" s="200" t="s">
        <v>1678</v>
      </c>
      <c r="K17" s="199" t="s">
        <v>1679</v>
      </c>
      <c r="L17" s="199" t="s">
        <v>1680</v>
      </c>
    </row>
    <row r="18" spans="1:12" ht="12.75">
      <c r="A18" s="159" t="s">
        <v>919</v>
      </c>
      <c r="B18" s="202" t="s">
        <v>1681</v>
      </c>
      <c r="C18" s="202" t="s">
        <v>1682</v>
      </c>
      <c r="D18" s="202" t="s">
        <v>1682</v>
      </c>
      <c r="E18" s="202" t="s">
        <v>1683</v>
      </c>
      <c r="F18" s="202" t="s">
        <v>1684</v>
      </c>
      <c r="G18" s="159" t="s">
        <v>919</v>
      </c>
      <c r="H18" s="202" t="s">
        <v>1682</v>
      </c>
      <c r="I18" s="202" t="s">
        <v>1685</v>
      </c>
      <c r="J18" s="202" t="s">
        <v>1682</v>
      </c>
      <c r="K18" s="202" t="s">
        <v>1683</v>
      </c>
      <c r="L18" s="202" t="s">
        <v>1686</v>
      </c>
    </row>
    <row r="19" spans="1:12" ht="12.75">
      <c r="A19" s="159" t="s">
        <v>932</v>
      </c>
      <c r="B19" s="202" t="s">
        <v>1687</v>
      </c>
      <c r="C19" s="202" t="s">
        <v>1688</v>
      </c>
      <c r="D19" s="202" t="s">
        <v>1689</v>
      </c>
      <c r="E19" s="202" t="s">
        <v>1690</v>
      </c>
      <c r="F19" s="202" t="s">
        <v>1691</v>
      </c>
      <c r="G19" s="159" t="s">
        <v>932</v>
      </c>
      <c r="H19" s="202" t="s">
        <v>1688</v>
      </c>
      <c r="I19" s="202" t="s">
        <v>1692</v>
      </c>
      <c r="J19" s="202" t="s">
        <v>1688</v>
      </c>
      <c r="K19" s="202" t="s">
        <v>1690</v>
      </c>
      <c r="L19" s="202" t="s">
        <v>1693</v>
      </c>
    </row>
    <row r="20" spans="1:12" ht="12.75">
      <c r="A20" s="159" t="s">
        <v>945</v>
      </c>
      <c r="B20" s="202" t="s">
        <v>1694</v>
      </c>
      <c r="C20" s="202" t="s">
        <v>1695</v>
      </c>
      <c r="D20" s="202" t="s">
        <v>1696</v>
      </c>
      <c r="E20" s="202" t="s">
        <v>1697</v>
      </c>
      <c r="F20" s="202" t="s">
        <v>1698</v>
      </c>
      <c r="G20" s="159" t="s">
        <v>945</v>
      </c>
      <c r="H20" s="202" t="s">
        <v>1699</v>
      </c>
      <c r="I20" s="202" t="s">
        <v>1563</v>
      </c>
      <c r="J20" s="202" t="s">
        <v>1696</v>
      </c>
      <c r="K20" s="202" t="s">
        <v>1697</v>
      </c>
      <c r="L20" s="202" t="s">
        <v>1700</v>
      </c>
    </row>
    <row r="21" spans="1:12" ht="12.75">
      <c r="A21" s="159" t="s">
        <v>960</v>
      </c>
      <c r="B21" s="202" t="s">
        <v>1701</v>
      </c>
      <c r="C21" s="202" t="s">
        <v>1702</v>
      </c>
      <c r="D21" s="202" t="s">
        <v>1687</v>
      </c>
      <c r="E21" s="202" t="s">
        <v>1703</v>
      </c>
      <c r="F21" s="202" t="s">
        <v>1704</v>
      </c>
      <c r="G21" s="159" t="s">
        <v>960</v>
      </c>
      <c r="H21" s="202" t="s">
        <v>1705</v>
      </c>
      <c r="I21" s="202" t="s">
        <v>1701</v>
      </c>
      <c r="J21" s="202" t="s">
        <v>1706</v>
      </c>
      <c r="K21" s="202" t="s">
        <v>1703</v>
      </c>
      <c r="L21" s="202" t="s">
        <v>1707</v>
      </c>
    </row>
    <row r="22" spans="1:12" ht="12.75">
      <c r="A22" s="159" t="s">
        <v>974</v>
      </c>
      <c r="B22" s="202" t="s">
        <v>1708</v>
      </c>
      <c r="C22" s="202" t="s">
        <v>1709</v>
      </c>
      <c r="D22" s="202" t="s">
        <v>1710</v>
      </c>
      <c r="E22" s="202" t="s">
        <v>1711</v>
      </c>
      <c r="F22" s="202" t="s">
        <v>1712</v>
      </c>
      <c r="G22" s="159" t="s">
        <v>974</v>
      </c>
      <c r="H22" s="202" t="s">
        <v>1713</v>
      </c>
      <c r="I22" s="202" t="s">
        <v>1714</v>
      </c>
      <c r="J22" s="202" t="s">
        <v>1713</v>
      </c>
      <c r="K22" s="202" t="s">
        <v>1711</v>
      </c>
      <c r="L22" s="202" t="s">
        <v>1715</v>
      </c>
    </row>
    <row r="23" spans="1:12" ht="12.75">
      <c r="A23" s="159" t="s">
        <v>986</v>
      </c>
      <c r="B23" s="202" t="s">
        <v>1716</v>
      </c>
      <c r="C23" s="202" t="s">
        <v>1717</v>
      </c>
      <c r="D23" s="202" t="s">
        <v>1717</v>
      </c>
      <c r="E23" s="202" t="s">
        <v>1718</v>
      </c>
      <c r="F23" s="202" t="s">
        <v>1719</v>
      </c>
      <c r="G23" s="159" t="s">
        <v>986</v>
      </c>
      <c r="H23" s="202" t="s">
        <v>1720</v>
      </c>
      <c r="I23" s="202" t="s">
        <v>1721</v>
      </c>
      <c r="J23" s="202" t="s">
        <v>1720</v>
      </c>
      <c r="K23" s="202" t="s">
        <v>1722</v>
      </c>
      <c r="L23" s="202" t="s">
        <v>1723</v>
      </c>
    </row>
    <row r="24" spans="1:12" ht="12.75">
      <c r="A24" s="159" t="s">
        <v>1001</v>
      </c>
      <c r="B24" s="202" t="s">
        <v>1724</v>
      </c>
      <c r="C24" s="202" t="s">
        <v>1725</v>
      </c>
      <c r="D24" s="202" t="s">
        <v>1726</v>
      </c>
      <c r="E24" s="202" t="s">
        <v>1724</v>
      </c>
      <c r="F24" s="202" t="s">
        <v>1727</v>
      </c>
      <c r="G24" s="159" t="s">
        <v>1001</v>
      </c>
      <c r="H24" s="202" t="s">
        <v>1728</v>
      </c>
      <c r="I24" s="202" t="s">
        <v>1728</v>
      </c>
      <c r="J24" s="202" t="s">
        <v>1728</v>
      </c>
      <c r="K24" s="202" t="s">
        <v>1724</v>
      </c>
      <c r="L24" s="202" t="s">
        <v>1729</v>
      </c>
    </row>
    <row r="25" spans="1:12" ht="12.75">
      <c r="A25" s="203"/>
      <c r="B25" s="204" t="s">
        <v>1730</v>
      </c>
      <c r="C25" s="204" t="s">
        <v>1731</v>
      </c>
      <c r="D25" s="204" t="s">
        <v>1731</v>
      </c>
      <c r="E25" s="204" t="s">
        <v>1732</v>
      </c>
      <c r="F25" s="204" t="s">
        <v>1622</v>
      </c>
      <c r="G25" s="205"/>
      <c r="H25" s="204" t="s">
        <v>1733</v>
      </c>
      <c r="I25" s="204" t="s">
        <v>1734</v>
      </c>
      <c r="J25" s="204" t="s">
        <v>1730</v>
      </c>
      <c r="K25" s="204" t="s">
        <v>1735</v>
      </c>
      <c r="L25" s="204" t="s">
        <v>1736</v>
      </c>
    </row>
    <row r="26" spans="1:12" ht="12.75">
      <c r="A26" s="203"/>
      <c r="B26" s="204" t="s">
        <v>1737</v>
      </c>
      <c r="C26" s="204" t="s">
        <v>1738</v>
      </c>
      <c r="D26" s="204" t="s">
        <v>1739</v>
      </c>
      <c r="E26" s="204" t="s">
        <v>1740</v>
      </c>
      <c r="F26" s="204" t="s">
        <v>1741</v>
      </c>
      <c r="G26" s="205"/>
      <c r="H26" s="204" t="s">
        <v>1739</v>
      </c>
      <c r="I26" s="204" t="s">
        <v>1731</v>
      </c>
      <c r="J26" s="204" t="s">
        <v>1739</v>
      </c>
      <c r="K26" s="204" t="s">
        <v>1740</v>
      </c>
      <c r="L26" s="204" t="s">
        <v>1742</v>
      </c>
    </row>
    <row r="27" spans="1:12" ht="12.75">
      <c r="A27" s="203"/>
      <c r="B27" s="204" t="s">
        <v>1732</v>
      </c>
      <c r="C27" s="204" t="s">
        <v>1743</v>
      </c>
      <c r="D27" s="204" t="s">
        <v>1743</v>
      </c>
      <c r="E27" s="204" t="s">
        <v>1739</v>
      </c>
      <c r="F27" s="204" t="s">
        <v>1628</v>
      </c>
      <c r="G27" s="205"/>
      <c r="H27" s="204" t="s">
        <v>1744</v>
      </c>
      <c r="I27" s="204" t="s">
        <v>1745</v>
      </c>
      <c r="J27" s="204" t="s">
        <v>1744</v>
      </c>
      <c r="K27" s="204" t="s">
        <v>1739</v>
      </c>
      <c r="L27" s="204" t="s">
        <v>1746</v>
      </c>
    </row>
    <row r="28" spans="1:12" ht="12.75">
      <c r="A28" s="203"/>
      <c r="B28" s="204" t="s">
        <v>1745</v>
      </c>
      <c r="C28" s="204" t="s">
        <v>1747</v>
      </c>
      <c r="D28" s="204" t="s">
        <v>1747</v>
      </c>
      <c r="E28" s="204" t="s">
        <v>1743</v>
      </c>
      <c r="F28" s="204" t="s">
        <v>1748</v>
      </c>
      <c r="G28" s="205"/>
      <c r="H28" s="204" t="s">
        <v>1747</v>
      </c>
      <c r="I28" s="204" t="s">
        <v>1747</v>
      </c>
      <c r="J28" s="204" t="s">
        <v>1747</v>
      </c>
      <c r="K28" s="204" t="s">
        <v>1743</v>
      </c>
      <c r="L28" s="204" t="s">
        <v>1749</v>
      </c>
    </row>
    <row r="29" spans="1:12" ht="12.75">
      <c r="A29" s="203"/>
      <c r="B29" s="204" t="s">
        <v>1747</v>
      </c>
      <c r="C29" s="204" t="s">
        <v>1750</v>
      </c>
      <c r="D29" s="204" t="s">
        <v>1750</v>
      </c>
      <c r="E29" s="204" t="s">
        <v>1747</v>
      </c>
      <c r="F29" s="204" t="s">
        <v>1751</v>
      </c>
      <c r="G29" s="205"/>
      <c r="H29" s="204" t="s">
        <v>1752</v>
      </c>
      <c r="I29" s="204" t="s">
        <v>1753</v>
      </c>
      <c r="J29" s="204" t="s">
        <v>1752</v>
      </c>
      <c r="K29" s="204" t="s">
        <v>1747</v>
      </c>
      <c r="L29" s="204" t="s">
        <v>1751</v>
      </c>
    </row>
    <row r="30" spans="1:12" ht="12.75">
      <c r="A30" s="203"/>
      <c r="B30" s="204" t="s">
        <v>1754</v>
      </c>
      <c r="C30" s="204" t="s">
        <v>1754</v>
      </c>
      <c r="D30" s="204" t="s">
        <v>1754</v>
      </c>
      <c r="E30" s="204" t="s">
        <v>1755</v>
      </c>
      <c r="F30" s="204" t="s">
        <v>1756</v>
      </c>
      <c r="G30" s="205"/>
      <c r="H30" s="204" t="s">
        <v>1754</v>
      </c>
      <c r="I30" s="204" t="s">
        <v>1754</v>
      </c>
      <c r="J30" s="204" t="s">
        <v>1754</v>
      </c>
      <c r="K30" s="204" t="s">
        <v>1755</v>
      </c>
      <c r="L30" s="204" t="s">
        <v>1756</v>
      </c>
    </row>
    <row r="31" spans="1:12" ht="12.75">
      <c r="A31" s="264" t="s">
        <v>1757</v>
      </c>
      <c r="B31" s="247"/>
      <c r="C31" s="247"/>
      <c r="D31" s="247"/>
      <c r="E31" s="247"/>
      <c r="F31" s="247"/>
      <c r="G31" s="247"/>
      <c r="H31" s="247"/>
      <c r="I31" s="247"/>
      <c r="J31" s="247"/>
      <c r="K31" s="247"/>
      <c r="L31" s="248"/>
    </row>
    <row r="32" spans="1:12" ht="38.25">
      <c r="A32" s="198" t="s">
        <v>911</v>
      </c>
      <c r="B32" s="199" t="s">
        <v>1758</v>
      </c>
      <c r="C32" s="199" t="s">
        <v>1759</v>
      </c>
      <c r="D32" s="200" t="s">
        <v>1760</v>
      </c>
      <c r="E32" s="199" t="s">
        <v>1761</v>
      </c>
      <c r="F32" s="199" t="s">
        <v>1762</v>
      </c>
      <c r="G32" s="198" t="s">
        <v>911</v>
      </c>
      <c r="H32" s="199" t="s">
        <v>1763</v>
      </c>
      <c r="I32" s="199" t="s">
        <v>1764</v>
      </c>
      <c r="J32" s="200" t="s">
        <v>1765</v>
      </c>
      <c r="K32" s="199" t="s">
        <v>1766</v>
      </c>
      <c r="L32" s="199" t="s">
        <v>1767</v>
      </c>
    </row>
    <row r="33" spans="1:12" ht="12.75">
      <c r="A33" s="159" t="s">
        <v>919</v>
      </c>
      <c r="B33" s="202" t="s">
        <v>1681</v>
      </c>
      <c r="C33" s="202" t="s">
        <v>1768</v>
      </c>
      <c r="D33" s="202" t="s">
        <v>1682</v>
      </c>
      <c r="E33" s="202" t="s">
        <v>1683</v>
      </c>
      <c r="F33" s="202" t="s">
        <v>1684</v>
      </c>
      <c r="G33" s="159" t="s">
        <v>919</v>
      </c>
      <c r="H33" s="202" t="s">
        <v>1682</v>
      </c>
      <c r="I33" s="202" t="s">
        <v>1769</v>
      </c>
      <c r="J33" s="202" t="s">
        <v>1682</v>
      </c>
      <c r="K33" s="202" t="s">
        <v>1683</v>
      </c>
      <c r="L33" s="202" t="s">
        <v>1770</v>
      </c>
    </row>
    <row r="34" spans="1:12" ht="12.75">
      <c r="A34" s="159" t="s">
        <v>932</v>
      </c>
      <c r="B34" s="202" t="s">
        <v>1697</v>
      </c>
      <c r="C34" s="202" t="s">
        <v>1689</v>
      </c>
      <c r="D34" s="202" t="s">
        <v>1689</v>
      </c>
      <c r="E34" s="202" t="s">
        <v>1771</v>
      </c>
      <c r="F34" s="202" t="s">
        <v>1772</v>
      </c>
      <c r="G34" s="159" t="s">
        <v>932</v>
      </c>
      <c r="H34" s="202" t="s">
        <v>1773</v>
      </c>
      <c r="I34" s="202" t="s">
        <v>1774</v>
      </c>
      <c r="J34" s="202" t="s">
        <v>1688</v>
      </c>
      <c r="K34" s="202" t="s">
        <v>1771</v>
      </c>
      <c r="L34" s="202" t="s">
        <v>1775</v>
      </c>
    </row>
    <row r="35" spans="1:12" ht="12.75">
      <c r="A35" s="159" t="s">
        <v>945</v>
      </c>
      <c r="B35" s="202" t="s">
        <v>1776</v>
      </c>
      <c r="C35" s="202" t="s">
        <v>1777</v>
      </c>
      <c r="D35" s="202" t="s">
        <v>1777</v>
      </c>
      <c r="E35" s="202" t="s">
        <v>1778</v>
      </c>
      <c r="F35" s="202" t="s">
        <v>1779</v>
      </c>
      <c r="G35" s="159" t="s">
        <v>945</v>
      </c>
      <c r="H35" s="202" t="s">
        <v>1683</v>
      </c>
      <c r="I35" s="202" t="s">
        <v>1705</v>
      </c>
      <c r="J35" s="202" t="s">
        <v>1699</v>
      </c>
      <c r="K35" s="202" t="s">
        <v>1778</v>
      </c>
      <c r="L35" s="202" t="s">
        <v>1780</v>
      </c>
    </row>
    <row r="36" spans="1:12" ht="12.75">
      <c r="A36" s="159" t="s">
        <v>960</v>
      </c>
      <c r="B36" s="202" t="s">
        <v>1703</v>
      </c>
      <c r="C36" s="202" t="s">
        <v>1709</v>
      </c>
      <c r="D36" s="202" t="s">
        <v>1710</v>
      </c>
      <c r="E36" s="202" t="s">
        <v>1687</v>
      </c>
      <c r="F36" s="202" t="s">
        <v>1781</v>
      </c>
      <c r="G36" s="159" t="s">
        <v>960</v>
      </c>
      <c r="H36" s="202" t="s">
        <v>1782</v>
      </c>
      <c r="I36" s="202" t="s">
        <v>1783</v>
      </c>
      <c r="J36" s="202" t="s">
        <v>1782</v>
      </c>
      <c r="K36" s="202" t="s">
        <v>1687</v>
      </c>
      <c r="L36" s="202" t="s">
        <v>1784</v>
      </c>
    </row>
    <row r="37" spans="1:12" ht="12.75">
      <c r="A37" s="159" t="s">
        <v>974</v>
      </c>
      <c r="B37" s="202" t="s">
        <v>1785</v>
      </c>
      <c r="C37" s="202" t="s">
        <v>1786</v>
      </c>
      <c r="D37" s="202" t="s">
        <v>1786</v>
      </c>
      <c r="E37" s="202" t="s">
        <v>1708</v>
      </c>
      <c r="F37" s="202" t="s">
        <v>1787</v>
      </c>
      <c r="G37" s="159" t="s">
        <v>974</v>
      </c>
      <c r="H37" s="202" t="s">
        <v>1716</v>
      </c>
      <c r="I37" s="202" t="s">
        <v>1714</v>
      </c>
      <c r="J37" s="202" t="s">
        <v>1716</v>
      </c>
      <c r="K37" s="202" t="s">
        <v>1708</v>
      </c>
      <c r="L37" s="202" t="s">
        <v>1788</v>
      </c>
    </row>
    <row r="38" spans="1:12" ht="12.75">
      <c r="A38" s="159" t="s">
        <v>986</v>
      </c>
      <c r="B38" s="202" t="s">
        <v>1789</v>
      </c>
      <c r="C38" s="202" t="s">
        <v>1790</v>
      </c>
      <c r="D38" s="202" t="s">
        <v>1790</v>
      </c>
      <c r="E38" s="202" t="s">
        <v>1791</v>
      </c>
      <c r="F38" s="202" t="s">
        <v>1792</v>
      </c>
      <c r="G38" s="159" t="s">
        <v>986</v>
      </c>
      <c r="H38" s="202" t="s">
        <v>1793</v>
      </c>
      <c r="I38" s="202" t="s">
        <v>1794</v>
      </c>
      <c r="J38" s="202" t="s">
        <v>1793</v>
      </c>
      <c r="K38" s="202" t="s">
        <v>1791</v>
      </c>
      <c r="L38" s="202" t="s">
        <v>1795</v>
      </c>
    </row>
    <row r="39" spans="1:12" ht="12.75">
      <c r="A39" s="159" t="s">
        <v>1001</v>
      </c>
      <c r="B39" s="202" t="s">
        <v>1770</v>
      </c>
      <c r="C39" s="202" t="s">
        <v>1728</v>
      </c>
      <c r="D39" s="202" t="s">
        <v>1728</v>
      </c>
      <c r="E39" s="202" t="s">
        <v>1722</v>
      </c>
      <c r="F39" s="202" t="s">
        <v>1796</v>
      </c>
      <c r="G39" s="159" t="s">
        <v>1001</v>
      </c>
      <c r="H39" s="202" t="s">
        <v>1728</v>
      </c>
      <c r="I39" s="202" t="s">
        <v>1797</v>
      </c>
      <c r="J39" s="202" t="s">
        <v>1728</v>
      </c>
      <c r="K39" s="202" t="s">
        <v>1722</v>
      </c>
      <c r="L39" s="202" t="s">
        <v>1798</v>
      </c>
    </row>
    <row r="40" spans="1:12" ht="12.75">
      <c r="A40" s="203"/>
      <c r="B40" s="204" t="s">
        <v>1730</v>
      </c>
      <c r="C40" s="204" t="s">
        <v>1733</v>
      </c>
      <c r="D40" s="204" t="s">
        <v>1733</v>
      </c>
      <c r="E40" s="204" t="s">
        <v>1799</v>
      </c>
      <c r="F40" s="204" t="s">
        <v>1800</v>
      </c>
      <c r="G40" s="205"/>
      <c r="H40" s="204" t="s">
        <v>1730</v>
      </c>
      <c r="I40" s="204" t="s">
        <v>1731</v>
      </c>
      <c r="J40" s="204" t="s">
        <v>1730</v>
      </c>
      <c r="K40" s="204" t="s">
        <v>1799</v>
      </c>
      <c r="L40" s="204" t="s">
        <v>1800</v>
      </c>
    </row>
    <row r="41" spans="1:12" ht="12.75">
      <c r="A41" s="203"/>
      <c r="B41" s="204" t="s">
        <v>1799</v>
      </c>
      <c r="C41" s="204" t="s">
        <v>1738</v>
      </c>
      <c r="D41" s="204" t="s">
        <v>1738</v>
      </c>
      <c r="E41" s="204" t="s">
        <v>1740</v>
      </c>
      <c r="F41" s="204" t="s">
        <v>1801</v>
      </c>
      <c r="G41" s="205"/>
      <c r="H41" s="204" t="s">
        <v>1738</v>
      </c>
      <c r="I41" s="204" t="s">
        <v>1802</v>
      </c>
      <c r="J41" s="204" t="s">
        <v>1738</v>
      </c>
      <c r="K41" s="204" t="s">
        <v>1740</v>
      </c>
      <c r="L41" s="204" t="s">
        <v>1803</v>
      </c>
    </row>
    <row r="42" spans="1:12" ht="12.75">
      <c r="A42" s="203"/>
      <c r="B42" s="204" t="s">
        <v>1802</v>
      </c>
      <c r="C42" s="204" t="s">
        <v>1743</v>
      </c>
      <c r="D42" s="204" t="s">
        <v>1743</v>
      </c>
      <c r="E42" s="204" t="s">
        <v>1802</v>
      </c>
      <c r="F42" s="204" t="s">
        <v>1628</v>
      </c>
      <c r="G42" s="205"/>
      <c r="H42" s="204" t="s">
        <v>1743</v>
      </c>
      <c r="I42" s="204" t="s">
        <v>1745</v>
      </c>
      <c r="J42" s="204" t="s">
        <v>1743</v>
      </c>
      <c r="K42" s="204" t="s">
        <v>1802</v>
      </c>
      <c r="L42" s="204" t="s">
        <v>1628</v>
      </c>
    </row>
    <row r="43" spans="1:12" ht="12.75">
      <c r="A43" s="203"/>
      <c r="B43" s="204" t="s">
        <v>1747</v>
      </c>
      <c r="C43" s="204" t="s">
        <v>1747</v>
      </c>
      <c r="D43" s="204" t="s">
        <v>1747</v>
      </c>
      <c r="E43" s="204" t="s">
        <v>1804</v>
      </c>
      <c r="F43" s="204" t="s">
        <v>1751</v>
      </c>
      <c r="G43" s="205"/>
      <c r="H43" s="204" t="s">
        <v>1747</v>
      </c>
      <c r="I43" s="204" t="s">
        <v>1747</v>
      </c>
      <c r="J43" s="204" t="s">
        <v>1747</v>
      </c>
      <c r="K43" s="204" t="s">
        <v>1804</v>
      </c>
      <c r="L43" s="204" t="s">
        <v>1751</v>
      </c>
    </row>
    <row r="44" spans="1:12" ht="12.75">
      <c r="A44" s="203"/>
      <c r="B44" s="204" t="s">
        <v>1753</v>
      </c>
      <c r="C44" s="204" t="s">
        <v>1750</v>
      </c>
      <c r="D44" s="204" t="s">
        <v>1750</v>
      </c>
      <c r="E44" s="204" t="s">
        <v>1747</v>
      </c>
      <c r="F44" s="204" t="s">
        <v>1649</v>
      </c>
      <c r="G44" s="205"/>
      <c r="H44" s="204" t="s">
        <v>1805</v>
      </c>
      <c r="I44" s="204" t="s">
        <v>1806</v>
      </c>
      <c r="J44" s="204" t="s">
        <v>1805</v>
      </c>
      <c r="K44" s="204" t="s">
        <v>1747</v>
      </c>
      <c r="L44" s="204" t="s">
        <v>1807</v>
      </c>
    </row>
    <row r="45" spans="1:12" ht="12.75">
      <c r="A45" s="203"/>
      <c r="B45" s="204" t="s">
        <v>1754</v>
      </c>
      <c r="C45" s="204" t="s">
        <v>1754</v>
      </c>
      <c r="D45" s="204" t="s">
        <v>1754</v>
      </c>
      <c r="E45" s="204" t="s">
        <v>1754</v>
      </c>
      <c r="F45" s="204" t="s">
        <v>1808</v>
      </c>
      <c r="G45" s="205"/>
      <c r="H45" s="204" t="s">
        <v>1754</v>
      </c>
      <c r="I45" s="204" t="s">
        <v>1754</v>
      </c>
      <c r="J45" s="204" t="s">
        <v>1754</v>
      </c>
      <c r="K45" s="204" t="s">
        <v>1754</v>
      </c>
      <c r="L45" s="204" t="s">
        <v>1808</v>
      </c>
    </row>
  </sheetData>
  <mergeCells count="3">
    <mergeCell ref="A1:L1"/>
    <mergeCell ref="A16:L16"/>
    <mergeCell ref="A31:L3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sheetPr>
  <dimension ref="A1:F27"/>
  <sheetViews>
    <sheetView workbookViewId="0">
      <selection sqref="A1:F1"/>
    </sheetView>
  </sheetViews>
  <sheetFormatPr defaultColWidth="14.42578125" defaultRowHeight="15.75" customHeight="1"/>
  <cols>
    <col min="1" max="1" width="10.28515625" customWidth="1"/>
    <col min="2" max="2" width="22.140625" customWidth="1"/>
    <col min="3" max="3" width="19.7109375" customWidth="1"/>
    <col min="4" max="5" width="20.7109375" customWidth="1"/>
    <col min="6" max="6" width="21.85546875" customWidth="1"/>
  </cols>
  <sheetData>
    <row r="1" spans="1:6" ht="81" customHeight="1">
      <c r="A1" s="246" t="s">
        <v>1809</v>
      </c>
      <c r="B1" s="281"/>
      <c r="C1" s="281"/>
      <c r="D1" s="281"/>
      <c r="E1" s="281"/>
      <c r="F1" s="281"/>
    </row>
    <row r="2" spans="1:6" ht="12.75">
      <c r="A2" s="194" t="s">
        <v>911</v>
      </c>
      <c r="B2" s="195" t="s">
        <v>912</v>
      </c>
      <c r="C2" s="195" t="s">
        <v>913</v>
      </c>
      <c r="D2" s="196" t="s">
        <v>1551</v>
      </c>
      <c r="E2" s="195" t="s">
        <v>1552</v>
      </c>
      <c r="F2" s="195" t="s">
        <v>740</v>
      </c>
    </row>
    <row r="3" spans="1:6" ht="12.75">
      <c r="A3" s="173" t="s">
        <v>919</v>
      </c>
      <c r="B3" s="123" t="s">
        <v>1810</v>
      </c>
      <c r="C3" s="123" t="s">
        <v>1811</v>
      </c>
      <c r="D3" s="123" t="s">
        <v>1682</v>
      </c>
      <c r="E3" s="123" t="s">
        <v>1812</v>
      </c>
      <c r="F3" s="123" t="s">
        <v>1813</v>
      </c>
    </row>
    <row r="4" spans="1:6" ht="12.75">
      <c r="A4" s="173" t="s">
        <v>932</v>
      </c>
      <c r="B4" s="123" t="s">
        <v>1814</v>
      </c>
      <c r="C4" s="123" t="s">
        <v>1815</v>
      </c>
      <c r="D4" s="123" t="s">
        <v>1783</v>
      </c>
      <c r="E4" s="123" t="s">
        <v>1816</v>
      </c>
      <c r="F4" s="123" t="s">
        <v>1817</v>
      </c>
    </row>
    <row r="5" spans="1:6" ht="12.75">
      <c r="A5" s="173" t="s">
        <v>945</v>
      </c>
      <c r="B5" s="123" t="s">
        <v>1718</v>
      </c>
      <c r="C5" s="123" t="s">
        <v>1818</v>
      </c>
      <c r="D5" s="123" t="s">
        <v>1819</v>
      </c>
      <c r="E5" s="123" t="s">
        <v>1820</v>
      </c>
      <c r="F5" s="123" t="s">
        <v>1821</v>
      </c>
    </row>
    <row r="6" spans="1:6" ht="12.75">
      <c r="A6" s="173" t="s">
        <v>960</v>
      </c>
      <c r="B6" s="123" t="s">
        <v>1797</v>
      </c>
      <c r="C6" s="123" t="s">
        <v>1822</v>
      </c>
      <c r="D6" s="123" t="s">
        <v>1823</v>
      </c>
      <c r="E6" s="123" t="s">
        <v>1824</v>
      </c>
      <c r="F6" s="123" t="s">
        <v>1825</v>
      </c>
    </row>
    <row r="7" spans="1:6" ht="12.75">
      <c r="A7" s="173" t="s">
        <v>974</v>
      </c>
      <c r="B7" s="123" t="s">
        <v>1826</v>
      </c>
      <c r="C7" s="123" t="s">
        <v>1827</v>
      </c>
      <c r="D7" s="123" t="s">
        <v>1828</v>
      </c>
      <c r="E7" s="123" t="s">
        <v>1829</v>
      </c>
      <c r="F7" s="123" t="s">
        <v>1830</v>
      </c>
    </row>
    <row r="8" spans="1:6" ht="12.75">
      <c r="A8" s="173" t="s">
        <v>986</v>
      </c>
      <c r="B8" s="123" t="s">
        <v>1631</v>
      </c>
      <c r="C8" s="123" t="s">
        <v>1831</v>
      </c>
      <c r="D8" s="123" t="s">
        <v>1832</v>
      </c>
      <c r="E8" s="123" t="s">
        <v>1833</v>
      </c>
      <c r="F8" s="123" t="s">
        <v>1834</v>
      </c>
    </row>
    <row r="9" spans="1:6" ht="12.75">
      <c r="A9" s="173" t="s">
        <v>1001</v>
      </c>
      <c r="B9" s="123" t="s">
        <v>1835</v>
      </c>
      <c r="C9" s="123" t="s">
        <v>1836</v>
      </c>
      <c r="D9" s="123" t="s">
        <v>1837</v>
      </c>
      <c r="E9" s="123" t="s">
        <v>1838</v>
      </c>
      <c r="F9" s="123" t="s">
        <v>1839</v>
      </c>
    </row>
    <row r="10" spans="1:6" ht="12.75">
      <c r="A10" s="173" t="s">
        <v>1011</v>
      </c>
      <c r="B10" s="123" t="s">
        <v>1649</v>
      </c>
      <c r="C10" s="123" t="s">
        <v>1632</v>
      </c>
      <c r="D10" s="123" t="s">
        <v>1633</v>
      </c>
      <c r="E10" s="123" t="s">
        <v>1634</v>
      </c>
      <c r="F10" s="123" t="s">
        <v>1635</v>
      </c>
    </row>
    <row r="11" spans="1:6" ht="12.75">
      <c r="A11" s="173" t="s">
        <v>1073</v>
      </c>
      <c r="B11" s="123" t="s">
        <v>1641</v>
      </c>
      <c r="C11" s="123" t="s">
        <v>1642</v>
      </c>
      <c r="D11" s="123" t="s">
        <v>1643</v>
      </c>
      <c r="E11" s="123" t="s">
        <v>1654</v>
      </c>
      <c r="F11" s="123" t="s">
        <v>1645</v>
      </c>
    </row>
    <row r="12" spans="1:6" ht="12.75">
      <c r="A12" s="173" t="s">
        <v>1079</v>
      </c>
      <c r="B12" s="123" t="s">
        <v>1840</v>
      </c>
      <c r="C12" s="123" t="s">
        <v>1841</v>
      </c>
      <c r="D12" s="123" t="s">
        <v>1842</v>
      </c>
      <c r="E12" s="123" t="s">
        <v>1843</v>
      </c>
      <c r="F12" s="123" t="s">
        <v>1844</v>
      </c>
    </row>
    <row r="13" spans="1:6" ht="12.75">
      <c r="A13" s="173" t="s">
        <v>1085</v>
      </c>
      <c r="B13" s="123" t="s">
        <v>1845</v>
      </c>
      <c r="C13" s="123" t="s">
        <v>1846</v>
      </c>
      <c r="D13" s="123" t="s">
        <v>1756</v>
      </c>
      <c r="E13" s="123" t="s">
        <v>1845</v>
      </c>
      <c r="F13" s="123" t="s">
        <v>1847</v>
      </c>
    </row>
    <row r="14" spans="1:6" ht="12.75">
      <c r="A14" s="206" t="s">
        <v>1091</v>
      </c>
      <c r="B14" s="123" t="s">
        <v>1653</v>
      </c>
      <c r="C14" s="123" t="s">
        <v>1652</v>
      </c>
      <c r="D14" s="123" t="s">
        <v>1653</v>
      </c>
      <c r="E14" s="123" t="s">
        <v>1659</v>
      </c>
      <c r="F14" s="123" t="s">
        <v>1660</v>
      </c>
    </row>
    <row r="15" spans="1:6" ht="25.5">
      <c r="A15" s="194" t="s">
        <v>911</v>
      </c>
      <c r="B15" s="195" t="s">
        <v>1553</v>
      </c>
      <c r="C15" s="195" t="s">
        <v>1554</v>
      </c>
      <c r="D15" s="196" t="s">
        <v>1555</v>
      </c>
      <c r="E15" s="195" t="s">
        <v>1556</v>
      </c>
      <c r="F15" s="195" t="s">
        <v>1557</v>
      </c>
    </row>
    <row r="16" spans="1:6" ht="12.75">
      <c r="A16" s="173" t="s">
        <v>919</v>
      </c>
      <c r="B16" s="123" t="s">
        <v>1769</v>
      </c>
      <c r="C16" s="123" t="s">
        <v>1848</v>
      </c>
      <c r="D16" s="123" t="s">
        <v>1769</v>
      </c>
      <c r="E16" s="123" t="s">
        <v>1812</v>
      </c>
      <c r="F16" s="123" t="s">
        <v>1849</v>
      </c>
    </row>
    <row r="17" spans="1:6" ht="12.75">
      <c r="A17" s="173" t="s">
        <v>932</v>
      </c>
      <c r="B17" s="123" t="s">
        <v>1850</v>
      </c>
      <c r="C17" s="123" t="s">
        <v>1696</v>
      </c>
      <c r="D17" s="123" t="s">
        <v>1850</v>
      </c>
      <c r="E17" s="123" t="s">
        <v>1816</v>
      </c>
      <c r="F17" s="123" t="s">
        <v>1851</v>
      </c>
    </row>
    <row r="18" spans="1:6" ht="12.75">
      <c r="A18" s="173" t="s">
        <v>945</v>
      </c>
      <c r="B18" s="123" t="s">
        <v>1852</v>
      </c>
      <c r="C18" s="123" t="s">
        <v>1853</v>
      </c>
      <c r="D18" s="123" t="s">
        <v>1852</v>
      </c>
      <c r="E18" s="123" t="s">
        <v>1820</v>
      </c>
      <c r="F18" s="123" t="s">
        <v>1854</v>
      </c>
    </row>
    <row r="19" spans="1:6" ht="12.75">
      <c r="A19" s="173" t="s">
        <v>960</v>
      </c>
      <c r="B19" s="123" t="s">
        <v>1819</v>
      </c>
      <c r="C19" s="123" t="s">
        <v>1855</v>
      </c>
      <c r="D19" s="123" t="s">
        <v>1819</v>
      </c>
      <c r="E19" s="123" t="s">
        <v>1856</v>
      </c>
      <c r="F19" s="123" t="s">
        <v>1857</v>
      </c>
    </row>
    <row r="20" spans="1:6" ht="12.75">
      <c r="A20" s="173" t="s">
        <v>974</v>
      </c>
      <c r="B20" s="123" t="s">
        <v>1858</v>
      </c>
      <c r="C20" s="123" t="s">
        <v>1628</v>
      </c>
      <c r="D20" s="123" t="s">
        <v>1858</v>
      </c>
      <c r="E20" s="123" t="s">
        <v>1829</v>
      </c>
      <c r="F20" s="123" t="s">
        <v>1859</v>
      </c>
    </row>
    <row r="21" spans="1:6" ht="12.75">
      <c r="A21" s="173" t="s">
        <v>986</v>
      </c>
      <c r="B21" s="123" t="s">
        <v>1860</v>
      </c>
      <c r="C21" s="123" t="s">
        <v>1861</v>
      </c>
      <c r="D21" s="123" t="s">
        <v>1862</v>
      </c>
      <c r="E21" s="123" t="s">
        <v>1833</v>
      </c>
      <c r="F21" s="123" t="s">
        <v>1617</v>
      </c>
    </row>
    <row r="22" spans="1:6" ht="12.75">
      <c r="A22" s="173" t="s">
        <v>1001</v>
      </c>
      <c r="B22" s="123" t="s">
        <v>1837</v>
      </c>
      <c r="C22" s="123" t="s">
        <v>1863</v>
      </c>
      <c r="D22" s="123" t="s">
        <v>1864</v>
      </c>
      <c r="E22" s="123" t="s">
        <v>1748</v>
      </c>
      <c r="F22" s="123" t="s">
        <v>1865</v>
      </c>
    </row>
    <row r="23" spans="1:6" ht="12.75">
      <c r="A23" s="173" t="s">
        <v>1011</v>
      </c>
      <c r="B23" s="123" t="s">
        <v>1636</v>
      </c>
      <c r="C23" s="123" t="s">
        <v>1866</v>
      </c>
      <c r="D23" s="123" t="s">
        <v>1638</v>
      </c>
      <c r="E23" s="123" t="s">
        <v>1639</v>
      </c>
      <c r="F23" s="123" t="s">
        <v>1640</v>
      </c>
    </row>
    <row r="24" spans="1:6" ht="12.75">
      <c r="A24" s="173" t="s">
        <v>1073</v>
      </c>
      <c r="B24" s="123" t="s">
        <v>1867</v>
      </c>
      <c r="C24" s="123" t="s">
        <v>1647</v>
      </c>
      <c r="D24" s="123" t="s">
        <v>1807</v>
      </c>
      <c r="E24" s="123" t="s">
        <v>1654</v>
      </c>
      <c r="F24" s="123" t="s">
        <v>1650</v>
      </c>
    </row>
    <row r="25" spans="1:6" ht="12.75">
      <c r="A25" s="173" t="s">
        <v>1079</v>
      </c>
      <c r="B25" s="123" t="s">
        <v>1646</v>
      </c>
      <c r="C25" s="123" t="s">
        <v>1842</v>
      </c>
      <c r="D25" s="123" t="s">
        <v>1648</v>
      </c>
      <c r="E25" s="123" t="s">
        <v>1868</v>
      </c>
      <c r="F25" s="123" t="s">
        <v>1869</v>
      </c>
    </row>
    <row r="26" spans="1:6" ht="12.75">
      <c r="A26" s="173" t="s">
        <v>1085</v>
      </c>
      <c r="B26" s="123" t="s">
        <v>1845</v>
      </c>
      <c r="C26" s="123" t="s">
        <v>1756</v>
      </c>
      <c r="D26" s="123" t="s">
        <v>1756</v>
      </c>
      <c r="E26" s="123" t="s">
        <v>1845</v>
      </c>
      <c r="F26" s="123" t="s">
        <v>1870</v>
      </c>
    </row>
    <row r="27" spans="1:6" ht="12.75">
      <c r="A27" s="206" t="s">
        <v>1091</v>
      </c>
      <c r="B27" s="123" t="s">
        <v>1653</v>
      </c>
      <c r="C27" s="123" t="s">
        <v>1653</v>
      </c>
      <c r="D27" s="123" t="s">
        <v>1653</v>
      </c>
      <c r="E27" s="123" t="s">
        <v>1659</v>
      </c>
      <c r="F27" s="123" t="s">
        <v>1656</v>
      </c>
    </row>
  </sheetData>
  <mergeCells count="1">
    <mergeCell ref="A1:F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sheetPr>
  <dimension ref="A1:F19"/>
  <sheetViews>
    <sheetView workbookViewId="0">
      <selection sqref="A1:F1"/>
    </sheetView>
  </sheetViews>
  <sheetFormatPr defaultColWidth="14.42578125" defaultRowHeight="15.75" customHeight="1"/>
  <cols>
    <col min="1" max="1" width="10.28515625" customWidth="1"/>
    <col min="2" max="2" width="22.140625" customWidth="1"/>
    <col min="3" max="3" width="19.7109375" customWidth="1"/>
    <col min="4" max="5" width="20.7109375" customWidth="1"/>
    <col min="6" max="6" width="21.85546875" customWidth="1"/>
  </cols>
  <sheetData>
    <row r="1" spans="1:6" ht="77.25" customHeight="1">
      <c r="A1" s="246" t="s">
        <v>1871</v>
      </c>
      <c r="B1" s="281"/>
      <c r="C1" s="281"/>
      <c r="D1" s="281"/>
      <c r="E1" s="281"/>
      <c r="F1" s="281"/>
    </row>
    <row r="2" spans="1:6" ht="12.75">
      <c r="A2" s="194" t="s">
        <v>911</v>
      </c>
      <c r="B2" s="195" t="s">
        <v>912</v>
      </c>
      <c r="C2" s="195" t="s">
        <v>913</v>
      </c>
      <c r="D2" s="196" t="s">
        <v>1551</v>
      </c>
      <c r="E2" s="195" t="s">
        <v>1552</v>
      </c>
      <c r="F2" s="195" t="s">
        <v>740</v>
      </c>
    </row>
    <row r="3" spans="1:6" ht="12.75">
      <c r="A3" s="173" t="s">
        <v>919</v>
      </c>
      <c r="B3" s="123" t="s">
        <v>1872</v>
      </c>
      <c r="C3" s="123" t="s">
        <v>1768</v>
      </c>
      <c r="D3" s="123" t="s">
        <v>1682</v>
      </c>
      <c r="E3" s="123" t="s">
        <v>1873</v>
      </c>
      <c r="F3" s="123" t="s">
        <v>1874</v>
      </c>
    </row>
    <row r="4" spans="1:6" ht="12.75">
      <c r="A4" s="173" t="s">
        <v>932</v>
      </c>
      <c r="B4" s="123" t="s">
        <v>1706</v>
      </c>
      <c r="C4" s="123" t="s">
        <v>1850</v>
      </c>
      <c r="D4" s="123" t="s">
        <v>1875</v>
      </c>
      <c r="E4" s="123" t="s">
        <v>1876</v>
      </c>
      <c r="F4" s="123" t="s">
        <v>1877</v>
      </c>
    </row>
    <row r="5" spans="1:6" ht="12.75">
      <c r="A5" s="173" t="s">
        <v>945</v>
      </c>
      <c r="B5" s="123" t="s">
        <v>1622</v>
      </c>
      <c r="C5" s="123" t="s">
        <v>1878</v>
      </c>
      <c r="D5" s="123" t="s">
        <v>1785</v>
      </c>
      <c r="E5" s="123" t="s">
        <v>1879</v>
      </c>
      <c r="F5" s="123" t="s">
        <v>1587</v>
      </c>
    </row>
    <row r="6" spans="1:6" ht="12.75">
      <c r="A6" s="173" t="s">
        <v>960</v>
      </c>
      <c r="B6" s="123" t="s">
        <v>1880</v>
      </c>
      <c r="C6" s="123" t="s">
        <v>1881</v>
      </c>
      <c r="D6" s="123" t="s">
        <v>1624</v>
      </c>
      <c r="E6" s="123" t="s">
        <v>1882</v>
      </c>
      <c r="F6" s="123" t="s">
        <v>1626</v>
      </c>
    </row>
    <row r="7" spans="1:6" ht="12.75">
      <c r="A7" s="173" t="s">
        <v>974</v>
      </c>
      <c r="B7" s="123" t="s">
        <v>1883</v>
      </c>
      <c r="C7" s="123" t="s">
        <v>1623</v>
      </c>
      <c r="D7" s="123" t="s">
        <v>1775</v>
      </c>
      <c r="E7" s="123" t="s">
        <v>1884</v>
      </c>
      <c r="F7" s="123" t="s">
        <v>1885</v>
      </c>
    </row>
    <row r="8" spans="1:6" ht="12.75">
      <c r="A8" s="173" t="s">
        <v>986</v>
      </c>
      <c r="B8" s="123" t="s">
        <v>1886</v>
      </c>
      <c r="C8" s="123" t="s">
        <v>1700</v>
      </c>
      <c r="D8" s="123" t="s">
        <v>1780</v>
      </c>
      <c r="E8" s="123" t="s">
        <v>1887</v>
      </c>
      <c r="F8" s="123" t="s">
        <v>1888</v>
      </c>
    </row>
    <row r="9" spans="1:6" ht="12.75">
      <c r="A9" s="173" t="s">
        <v>1001</v>
      </c>
      <c r="B9" s="123" t="s">
        <v>1889</v>
      </c>
      <c r="C9" s="123" t="s">
        <v>1889</v>
      </c>
      <c r="D9" s="123" t="s">
        <v>1889</v>
      </c>
      <c r="E9" s="123" t="s">
        <v>1625</v>
      </c>
      <c r="F9" s="123" t="s">
        <v>1890</v>
      </c>
    </row>
    <row r="10" spans="1:6" ht="12.75">
      <c r="A10" s="173" t="s">
        <v>1011</v>
      </c>
      <c r="B10" s="123" t="s">
        <v>1891</v>
      </c>
      <c r="C10" s="123" t="s">
        <v>1892</v>
      </c>
      <c r="D10" s="123" t="s">
        <v>1893</v>
      </c>
      <c r="E10" s="123" t="s">
        <v>1891</v>
      </c>
      <c r="F10" s="123" t="s">
        <v>1894</v>
      </c>
    </row>
    <row r="11" spans="1:6" ht="25.5">
      <c r="A11" s="194" t="s">
        <v>911</v>
      </c>
      <c r="B11" s="195" t="s">
        <v>1553</v>
      </c>
      <c r="C11" s="195" t="s">
        <v>1554</v>
      </c>
      <c r="D11" s="196" t="s">
        <v>1555</v>
      </c>
      <c r="E11" s="195" t="s">
        <v>1556</v>
      </c>
      <c r="F11" s="195" t="s">
        <v>1557</v>
      </c>
    </row>
    <row r="12" spans="1:6" ht="12.75">
      <c r="A12" s="173" t="s">
        <v>919</v>
      </c>
      <c r="B12" s="123" t="s">
        <v>1768</v>
      </c>
      <c r="C12" s="123" t="s">
        <v>1895</v>
      </c>
      <c r="D12" s="123" t="s">
        <v>1768</v>
      </c>
      <c r="E12" s="123" t="s">
        <v>1873</v>
      </c>
      <c r="F12" s="123" t="s">
        <v>1896</v>
      </c>
    </row>
    <row r="13" spans="1:6" ht="12.75">
      <c r="A13" s="173" t="s">
        <v>932</v>
      </c>
      <c r="B13" s="123" t="s">
        <v>1710</v>
      </c>
      <c r="C13" s="123" t="s">
        <v>1711</v>
      </c>
      <c r="D13" s="123" t="s">
        <v>1852</v>
      </c>
      <c r="E13" s="123" t="s">
        <v>1876</v>
      </c>
      <c r="F13" s="123" t="s">
        <v>1897</v>
      </c>
    </row>
    <row r="14" spans="1:6" ht="12.75">
      <c r="A14" s="173" t="s">
        <v>945</v>
      </c>
      <c r="B14" s="123" t="s">
        <v>1627</v>
      </c>
      <c r="C14" s="123" t="s">
        <v>1898</v>
      </c>
      <c r="D14" s="123" t="s">
        <v>1629</v>
      </c>
      <c r="E14" s="123" t="s">
        <v>1879</v>
      </c>
      <c r="F14" s="123" t="s">
        <v>1899</v>
      </c>
    </row>
    <row r="15" spans="1:6" ht="12.75">
      <c r="A15" s="173" t="s">
        <v>960</v>
      </c>
      <c r="B15" s="123" t="s">
        <v>1900</v>
      </c>
      <c r="C15" s="123" t="s">
        <v>1901</v>
      </c>
      <c r="D15" s="123" t="s">
        <v>1902</v>
      </c>
      <c r="E15" s="123" t="s">
        <v>1882</v>
      </c>
      <c r="F15" s="123" t="s">
        <v>1903</v>
      </c>
    </row>
    <row r="16" spans="1:6" ht="12.75">
      <c r="A16" s="173" t="s">
        <v>974</v>
      </c>
      <c r="B16" s="123" t="s">
        <v>1904</v>
      </c>
      <c r="C16" s="123" t="s">
        <v>1905</v>
      </c>
      <c r="D16" s="123" t="s">
        <v>1906</v>
      </c>
      <c r="E16" s="123" t="s">
        <v>1884</v>
      </c>
      <c r="F16" s="123" t="s">
        <v>1630</v>
      </c>
    </row>
    <row r="17" spans="1:6" ht="12.75">
      <c r="A17" s="173" t="s">
        <v>986</v>
      </c>
      <c r="B17" s="123" t="s">
        <v>1907</v>
      </c>
      <c r="C17" s="123" t="s">
        <v>1637</v>
      </c>
      <c r="D17" s="123" t="s">
        <v>1908</v>
      </c>
      <c r="E17" s="123" t="s">
        <v>1887</v>
      </c>
      <c r="F17" s="123" t="s">
        <v>1909</v>
      </c>
    </row>
    <row r="18" spans="1:6" ht="12.75">
      <c r="A18" s="173" t="s">
        <v>1001</v>
      </c>
      <c r="B18" s="123" t="s">
        <v>1910</v>
      </c>
      <c r="C18" s="123" t="s">
        <v>1911</v>
      </c>
      <c r="D18" s="123" t="s">
        <v>1910</v>
      </c>
      <c r="E18" s="123" t="s">
        <v>1625</v>
      </c>
      <c r="F18" s="123" t="s">
        <v>1614</v>
      </c>
    </row>
    <row r="19" spans="1:6" ht="12.75">
      <c r="A19" s="173" t="s">
        <v>1011</v>
      </c>
      <c r="B19" s="123" t="s">
        <v>1912</v>
      </c>
      <c r="C19" s="123" t="s">
        <v>1913</v>
      </c>
      <c r="D19" s="123" t="s">
        <v>1914</v>
      </c>
      <c r="E19" s="123" t="s">
        <v>1891</v>
      </c>
      <c r="F19" s="123" t="s">
        <v>1915</v>
      </c>
    </row>
  </sheetData>
  <mergeCells count="1">
    <mergeCell ref="A1:F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sheetPr>
  <dimension ref="A1:F21"/>
  <sheetViews>
    <sheetView workbookViewId="0">
      <selection sqref="A1:F1"/>
    </sheetView>
  </sheetViews>
  <sheetFormatPr defaultColWidth="14.42578125" defaultRowHeight="15.75" customHeight="1"/>
  <cols>
    <col min="1" max="1" width="10.28515625" customWidth="1"/>
    <col min="2" max="2" width="22.140625" customWidth="1"/>
    <col min="3" max="3" width="19.7109375" customWidth="1"/>
    <col min="4" max="5" width="20.7109375" customWidth="1"/>
    <col min="6" max="6" width="21.85546875" customWidth="1"/>
  </cols>
  <sheetData>
    <row r="1" spans="1:6" ht="72.75" customHeight="1">
      <c r="A1" s="246" t="s">
        <v>1916</v>
      </c>
      <c r="B1" s="281"/>
      <c r="C1" s="281"/>
      <c r="D1" s="281"/>
      <c r="E1" s="281"/>
      <c r="F1" s="281"/>
    </row>
    <row r="2" spans="1:6" ht="12.75">
      <c r="A2" s="194" t="s">
        <v>911</v>
      </c>
      <c r="B2" s="195" t="s">
        <v>912</v>
      </c>
      <c r="C2" s="195" t="s">
        <v>913</v>
      </c>
      <c r="D2" s="196" t="s">
        <v>1551</v>
      </c>
      <c r="E2" s="195" t="s">
        <v>1552</v>
      </c>
      <c r="F2" s="195" t="s">
        <v>740</v>
      </c>
    </row>
    <row r="3" spans="1:6" ht="12.75">
      <c r="A3" s="173" t="s">
        <v>919</v>
      </c>
      <c r="B3" s="123" t="s">
        <v>1692</v>
      </c>
      <c r="C3" s="123" t="s">
        <v>1917</v>
      </c>
      <c r="D3" s="123" t="s">
        <v>1688</v>
      </c>
      <c r="E3" s="123" t="s">
        <v>1810</v>
      </c>
      <c r="F3" s="123" t="s">
        <v>1918</v>
      </c>
    </row>
    <row r="4" spans="1:6" ht="12.75">
      <c r="A4" s="173" t="s">
        <v>932</v>
      </c>
      <c r="B4" s="123" t="s">
        <v>1919</v>
      </c>
      <c r="C4" s="123" t="s">
        <v>1563</v>
      </c>
      <c r="D4" s="123" t="s">
        <v>1565</v>
      </c>
      <c r="E4" s="123" t="s">
        <v>1804</v>
      </c>
      <c r="F4" s="123" t="s">
        <v>1920</v>
      </c>
    </row>
    <row r="5" spans="1:6" ht="12.75">
      <c r="A5" s="173" t="s">
        <v>945</v>
      </c>
      <c r="B5" s="123" t="s">
        <v>1710</v>
      </c>
      <c r="C5" s="123" t="s">
        <v>1819</v>
      </c>
      <c r="D5" s="123" t="s">
        <v>1921</v>
      </c>
      <c r="E5" s="123" t="s">
        <v>1922</v>
      </c>
      <c r="F5" s="123" t="s">
        <v>1923</v>
      </c>
    </row>
    <row r="6" spans="1:6" ht="12.75">
      <c r="A6" s="173" t="s">
        <v>960</v>
      </c>
      <c r="B6" s="123" t="s">
        <v>1924</v>
      </c>
      <c r="C6" s="123" t="s">
        <v>1558</v>
      </c>
      <c r="D6" s="123" t="s">
        <v>1925</v>
      </c>
      <c r="E6" s="123" t="s">
        <v>1926</v>
      </c>
      <c r="F6" s="123" t="s">
        <v>1927</v>
      </c>
    </row>
    <row r="7" spans="1:6" ht="12.75">
      <c r="A7" s="173" t="s">
        <v>974</v>
      </c>
      <c r="B7" s="123" t="s">
        <v>1928</v>
      </c>
      <c r="C7" s="123" t="s">
        <v>1929</v>
      </c>
      <c r="D7" s="123" t="s">
        <v>1930</v>
      </c>
      <c r="E7" s="123" t="s">
        <v>1931</v>
      </c>
      <c r="F7" s="123" t="s">
        <v>1932</v>
      </c>
    </row>
    <row r="8" spans="1:6" ht="12.75">
      <c r="A8" s="173" t="s">
        <v>986</v>
      </c>
      <c r="B8" s="123" t="s">
        <v>1833</v>
      </c>
      <c r="C8" s="123" t="s">
        <v>1933</v>
      </c>
      <c r="D8" s="123" t="s">
        <v>1933</v>
      </c>
      <c r="E8" s="123" t="s">
        <v>1934</v>
      </c>
      <c r="F8" s="123" t="s">
        <v>1935</v>
      </c>
    </row>
    <row r="9" spans="1:6" ht="12.75">
      <c r="A9" s="173" t="s">
        <v>1001</v>
      </c>
      <c r="B9" s="123" t="s">
        <v>1860</v>
      </c>
      <c r="C9" s="123" t="s">
        <v>1936</v>
      </c>
      <c r="D9" s="123" t="s">
        <v>1937</v>
      </c>
      <c r="E9" s="123" t="s">
        <v>1938</v>
      </c>
      <c r="F9" s="123" t="s">
        <v>1939</v>
      </c>
    </row>
    <row r="10" spans="1:6" ht="12.75">
      <c r="A10" s="173" t="s">
        <v>1011</v>
      </c>
      <c r="B10" s="123" t="s">
        <v>1940</v>
      </c>
      <c r="C10" s="123" t="s">
        <v>1941</v>
      </c>
      <c r="D10" s="123" t="s">
        <v>1942</v>
      </c>
      <c r="E10" s="123" t="s">
        <v>1943</v>
      </c>
      <c r="F10" s="123" t="s">
        <v>1944</v>
      </c>
    </row>
    <row r="11" spans="1:6" ht="12.75">
      <c r="A11" s="173" t="s">
        <v>1073</v>
      </c>
      <c r="B11" s="123" t="s">
        <v>1945</v>
      </c>
      <c r="C11" s="123" t="s">
        <v>1942</v>
      </c>
      <c r="D11" s="123" t="s">
        <v>1892</v>
      </c>
      <c r="E11" s="123" t="s">
        <v>1946</v>
      </c>
      <c r="F11" s="123" t="s">
        <v>1947</v>
      </c>
    </row>
    <row r="12" spans="1:6" ht="25.5">
      <c r="A12" s="194" t="s">
        <v>911</v>
      </c>
      <c r="B12" s="195" t="s">
        <v>1553</v>
      </c>
      <c r="C12" s="195" t="s">
        <v>1554</v>
      </c>
      <c r="D12" s="196" t="s">
        <v>1555</v>
      </c>
      <c r="E12" s="195" t="s">
        <v>1556</v>
      </c>
      <c r="F12" s="195" t="s">
        <v>1557</v>
      </c>
    </row>
    <row r="13" spans="1:6" ht="12.75">
      <c r="A13" s="173" t="s">
        <v>919</v>
      </c>
      <c r="B13" s="123" t="s">
        <v>1688</v>
      </c>
      <c r="C13" s="124" t="s">
        <v>1948</v>
      </c>
      <c r="D13" s="123" t="s">
        <v>1688</v>
      </c>
      <c r="E13" s="123" t="s">
        <v>1810</v>
      </c>
      <c r="F13" s="123" t="s">
        <v>1693</v>
      </c>
    </row>
    <row r="14" spans="1:6" ht="12.75">
      <c r="A14" s="173" t="s">
        <v>932</v>
      </c>
      <c r="B14" s="123" t="s">
        <v>1949</v>
      </c>
      <c r="C14" s="123" t="s">
        <v>1794</v>
      </c>
      <c r="D14" s="123" t="s">
        <v>1563</v>
      </c>
      <c r="E14" s="123" t="s">
        <v>1804</v>
      </c>
      <c r="F14" s="123" t="s">
        <v>1950</v>
      </c>
    </row>
    <row r="15" spans="1:6" ht="12.75">
      <c r="A15" s="173" t="s">
        <v>945</v>
      </c>
      <c r="B15" s="123" t="s">
        <v>1951</v>
      </c>
      <c r="C15" s="123" t="s">
        <v>1922</v>
      </c>
      <c r="D15" s="123" t="s">
        <v>1952</v>
      </c>
      <c r="E15" s="123" t="s">
        <v>1922</v>
      </c>
      <c r="F15" s="123" t="s">
        <v>1953</v>
      </c>
    </row>
    <row r="16" spans="1:6" ht="12.75">
      <c r="A16" s="173" t="s">
        <v>960</v>
      </c>
      <c r="B16" s="123" t="s">
        <v>1906</v>
      </c>
      <c r="C16" s="123" t="s">
        <v>1717</v>
      </c>
      <c r="D16" s="123" t="s">
        <v>1906</v>
      </c>
      <c r="E16" s="123" t="s">
        <v>1926</v>
      </c>
      <c r="F16" s="123" t="s">
        <v>1954</v>
      </c>
    </row>
    <row r="17" spans="1:6" ht="12.75">
      <c r="A17" s="173" t="s">
        <v>974</v>
      </c>
      <c r="B17" s="123" t="s">
        <v>1858</v>
      </c>
      <c r="C17" s="123" t="s">
        <v>1924</v>
      </c>
      <c r="D17" s="123" t="s">
        <v>1930</v>
      </c>
      <c r="E17" s="123" t="s">
        <v>1931</v>
      </c>
      <c r="F17" s="123" t="s">
        <v>1955</v>
      </c>
    </row>
    <row r="18" spans="1:6" ht="12.75">
      <c r="A18" s="173" t="s">
        <v>986</v>
      </c>
      <c r="B18" s="123" t="s">
        <v>1956</v>
      </c>
      <c r="C18" s="123" t="s">
        <v>1933</v>
      </c>
      <c r="D18" s="123" t="s">
        <v>1956</v>
      </c>
      <c r="E18" s="123" t="s">
        <v>1934</v>
      </c>
      <c r="F18" s="123" t="s">
        <v>1957</v>
      </c>
    </row>
    <row r="19" spans="1:6" ht="12.75">
      <c r="A19" s="173" t="s">
        <v>1001</v>
      </c>
      <c r="B19" s="123" t="s">
        <v>1937</v>
      </c>
      <c r="C19" s="123" t="s">
        <v>1835</v>
      </c>
      <c r="D19" s="123" t="s">
        <v>1958</v>
      </c>
      <c r="E19" s="123" t="s">
        <v>1938</v>
      </c>
      <c r="F19" s="123" t="s">
        <v>1959</v>
      </c>
    </row>
    <row r="20" spans="1:6" ht="12.75">
      <c r="A20" s="173" t="s">
        <v>1011</v>
      </c>
      <c r="B20" s="123" t="s">
        <v>1940</v>
      </c>
      <c r="C20" s="123" t="s">
        <v>1712</v>
      </c>
      <c r="D20" s="123" t="s">
        <v>1960</v>
      </c>
      <c r="E20" s="123" t="s">
        <v>1943</v>
      </c>
      <c r="F20" s="123" t="s">
        <v>1961</v>
      </c>
    </row>
    <row r="21" spans="1:6" ht="12.75">
      <c r="A21" s="173" t="s">
        <v>1073</v>
      </c>
      <c r="B21" s="123" t="s">
        <v>1962</v>
      </c>
      <c r="C21" s="123" t="s">
        <v>1942</v>
      </c>
      <c r="D21" s="123" t="s">
        <v>1792</v>
      </c>
      <c r="E21" s="123" t="s">
        <v>1946</v>
      </c>
      <c r="F21" s="123" t="s">
        <v>1963</v>
      </c>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2"/>
  <sheetViews>
    <sheetView workbookViewId="0">
      <selection sqref="A1:R1"/>
    </sheetView>
  </sheetViews>
  <sheetFormatPr defaultColWidth="14.42578125" defaultRowHeight="15.75" customHeight="1"/>
  <cols>
    <col min="1" max="1" width="32.85546875" customWidth="1"/>
    <col min="2" max="3" width="11.5703125" customWidth="1"/>
    <col min="4" max="4" width="13.7109375" customWidth="1"/>
    <col min="5" max="5" width="13.85546875" customWidth="1"/>
    <col min="6" max="15" width="11.5703125" customWidth="1"/>
    <col min="16" max="16" width="14.85546875" customWidth="1"/>
    <col min="17" max="17" width="14.5703125" customWidth="1"/>
    <col min="18" max="18" width="11.85546875" customWidth="1"/>
    <col min="19" max="26" width="8.7109375" customWidth="1"/>
  </cols>
  <sheetData>
    <row r="1" spans="1:26" ht="76.5" customHeight="1">
      <c r="A1" s="244" t="s">
        <v>728</v>
      </c>
      <c r="B1" s="245"/>
      <c r="C1" s="245"/>
      <c r="D1" s="245"/>
      <c r="E1" s="245"/>
      <c r="F1" s="245"/>
      <c r="G1" s="245"/>
      <c r="H1" s="245"/>
      <c r="I1" s="245"/>
      <c r="J1" s="245"/>
      <c r="K1" s="245"/>
      <c r="L1" s="245"/>
      <c r="M1" s="245"/>
      <c r="N1" s="245"/>
      <c r="O1" s="245"/>
      <c r="P1" s="245"/>
      <c r="Q1" s="245"/>
      <c r="R1" s="245"/>
    </row>
    <row r="2" spans="1:26" ht="12.75" customHeight="1">
      <c r="A2" s="80"/>
      <c r="B2" s="81" t="s">
        <v>1</v>
      </c>
      <c r="C2" s="81" t="s">
        <v>729</v>
      </c>
      <c r="D2" s="81" t="s">
        <v>1</v>
      </c>
      <c r="E2" s="81" t="s">
        <v>729</v>
      </c>
      <c r="F2" s="81" t="s">
        <v>1</v>
      </c>
      <c r="G2" s="81" t="s">
        <v>729</v>
      </c>
      <c r="H2" s="81" t="s">
        <v>1</v>
      </c>
      <c r="I2" s="81" t="s">
        <v>729</v>
      </c>
      <c r="J2" s="81" t="s">
        <v>1</v>
      </c>
      <c r="K2" s="81" t="s">
        <v>729</v>
      </c>
      <c r="L2" s="81" t="s">
        <v>1</v>
      </c>
      <c r="M2" s="81" t="s">
        <v>729</v>
      </c>
      <c r="N2" s="81" t="s">
        <v>1</v>
      </c>
      <c r="O2" s="81" t="s">
        <v>729</v>
      </c>
      <c r="P2" s="80"/>
      <c r="Q2" s="80"/>
      <c r="R2" s="80"/>
    </row>
    <row r="3" spans="1:26" ht="12.75" customHeight="1">
      <c r="A3" s="82" t="s">
        <v>730</v>
      </c>
      <c r="B3" s="82" t="s">
        <v>731</v>
      </c>
      <c r="C3" s="82" t="s">
        <v>731</v>
      </c>
      <c r="D3" s="82" t="s">
        <v>732</v>
      </c>
      <c r="E3" s="82" t="s">
        <v>732</v>
      </c>
      <c r="F3" s="82" t="s">
        <v>733</v>
      </c>
      <c r="G3" s="82" t="s">
        <v>733</v>
      </c>
      <c r="H3" s="82" t="s">
        <v>734</v>
      </c>
      <c r="I3" s="82" t="s">
        <v>734</v>
      </c>
      <c r="J3" s="82" t="s">
        <v>735</v>
      </c>
      <c r="K3" s="82" t="s">
        <v>735</v>
      </c>
      <c r="L3" s="82" t="s">
        <v>736</v>
      </c>
      <c r="M3" s="82" t="s">
        <v>736</v>
      </c>
      <c r="N3" s="82" t="s">
        <v>737</v>
      </c>
      <c r="O3" s="82" t="s">
        <v>737</v>
      </c>
      <c r="P3" s="82" t="s">
        <v>738</v>
      </c>
      <c r="Q3" s="82" t="s">
        <v>739</v>
      </c>
      <c r="R3" s="82" t="s">
        <v>740</v>
      </c>
      <c r="S3" s="83"/>
      <c r="T3" s="83"/>
      <c r="U3" s="83"/>
      <c r="V3" s="83"/>
      <c r="W3" s="83"/>
      <c r="X3" s="83"/>
      <c r="Y3" s="83"/>
      <c r="Z3" s="83"/>
    </row>
    <row r="4" spans="1:26" ht="12.75" customHeight="1">
      <c r="A4" s="80" t="s">
        <v>741</v>
      </c>
      <c r="B4" s="84">
        <v>0.54896907220000002</v>
      </c>
      <c r="C4" s="84">
        <v>0.67401960780000003</v>
      </c>
      <c r="D4" s="85">
        <v>0</v>
      </c>
      <c r="E4" s="85">
        <v>0</v>
      </c>
      <c r="F4" s="85">
        <v>1.0440476804000001</v>
      </c>
      <c r="G4" s="85">
        <v>1.1114534314</v>
      </c>
      <c r="H4" s="85">
        <v>0</v>
      </c>
      <c r="I4" s="85">
        <v>0</v>
      </c>
      <c r="J4" s="84">
        <v>0.76913060570000003</v>
      </c>
      <c r="K4" s="84">
        <v>0.90848713240000001</v>
      </c>
      <c r="L4" s="84">
        <v>1</v>
      </c>
      <c r="M4" s="84">
        <v>1</v>
      </c>
      <c r="N4" s="86">
        <v>682777.21649484499</v>
      </c>
      <c r="O4" s="86">
        <v>155979.91911764699</v>
      </c>
      <c r="P4" s="87">
        <v>15</v>
      </c>
      <c r="Q4" s="87">
        <v>8</v>
      </c>
      <c r="R4" s="87">
        <v>10.8</v>
      </c>
    </row>
    <row r="5" spans="1:26" ht="12.75" customHeight="1">
      <c r="A5" s="87" t="s">
        <v>742</v>
      </c>
      <c r="B5" s="84">
        <v>0.1544401544</v>
      </c>
      <c r="C5" s="84">
        <v>3.1862745099999999E-2</v>
      </c>
      <c r="D5" s="85">
        <v>168.11432960889999</v>
      </c>
      <c r="E5" s="85">
        <v>140.2225490196</v>
      </c>
      <c r="F5" s="85">
        <v>1.0027178771</v>
      </c>
      <c r="G5" s="85">
        <v>1.0047426471000001</v>
      </c>
      <c r="H5" s="85">
        <v>1.2877094972000001</v>
      </c>
      <c r="I5" s="85">
        <v>1.0294117647000001</v>
      </c>
      <c r="J5" s="88">
        <v>0.26533487770000003</v>
      </c>
      <c r="K5" s="84">
        <v>7.3151789199999998E-2</v>
      </c>
      <c r="L5" s="84">
        <v>0.98360655740000003</v>
      </c>
      <c r="M5" s="84">
        <v>1</v>
      </c>
      <c r="N5" s="86">
        <v>25331.465894465899</v>
      </c>
      <c r="O5" s="86">
        <v>4445.5857843137001</v>
      </c>
      <c r="P5" s="87">
        <v>37</v>
      </c>
      <c r="Q5" s="87">
        <v>25</v>
      </c>
      <c r="R5" s="87">
        <v>29.8</v>
      </c>
    </row>
    <row r="6" spans="1:26" ht="12.75" customHeight="1">
      <c r="A6" s="80" t="s">
        <v>743</v>
      </c>
      <c r="B6" s="84">
        <v>0.14414414410000001</v>
      </c>
      <c r="C6" s="84">
        <v>2.9411764699999999E-2</v>
      </c>
      <c r="D6" s="85">
        <v>67.462517780900001</v>
      </c>
      <c r="E6" s="85">
        <v>254.67877450980001</v>
      </c>
      <c r="F6" s="85">
        <v>1.0030099573</v>
      </c>
      <c r="G6" s="85">
        <v>1.0060122548999999</v>
      </c>
      <c r="H6" s="85">
        <v>0.47368421049999998</v>
      </c>
      <c r="I6" s="85">
        <v>1.2352941176000001</v>
      </c>
      <c r="J6" s="88">
        <v>0.24976738740000001</v>
      </c>
      <c r="K6" s="84">
        <v>7.5549607800000002E-2</v>
      </c>
      <c r="L6" s="84">
        <v>1</v>
      </c>
      <c r="M6" s="84">
        <v>0.9230769231</v>
      </c>
      <c r="N6" s="86">
        <v>20485.791505791502</v>
      </c>
      <c r="O6" s="86">
        <v>4693.2083333333003</v>
      </c>
      <c r="P6" s="87">
        <v>29</v>
      </c>
      <c r="Q6" s="87">
        <v>31</v>
      </c>
      <c r="R6" s="87">
        <v>30.2</v>
      </c>
    </row>
    <row r="7" spans="1:26" ht="12.75" customHeight="1">
      <c r="A7" s="87" t="s">
        <v>744</v>
      </c>
      <c r="B7" s="84">
        <v>0.15572715570000001</v>
      </c>
      <c r="C7" s="84">
        <v>3.1862745099999999E-2</v>
      </c>
      <c r="D7" s="85">
        <v>188.17634214189999</v>
      </c>
      <c r="E7" s="85">
        <v>95.939681372500004</v>
      </c>
      <c r="F7" s="85">
        <v>1.0031724618</v>
      </c>
      <c r="G7" s="85">
        <v>1.0165441176000001</v>
      </c>
      <c r="H7" s="85">
        <v>2.0278164116999999</v>
      </c>
      <c r="I7" s="85">
        <v>0.60539215690000003</v>
      </c>
      <c r="J7" s="88">
        <v>0.26766768340000002</v>
      </c>
      <c r="K7" s="84">
        <v>7.1400441199999998E-2</v>
      </c>
      <c r="L7" s="84">
        <v>0.99180327869999996</v>
      </c>
      <c r="M7" s="84">
        <v>1</v>
      </c>
      <c r="N7" s="86">
        <v>34664.938223938203</v>
      </c>
      <c r="O7" s="86">
        <v>4470.3284313725999</v>
      </c>
      <c r="P7" s="87">
        <v>39</v>
      </c>
      <c r="Q7" s="87">
        <v>27</v>
      </c>
      <c r="R7" s="87">
        <v>31.8</v>
      </c>
    </row>
    <row r="8" spans="1:26" ht="12.75" customHeight="1">
      <c r="A8" s="80" t="s">
        <v>745</v>
      </c>
      <c r="B8" s="84">
        <v>0.1081081081</v>
      </c>
      <c r="C8" s="84">
        <v>2.9411764699999999E-2</v>
      </c>
      <c r="D8" s="85">
        <v>173.34850806450001</v>
      </c>
      <c r="E8" s="85">
        <v>97.7686519608</v>
      </c>
      <c r="F8" s="85">
        <v>1.0173077957000001</v>
      </c>
      <c r="G8" s="85">
        <v>1.0043823529</v>
      </c>
      <c r="H8" s="85">
        <v>1.9744623656</v>
      </c>
      <c r="I8" s="85">
        <v>0.4142156863</v>
      </c>
      <c r="J8" s="88">
        <v>0.28489032180000001</v>
      </c>
      <c r="K8" s="84">
        <v>6.5960857799999995E-2</v>
      </c>
      <c r="L8" s="84">
        <v>0.90322580649999995</v>
      </c>
      <c r="M8" s="84">
        <v>1</v>
      </c>
      <c r="N8" s="86">
        <v>24345.351351351299</v>
      </c>
      <c r="O8" s="86">
        <v>4821.1004901960996</v>
      </c>
      <c r="P8" s="87">
        <v>60</v>
      </c>
      <c r="Q8" s="87">
        <v>20</v>
      </c>
      <c r="R8" s="87">
        <v>36</v>
      </c>
    </row>
    <row r="9" spans="1:26" ht="12.75" customHeight="1">
      <c r="A9" s="80" t="s">
        <v>746</v>
      </c>
      <c r="B9" s="84">
        <v>0.12483912480000001</v>
      </c>
      <c r="C9" s="84">
        <v>2.6960784299999999E-2</v>
      </c>
      <c r="D9" s="85">
        <v>745.34827943079995</v>
      </c>
      <c r="E9" s="85">
        <v>1031.0174019608</v>
      </c>
      <c r="F9" s="85">
        <v>1.0112936611000001</v>
      </c>
      <c r="G9" s="85">
        <v>1.1009901960999999</v>
      </c>
      <c r="H9" s="85">
        <v>2.9172056921</v>
      </c>
      <c r="I9" s="85">
        <v>3.0637254902</v>
      </c>
      <c r="J9" s="88">
        <v>0.41103987130000003</v>
      </c>
      <c r="K9" s="84">
        <v>0.1037698284</v>
      </c>
      <c r="L9" s="84">
        <v>0.53005464479999997</v>
      </c>
      <c r="M9" s="84">
        <v>0.8461538462</v>
      </c>
      <c r="N9" s="86">
        <v>26599.1994851995</v>
      </c>
      <c r="O9" s="86">
        <v>4792.8774509803998</v>
      </c>
      <c r="P9" s="87">
        <v>57</v>
      </c>
      <c r="Q9" s="87">
        <v>45</v>
      </c>
      <c r="R9" s="87">
        <v>49.8</v>
      </c>
    </row>
    <row r="10" spans="1:26" ht="12.75" customHeight="1">
      <c r="A10" s="23" t="s">
        <v>747</v>
      </c>
      <c r="B10" s="84">
        <v>7.4646074600000001E-2</v>
      </c>
      <c r="C10" s="84">
        <v>4.9019607999999998E-3</v>
      </c>
      <c r="D10" s="85">
        <v>887.89483829239998</v>
      </c>
      <c r="E10" s="85">
        <v>419.42846913580001</v>
      </c>
      <c r="F10" s="85">
        <v>1.0101345408</v>
      </c>
      <c r="G10" s="85">
        <v>1.0063333333</v>
      </c>
      <c r="H10" s="85">
        <v>1.0258732211999999</v>
      </c>
      <c r="I10" s="85">
        <v>0.4098765432</v>
      </c>
      <c r="J10" s="88">
        <v>0.23593660229999999</v>
      </c>
      <c r="K10" s="84">
        <v>5.3482938299999998E-2</v>
      </c>
      <c r="L10" s="84">
        <v>0.62365591399999998</v>
      </c>
      <c r="M10" s="84">
        <v>0.4</v>
      </c>
      <c r="N10" s="86">
        <v>43013.889317889298</v>
      </c>
      <c r="O10" s="86">
        <v>2154.9313725490001</v>
      </c>
      <c r="P10" s="87">
        <v>58</v>
      </c>
      <c r="Q10" s="87">
        <v>45</v>
      </c>
      <c r="R10" s="87">
        <v>50.2</v>
      </c>
    </row>
    <row r="11" spans="1:26" ht="12.75" customHeight="1">
      <c r="A11" s="81" t="s">
        <v>748</v>
      </c>
      <c r="B11" s="84">
        <v>0</v>
      </c>
      <c r="C11" s="84">
        <v>0</v>
      </c>
      <c r="D11" s="85">
        <v>847.0583204134</v>
      </c>
      <c r="E11" s="85">
        <v>507.8544674556</v>
      </c>
      <c r="F11" s="85">
        <v>1.0126382429</v>
      </c>
      <c r="G11" s="85">
        <v>1.0079822485000001</v>
      </c>
      <c r="H11" s="85">
        <v>2.0232558140000001</v>
      </c>
      <c r="I11" s="85">
        <v>0.47337278109999997</v>
      </c>
      <c r="J11" s="88">
        <v>0.35727378869999998</v>
      </c>
      <c r="K11" s="84">
        <v>4.87818343E-2</v>
      </c>
      <c r="L11" s="84">
        <v>0</v>
      </c>
      <c r="M11" s="84">
        <v>0</v>
      </c>
      <c r="N11" s="86">
        <v>28243.628865979401</v>
      </c>
      <c r="O11" s="86">
        <v>5960.9779411765003</v>
      </c>
      <c r="P11" s="87">
        <v>80</v>
      </c>
      <c r="Q11" s="87">
        <v>44</v>
      </c>
      <c r="R11" s="87">
        <v>58.4</v>
      </c>
    </row>
    <row r="12" spans="1:26" ht="12.75" customHeight="1">
      <c r="A12" s="23" t="s">
        <v>749</v>
      </c>
      <c r="B12" s="84">
        <v>0.11984536079999999</v>
      </c>
      <c r="C12" s="84">
        <v>0</v>
      </c>
      <c r="D12" s="85">
        <v>760.98616774189998</v>
      </c>
      <c r="E12" s="85">
        <v>733.83176470588205</v>
      </c>
      <c r="F12" s="85">
        <v>1.0109341935</v>
      </c>
      <c r="G12" s="85">
        <v>1.01221323529412</v>
      </c>
      <c r="H12" s="85">
        <v>2.7058064516</v>
      </c>
      <c r="I12" s="85">
        <v>1.0343137254902</v>
      </c>
      <c r="J12" s="88">
        <v>0.42444123709999998</v>
      </c>
      <c r="K12" s="84">
        <v>6.7908431372548997E-2</v>
      </c>
      <c r="L12" s="84">
        <v>0.49468085109999999</v>
      </c>
      <c r="M12" s="84">
        <v>0.90909090909099999</v>
      </c>
      <c r="N12" s="86">
        <v>10897.0592783505</v>
      </c>
      <c r="O12" s="86">
        <v>2640.9068627451002</v>
      </c>
      <c r="P12" s="87">
        <v>67</v>
      </c>
      <c r="Q12" s="87">
        <v>53</v>
      </c>
      <c r="R12" s="87">
        <v>58.6</v>
      </c>
    </row>
    <row r="13" spans="1:26" ht="12.75" customHeight="1">
      <c r="A13" s="87" t="s">
        <v>750</v>
      </c>
      <c r="B13" s="84">
        <v>1.28700129E-2</v>
      </c>
      <c r="C13" s="84">
        <v>0</v>
      </c>
      <c r="D13" s="85">
        <v>766.15118556699997</v>
      </c>
      <c r="E13" s="85">
        <v>574.74862745099995</v>
      </c>
      <c r="F13" s="85">
        <v>1.0774780928000001</v>
      </c>
      <c r="G13" s="85">
        <v>1.7339215686</v>
      </c>
      <c r="H13" s="85">
        <v>5.6662371134000002</v>
      </c>
      <c r="I13" s="85">
        <v>9.4705882352999993</v>
      </c>
      <c r="J13" s="88">
        <v>0.3790739125</v>
      </c>
      <c r="K13" s="84">
        <v>0.30967105389999999</v>
      </c>
      <c r="L13" s="84">
        <v>5.8479532200000003E-2</v>
      </c>
      <c r="M13" s="84">
        <v>0</v>
      </c>
      <c r="N13" s="86">
        <v>13936.2972972973</v>
      </c>
      <c r="O13" s="86">
        <v>12974.0147058824</v>
      </c>
      <c r="P13" s="87">
        <v>88</v>
      </c>
      <c r="Q13" s="87">
        <v>49</v>
      </c>
      <c r="R13" s="87">
        <v>64.599999999999994</v>
      </c>
    </row>
    <row r="14" spans="1:26" ht="12.75" customHeight="1">
      <c r="A14" s="80" t="s">
        <v>751</v>
      </c>
      <c r="B14" s="84">
        <v>1.28700129E-2</v>
      </c>
      <c r="C14" s="84">
        <v>0</v>
      </c>
      <c r="D14" s="85">
        <v>773.08588387099996</v>
      </c>
      <c r="E14" s="85">
        <v>574.17441176470004</v>
      </c>
      <c r="F14" s="85">
        <v>1.0788154838999999</v>
      </c>
      <c r="G14" s="85">
        <v>1.7347794117999999</v>
      </c>
      <c r="H14" s="85">
        <v>6.4967741935000003</v>
      </c>
      <c r="I14" s="85">
        <v>9.3799019607999998</v>
      </c>
      <c r="J14" s="88">
        <v>0.44084155730000002</v>
      </c>
      <c r="K14" s="84">
        <v>0.30916975489999998</v>
      </c>
      <c r="L14" s="84">
        <v>5.8139534899999998E-2</v>
      </c>
      <c r="M14" s="84">
        <v>0</v>
      </c>
      <c r="N14" s="86">
        <v>16359.979407979399</v>
      </c>
      <c r="O14" s="86">
        <v>13008.4950980392</v>
      </c>
      <c r="P14" s="87">
        <v>90</v>
      </c>
      <c r="Q14" s="87">
        <v>48</v>
      </c>
      <c r="R14" s="87">
        <v>64.8</v>
      </c>
    </row>
    <row r="15" spans="1:26" ht="12.75" customHeight="1">
      <c r="A15" s="87" t="s">
        <v>752</v>
      </c>
      <c r="B15" s="84">
        <v>6.5637065600000002E-2</v>
      </c>
      <c r="C15" s="84">
        <v>2.4509803899999998E-2</v>
      </c>
      <c r="D15" s="85">
        <v>1045.4521391753001</v>
      </c>
      <c r="E15" s="85">
        <v>1077.5456617647001</v>
      </c>
      <c r="F15" s="85">
        <v>1.0197989691</v>
      </c>
      <c r="G15" s="85">
        <v>1.1532205882</v>
      </c>
      <c r="H15" s="85">
        <v>2.8144329897000002</v>
      </c>
      <c r="I15" s="85">
        <v>3.4828431373000002</v>
      </c>
      <c r="J15" s="88">
        <v>0.44110389960000002</v>
      </c>
      <c r="K15" s="84">
        <v>0.1070665931</v>
      </c>
      <c r="L15" s="84">
        <v>0.34693877550000002</v>
      </c>
      <c r="M15" s="84">
        <v>0.83333333330000003</v>
      </c>
      <c r="N15" s="86">
        <v>12590.0257400257</v>
      </c>
      <c r="O15" s="86">
        <v>4605.0073529412002</v>
      </c>
      <c r="P15" s="87">
        <v>87</v>
      </c>
      <c r="Q15" s="87">
        <v>52</v>
      </c>
      <c r="R15" s="87">
        <v>66</v>
      </c>
    </row>
    <row r="16" spans="1:26" ht="12.75" customHeight="1">
      <c r="A16" s="80" t="s">
        <v>753</v>
      </c>
      <c r="B16" s="84">
        <v>0.12741312739999999</v>
      </c>
      <c r="C16" s="85" t="e">
        <f t="shared" ref="C16:C21" si="0">NA()</f>
        <v>#N/A</v>
      </c>
      <c r="D16" s="85">
        <v>743.37466926069999</v>
      </c>
      <c r="E16" s="85" t="e">
        <f t="shared" ref="E16:E21" si="1">NA()</f>
        <v>#N/A</v>
      </c>
      <c r="F16" s="85">
        <v>1.0114760052</v>
      </c>
      <c r="G16" s="85" t="e">
        <f t="shared" ref="G16:G21" si="2">NA()</f>
        <v>#N/A</v>
      </c>
      <c r="H16" s="85">
        <v>1.2814526588999999</v>
      </c>
      <c r="I16" s="85" t="e">
        <f t="shared" ref="I16:I21" si="3">NA()</f>
        <v>#N/A</v>
      </c>
      <c r="J16" s="88">
        <v>0.36715858429999998</v>
      </c>
      <c r="K16" s="85" t="e">
        <f t="shared" ref="K16:K21" si="4">NA()</f>
        <v>#N/A</v>
      </c>
      <c r="L16" s="84">
        <v>0.59638554219999995</v>
      </c>
      <c r="M16" s="85" t="e">
        <f t="shared" ref="M16:M21" si="5">NA()</f>
        <v>#N/A</v>
      </c>
      <c r="N16" s="86">
        <v>21269.301158301201</v>
      </c>
      <c r="O16" s="86" t="e">
        <f t="shared" ref="O16:O21" si="6">NA()</f>
        <v>#N/A</v>
      </c>
      <c r="P16" s="87">
        <v>50</v>
      </c>
    </row>
    <row r="17" spans="1:26" ht="12.75" customHeight="1">
      <c r="A17" s="80" t="s">
        <v>754</v>
      </c>
      <c r="B17" s="84">
        <v>2.44530245E-2</v>
      </c>
      <c r="C17" s="85" t="e">
        <f t="shared" si="0"/>
        <v>#N/A</v>
      </c>
      <c r="D17" s="85">
        <v>98.891452054799998</v>
      </c>
      <c r="E17" s="85" t="e">
        <f t="shared" si="1"/>
        <v>#N/A</v>
      </c>
      <c r="F17" s="85">
        <v>1.0049643836</v>
      </c>
      <c r="G17" s="85" t="e">
        <f t="shared" si="2"/>
        <v>#N/A</v>
      </c>
      <c r="H17" s="85">
        <v>0.43835616440000003</v>
      </c>
      <c r="I17" s="85" t="e">
        <f t="shared" si="3"/>
        <v>#N/A</v>
      </c>
      <c r="J17" s="88">
        <v>4.3249060499999999E-2</v>
      </c>
      <c r="K17" s="85" t="e">
        <f t="shared" si="4"/>
        <v>#N/A</v>
      </c>
      <c r="L17" s="84">
        <v>1</v>
      </c>
      <c r="M17" s="85" t="e">
        <f t="shared" si="5"/>
        <v>#N/A</v>
      </c>
      <c r="N17" s="86">
        <v>1049.0707850708</v>
      </c>
      <c r="O17" s="86" t="e">
        <f t="shared" si="6"/>
        <v>#N/A</v>
      </c>
      <c r="P17" s="87">
        <v>53</v>
      </c>
    </row>
    <row r="18" spans="1:26" ht="12.75" customHeight="1">
      <c r="A18" s="87" t="s">
        <v>755</v>
      </c>
      <c r="B18" s="84">
        <v>0.12741312739999999</v>
      </c>
      <c r="C18" s="85" t="e">
        <f t="shared" si="0"/>
        <v>#N/A</v>
      </c>
      <c r="D18" s="85">
        <v>745.31579766540005</v>
      </c>
      <c r="E18" s="85" t="e">
        <f t="shared" si="1"/>
        <v>#N/A</v>
      </c>
      <c r="F18" s="85">
        <v>1.0117769131000001</v>
      </c>
      <c r="G18" s="85" t="e">
        <f t="shared" si="2"/>
        <v>#N/A</v>
      </c>
      <c r="H18" s="85">
        <v>1.3022049286999999</v>
      </c>
      <c r="I18" s="85" t="e">
        <f t="shared" si="3"/>
        <v>#N/A</v>
      </c>
      <c r="J18" s="88">
        <v>0.36711024450000002</v>
      </c>
      <c r="K18" s="85" t="e">
        <f t="shared" si="4"/>
        <v>#N/A</v>
      </c>
      <c r="L18" s="84">
        <v>0.6</v>
      </c>
      <c r="M18" s="85" t="e">
        <f t="shared" si="5"/>
        <v>#N/A</v>
      </c>
      <c r="N18" s="86">
        <v>22134.496782496801</v>
      </c>
      <c r="O18" s="86" t="e">
        <f t="shared" si="6"/>
        <v>#N/A</v>
      </c>
      <c r="P18" s="87">
        <v>53</v>
      </c>
    </row>
    <row r="19" spans="1:26" ht="12.75" customHeight="1">
      <c r="A19" s="80" t="s">
        <v>756</v>
      </c>
      <c r="B19" s="84">
        <v>0.1145431145</v>
      </c>
      <c r="C19" s="85" t="e">
        <f t="shared" si="0"/>
        <v>#N/A</v>
      </c>
      <c r="D19" s="85">
        <v>95.135287539900006</v>
      </c>
      <c r="E19" s="85" t="e">
        <f t="shared" si="1"/>
        <v>#N/A</v>
      </c>
      <c r="F19" s="85">
        <v>1.0160990415</v>
      </c>
      <c r="G19" s="85" t="e">
        <f t="shared" si="2"/>
        <v>#N/A</v>
      </c>
      <c r="H19" s="85">
        <v>0.91853035139999994</v>
      </c>
      <c r="I19" s="85" t="e">
        <f t="shared" si="3"/>
        <v>#N/A</v>
      </c>
      <c r="J19" s="88">
        <v>0.1824985714</v>
      </c>
      <c r="K19" s="85" t="e">
        <f t="shared" si="4"/>
        <v>#N/A</v>
      </c>
      <c r="L19" s="84">
        <v>1</v>
      </c>
      <c r="M19" s="85" t="e">
        <f t="shared" si="5"/>
        <v>#N/A</v>
      </c>
      <c r="N19" s="86">
        <v>11432.680823680799</v>
      </c>
      <c r="O19" s="86" t="e">
        <f t="shared" si="6"/>
        <v>#N/A</v>
      </c>
      <c r="P19" s="87">
        <v>53</v>
      </c>
    </row>
    <row r="20" spans="1:26" ht="12.75" customHeight="1">
      <c r="A20" s="23" t="s">
        <v>757</v>
      </c>
      <c r="B20" s="84">
        <v>0.1082474227</v>
      </c>
      <c r="C20" s="85" t="e">
        <f t="shared" si="0"/>
        <v>#N/A</v>
      </c>
      <c r="D20" s="85">
        <v>742.76749677420003</v>
      </c>
      <c r="E20" s="85" t="e">
        <f t="shared" si="1"/>
        <v>#N/A</v>
      </c>
      <c r="F20" s="85">
        <v>1.0125922581</v>
      </c>
      <c r="G20" s="85" t="e">
        <f t="shared" si="2"/>
        <v>#N/A</v>
      </c>
      <c r="H20" s="85">
        <v>1.2206451613</v>
      </c>
      <c r="I20" s="85" t="e">
        <f t="shared" si="3"/>
        <v>#N/A</v>
      </c>
      <c r="J20" s="88">
        <v>0.34204917530000001</v>
      </c>
      <c r="K20" s="85" t="e">
        <f t="shared" si="4"/>
        <v>#N/A</v>
      </c>
      <c r="L20" s="84">
        <v>0.56756756760000004</v>
      </c>
      <c r="M20" s="85" t="e">
        <f t="shared" si="5"/>
        <v>#N/A</v>
      </c>
      <c r="N20" s="86">
        <v>20121.716494845401</v>
      </c>
      <c r="O20" s="86" t="e">
        <f t="shared" si="6"/>
        <v>#N/A</v>
      </c>
      <c r="P20" s="87">
        <v>61</v>
      </c>
    </row>
    <row r="21" spans="1:26" ht="12.75" customHeight="1">
      <c r="A21" s="87" t="s">
        <v>758</v>
      </c>
      <c r="B21" s="84">
        <v>1.2886598E-3</v>
      </c>
      <c r="C21" s="85" t="e">
        <f t="shared" si="0"/>
        <v>#N/A</v>
      </c>
      <c r="D21" s="85">
        <v>123.24312500000001</v>
      </c>
      <c r="E21" s="85" t="e">
        <f t="shared" si="1"/>
        <v>#N/A</v>
      </c>
      <c r="F21" s="85">
        <v>1.0306249999999999</v>
      </c>
      <c r="G21" s="85" t="e">
        <f t="shared" si="2"/>
        <v>#N/A</v>
      </c>
      <c r="H21" s="85">
        <v>4.0625</v>
      </c>
      <c r="I21" s="85" t="e">
        <f t="shared" si="3"/>
        <v>#N/A</v>
      </c>
      <c r="J21" s="88">
        <v>3.4340979E-3</v>
      </c>
      <c r="K21" s="85" t="e">
        <f t="shared" si="4"/>
        <v>#N/A</v>
      </c>
      <c r="L21" s="84">
        <v>1</v>
      </c>
      <c r="M21" s="85" t="e">
        <f t="shared" si="5"/>
        <v>#N/A</v>
      </c>
      <c r="N21" s="86">
        <v>117.5270618557</v>
      </c>
      <c r="O21" s="86" t="e">
        <f t="shared" si="6"/>
        <v>#N/A</v>
      </c>
      <c r="P21" s="87">
        <v>82</v>
      </c>
    </row>
    <row r="22" spans="1:26" ht="12.75" customHeight="1"/>
    <row r="23" spans="1:26" ht="12.75" customHeight="1">
      <c r="A23" s="89" t="s">
        <v>759</v>
      </c>
      <c r="B23" s="83"/>
      <c r="C23" s="83"/>
      <c r="D23" s="83"/>
      <c r="E23" s="83"/>
      <c r="F23" s="83"/>
      <c r="G23" s="83"/>
      <c r="H23" s="83"/>
      <c r="I23" s="83"/>
      <c r="J23" s="83"/>
      <c r="K23" s="83"/>
      <c r="L23" s="83"/>
      <c r="M23" s="83"/>
      <c r="N23" s="83"/>
      <c r="O23" s="83"/>
      <c r="P23" s="82" t="s">
        <v>738</v>
      </c>
      <c r="Q23" s="82" t="s">
        <v>739</v>
      </c>
      <c r="R23" s="82" t="s">
        <v>740</v>
      </c>
      <c r="S23" s="83"/>
      <c r="T23" s="83"/>
      <c r="U23" s="83"/>
      <c r="V23" s="83"/>
      <c r="W23" s="83"/>
      <c r="X23" s="83"/>
      <c r="Y23" s="83"/>
      <c r="Z23" s="83"/>
    </row>
    <row r="24" spans="1:26" ht="12.75" customHeight="1">
      <c r="A24" s="80" t="s">
        <v>741</v>
      </c>
      <c r="B24" s="87">
        <f t="shared" ref="B24:B41" si="7">IF(ISNA(B4),"",COUNTIF(B$4:B$21,"&gt;"&amp;B4)+1)-1</f>
        <v>0</v>
      </c>
      <c r="C24" s="87">
        <f t="shared" ref="C24:C41" si="8">IF(ISNA(C4),NA(),(COUNTIF(C$4:C$21,"&gt;"&amp;C4)+1)-1)</f>
        <v>0</v>
      </c>
      <c r="D24" s="87">
        <f t="shared" ref="D24:D41" si="9">IF(ISNA(D4),"",COUNTIF(D$4:D$21,"&lt;"&amp;D4)+1)-1</f>
        <v>0</v>
      </c>
      <c r="E24" s="87">
        <f t="shared" ref="E24:E41" si="10">IF(ISNA(E4),NA(),(COUNTIF(E$4:E$21,"&lt;"&amp;E4)+1)-1)</f>
        <v>0</v>
      </c>
      <c r="F24" s="87">
        <f t="shared" ref="F24:F41" si="11">IF(ISNA(F4),"",COUNTIF(F$4:F$21,"&lt;"&amp;F4)+1)-1</f>
        <v>15</v>
      </c>
      <c r="G24" s="87">
        <f t="shared" ref="G24:G41" si="12">IF(ISNA(G4),NA(),(COUNTIF(G$4:G$21,"&lt;"&amp;G4)+1)-1)</f>
        <v>8</v>
      </c>
      <c r="H24" s="87">
        <f t="shared" ref="H24:H41" si="13">IF(ISNA(H4),"",COUNTIF(H$4:H$21,"&lt;"&amp;H4)+1)-1</f>
        <v>0</v>
      </c>
      <c r="I24" s="87">
        <f t="shared" ref="I24:I41" si="14">IF(ISNA(I4),NA(),(COUNTIF(I$4:I$21,"&lt;"&amp;I4)+1)-1)</f>
        <v>0</v>
      </c>
      <c r="J24" s="87">
        <f t="shared" ref="J24:J41" si="15">IF(ISNA(J4),"",COUNTIF(J$4:J$21,"&gt;"&amp;J4)+1)-1</f>
        <v>0</v>
      </c>
      <c r="K24" s="87">
        <f t="shared" ref="K24:K41" si="16">IF(ISNA(K4),NA(),(COUNTIF(K$4:K$21,"&gt;"&amp;K4)+1)-1)</f>
        <v>0</v>
      </c>
      <c r="L24" s="87">
        <f t="shared" ref="L24:L41" si="17">IF(ISNA(L4),"",COUNTIF(L$4:L$21,"&gt;"&amp;L4)+1)-1</f>
        <v>0</v>
      </c>
      <c r="M24" s="87">
        <f t="shared" ref="M24:M41" si="18">IF(ISNA(M4),NA(),(COUNTIF(M$4:M$21,"&gt;"&amp;M4)+1)-1)</f>
        <v>0</v>
      </c>
      <c r="N24" s="87">
        <f t="shared" ref="N24:N41" si="19">IF(ISNA(N4),"",COUNTIF(N$4:N$21,"&gt;"&amp;N4)+1)-1</f>
        <v>0</v>
      </c>
      <c r="O24" s="87">
        <f t="shared" ref="O24:O41" si="20">IF(ISNA(O4),NA(),(COUNTIF(O$4:O$21,"&gt;"&amp;O4)+1)-1)</f>
        <v>0</v>
      </c>
      <c r="P24" s="87">
        <f t="shared" ref="P24:Q24" si="21">SUM(B24,D24,F24,H24,J24,L24,N24)</f>
        <v>15</v>
      </c>
      <c r="Q24" s="87">
        <f t="shared" si="21"/>
        <v>8</v>
      </c>
      <c r="R24" s="87">
        <f t="shared" ref="R24:R41" si="22">IF(ISNA(Q24),"",(P24*12+Q24*18)/30)</f>
        <v>10.8</v>
      </c>
    </row>
    <row r="25" spans="1:26" ht="12.75" customHeight="1">
      <c r="A25" s="87" t="s">
        <v>742</v>
      </c>
      <c r="B25" s="87">
        <f t="shared" si="7"/>
        <v>2</v>
      </c>
      <c r="C25" s="87">
        <f t="shared" si="8"/>
        <v>1</v>
      </c>
      <c r="D25" s="87">
        <f t="shared" si="9"/>
        <v>5</v>
      </c>
      <c r="E25" s="87">
        <f t="shared" si="10"/>
        <v>3</v>
      </c>
      <c r="F25" s="87">
        <f t="shared" si="11"/>
        <v>0</v>
      </c>
      <c r="G25" s="87">
        <f t="shared" si="12"/>
        <v>1</v>
      </c>
      <c r="H25" s="87">
        <f t="shared" si="13"/>
        <v>7</v>
      </c>
      <c r="I25" s="87">
        <f t="shared" si="14"/>
        <v>5</v>
      </c>
      <c r="J25" s="87">
        <f t="shared" si="15"/>
        <v>12</v>
      </c>
      <c r="K25" s="87">
        <f t="shared" si="16"/>
        <v>6</v>
      </c>
      <c r="L25" s="87">
        <f t="shared" si="17"/>
        <v>6</v>
      </c>
      <c r="M25" s="87">
        <f t="shared" si="18"/>
        <v>0</v>
      </c>
      <c r="N25" s="87">
        <f t="shared" si="19"/>
        <v>5</v>
      </c>
      <c r="O25" s="87">
        <f t="shared" si="20"/>
        <v>9</v>
      </c>
      <c r="P25" s="87">
        <f t="shared" ref="P25:Q25" si="23">SUM(B25,D25,F25,H25,J25,L25,N25)</f>
        <v>37</v>
      </c>
      <c r="Q25" s="87">
        <f t="shared" si="23"/>
        <v>25</v>
      </c>
      <c r="R25" s="87">
        <f t="shared" si="22"/>
        <v>29.8</v>
      </c>
    </row>
    <row r="26" spans="1:26" ht="12.75" customHeight="1">
      <c r="A26" s="80" t="s">
        <v>743</v>
      </c>
      <c r="B26" s="87">
        <f t="shared" si="7"/>
        <v>3</v>
      </c>
      <c r="C26" s="87">
        <f t="shared" si="8"/>
        <v>3</v>
      </c>
      <c r="D26" s="87">
        <f t="shared" si="9"/>
        <v>1</v>
      </c>
      <c r="E26" s="87">
        <f t="shared" si="10"/>
        <v>4</v>
      </c>
      <c r="F26" s="87">
        <f t="shared" si="11"/>
        <v>1</v>
      </c>
      <c r="G26" s="87">
        <f t="shared" si="12"/>
        <v>2</v>
      </c>
      <c r="H26" s="87">
        <f t="shared" si="13"/>
        <v>2</v>
      </c>
      <c r="I26" s="87">
        <f t="shared" si="14"/>
        <v>7</v>
      </c>
      <c r="J26" s="87">
        <f t="shared" si="15"/>
        <v>13</v>
      </c>
      <c r="K26" s="87">
        <f t="shared" si="16"/>
        <v>5</v>
      </c>
      <c r="L26" s="87">
        <f t="shared" si="17"/>
        <v>0</v>
      </c>
      <c r="M26" s="87">
        <f t="shared" si="18"/>
        <v>4</v>
      </c>
      <c r="N26" s="87">
        <f t="shared" si="19"/>
        <v>9</v>
      </c>
      <c r="O26" s="87">
        <f t="shared" si="20"/>
        <v>6</v>
      </c>
      <c r="P26" s="87">
        <f t="shared" ref="P26:Q26" si="24">SUM(B26,D26,F26,H26,J26,L26,N26)</f>
        <v>29</v>
      </c>
      <c r="Q26" s="87">
        <f t="shared" si="24"/>
        <v>31</v>
      </c>
      <c r="R26" s="87">
        <f t="shared" si="22"/>
        <v>30.2</v>
      </c>
    </row>
    <row r="27" spans="1:26" ht="12.75" customHeight="1">
      <c r="A27" s="87" t="s">
        <v>744</v>
      </c>
      <c r="B27" s="87">
        <f t="shared" si="7"/>
        <v>1</v>
      </c>
      <c r="C27" s="87">
        <f t="shared" si="8"/>
        <v>1</v>
      </c>
      <c r="D27" s="87">
        <f t="shared" si="9"/>
        <v>7</v>
      </c>
      <c r="E27" s="87">
        <f t="shared" si="10"/>
        <v>1</v>
      </c>
      <c r="F27" s="87">
        <f t="shared" si="11"/>
        <v>2</v>
      </c>
      <c r="G27" s="87">
        <f t="shared" si="12"/>
        <v>6</v>
      </c>
      <c r="H27" s="87">
        <f t="shared" si="13"/>
        <v>11</v>
      </c>
      <c r="I27" s="87">
        <f t="shared" si="14"/>
        <v>4</v>
      </c>
      <c r="J27" s="87">
        <f t="shared" si="15"/>
        <v>11</v>
      </c>
      <c r="K27" s="87">
        <f t="shared" si="16"/>
        <v>7</v>
      </c>
      <c r="L27" s="87">
        <f t="shared" si="17"/>
        <v>5</v>
      </c>
      <c r="M27" s="87">
        <f t="shared" si="18"/>
        <v>0</v>
      </c>
      <c r="N27" s="87">
        <f t="shared" si="19"/>
        <v>2</v>
      </c>
      <c r="O27" s="87">
        <f t="shared" si="20"/>
        <v>8</v>
      </c>
      <c r="P27" s="87">
        <f t="shared" ref="P27:Q27" si="25">SUM(B27,D27,F27,H27,J27,L27,N27)</f>
        <v>39</v>
      </c>
      <c r="Q27" s="87">
        <f t="shared" si="25"/>
        <v>27</v>
      </c>
      <c r="R27" s="87">
        <f t="shared" si="22"/>
        <v>31.8</v>
      </c>
    </row>
    <row r="28" spans="1:26" ht="12.75" customHeight="1">
      <c r="A28" s="80" t="s">
        <v>745</v>
      </c>
      <c r="B28" s="87">
        <f t="shared" si="7"/>
        <v>10</v>
      </c>
      <c r="C28" s="87">
        <f t="shared" si="8"/>
        <v>3</v>
      </c>
      <c r="D28" s="87">
        <f t="shared" si="9"/>
        <v>6</v>
      </c>
      <c r="E28" s="87">
        <f t="shared" si="10"/>
        <v>2</v>
      </c>
      <c r="F28" s="87">
        <f t="shared" si="11"/>
        <v>12</v>
      </c>
      <c r="G28" s="87">
        <f t="shared" si="12"/>
        <v>0</v>
      </c>
      <c r="H28" s="87">
        <f t="shared" si="13"/>
        <v>9</v>
      </c>
      <c r="I28" s="87">
        <f t="shared" si="14"/>
        <v>2</v>
      </c>
      <c r="J28" s="87">
        <f t="shared" si="15"/>
        <v>10</v>
      </c>
      <c r="K28" s="87">
        <f t="shared" si="16"/>
        <v>9</v>
      </c>
      <c r="L28" s="87">
        <f t="shared" si="17"/>
        <v>7</v>
      </c>
      <c r="M28" s="87">
        <f t="shared" si="18"/>
        <v>0</v>
      </c>
      <c r="N28" s="87">
        <f t="shared" si="19"/>
        <v>6</v>
      </c>
      <c r="O28" s="87">
        <f t="shared" si="20"/>
        <v>4</v>
      </c>
      <c r="P28" s="87">
        <f t="shared" ref="P28:Q28" si="26">SUM(B28,D28,F28,H28,J28,L28,N28)</f>
        <v>60</v>
      </c>
      <c r="Q28" s="87">
        <f t="shared" si="26"/>
        <v>20</v>
      </c>
      <c r="R28" s="87">
        <f t="shared" si="22"/>
        <v>36</v>
      </c>
    </row>
    <row r="29" spans="1:26" ht="12.75" customHeight="1">
      <c r="A29" s="80" t="s">
        <v>746</v>
      </c>
      <c r="B29" s="87">
        <f t="shared" si="7"/>
        <v>6</v>
      </c>
      <c r="C29" s="87">
        <f t="shared" si="8"/>
        <v>5</v>
      </c>
      <c r="D29" s="87">
        <f t="shared" si="9"/>
        <v>11</v>
      </c>
      <c r="E29" s="87">
        <f t="shared" si="10"/>
        <v>10</v>
      </c>
      <c r="F29" s="87">
        <f t="shared" si="11"/>
        <v>6</v>
      </c>
      <c r="G29" s="87">
        <f t="shared" si="12"/>
        <v>7</v>
      </c>
      <c r="H29" s="87">
        <f t="shared" si="13"/>
        <v>14</v>
      </c>
      <c r="I29" s="87">
        <f t="shared" si="14"/>
        <v>8</v>
      </c>
      <c r="J29" s="87">
        <f t="shared" si="15"/>
        <v>4</v>
      </c>
      <c r="K29" s="87">
        <f t="shared" si="16"/>
        <v>4</v>
      </c>
      <c r="L29" s="87">
        <f t="shared" si="17"/>
        <v>12</v>
      </c>
      <c r="M29" s="87">
        <f t="shared" si="18"/>
        <v>6</v>
      </c>
      <c r="N29" s="87">
        <f t="shared" si="19"/>
        <v>4</v>
      </c>
      <c r="O29" s="87">
        <f t="shared" si="20"/>
        <v>5</v>
      </c>
      <c r="P29" s="87">
        <f t="shared" ref="P29:Q29" si="27">SUM(B29,D29,F29,H29,J29,L29,N29)</f>
        <v>57</v>
      </c>
      <c r="Q29" s="87">
        <f t="shared" si="27"/>
        <v>45</v>
      </c>
      <c r="R29" s="87">
        <f t="shared" si="22"/>
        <v>49.8</v>
      </c>
    </row>
    <row r="30" spans="1:26" ht="12.75" customHeight="1">
      <c r="A30" s="23" t="s">
        <v>747</v>
      </c>
      <c r="B30" s="87">
        <f t="shared" si="7"/>
        <v>11</v>
      </c>
      <c r="C30" s="87">
        <f t="shared" si="8"/>
        <v>7</v>
      </c>
      <c r="D30" s="87">
        <f t="shared" si="9"/>
        <v>16</v>
      </c>
      <c r="E30" s="87">
        <f t="shared" si="10"/>
        <v>5</v>
      </c>
      <c r="F30" s="87">
        <f t="shared" si="11"/>
        <v>4</v>
      </c>
      <c r="G30" s="87">
        <f t="shared" si="12"/>
        <v>3</v>
      </c>
      <c r="H30" s="87">
        <f t="shared" si="13"/>
        <v>4</v>
      </c>
      <c r="I30" s="87">
        <f t="shared" si="14"/>
        <v>1</v>
      </c>
      <c r="J30" s="87">
        <f t="shared" si="15"/>
        <v>14</v>
      </c>
      <c r="K30" s="87">
        <f t="shared" si="16"/>
        <v>10</v>
      </c>
      <c r="L30" s="87">
        <f t="shared" si="17"/>
        <v>8</v>
      </c>
      <c r="M30" s="87">
        <f t="shared" si="18"/>
        <v>8</v>
      </c>
      <c r="N30" s="87">
        <f t="shared" si="19"/>
        <v>1</v>
      </c>
      <c r="O30" s="87">
        <f t="shared" si="20"/>
        <v>11</v>
      </c>
      <c r="P30" s="87">
        <f t="shared" ref="P30:Q30" si="28">SUM(B30,D30,F30,H30,J30,L30,N30)</f>
        <v>58</v>
      </c>
      <c r="Q30" s="87">
        <f t="shared" si="28"/>
        <v>45</v>
      </c>
      <c r="R30" s="87">
        <f t="shared" si="22"/>
        <v>50.2</v>
      </c>
    </row>
    <row r="31" spans="1:26" ht="12.75" customHeight="1">
      <c r="A31" s="81" t="s">
        <v>748</v>
      </c>
      <c r="B31" s="87">
        <f t="shared" si="7"/>
        <v>17</v>
      </c>
      <c r="C31" s="87">
        <f t="shared" si="8"/>
        <v>8</v>
      </c>
      <c r="D31" s="87">
        <f t="shared" si="9"/>
        <v>15</v>
      </c>
      <c r="E31" s="87">
        <f t="shared" si="10"/>
        <v>6</v>
      </c>
      <c r="F31" s="87">
        <f t="shared" si="11"/>
        <v>10</v>
      </c>
      <c r="G31" s="87">
        <f t="shared" si="12"/>
        <v>4</v>
      </c>
      <c r="H31" s="87">
        <f t="shared" si="13"/>
        <v>10</v>
      </c>
      <c r="I31" s="87">
        <f t="shared" si="14"/>
        <v>3</v>
      </c>
      <c r="J31" s="87">
        <f t="shared" si="15"/>
        <v>8</v>
      </c>
      <c r="K31" s="87">
        <f t="shared" si="16"/>
        <v>11</v>
      </c>
      <c r="L31" s="87">
        <f t="shared" si="17"/>
        <v>17</v>
      </c>
      <c r="M31" s="87">
        <f t="shared" si="18"/>
        <v>9</v>
      </c>
      <c r="N31" s="87">
        <f t="shared" si="19"/>
        <v>3</v>
      </c>
      <c r="O31" s="87">
        <f t="shared" si="20"/>
        <v>3</v>
      </c>
      <c r="P31" s="87">
        <f t="shared" ref="P31:Q31" si="29">SUM(B31,D31,F31,H31,J31,L31,N31)</f>
        <v>80</v>
      </c>
      <c r="Q31" s="87">
        <f t="shared" si="29"/>
        <v>44</v>
      </c>
      <c r="R31" s="87">
        <f t="shared" si="22"/>
        <v>58.4</v>
      </c>
    </row>
    <row r="32" spans="1:26" ht="12.75" customHeight="1">
      <c r="A32" s="23" t="s">
        <v>749</v>
      </c>
      <c r="B32" s="87">
        <f t="shared" si="7"/>
        <v>7</v>
      </c>
      <c r="C32" s="87">
        <f t="shared" si="8"/>
        <v>8</v>
      </c>
      <c r="D32" s="87">
        <f t="shared" si="9"/>
        <v>12</v>
      </c>
      <c r="E32" s="87">
        <f t="shared" si="10"/>
        <v>9</v>
      </c>
      <c r="F32" s="87">
        <f t="shared" si="11"/>
        <v>5</v>
      </c>
      <c r="G32" s="87">
        <f t="shared" si="12"/>
        <v>5</v>
      </c>
      <c r="H32" s="87">
        <f t="shared" si="13"/>
        <v>12</v>
      </c>
      <c r="I32" s="87">
        <f t="shared" si="14"/>
        <v>6</v>
      </c>
      <c r="J32" s="87">
        <f t="shared" si="15"/>
        <v>3</v>
      </c>
      <c r="K32" s="87">
        <f t="shared" si="16"/>
        <v>8</v>
      </c>
      <c r="L32" s="87">
        <f t="shared" si="17"/>
        <v>13</v>
      </c>
      <c r="M32" s="87">
        <f t="shared" si="18"/>
        <v>5</v>
      </c>
      <c r="N32" s="87">
        <f t="shared" si="19"/>
        <v>15</v>
      </c>
      <c r="O32" s="87">
        <f t="shared" si="20"/>
        <v>10</v>
      </c>
      <c r="P32" s="87">
        <f t="shared" ref="P32:Q32" si="30">SUM(B32,D32,F32,H32,J32,L32,N32)</f>
        <v>67</v>
      </c>
      <c r="Q32" s="87">
        <f t="shared" si="30"/>
        <v>51</v>
      </c>
      <c r="R32" s="87">
        <f t="shared" si="22"/>
        <v>57.4</v>
      </c>
    </row>
    <row r="33" spans="1:18" ht="12.75" customHeight="1">
      <c r="A33" s="87" t="s">
        <v>750</v>
      </c>
      <c r="B33" s="87">
        <f t="shared" si="7"/>
        <v>14</v>
      </c>
      <c r="C33" s="87">
        <f t="shared" si="8"/>
        <v>8</v>
      </c>
      <c r="D33" s="87">
        <f t="shared" si="9"/>
        <v>13</v>
      </c>
      <c r="E33" s="87">
        <f t="shared" si="10"/>
        <v>8</v>
      </c>
      <c r="F33" s="87">
        <f t="shared" si="11"/>
        <v>16</v>
      </c>
      <c r="G33" s="87">
        <f t="shared" si="12"/>
        <v>10</v>
      </c>
      <c r="H33" s="87">
        <f t="shared" si="13"/>
        <v>16</v>
      </c>
      <c r="I33" s="87">
        <f t="shared" si="14"/>
        <v>11</v>
      </c>
      <c r="J33" s="87">
        <f t="shared" si="15"/>
        <v>5</v>
      </c>
      <c r="K33" s="87">
        <f t="shared" si="16"/>
        <v>1</v>
      </c>
      <c r="L33" s="87">
        <f t="shared" si="17"/>
        <v>15</v>
      </c>
      <c r="M33" s="87">
        <f t="shared" si="18"/>
        <v>9</v>
      </c>
      <c r="N33" s="87">
        <f t="shared" si="19"/>
        <v>12</v>
      </c>
      <c r="O33" s="87">
        <f t="shared" si="20"/>
        <v>2</v>
      </c>
      <c r="P33" s="87">
        <f t="shared" ref="P33:Q33" si="31">SUM(B33,D33,F33,H33,J33,L33,N33)</f>
        <v>91</v>
      </c>
      <c r="Q33" s="87">
        <f t="shared" si="31"/>
        <v>49</v>
      </c>
      <c r="R33" s="87">
        <f t="shared" si="22"/>
        <v>65.8</v>
      </c>
    </row>
    <row r="34" spans="1:18" ht="12.75" customHeight="1">
      <c r="A34" s="80" t="s">
        <v>751</v>
      </c>
      <c r="B34" s="87">
        <f t="shared" si="7"/>
        <v>14</v>
      </c>
      <c r="C34" s="87">
        <f t="shared" si="8"/>
        <v>8</v>
      </c>
      <c r="D34" s="87">
        <f t="shared" si="9"/>
        <v>14</v>
      </c>
      <c r="E34" s="87">
        <f t="shared" si="10"/>
        <v>7</v>
      </c>
      <c r="F34" s="87">
        <f t="shared" si="11"/>
        <v>17</v>
      </c>
      <c r="G34" s="87">
        <f t="shared" si="12"/>
        <v>11</v>
      </c>
      <c r="H34" s="87">
        <f t="shared" si="13"/>
        <v>17</v>
      </c>
      <c r="I34" s="87">
        <f t="shared" si="14"/>
        <v>10</v>
      </c>
      <c r="J34" s="87">
        <f t="shared" si="15"/>
        <v>2</v>
      </c>
      <c r="K34" s="87">
        <f t="shared" si="16"/>
        <v>2</v>
      </c>
      <c r="L34" s="87">
        <f t="shared" si="17"/>
        <v>16</v>
      </c>
      <c r="M34" s="87">
        <f t="shared" si="18"/>
        <v>9</v>
      </c>
      <c r="N34" s="87">
        <f t="shared" si="19"/>
        <v>11</v>
      </c>
      <c r="O34" s="87">
        <f t="shared" si="20"/>
        <v>1</v>
      </c>
      <c r="P34" s="87">
        <f t="shared" ref="P34:Q34" si="32">SUM(B34,D34,F34,H34,J34,L34,N34)</f>
        <v>91</v>
      </c>
      <c r="Q34" s="87">
        <f t="shared" si="32"/>
        <v>48</v>
      </c>
      <c r="R34" s="87">
        <f t="shared" si="22"/>
        <v>65.2</v>
      </c>
    </row>
    <row r="35" spans="1:18" ht="12.75" customHeight="1">
      <c r="A35" s="87" t="s">
        <v>752</v>
      </c>
      <c r="B35" s="87">
        <f t="shared" si="7"/>
        <v>12</v>
      </c>
      <c r="C35" s="87">
        <f t="shared" si="8"/>
        <v>6</v>
      </c>
      <c r="D35" s="87">
        <f t="shared" si="9"/>
        <v>17</v>
      </c>
      <c r="E35" s="87">
        <f t="shared" si="10"/>
        <v>11</v>
      </c>
      <c r="F35" s="87">
        <f t="shared" si="11"/>
        <v>13</v>
      </c>
      <c r="G35" s="87">
        <f t="shared" si="12"/>
        <v>9</v>
      </c>
      <c r="H35" s="87">
        <f t="shared" si="13"/>
        <v>13</v>
      </c>
      <c r="I35" s="87">
        <f t="shared" si="14"/>
        <v>9</v>
      </c>
      <c r="J35" s="87">
        <f t="shared" si="15"/>
        <v>1</v>
      </c>
      <c r="K35" s="87">
        <f t="shared" si="16"/>
        <v>3</v>
      </c>
      <c r="L35" s="87">
        <f t="shared" si="17"/>
        <v>14</v>
      </c>
      <c r="M35" s="87">
        <f t="shared" si="18"/>
        <v>7</v>
      </c>
      <c r="N35" s="87">
        <f t="shared" si="19"/>
        <v>13</v>
      </c>
      <c r="O35" s="87">
        <f t="shared" si="20"/>
        <v>7</v>
      </c>
      <c r="P35" s="87">
        <f t="shared" ref="P35:Q35" si="33">SUM(B35,D35,F35,H35,J35,L35,N35)</f>
        <v>83</v>
      </c>
      <c r="Q35" s="87">
        <f t="shared" si="33"/>
        <v>52</v>
      </c>
      <c r="R35" s="87">
        <f t="shared" si="22"/>
        <v>64.400000000000006</v>
      </c>
    </row>
    <row r="36" spans="1:18" ht="12.75" customHeight="1">
      <c r="A36" s="80" t="s">
        <v>753</v>
      </c>
      <c r="B36" s="87">
        <f t="shared" si="7"/>
        <v>4</v>
      </c>
      <c r="C36" s="87" t="e">
        <f t="shared" si="8"/>
        <v>#N/A</v>
      </c>
      <c r="D36" s="87">
        <f t="shared" si="9"/>
        <v>9</v>
      </c>
      <c r="E36" s="87" t="e">
        <f t="shared" si="10"/>
        <v>#N/A</v>
      </c>
      <c r="F36" s="87">
        <f t="shared" si="11"/>
        <v>7</v>
      </c>
      <c r="G36" s="87" t="e">
        <f t="shared" si="12"/>
        <v>#N/A</v>
      </c>
      <c r="H36" s="87">
        <f t="shared" si="13"/>
        <v>6</v>
      </c>
      <c r="I36" s="87" t="e">
        <f t="shared" si="14"/>
        <v>#N/A</v>
      </c>
      <c r="J36" s="87">
        <f t="shared" si="15"/>
        <v>6</v>
      </c>
      <c r="K36" s="87" t="e">
        <f t="shared" si="16"/>
        <v>#N/A</v>
      </c>
      <c r="L36" s="87">
        <f t="shared" si="17"/>
        <v>10</v>
      </c>
      <c r="M36" s="87" t="e">
        <f t="shared" si="18"/>
        <v>#N/A</v>
      </c>
      <c r="N36" s="87">
        <f t="shared" si="19"/>
        <v>8</v>
      </c>
      <c r="O36" s="87" t="e">
        <f t="shared" si="20"/>
        <v>#N/A</v>
      </c>
      <c r="P36" s="87">
        <f t="shared" ref="P36:Q36" si="34">SUM(B36,D36,F36,H36,J36,L36,N36)</f>
        <v>50</v>
      </c>
      <c r="Q36" s="87" t="e">
        <f t="shared" si="34"/>
        <v>#N/A</v>
      </c>
      <c r="R36" s="87" t="str">
        <f t="shared" si="22"/>
        <v/>
      </c>
    </row>
    <row r="37" spans="1:18" ht="12.75" customHeight="1">
      <c r="A37" s="80" t="s">
        <v>754</v>
      </c>
      <c r="B37" s="87">
        <f t="shared" si="7"/>
        <v>13</v>
      </c>
      <c r="C37" s="87" t="e">
        <f t="shared" si="8"/>
        <v>#N/A</v>
      </c>
      <c r="D37" s="87">
        <f t="shared" si="9"/>
        <v>3</v>
      </c>
      <c r="E37" s="87" t="e">
        <f t="shared" si="10"/>
        <v>#N/A</v>
      </c>
      <c r="F37" s="87">
        <f t="shared" si="11"/>
        <v>3</v>
      </c>
      <c r="G37" s="87" t="e">
        <f t="shared" si="12"/>
        <v>#N/A</v>
      </c>
      <c r="H37" s="87">
        <f t="shared" si="13"/>
        <v>1</v>
      </c>
      <c r="I37" s="87" t="e">
        <f t="shared" si="14"/>
        <v>#N/A</v>
      </c>
      <c r="J37" s="87">
        <f t="shared" si="15"/>
        <v>16</v>
      </c>
      <c r="K37" s="87" t="e">
        <f t="shared" si="16"/>
        <v>#N/A</v>
      </c>
      <c r="L37" s="87">
        <f t="shared" si="17"/>
        <v>0</v>
      </c>
      <c r="M37" s="87" t="e">
        <f t="shared" si="18"/>
        <v>#N/A</v>
      </c>
      <c r="N37" s="87">
        <f t="shared" si="19"/>
        <v>16</v>
      </c>
      <c r="O37" s="87" t="e">
        <f t="shared" si="20"/>
        <v>#N/A</v>
      </c>
      <c r="P37" s="87">
        <f t="shared" ref="P37:Q37" si="35">SUM(B37,D37,F37,H37,J37,L37,N37)</f>
        <v>52</v>
      </c>
      <c r="Q37" s="87" t="e">
        <f t="shared" si="35"/>
        <v>#N/A</v>
      </c>
      <c r="R37" s="87" t="str">
        <f t="shared" si="22"/>
        <v/>
      </c>
    </row>
    <row r="38" spans="1:18" ht="12.75" customHeight="1">
      <c r="A38" s="87" t="s">
        <v>755</v>
      </c>
      <c r="B38" s="87">
        <f t="shared" si="7"/>
        <v>4</v>
      </c>
      <c r="C38" s="87" t="e">
        <f t="shared" si="8"/>
        <v>#N/A</v>
      </c>
      <c r="D38" s="87">
        <f t="shared" si="9"/>
        <v>10</v>
      </c>
      <c r="E38" s="87" t="e">
        <f t="shared" si="10"/>
        <v>#N/A</v>
      </c>
      <c r="F38" s="87">
        <f t="shared" si="11"/>
        <v>8</v>
      </c>
      <c r="G38" s="87" t="e">
        <f t="shared" si="12"/>
        <v>#N/A</v>
      </c>
      <c r="H38" s="87">
        <f t="shared" si="13"/>
        <v>8</v>
      </c>
      <c r="I38" s="87" t="e">
        <f t="shared" si="14"/>
        <v>#N/A</v>
      </c>
      <c r="J38" s="87">
        <f t="shared" si="15"/>
        <v>7</v>
      </c>
      <c r="K38" s="87" t="e">
        <f t="shared" si="16"/>
        <v>#N/A</v>
      </c>
      <c r="L38" s="87">
        <f t="shared" si="17"/>
        <v>9</v>
      </c>
      <c r="M38" s="87" t="e">
        <f t="shared" si="18"/>
        <v>#N/A</v>
      </c>
      <c r="N38" s="87">
        <f t="shared" si="19"/>
        <v>7</v>
      </c>
      <c r="O38" s="87" t="e">
        <f t="shared" si="20"/>
        <v>#N/A</v>
      </c>
      <c r="P38" s="87">
        <f t="shared" ref="P38:Q38" si="36">SUM(B38,D38,F38,H38,J38,L38,N38)</f>
        <v>53</v>
      </c>
      <c r="Q38" s="87" t="e">
        <f t="shared" si="36"/>
        <v>#N/A</v>
      </c>
      <c r="R38" s="87" t="str">
        <f t="shared" si="22"/>
        <v/>
      </c>
    </row>
    <row r="39" spans="1:18" ht="12.75" customHeight="1">
      <c r="A39" s="80" t="s">
        <v>756</v>
      </c>
      <c r="B39" s="87">
        <f t="shared" si="7"/>
        <v>8</v>
      </c>
      <c r="C39" s="87" t="e">
        <f t="shared" si="8"/>
        <v>#N/A</v>
      </c>
      <c r="D39" s="87">
        <f t="shared" si="9"/>
        <v>2</v>
      </c>
      <c r="E39" s="87" t="e">
        <f t="shared" si="10"/>
        <v>#N/A</v>
      </c>
      <c r="F39" s="87">
        <f t="shared" si="11"/>
        <v>11</v>
      </c>
      <c r="G39" s="87" t="e">
        <f t="shared" si="12"/>
        <v>#N/A</v>
      </c>
      <c r="H39" s="87">
        <f t="shared" si="13"/>
        <v>3</v>
      </c>
      <c r="I39" s="87" t="e">
        <f t="shared" si="14"/>
        <v>#N/A</v>
      </c>
      <c r="J39" s="87">
        <f t="shared" si="15"/>
        <v>15</v>
      </c>
      <c r="K39" s="87" t="e">
        <f t="shared" si="16"/>
        <v>#N/A</v>
      </c>
      <c r="L39" s="87">
        <f t="shared" si="17"/>
        <v>0</v>
      </c>
      <c r="M39" s="87" t="e">
        <f t="shared" si="18"/>
        <v>#N/A</v>
      </c>
      <c r="N39" s="87">
        <f t="shared" si="19"/>
        <v>14</v>
      </c>
      <c r="O39" s="87" t="e">
        <f t="shared" si="20"/>
        <v>#N/A</v>
      </c>
      <c r="P39" s="87">
        <f t="shared" ref="P39:Q39" si="37">SUM(B39,D39,F39,H39,J39,L39,N39)</f>
        <v>53</v>
      </c>
      <c r="Q39" s="87" t="e">
        <f t="shared" si="37"/>
        <v>#N/A</v>
      </c>
      <c r="R39" s="87" t="str">
        <f t="shared" si="22"/>
        <v/>
      </c>
    </row>
    <row r="40" spans="1:18" ht="12.75" customHeight="1">
      <c r="A40" s="23" t="s">
        <v>757</v>
      </c>
      <c r="B40" s="87">
        <f t="shared" si="7"/>
        <v>9</v>
      </c>
      <c r="C40" s="87" t="e">
        <f t="shared" si="8"/>
        <v>#N/A</v>
      </c>
      <c r="D40" s="87">
        <f t="shared" si="9"/>
        <v>8</v>
      </c>
      <c r="E40" s="87" t="e">
        <f t="shared" si="10"/>
        <v>#N/A</v>
      </c>
      <c r="F40" s="87">
        <f t="shared" si="11"/>
        <v>9</v>
      </c>
      <c r="G40" s="87" t="e">
        <f t="shared" si="12"/>
        <v>#N/A</v>
      </c>
      <c r="H40" s="87">
        <f t="shared" si="13"/>
        <v>5</v>
      </c>
      <c r="I40" s="87" t="e">
        <f t="shared" si="14"/>
        <v>#N/A</v>
      </c>
      <c r="J40" s="87">
        <f t="shared" si="15"/>
        <v>9</v>
      </c>
      <c r="K40" s="87" t="e">
        <f t="shared" si="16"/>
        <v>#N/A</v>
      </c>
      <c r="L40" s="87">
        <f t="shared" si="17"/>
        <v>11</v>
      </c>
      <c r="M40" s="87" t="e">
        <f t="shared" si="18"/>
        <v>#N/A</v>
      </c>
      <c r="N40" s="87">
        <f t="shared" si="19"/>
        <v>10</v>
      </c>
      <c r="O40" s="87" t="e">
        <f t="shared" si="20"/>
        <v>#N/A</v>
      </c>
      <c r="P40" s="87">
        <f t="shared" ref="P40:Q40" si="38">SUM(B40,D40,F40,H40,J40,L40,N40)</f>
        <v>61</v>
      </c>
      <c r="Q40" s="87" t="e">
        <f t="shared" si="38"/>
        <v>#N/A</v>
      </c>
      <c r="R40" s="87" t="str">
        <f t="shared" si="22"/>
        <v/>
      </c>
    </row>
    <row r="41" spans="1:18" ht="12.75" customHeight="1">
      <c r="A41" s="87" t="s">
        <v>758</v>
      </c>
      <c r="B41" s="87">
        <f t="shared" si="7"/>
        <v>16</v>
      </c>
      <c r="C41" s="87" t="e">
        <f t="shared" si="8"/>
        <v>#N/A</v>
      </c>
      <c r="D41" s="87">
        <f t="shared" si="9"/>
        <v>4</v>
      </c>
      <c r="E41" s="87" t="e">
        <f t="shared" si="10"/>
        <v>#N/A</v>
      </c>
      <c r="F41" s="87">
        <f t="shared" si="11"/>
        <v>14</v>
      </c>
      <c r="G41" s="87" t="e">
        <f t="shared" si="12"/>
        <v>#N/A</v>
      </c>
      <c r="H41" s="87">
        <f t="shared" si="13"/>
        <v>15</v>
      </c>
      <c r="I41" s="87" t="e">
        <f t="shared" si="14"/>
        <v>#N/A</v>
      </c>
      <c r="J41" s="87">
        <f t="shared" si="15"/>
        <v>17</v>
      </c>
      <c r="K41" s="87" t="e">
        <f t="shared" si="16"/>
        <v>#N/A</v>
      </c>
      <c r="L41" s="87">
        <f t="shared" si="17"/>
        <v>0</v>
      </c>
      <c r="M41" s="87" t="e">
        <f t="shared" si="18"/>
        <v>#N/A</v>
      </c>
      <c r="N41" s="87">
        <f t="shared" si="19"/>
        <v>17</v>
      </c>
      <c r="O41" s="87" t="e">
        <f t="shared" si="20"/>
        <v>#N/A</v>
      </c>
      <c r="P41" s="87">
        <f t="shared" ref="P41:Q41" si="39">SUM(B41,D41,F41,H41,J41,L41,N41)</f>
        <v>83</v>
      </c>
      <c r="Q41" s="87" t="e">
        <f t="shared" si="39"/>
        <v>#N/A</v>
      </c>
      <c r="R41" s="87" t="str">
        <f t="shared" si="22"/>
        <v/>
      </c>
    </row>
    <row r="42" spans="1:18" ht="12.75" customHeight="1"/>
    <row r="43" spans="1:18" ht="12.75" customHeight="1">
      <c r="A43" s="81" t="s">
        <v>760</v>
      </c>
    </row>
    <row r="44" spans="1:18" ht="12.75" customHeight="1">
      <c r="A44" s="81" t="s">
        <v>730</v>
      </c>
      <c r="B44" s="81" t="s">
        <v>731</v>
      </c>
      <c r="C44" s="81" t="s">
        <v>732</v>
      </c>
      <c r="D44" s="81" t="s">
        <v>733</v>
      </c>
      <c r="E44" s="81" t="s">
        <v>734</v>
      </c>
      <c r="F44" s="81" t="s">
        <v>735</v>
      </c>
      <c r="G44" s="81" t="s">
        <v>736</v>
      </c>
      <c r="H44" s="81" t="s">
        <v>737</v>
      </c>
    </row>
    <row r="45" spans="1:18" ht="12.75" customHeight="1">
      <c r="A45" s="90" t="s">
        <v>761</v>
      </c>
      <c r="B45" s="91">
        <v>0.27181208053691203</v>
      </c>
      <c r="C45" s="92">
        <v>4.4987146529562897E-4</v>
      </c>
      <c r="D45" s="92">
        <v>1.0410912596401001</v>
      </c>
      <c r="E45" s="92">
        <v>1.2853470437017901E-3</v>
      </c>
      <c r="F45" s="91">
        <v>0.41935794183445202</v>
      </c>
      <c r="G45" s="91">
        <v>1</v>
      </c>
      <c r="H45" s="93">
        <v>135653.06823266199</v>
      </c>
      <c r="I45" s="94"/>
    </row>
    <row r="46" spans="1:18" ht="12.75" customHeight="1">
      <c r="A46" s="23" t="s">
        <v>762</v>
      </c>
      <c r="B46" s="88">
        <v>0.22035794183445101</v>
      </c>
      <c r="C46" s="95">
        <v>0.111569186875891</v>
      </c>
      <c r="D46" s="95">
        <v>1.03277746077032</v>
      </c>
      <c r="E46" s="95">
        <v>0</v>
      </c>
      <c r="F46" s="88">
        <v>0.296071017897091</v>
      </c>
      <c r="G46" s="88">
        <v>1</v>
      </c>
      <c r="H46" s="96">
        <v>87910.853467561494</v>
      </c>
    </row>
    <row r="47" spans="1:18" ht="12.75" customHeight="1">
      <c r="A47" s="94" t="s">
        <v>763</v>
      </c>
      <c r="B47" s="91">
        <v>0.22035794183445101</v>
      </c>
      <c r="C47" s="92">
        <v>5.0666666666666601E-4</v>
      </c>
      <c r="D47" s="92">
        <v>1.04949599999999</v>
      </c>
      <c r="E47" s="92">
        <v>1.33333333333333E-3</v>
      </c>
      <c r="F47" s="91">
        <v>0.38661665548098401</v>
      </c>
      <c r="G47" s="91">
        <v>1</v>
      </c>
      <c r="H47" s="93">
        <v>122283.28747203499</v>
      </c>
      <c r="I47" s="94"/>
    </row>
    <row r="48" spans="1:18" ht="12.75" customHeight="1">
      <c r="A48" s="81" t="s">
        <v>764</v>
      </c>
      <c r="B48" s="88">
        <v>6.5995525727069307E-2</v>
      </c>
      <c r="C48" s="95">
        <v>221.35962637362601</v>
      </c>
      <c r="D48" s="95">
        <v>1.0126703296703199</v>
      </c>
      <c r="E48" s="95">
        <v>2.5340659340659299</v>
      </c>
      <c r="F48" s="88">
        <v>0.114838076062639</v>
      </c>
      <c r="G48" s="88">
        <v>0.95161290322580605</v>
      </c>
      <c r="H48" s="96">
        <v>8625.5894854586095</v>
      </c>
    </row>
    <row r="49" spans="1:9" ht="12.75" customHeight="1">
      <c r="A49" s="23" t="s">
        <v>765</v>
      </c>
      <c r="B49" s="88">
        <v>6.2639821029082707E-2</v>
      </c>
      <c r="C49" s="95">
        <v>143.64677966101701</v>
      </c>
      <c r="D49" s="95">
        <v>1.0149128329297801</v>
      </c>
      <c r="E49" s="95">
        <v>1.7845036319612499</v>
      </c>
      <c r="F49" s="88">
        <v>0.10953456375838801</v>
      </c>
      <c r="G49" s="88">
        <v>0.94915254237288105</v>
      </c>
      <c r="H49" s="96">
        <v>7499.3982102908203</v>
      </c>
    </row>
    <row r="50" spans="1:9" ht="12.75" customHeight="1">
      <c r="A50" s="81" t="s">
        <v>766</v>
      </c>
      <c r="B50" s="88">
        <v>3.0201342281879099E-2</v>
      </c>
      <c r="C50" s="95">
        <v>711.73224924012095</v>
      </c>
      <c r="D50" s="95">
        <v>1.37313981762917</v>
      </c>
      <c r="E50" s="95">
        <v>1.3130699088145801</v>
      </c>
      <c r="F50" s="88">
        <v>7.99471700223712E-2</v>
      </c>
      <c r="G50" s="88">
        <v>0.72972972972972905</v>
      </c>
      <c r="H50" s="96">
        <v>17623.626398210199</v>
      </c>
    </row>
    <row r="51" spans="1:9" ht="12.75" customHeight="1">
      <c r="A51" s="23" t="s">
        <v>767</v>
      </c>
      <c r="B51" s="88">
        <v>3.0201342281879099E-2</v>
      </c>
      <c r="C51" s="95">
        <v>711.77841642228702</v>
      </c>
      <c r="D51" s="95">
        <v>1.43220821114369</v>
      </c>
      <c r="E51" s="95">
        <v>1.1612903225806399</v>
      </c>
      <c r="F51" s="88">
        <v>7.9340302013422695E-2</v>
      </c>
      <c r="G51" s="88">
        <v>0.72972972972972905</v>
      </c>
      <c r="H51" s="96">
        <v>17631.969798657701</v>
      </c>
    </row>
    <row r="52" spans="1:9" ht="12.75" customHeight="1">
      <c r="A52" s="23" t="s">
        <v>768</v>
      </c>
      <c r="B52" s="88">
        <v>2.7964205816554798E-2</v>
      </c>
      <c r="C52" s="95">
        <v>742.91858858858802</v>
      </c>
      <c r="D52" s="95">
        <v>1.38012912912912</v>
      </c>
      <c r="E52" s="95">
        <v>1.9939939939939899</v>
      </c>
      <c r="F52" s="88">
        <v>8.0047718120805203E-2</v>
      </c>
      <c r="G52" s="88">
        <v>0.69444444444444398</v>
      </c>
      <c r="H52" s="96">
        <v>22540.950782997701</v>
      </c>
    </row>
    <row r="53" spans="1:9" ht="12.75" customHeight="1">
      <c r="A53" s="23" t="s">
        <v>769</v>
      </c>
      <c r="B53" s="88">
        <v>2.68456375838926E-2</v>
      </c>
      <c r="C53" s="95">
        <v>704.25676100628903</v>
      </c>
      <c r="D53" s="95">
        <v>1.50080188679245</v>
      </c>
      <c r="E53" s="95">
        <v>1.68238993710691</v>
      </c>
      <c r="F53" s="88">
        <v>7.7950861297539004E-2</v>
      </c>
      <c r="G53" s="88">
        <v>0.64864864864864802</v>
      </c>
      <c r="H53" s="96">
        <v>26490.203579418299</v>
      </c>
    </row>
    <row r="54" spans="1:9" ht="12.75" customHeight="1">
      <c r="A54" s="23" t="s">
        <v>770</v>
      </c>
      <c r="B54" s="88">
        <v>2.68456375838926E-2</v>
      </c>
      <c r="C54" s="95">
        <v>720.28677419354801</v>
      </c>
      <c r="D54" s="95">
        <v>1.4426480938416399</v>
      </c>
      <c r="E54" s="95">
        <v>1.8739002932551301</v>
      </c>
      <c r="F54" s="88">
        <v>7.9448702460849993E-2</v>
      </c>
      <c r="G54" s="88">
        <v>0.66666666666666596</v>
      </c>
      <c r="H54" s="96">
        <v>22565.387024608499</v>
      </c>
    </row>
    <row r="55" spans="1:9" ht="12.75" customHeight="1">
      <c r="A55" s="81" t="s">
        <v>771</v>
      </c>
      <c r="B55" s="88">
        <v>1.7897091722595002E-2</v>
      </c>
      <c r="C55" s="95">
        <v>1245.5411217183701</v>
      </c>
      <c r="D55" s="95">
        <v>1.0116706443914001</v>
      </c>
      <c r="E55" s="95">
        <v>3.5799522673031001</v>
      </c>
      <c r="F55" s="88">
        <v>6.4318557046980002E-2</v>
      </c>
      <c r="G55" s="88">
        <v>0.61538461538461497</v>
      </c>
      <c r="H55" s="96">
        <v>2683.9015659955198</v>
      </c>
    </row>
    <row r="56" spans="1:9" ht="12.75" customHeight="1">
      <c r="A56" s="81" t="s">
        <v>772</v>
      </c>
      <c r="B56" s="88">
        <v>1.11856823266219E-2</v>
      </c>
      <c r="C56" s="95">
        <v>1403.4394760820001</v>
      </c>
      <c r="D56" s="95">
        <v>1.0146469248291501</v>
      </c>
      <c r="E56" s="95">
        <v>7.0113895216400897</v>
      </c>
      <c r="F56" s="88">
        <v>7.6306487695749298E-2</v>
      </c>
      <c r="G56" s="88">
        <v>0.27027027027027001</v>
      </c>
      <c r="H56" s="96">
        <v>1039.1845637583799</v>
      </c>
    </row>
    <row r="57" spans="1:9" ht="12.75" customHeight="1">
      <c r="A57" s="81" t="s">
        <v>773</v>
      </c>
      <c r="B57" s="88">
        <v>0</v>
      </c>
      <c r="C57" s="95">
        <v>1577.83409090909</v>
      </c>
      <c r="D57" s="95">
        <v>1.0190659090909</v>
      </c>
      <c r="E57" s="95">
        <v>6.32045454545454</v>
      </c>
      <c r="F57" s="88">
        <v>7.1427069351230499E-2</v>
      </c>
      <c r="G57" s="88">
        <v>0</v>
      </c>
      <c r="H57" s="96">
        <v>11840.8836689038</v>
      </c>
    </row>
    <row r="58" spans="1:9" ht="12.75" customHeight="1"/>
    <row r="59" spans="1:9" ht="12.75" customHeight="1">
      <c r="I59" s="23" t="s">
        <v>740</v>
      </c>
    </row>
    <row r="60" spans="1:9" ht="12.75" customHeight="1">
      <c r="A60" s="90" t="s">
        <v>761</v>
      </c>
      <c r="B60" s="87">
        <f t="shared" ref="B60:B72" si="40">RANK(B45,B$45:B$57)-1</f>
        <v>0</v>
      </c>
      <c r="C60" s="87">
        <f t="shared" ref="C60:E60" si="41">RANK(C45,C$45:C$57, TRUE)-1</f>
        <v>0</v>
      </c>
      <c r="D60" s="87">
        <f t="shared" si="41"/>
        <v>6</v>
      </c>
      <c r="E60" s="87">
        <f t="shared" si="41"/>
        <v>1</v>
      </c>
      <c r="F60" s="87">
        <f t="shared" ref="F60:H60" si="42">RANK(F45,F$45:F$57)-1</f>
        <v>0</v>
      </c>
      <c r="G60" s="87">
        <f t="shared" si="42"/>
        <v>0</v>
      </c>
      <c r="H60" s="87">
        <f t="shared" si="42"/>
        <v>0</v>
      </c>
      <c r="I60" s="97">
        <f t="shared" ref="I60:I72" si="43">SUM(B60:H60)</f>
        <v>7</v>
      </c>
    </row>
    <row r="61" spans="1:9" ht="12.75" customHeight="1">
      <c r="A61" s="23" t="s">
        <v>762</v>
      </c>
      <c r="B61" s="87">
        <f t="shared" si="40"/>
        <v>1</v>
      </c>
      <c r="C61" s="87">
        <f t="shared" ref="C61:E61" si="44">RANK(C46,C$45:C$57, TRUE)-1</f>
        <v>2</v>
      </c>
      <c r="D61" s="87">
        <f t="shared" si="44"/>
        <v>5</v>
      </c>
      <c r="E61" s="87">
        <f t="shared" si="44"/>
        <v>0</v>
      </c>
      <c r="F61" s="87">
        <f t="shared" ref="F61:H61" si="45">RANK(F46,F$45:F$57)-1</f>
        <v>2</v>
      </c>
      <c r="G61" s="87">
        <f t="shared" si="45"/>
        <v>0</v>
      </c>
      <c r="H61" s="87">
        <f t="shared" si="45"/>
        <v>2</v>
      </c>
      <c r="I61" s="97">
        <f t="shared" si="43"/>
        <v>12</v>
      </c>
    </row>
    <row r="62" spans="1:9" ht="12.75" customHeight="1">
      <c r="A62" s="94" t="s">
        <v>763</v>
      </c>
      <c r="B62" s="87">
        <f t="shared" si="40"/>
        <v>1</v>
      </c>
      <c r="C62" s="87">
        <f t="shared" ref="C62:E62" si="46">RANK(C47,C$45:C$57, TRUE)-1</f>
        <v>1</v>
      </c>
      <c r="D62" s="87">
        <f t="shared" si="46"/>
        <v>7</v>
      </c>
      <c r="E62" s="87">
        <f t="shared" si="46"/>
        <v>2</v>
      </c>
      <c r="F62" s="87">
        <f t="shared" ref="F62:H62" si="47">RANK(F47,F$45:F$57)-1</f>
        <v>1</v>
      </c>
      <c r="G62" s="87">
        <f t="shared" si="47"/>
        <v>0</v>
      </c>
      <c r="H62" s="87">
        <f t="shared" si="47"/>
        <v>1</v>
      </c>
      <c r="I62" s="97">
        <f t="shared" si="43"/>
        <v>13</v>
      </c>
    </row>
    <row r="63" spans="1:9" ht="12.75" customHeight="1">
      <c r="A63" s="81" t="s">
        <v>764</v>
      </c>
      <c r="B63" s="87">
        <f t="shared" si="40"/>
        <v>3</v>
      </c>
      <c r="C63" s="87">
        <f t="shared" ref="C63:E63" si="48">RANK(C48,C$45:C$57, TRUE)-1</f>
        <v>4</v>
      </c>
      <c r="D63" s="87">
        <f t="shared" si="48"/>
        <v>1</v>
      </c>
      <c r="E63" s="87">
        <f t="shared" si="48"/>
        <v>9</v>
      </c>
      <c r="F63" s="87">
        <f t="shared" ref="F63:H63" si="49">RANK(F48,F$45:F$57)-1</f>
        <v>3</v>
      </c>
      <c r="G63" s="87">
        <f t="shared" si="49"/>
        <v>3</v>
      </c>
      <c r="H63" s="87">
        <f t="shared" si="49"/>
        <v>9</v>
      </c>
      <c r="I63" s="97">
        <f t="shared" si="43"/>
        <v>32</v>
      </c>
    </row>
    <row r="64" spans="1:9" ht="12.75" customHeight="1">
      <c r="A64" s="23" t="s">
        <v>765</v>
      </c>
      <c r="B64" s="87">
        <f t="shared" si="40"/>
        <v>4</v>
      </c>
      <c r="C64" s="87">
        <f t="shared" ref="C64:E64" si="50">RANK(C49,C$45:C$57, TRUE)-1</f>
        <v>3</v>
      </c>
      <c r="D64" s="87">
        <f t="shared" si="50"/>
        <v>3</v>
      </c>
      <c r="E64" s="87">
        <f t="shared" si="50"/>
        <v>6</v>
      </c>
      <c r="F64" s="87">
        <f t="shared" ref="F64:H64" si="51">RANK(F49,F$45:F$57)-1</f>
        <v>4</v>
      </c>
      <c r="G64" s="87">
        <f t="shared" si="51"/>
        <v>4</v>
      </c>
      <c r="H64" s="87">
        <f t="shared" si="51"/>
        <v>10</v>
      </c>
      <c r="I64" s="97">
        <f t="shared" si="43"/>
        <v>34</v>
      </c>
    </row>
    <row r="65" spans="1:9" ht="12.75" customHeight="1">
      <c r="A65" s="81" t="s">
        <v>766</v>
      </c>
      <c r="B65" s="87">
        <f t="shared" si="40"/>
        <v>5</v>
      </c>
      <c r="C65" s="87">
        <f t="shared" ref="C65:E65" si="52">RANK(C50,C$45:C$57, TRUE)-1</f>
        <v>6</v>
      </c>
      <c r="D65" s="87">
        <f t="shared" si="52"/>
        <v>8</v>
      </c>
      <c r="E65" s="87">
        <f t="shared" si="52"/>
        <v>4</v>
      </c>
      <c r="F65" s="87">
        <f t="shared" ref="F65:H65" si="53">RANK(F50,F$45:F$57)-1</f>
        <v>6</v>
      </c>
      <c r="G65" s="87">
        <f t="shared" si="53"/>
        <v>5</v>
      </c>
      <c r="H65" s="87">
        <f t="shared" si="53"/>
        <v>7</v>
      </c>
      <c r="I65" s="97">
        <f t="shared" si="43"/>
        <v>41</v>
      </c>
    </row>
    <row r="66" spans="1:9" ht="12.75" customHeight="1">
      <c r="A66" s="23" t="s">
        <v>767</v>
      </c>
      <c r="B66" s="87">
        <f t="shared" si="40"/>
        <v>5</v>
      </c>
      <c r="C66" s="87">
        <f t="shared" ref="C66:E66" si="54">RANK(C51,C$45:C$57, TRUE)-1</f>
        <v>7</v>
      </c>
      <c r="D66" s="87">
        <f t="shared" si="54"/>
        <v>10</v>
      </c>
      <c r="E66" s="87">
        <f t="shared" si="54"/>
        <v>3</v>
      </c>
      <c r="F66" s="87">
        <f t="shared" ref="F66:H66" si="55">RANK(F51,F$45:F$57)-1</f>
        <v>8</v>
      </c>
      <c r="G66" s="87">
        <f t="shared" si="55"/>
        <v>5</v>
      </c>
      <c r="H66" s="87">
        <f t="shared" si="55"/>
        <v>6</v>
      </c>
      <c r="I66" s="97">
        <f t="shared" si="43"/>
        <v>44</v>
      </c>
    </row>
    <row r="67" spans="1:9" ht="12.75" customHeight="1">
      <c r="A67" s="23" t="s">
        <v>768</v>
      </c>
      <c r="B67" s="87">
        <f t="shared" si="40"/>
        <v>7</v>
      </c>
      <c r="C67" s="87">
        <f t="shared" ref="C67:E67" si="56">RANK(C52,C$45:C$57, TRUE)-1</f>
        <v>9</v>
      </c>
      <c r="D67" s="87">
        <f t="shared" si="56"/>
        <v>9</v>
      </c>
      <c r="E67" s="87">
        <f t="shared" si="56"/>
        <v>8</v>
      </c>
      <c r="F67" s="87">
        <f t="shared" ref="F67:H67" si="57">RANK(F52,F$45:F$57)-1</f>
        <v>5</v>
      </c>
      <c r="G67" s="87">
        <f t="shared" si="57"/>
        <v>7</v>
      </c>
      <c r="H67" s="87">
        <f t="shared" si="57"/>
        <v>5</v>
      </c>
      <c r="I67" s="97">
        <f t="shared" si="43"/>
        <v>50</v>
      </c>
    </row>
    <row r="68" spans="1:9" ht="12.75" customHeight="1">
      <c r="A68" s="23" t="s">
        <v>769</v>
      </c>
      <c r="B68" s="87">
        <f t="shared" si="40"/>
        <v>8</v>
      </c>
      <c r="C68" s="87">
        <f t="shared" ref="C68:E68" si="58">RANK(C53,C$45:C$57, TRUE)-1</f>
        <v>5</v>
      </c>
      <c r="D68" s="87">
        <f t="shared" si="58"/>
        <v>12</v>
      </c>
      <c r="E68" s="87">
        <f t="shared" si="58"/>
        <v>5</v>
      </c>
      <c r="F68" s="87">
        <f t="shared" ref="F68:H68" si="59">RANK(F53,F$45:F$57)-1</f>
        <v>9</v>
      </c>
      <c r="G68" s="87">
        <f t="shared" si="59"/>
        <v>9</v>
      </c>
      <c r="H68" s="87">
        <f t="shared" si="59"/>
        <v>3</v>
      </c>
      <c r="I68" s="97">
        <f t="shared" si="43"/>
        <v>51</v>
      </c>
    </row>
    <row r="69" spans="1:9" ht="12.75" customHeight="1">
      <c r="A69" s="23" t="s">
        <v>770</v>
      </c>
      <c r="B69" s="87">
        <f t="shared" si="40"/>
        <v>8</v>
      </c>
      <c r="C69" s="87">
        <f t="shared" ref="C69:E69" si="60">RANK(C54,C$45:C$57, TRUE)-1</f>
        <v>8</v>
      </c>
      <c r="D69" s="87">
        <f t="shared" si="60"/>
        <v>11</v>
      </c>
      <c r="E69" s="87">
        <f t="shared" si="60"/>
        <v>7</v>
      </c>
      <c r="F69" s="87">
        <f t="shared" ref="F69:H69" si="61">RANK(F54,F$45:F$57)-1</f>
        <v>7</v>
      </c>
      <c r="G69" s="87">
        <f t="shared" si="61"/>
        <v>8</v>
      </c>
      <c r="H69" s="87">
        <f t="shared" si="61"/>
        <v>4</v>
      </c>
      <c r="I69" s="97">
        <f t="shared" si="43"/>
        <v>53</v>
      </c>
    </row>
    <row r="70" spans="1:9" ht="12.75" customHeight="1">
      <c r="A70" s="81" t="s">
        <v>771</v>
      </c>
      <c r="B70" s="87">
        <f t="shared" si="40"/>
        <v>10</v>
      </c>
      <c r="C70" s="87">
        <f t="shared" ref="C70:E70" si="62">RANK(C55,C$45:C$57, TRUE)-1</f>
        <v>10</v>
      </c>
      <c r="D70" s="87">
        <f t="shared" si="62"/>
        <v>0</v>
      </c>
      <c r="E70" s="87">
        <f t="shared" si="62"/>
        <v>10</v>
      </c>
      <c r="F70" s="87">
        <f t="shared" ref="F70:H70" si="63">RANK(F55,F$45:F$57)-1</f>
        <v>12</v>
      </c>
      <c r="G70" s="87">
        <f t="shared" si="63"/>
        <v>10</v>
      </c>
      <c r="H70" s="87">
        <f t="shared" si="63"/>
        <v>11</v>
      </c>
      <c r="I70" s="97">
        <f t="shared" si="43"/>
        <v>63</v>
      </c>
    </row>
    <row r="71" spans="1:9" ht="12.75" customHeight="1">
      <c r="A71" s="81" t="s">
        <v>772</v>
      </c>
      <c r="B71" s="87">
        <f t="shared" si="40"/>
        <v>11</v>
      </c>
      <c r="C71" s="87">
        <f t="shared" ref="C71:E71" si="64">RANK(C56,C$45:C$57, TRUE)-1</f>
        <v>11</v>
      </c>
      <c r="D71" s="87">
        <f t="shared" si="64"/>
        <v>2</v>
      </c>
      <c r="E71" s="87">
        <f t="shared" si="64"/>
        <v>12</v>
      </c>
      <c r="F71" s="87">
        <f t="shared" ref="F71:H71" si="65">RANK(F56,F$45:F$57)-1</f>
        <v>10</v>
      </c>
      <c r="G71" s="87">
        <f t="shared" si="65"/>
        <v>11</v>
      </c>
      <c r="H71" s="87">
        <f t="shared" si="65"/>
        <v>12</v>
      </c>
      <c r="I71" s="97">
        <f t="shared" si="43"/>
        <v>69</v>
      </c>
    </row>
    <row r="72" spans="1:9" ht="12.75" customHeight="1">
      <c r="A72" s="81" t="s">
        <v>773</v>
      </c>
      <c r="B72" s="87">
        <f t="shared" si="40"/>
        <v>12</v>
      </c>
      <c r="C72" s="87">
        <f t="shared" ref="C72:E72" si="66">RANK(C57,C$45:C$57, TRUE)-1</f>
        <v>12</v>
      </c>
      <c r="D72" s="87">
        <f t="shared" si="66"/>
        <v>4</v>
      </c>
      <c r="E72" s="87">
        <f t="shared" si="66"/>
        <v>11</v>
      </c>
      <c r="F72" s="87">
        <f t="shared" ref="F72:H72" si="67">RANK(F57,F$45:F$57)-1</f>
        <v>11</v>
      </c>
      <c r="G72" s="87">
        <f t="shared" si="67"/>
        <v>12</v>
      </c>
      <c r="H72" s="87">
        <f t="shared" si="67"/>
        <v>8</v>
      </c>
      <c r="I72" s="97">
        <f t="shared" si="43"/>
        <v>70</v>
      </c>
    </row>
    <row r="73" spans="1:9" ht="12.75" customHeight="1"/>
    <row r="74" spans="1:9" ht="12.75" customHeight="1"/>
    <row r="75" spans="1:9" ht="12.75" customHeight="1"/>
    <row r="76" spans="1:9" ht="12.75" customHeight="1"/>
    <row r="77" spans="1:9" ht="12.75" customHeight="1"/>
    <row r="78" spans="1:9" ht="12.75" customHeight="1"/>
    <row r="79" spans="1:9" ht="12.75" customHeight="1"/>
    <row r="80" spans="1:9"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sheetData>
  <mergeCells count="1">
    <mergeCell ref="A1:R1"/>
  </mergeCells>
  <pageMargins left="0.78749999999999998" right="0.78749999999999998" top="1.05277777777778" bottom="1.05277777777778" header="0" footer="0"/>
  <pageSetup paperSize="9" orientation="portrait"/>
  <headerFooter>
    <oddHeader>&amp;C&amp;A</oddHeader>
    <oddFooter>&amp;CPage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sheetPr>
  <dimension ref="A1:AG71"/>
  <sheetViews>
    <sheetView workbookViewId="0">
      <selection sqref="A1:AG1"/>
    </sheetView>
  </sheetViews>
  <sheetFormatPr defaultColWidth="14.42578125" defaultRowHeight="15.75" customHeight="1"/>
  <cols>
    <col min="1" max="1" width="26.140625" customWidth="1"/>
    <col min="2" max="33" width="5.85546875" customWidth="1"/>
  </cols>
  <sheetData>
    <row r="1" spans="1:33" ht="45.75" customHeight="1">
      <c r="A1" s="292" t="s">
        <v>1964</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4"/>
    </row>
    <row r="2" spans="1:33" ht="12.75">
      <c r="A2" s="273" t="s">
        <v>1965</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8"/>
    </row>
    <row r="3" spans="1:33" ht="12.75">
      <c r="A3" s="207" t="s">
        <v>505</v>
      </c>
      <c r="B3" s="271" t="s">
        <v>1518</v>
      </c>
      <c r="C3" s="247"/>
      <c r="D3" s="247"/>
      <c r="E3" s="247"/>
      <c r="F3" s="247"/>
      <c r="G3" s="247"/>
      <c r="H3" s="247"/>
      <c r="I3" s="248"/>
      <c r="J3" s="271" t="s">
        <v>1519</v>
      </c>
      <c r="K3" s="247"/>
      <c r="L3" s="247"/>
      <c r="M3" s="247"/>
      <c r="N3" s="247"/>
      <c r="O3" s="247"/>
      <c r="P3" s="247"/>
      <c r="Q3" s="248"/>
      <c r="R3" s="271" t="s">
        <v>842</v>
      </c>
      <c r="S3" s="247"/>
      <c r="T3" s="247"/>
      <c r="U3" s="247"/>
      <c r="V3" s="247"/>
      <c r="W3" s="247"/>
      <c r="X3" s="247"/>
      <c r="Y3" s="248"/>
      <c r="Z3" s="271" t="s">
        <v>1520</v>
      </c>
      <c r="AA3" s="247"/>
      <c r="AB3" s="247"/>
      <c r="AC3" s="247"/>
      <c r="AD3" s="247"/>
      <c r="AE3" s="247"/>
      <c r="AF3" s="247"/>
      <c r="AG3" s="248"/>
    </row>
    <row r="4" spans="1:33" ht="12.75">
      <c r="A4" s="130"/>
      <c r="B4" s="208" t="s">
        <v>1522</v>
      </c>
      <c r="C4" s="208" t="s">
        <v>1523</v>
      </c>
      <c r="D4" s="208" t="s">
        <v>847</v>
      </c>
      <c r="E4" s="208" t="s">
        <v>1524</v>
      </c>
      <c r="F4" s="208" t="s">
        <v>1525</v>
      </c>
      <c r="G4" s="208" t="s">
        <v>1526</v>
      </c>
      <c r="H4" s="208" t="s">
        <v>1527</v>
      </c>
      <c r="I4" s="208" t="s">
        <v>1528</v>
      </c>
      <c r="J4" s="208" t="s">
        <v>1522</v>
      </c>
      <c r="K4" s="208" t="s">
        <v>1523</v>
      </c>
      <c r="L4" s="208" t="s">
        <v>847</v>
      </c>
      <c r="M4" s="208" t="s">
        <v>1524</v>
      </c>
      <c r="N4" s="208" t="s">
        <v>1525</v>
      </c>
      <c r="O4" s="208" t="s">
        <v>1526</v>
      </c>
      <c r="P4" s="208" t="s">
        <v>1527</v>
      </c>
      <c r="Q4" s="208" t="s">
        <v>1528</v>
      </c>
      <c r="R4" s="208" t="s">
        <v>1522</v>
      </c>
      <c r="S4" s="208" t="s">
        <v>1523</v>
      </c>
      <c r="T4" s="208" t="s">
        <v>847</v>
      </c>
      <c r="U4" s="208" t="s">
        <v>1524</v>
      </c>
      <c r="V4" s="208" t="s">
        <v>1525</v>
      </c>
      <c r="W4" s="208" t="s">
        <v>1526</v>
      </c>
      <c r="X4" s="208" t="s">
        <v>1527</v>
      </c>
      <c r="Y4" s="208" t="s">
        <v>1528</v>
      </c>
      <c r="Z4" s="208" t="s">
        <v>1522</v>
      </c>
      <c r="AA4" s="208" t="s">
        <v>1523</v>
      </c>
      <c r="AB4" s="208" t="s">
        <v>847</v>
      </c>
      <c r="AC4" s="208" t="s">
        <v>1524</v>
      </c>
      <c r="AD4" s="208" t="s">
        <v>1525</v>
      </c>
      <c r="AE4" s="208" t="s">
        <v>1526</v>
      </c>
      <c r="AF4" s="208" t="s">
        <v>1527</v>
      </c>
      <c r="AG4" s="208" t="s">
        <v>1528</v>
      </c>
    </row>
    <row r="5" spans="1:33" ht="12.75">
      <c r="A5" s="123" t="s">
        <v>331</v>
      </c>
      <c r="B5" s="122">
        <v>100</v>
      </c>
      <c r="C5" s="122">
        <v>92.3</v>
      </c>
      <c r="D5" s="122">
        <v>90.6</v>
      </c>
      <c r="E5" s="122">
        <v>77.400000000000006</v>
      </c>
      <c r="F5" s="122">
        <v>70.8</v>
      </c>
      <c r="G5" s="122">
        <v>67.3</v>
      </c>
      <c r="H5" s="122">
        <v>7.4</v>
      </c>
      <c r="I5" s="122">
        <v>72.2</v>
      </c>
      <c r="J5" s="122">
        <v>100</v>
      </c>
      <c r="K5" s="122">
        <v>1.8</v>
      </c>
      <c r="L5" s="122">
        <v>5.6</v>
      </c>
      <c r="M5" s="122">
        <v>4.9000000000000004</v>
      </c>
      <c r="N5" s="122">
        <v>2.7</v>
      </c>
      <c r="O5" s="122">
        <v>0.7</v>
      </c>
      <c r="P5" s="122">
        <v>0.1</v>
      </c>
      <c r="Q5" s="122">
        <v>16.5</v>
      </c>
      <c r="R5" s="122">
        <v>100</v>
      </c>
      <c r="S5" s="122">
        <v>3.5</v>
      </c>
      <c r="T5" s="122">
        <v>10.6</v>
      </c>
      <c r="U5" s="122">
        <v>9.1</v>
      </c>
      <c r="V5" s="122">
        <v>5.2</v>
      </c>
      <c r="W5" s="122">
        <v>1.4</v>
      </c>
      <c r="X5" s="122">
        <v>0.1</v>
      </c>
      <c r="Y5" s="122">
        <v>18.600000000000001</v>
      </c>
      <c r="Z5" s="122">
        <v>100</v>
      </c>
      <c r="AA5" s="122">
        <v>88.4</v>
      </c>
      <c r="AB5" s="122">
        <v>85.9</v>
      </c>
      <c r="AC5" s="122">
        <v>78.400000000000006</v>
      </c>
      <c r="AD5" s="122">
        <v>75.7</v>
      </c>
      <c r="AE5" s="122">
        <v>68.5</v>
      </c>
      <c r="AF5" s="122">
        <v>7.4</v>
      </c>
      <c r="AG5" s="122">
        <v>72</v>
      </c>
    </row>
    <row r="6" spans="1:33" ht="12.75">
      <c r="A6" s="123" t="s">
        <v>530</v>
      </c>
      <c r="B6" s="122">
        <v>74.8</v>
      </c>
      <c r="C6" s="122">
        <v>84.2</v>
      </c>
      <c r="D6" s="122">
        <v>83.8</v>
      </c>
      <c r="E6" s="122">
        <v>69.599999999999994</v>
      </c>
      <c r="F6" s="122">
        <v>57.8</v>
      </c>
      <c r="G6" s="122">
        <v>53.5</v>
      </c>
      <c r="H6" s="122">
        <v>0</v>
      </c>
      <c r="I6" s="122">
        <v>60.5</v>
      </c>
      <c r="J6" s="122">
        <v>100</v>
      </c>
      <c r="K6" s="122">
        <v>41.6</v>
      </c>
      <c r="L6" s="122">
        <v>39.9</v>
      </c>
      <c r="M6" s="122">
        <v>29.6</v>
      </c>
      <c r="N6" s="122">
        <v>23.3</v>
      </c>
      <c r="O6" s="122">
        <v>19.100000000000001</v>
      </c>
      <c r="P6" s="122">
        <v>0</v>
      </c>
      <c r="Q6" s="122">
        <v>36.200000000000003</v>
      </c>
      <c r="R6" s="122">
        <v>85.6</v>
      </c>
      <c r="S6" s="122">
        <v>55.7</v>
      </c>
      <c r="T6" s="122">
        <v>54</v>
      </c>
      <c r="U6" s="122">
        <v>41.5</v>
      </c>
      <c r="V6" s="122">
        <v>33.200000000000003</v>
      </c>
      <c r="W6" s="122">
        <v>28.1</v>
      </c>
      <c r="X6" s="166"/>
      <c r="Y6" s="122">
        <v>49.7</v>
      </c>
      <c r="Z6" s="122">
        <v>74.8</v>
      </c>
      <c r="AA6" s="122">
        <v>73.099999999999994</v>
      </c>
      <c r="AB6" s="122">
        <v>71.599999999999994</v>
      </c>
      <c r="AC6" s="122">
        <v>62.2</v>
      </c>
      <c r="AD6" s="122">
        <v>57.3</v>
      </c>
      <c r="AE6" s="122">
        <v>51.4</v>
      </c>
      <c r="AF6" s="122">
        <v>0</v>
      </c>
      <c r="AG6" s="122">
        <v>55.8</v>
      </c>
    </row>
    <row r="7" spans="1:33" ht="12.75">
      <c r="A7" s="123" t="s">
        <v>535</v>
      </c>
      <c r="B7" s="122">
        <v>94</v>
      </c>
      <c r="C7" s="122">
        <v>95.8</v>
      </c>
      <c r="D7" s="122">
        <v>95</v>
      </c>
      <c r="E7" s="122">
        <v>91.2</v>
      </c>
      <c r="F7" s="122">
        <v>89</v>
      </c>
      <c r="G7" s="122">
        <v>87</v>
      </c>
      <c r="H7" s="122">
        <v>0</v>
      </c>
      <c r="I7" s="122">
        <v>78.8</v>
      </c>
      <c r="J7" s="122">
        <v>25</v>
      </c>
      <c r="K7" s="122">
        <v>9.8000000000000007</v>
      </c>
      <c r="L7" s="122">
        <v>9.8000000000000007</v>
      </c>
      <c r="M7" s="122">
        <v>7.4</v>
      </c>
      <c r="N7" s="122">
        <v>4.0999999999999996</v>
      </c>
      <c r="O7" s="122">
        <v>1.8</v>
      </c>
      <c r="P7" s="122">
        <v>0</v>
      </c>
      <c r="Q7" s="122">
        <v>8.3000000000000007</v>
      </c>
      <c r="R7" s="122">
        <v>39.5</v>
      </c>
      <c r="S7" s="122">
        <v>17.7</v>
      </c>
      <c r="T7" s="122">
        <v>17.8</v>
      </c>
      <c r="U7" s="122">
        <v>13.7</v>
      </c>
      <c r="V7" s="122">
        <v>7.8</v>
      </c>
      <c r="W7" s="122">
        <v>3.5</v>
      </c>
      <c r="X7" s="166"/>
      <c r="Y7" s="122">
        <v>16.7</v>
      </c>
      <c r="Z7" s="122">
        <v>94</v>
      </c>
      <c r="AA7" s="122">
        <v>93.4</v>
      </c>
      <c r="AB7" s="122">
        <v>92.8</v>
      </c>
      <c r="AC7" s="122">
        <v>91.5</v>
      </c>
      <c r="AD7" s="122">
        <v>90.7</v>
      </c>
      <c r="AE7" s="122">
        <v>88.4</v>
      </c>
      <c r="AF7" s="122">
        <v>0</v>
      </c>
      <c r="AG7" s="122">
        <v>78.7</v>
      </c>
    </row>
    <row r="8" spans="1:33" ht="12.75">
      <c r="A8" s="123" t="s">
        <v>543</v>
      </c>
      <c r="B8" s="122">
        <v>96.6</v>
      </c>
      <c r="C8" s="122">
        <v>95</v>
      </c>
      <c r="D8" s="122">
        <v>93.1</v>
      </c>
      <c r="E8" s="122">
        <v>80.2</v>
      </c>
      <c r="F8" s="122">
        <v>76.8</v>
      </c>
      <c r="G8" s="122">
        <v>63.7</v>
      </c>
      <c r="H8" s="122">
        <v>0.1</v>
      </c>
      <c r="I8" s="122">
        <v>72.2</v>
      </c>
      <c r="J8" s="122">
        <v>25</v>
      </c>
      <c r="K8" s="122">
        <v>15</v>
      </c>
      <c r="L8" s="122">
        <v>14.7</v>
      </c>
      <c r="M8" s="122">
        <v>13.8</v>
      </c>
      <c r="N8" s="122">
        <v>10</v>
      </c>
      <c r="O8" s="122">
        <v>5.5</v>
      </c>
      <c r="P8" s="122">
        <v>1.4</v>
      </c>
      <c r="Q8" s="122">
        <v>12.2</v>
      </c>
      <c r="R8" s="122">
        <v>39.700000000000003</v>
      </c>
      <c r="S8" s="122">
        <v>25.9</v>
      </c>
      <c r="T8" s="122">
        <v>25.4</v>
      </c>
      <c r="U8" s="122">
        <v>23.6</v>
      </c>
      <c r="V8" s="122">
        <v>17.7</v>
      </c>
      <c r="W8" s="122">
        <v>10.1</v>
      </c>
      <c r="X8" s="122">
        <v>0.1</v>
      </c>
      <c r="Y8" s="122">
        <v>20.3</v>
      </c>
      <c r="Z8" s="122">
        <v>96.6</v>
      </c>
      <c r="AA8" s="122">
        <v>93.4</v>
      </c>
      <c r="AB8" s="122">
        <v>89.5</v>
      </c>
      <c r="AC8" s="122">
        <v>82.1</v>
      </c>
      <c r="AD8" s="122">
        <v>77.099999999999994</v>
      </c>
      <c r="AE8" s="122">
        <v>61</v>
      </c>
      <c r="AF8" s="122">
        <v>0.1</v>
      </c>
      <c r="AG8" s="122">
        <v>71.400000000000006</v>
      </c>
    </row>
    <row r="9" spans="1:33" ht="12.75">
      <c r="A9" s="123" t="s">
        <v>548</v>
      </c>
      <c r="B9" s="122">
        <v>97.4</v>
      </c>
      <c r="C9" s="122">
        <v>96.2</v>
      </c>
      <c r="D9" s="122">
        <v>95.9</v>
      </c>
      <c r="E9" s="122">
        <v>86.5</v>
      </c>
      <c r="F9" s="122">
        <v>84.4</v>
      </c>
      <c r="G9" s="122">
        <v>71.3</v>
      </c>
      <c r="H9" s="122">
        <v>0</v>
      </c>
      <c r="I9" s="122">
        <v>76</v>
      </c>
      <c r="J9" s="122">
        <v>33.299999999999997</v>
      </c>
      <c r="K9" s="122">
        <v>27.2</v>
      </c>
      <c r="L9" s="122">
        <v>35.6</v>
      </c>
      <c r="M9" s="122">
        <v>28.9</v>
      </c>
      <c r="N9" s="122">
        <v>23.4</v>
      </c>
      <c r="O9" s="122">
        <v>19</v>
      </c>
      <c r="P9" s="122">
        <v>0</v>
      </c>
      <c r="Q9" s="122">
        <v>23.9</v>
      </c>
      <c r="R9" s="122">
        <v>49.7</v>
      </c>
      <c r="S9" s="122">
        <v>42.4</v>
      </c>
      <c r="T9" s="122">
        <v>51.9</v>
      </c>
      <c r="U9" s="122">
        <v>43.4</v>
      </c>
      <c r="V9" s="122">
        <v>36.6</v>
      </c>
      <c r="W9" s="122">
        <v>30</v>
      </c>
      <c r="X9" s="166"/>
      <c r="Y9" s="122">
        <v>42.3</v>
      </c>
      <c r="Z9" s="122">
        <v>97.4</v>
      </c>
      <c r="AA9" s="122">
        <v>96.9</v>
      </c>
      <c r="AB9" s="122">
        <v>96</v>
      </c>
      <c r="AC9" s="122">
        <v>91.8</v>
      </c>
      <c r="AD9" s="122">
        <v>89.9</v>
      </c>
      <c r="AE9" s="122">
        <v>79.7</v>
      </c>
      <c r="AF9" s="122">
        <v>0</v>
      </c>
      <c r="AG9" s="122">
        <v>78.8</v>
      </c>
    </row>
    <row r="10" spans="1:33" ht="12.75">
      <c r="A10" s="207" t="s">
        <v>505</v>
      </c>
      <c r="B10" s="271" t="s">
        <v>1542</v>
      </c>
      <c r="C10" s="247"/>
      <c r="D10" s="247"/>
      <c r="E10" s="247"/>
      <c r="F10" s="247"/>
      <c r="G10" s="247"/>
      <c r="H10" s="247"/>
      <c r="I10" s="248"/>
      <c r="J10" s="271" t="s">
        <v>1543</v>
      </c>
      <c r="K10" s="247"/>
      <c r="L10" s="247"/>
      <c r="M10" s="247"/>
      <c r="N10" s="247"/>
      <c r="O10" s="247"/>
      <c r="P10" s="247"/>
      <c r="Q10" s="248"/>
      <c r="R10" s="271" t="s">
        <v>1544</v>
      </c>
      <c r="S10" s="247"/>
      <c r="T10" s="247"/>
      <c r="U10" s="247"/>
      <c r="V10" s="247"/>
      <c r="W10" s="247"/>
      <c r="X10" s="247"/>
      <c r="Y10" s="248"/>
      <c r="Z10" s="271" t="s">
        <v>1545</v>
      </c>
      <c r="AA10" s="247"/>
      <c r="AB10" s="247"/>
      <c r="AC10" s="247"/>
      <c r="AD10" s="247"/>
      <c r="AE10" s="247"/>
      <c r="AF10" s="247"/>
      <c r="AG10" s="248"/>
    </row>
    <row r="11" spans="1:33" ht="12.75">
      <c r="A11" s="123" t="s">
        <v>331</v>
      </c>
      <c r="B11" s="122">
        <v>100</v>
      </c>
      <c r="C11" s="122">
        <v>2.2000000000000002</v>
      </c>
      <c r="D11" s="122">
        <v>6.7</v>
      </c>
      <c r="E11" s="122">
        <v>5.2</v>
      </c>
      <c r="F11" s="122">
        <v>3</v>
      </c>
      <c r="G11" s="122">
        <v>0.8</v>
      </c>
      <c r="H11" s="122">
        <v>0</v>
      </c>
      <c r="I11" s="122">
        <v>16.899999999999999</v>
      </c>
      <c r="J11" s="122">
        <v>100</v>
      </c>
      <c r="K11" s="122">
        <v>44.5</v>
      </c>
      <c r="L11" s="122">
        <v>41.2</v>
      </c>
      <c r="M11" s="122">
        <v>22.7</v>
      </c>
      <c r="N11" s="122">
        <v>8.6999999999999993</v>
      </c>
      <c r="O11" s="122">
        <v>1.6</v>
      </c>
      <c r="P11" s="122">
        <v>0.1</v>
      </c>
      <c r="Q11" s="122">
        <v>31.3</v>
      </c>
      <c r="R11" s="122">
        <v>100</v>
      </c>
      <c r="S11" s="122">
        <v>4.3</v>
      </c>
      <c r="T11" s="122">
        <v>11.5</v>
      </c>
      <c r="U11" s="122">
        <v>8.5</v>
      </c>
      <c r="V11" s="122">
        <v>4.5</v>
      </c>
      <c r="W11" s="122">
        <v>1.1000000000000001</v>
      </c>
      <c r="X11" s="122">
        <v>0</v>
      </c>
      <c r="Y11" s="122">
        <v>18.5</v>
      </c>
      <c r="Z11" s="122">
        <v>100</v>
      </c>
      <c r="AA11" s="122">
        <v>88.4</v>
      </c>
      <c r="AB11" s="122">
        <v>85.9</v>
      </c>
      <c r="AC11" s="122">
        <v>78.400000000000006</v>
      </c>
      <c r="AD11" s="122">
        <v>75.7</v>
      </c>
      <c r="AE11" s="122">
        <v>68.5</v>
      </c>
      <c r="AF11" s="122">
        <v>7.4</v>
      </c>
      <c r="AG11" s="122">
        <v>72</v>
      </c>
    </row>
    <row r="12" spans="1:33" ht="12.75">
      <c r="A12" s="123" t="s">
        <v>530</v>
      </c>
      <c r="B12" s="122">
        <v>74.8</v>
      </c>
      <c r="C12" s="122">
        <v>36.1</v>
      </c>
      <c r="D12" s="122">
        <v>34.9</v>
      </c>
      <c r="E12" s="122">
        <v>21.6</v>
      </c>
      <c r="F12" s="122">
        <v>14.1</v>
      </c>
      <c r="G12" s="122">
        <v>11</v>
      </c>
      <c r="H12" s="122">
        <v>0</v>
      </c>
      <c r="I12" s="122">
        <v>27.5</v>
      </c>
      <c r="J12" s="122">
        <v>100</v>
      </c>
      <c r="K12" s="122">
        <v>97</v>
      </c>
      <c r="L12" s="122">
        <v>95.7</v>
      </c>
      <c r="M12" s="122">
        <v>88.8</v>
      </c>
      <c r="N12" s="122">
        <v>84.2</v>
      </c>
      <c r="O12" s="122">
        <v>72.099999999999994</v>
      </c>
      <c r="P12" s="122">
        <v>0</v>
      </c>
      <c r="Q12" s="122">
        <v>76.8</v>
      </c>
      <c r="R12" s="122">
        <v>85.6</v>
      </c>
      <c r="S12" s="122">
        <v>52.6</v>
      </c>
      <c r="T12" s="122">
        <v>51.2</v>
      </c>
      <c r="U12" s="122">
        <v>34.700000000000003</v>
      </c>
      <c r="V12" s="122">
        <v>24.2</v>
      </c>
      <c r="W12" s="122">
        <v>19.100000000000001</v>
      </c>
      <c r="X12" s="166"/>
      <c r="Y12" s="122">
        <v>44.6</v>
      </c>
      <c r="Z12" s="122">
        <v>74.8</v>
      </c>
      <c r="AA12" s="122">
        <v>73.099999999999994</v>
      </c>
      <c r="AB12" s="122">
        <v>71.599999999999994</v>
      </c>
      <c r="AC12" s="122">
        <v>62.2</v>
      </c>
      <c r="AD12" s="122">
        <v>57.3</v>
      </c>
      <c r="AE12" s="122">
        <v>51.4</v>
      </c>
      <c r="AF12" s="122">
        <v>0</v>
      </c>
      <c r="AG12" s="122">
        <v>55.8</v>
      </c>
    </row>
    <row r="13" spans="1:33" ht="12.75">
      <c r="A13" s="123" t="s">
        <v>535</v>
      </c>
      <c r="B13" s="122">
        <v>23.5</v>
      </c>
      <c r="C13" s="122">
        <v>9.6</v>
      </c>
      <c r="D13" s="122">
        <v>9.5</v>
      </c>
      <c r="E13" s="122">
        <v>7</v>
      </c>
      <c r="F13" s="122">
        <v>3.8</v>
      </c>
      <c r="G13" s="122">
        <v>1.8</v>
      </c>
      <c r="H13" s="122">
        <v>0</v>
      </c>
      <c r="I13" s="122">
        <v>7.9</v>
      </c>
      <c r="J13" s="122">
        <v>100</v>
      </c>
      <c r="K13" s="122">
        <v>97.5</v>
      </c>
      <c r="L13" s="122">
        <v>98.1</v>
      </c>
      <c r="M13" s="122">
        <v>80.599999999999994</v>
      </c>
      <c r="N13" s="122">
        <v>54.5</v>
      </c>
      <c r="O13" s="122">
        <v>15.8</v>
      </c>
      <c r="P13" s="122">
        <v>0</v>
      </c>
      <c r="Q13" s="122">
        <v>63.8</v>
      </c>
      <c r="R13" s="122">
        <v>38</v>
      </c>
      <c r="S13" s="122">
        <v>17.399999999999999</v>
      </c>
      <c r="T13" s="122">
        <v>17.3</v>
      </c>
      <c r="U13" s="122">
        <v>12.8</v>
      </c>
      <c r="V13" s="122">
        <v>7.1</v>
      </c>
      <c r="W13" s="122">
        <v>3.2</v>
      </c>
      <c r="X13" s="166"/>
      <c r="Y13" s="122">
        <v>16</v>
      </c>
      <c r="Z13" s="122">
        <v>94</v>
      </c>
      <c r="AA13" s="122">
        <v>93.4</v>
      </c>
      <c r="AB13" s="122">
        <v>92.8</v>
      </c>
      <c r="AC13" s="122">
        <v>91.5</v>
      </c>
      <c r="AD13" s="122">
        <v>90.7</v>
      </c>
      <c r="AE13" s="122">
        <v>88.4</v>
      </c>
      <c r="AF13" s="122">
        <v>0</v>
      </c>
      <c r="AG13" s="122">
        <v>78.7</v>
      </c>
    </row>
    <row r="14" spans="1:33" ht="12.75">
      <c r="A14" s="123" t="s">
        <v>543</v>
      </c>
      <c r="B14" s="122">
        <v>24.1</v>
      </c>
      <c r="C14" s="122">
        <v>14.3</v>
      </c>
      <c r="D14" s="122">
        <v>13.7</v>
      </c>
      <c r="E14" s="122">
        <v>11.1</v>
      </c>
      <c r="F14" s="122">
        <v>7.7</v>
      </c>
      <c r="G14" s="122">
        <v>3.6</v>
      </c>
      <c r="H14" s="122">
        <v>0</v>
      </c>
      <c r="I14" s="122">
        <v>10.6</v>
      </c>
      <c r="J14" s="122">
        <v>100</v>
      </c>
      <c r="K14" s="122">
        <v>99.9</v>
      </c>
      <c r="L14" s="122">
        <v>99.8</v>
      </c>
      <c r="M14" s="122">
        <v>99.8</v>
      </c>
      <c r="N14" s="122">
        <v>99.8</v>
      </c>
      <c r="O14" s="122">
        <v>76.2</v>
      </c>
      <c r="P14" s="122">
        <v>1.6</v>
      </c>
      <c r="Q14" s="122">
        <v>82.4</v>
      </c>
      <c r="R14" s="122">
        <v>38.9</v>
      </c>
      <c r="S14" s="122">
        <v>24.9</v>
      </c>
      <c r="T14" s="122">
        <v>24.1</v>
      </c>
      <c r="U14" s="122">
        <v>20</v>
      </c>
      <c r="V14" s="122">
        <v>14.3</v>
      </c>
      <c r="W14" s="122">
        <v>6.8</v>
      </c>
      <c r="X14" s="122">
        <v>0</v>
      </c>
      <c r="Y14" s="122">
        <v>18.399999999999999</v>
      </c>
      <c r="Z14" s="122">
        <v>96.6</v>
      </c>
      <c r="AA14" s="122">
        <v>93.4</v>
      </c>
      <c r="AB14" s="122">
        <v>89.5</v>
      </c>
      <c r="AC14" s="122">
        <v>82.1</v>
      </c>
      <c r="AD14" s="122">
        <v>77.099999999999994</v>
      </c>
      <c r="AE14" s="122">
        <v>61</v>
      </c>
      <c r="AF14" s="122">
        <v>0.1</v>
      </c>
      <c r="AG14" s="122">
        <v>71.400000000000006</v>
      </c>
    </row>
    <row r="15" spans="1:33" ht="12.75">
      <c r="A15" s="123" t="s">
        <v>548</v>
      </c>
      <c r="B15" s="122">
        <v>32.5</v>
      </c>
      <c r="C15" s="122">
        <v>26.2</v>
      </c>
      <c r="D15" s="122">
        <v>34.299999999999997</v>
      </c>
      <c r="E15" s="122">
        <v>25.1</v>
      </c>
      <c r="F15" s="122">
        <v>19.8</v>
      </c>
      <c r="G15" s="122">
        <v>14.7</v>
      </c>
      <c r="H15" s="122">
        <v>0</v>
      </c>
      <c r="I15" s="122">
        <v>21.8</v>
      </c>
      <c r="J15" s="122">
        <v>100</v>
      </c>
      <c r="K15" s="122">
        <v>99.7</v>
      </c>
      <c r="L15" s="122">
        <v>99.7</v>
      </c>
      <c r="M15" s="122">
        <v>99.7</v>
      </c>
      <c r="N15" s="122">
        <v>99.8</v>
      </c>
      <c r="O15" s="122">
        <v>92.2</v>
      </c>
      <c r="P15" s="122">
        <v>0</v>
      </c>
      <c r="Q15" s="122">
        <v>84.4</v>
      </c>
      <c r="R15" s="122">
        <v>49</v>
      </c>
      <c r="S15" s="122">
        <v>41.5</v>
      </c>
      <c r="T15" s="122">
        <v>51</v>
      </c>
      <c r="U15" s="122">
        <v>40.1</v>
      </c>
      <c r="V15" s="122">
        <v>33</v>
      </c>
      <c r="W15" s="122">
        <v>25.4</v>
      </c>
      <c r="X15" s="166"/>
      <c r="Y15" s="122">
        <v>40</v>
      </c>
      <c r="Z15" s="122">
        <v>97.4</v>
      </c>
      <c r="AA15" s="122">
        <v>96.9</v>
      </c>
      <c r="AB15" s="122">
        <v>96</v>
      </c>
      <c r="AC15" s="122">
        <v>91.8</v>
      </c>
      <c r="AD15" s="122">
        <v>89.9</v>
      </c>
      <c r="AE15" s="122">
        <v>79.7</v>
      </c>
      <c r="AF15" s="122">
        <v>0</v>
      </c>
      <c r="AG15" s="122">
        <v>78.8</v>
      </c>
    </row>
    <row r="16" spans="1:33" ht="12.75">
      <c r="A16" s="273" t="s">
        <v>1966</v>
      </c>
      <c r="B16" s="247"/>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8"/>
    </row>
    <row r="17" spans="1:33" ht="12.75">
      <c r="A17" s="207" t="s">
        <v>505</v>
      </c>
      <c r="B17" s="271" t="s">
        <v>1518</v>
      </c>
      <c r="C17" s="247"/>
      <c r="D17" s="247"/>
      <c r="E17" s="247"/>
      <c r="F17" s="247"/>
      <c r="G17" s="247"/>
      <c r="H17" s="247"/>
      <c r="I17" s="248"/>
      <c r="J17" s="271" t="s">
        <v>1519</v>
      </c>
      <c r="K17" s="247"/>
      <c r="L17" s="247"/>
      <c r="M17" s="247"/>
      <c r="N17" s="247"/>
      <c r="O17" s="247"/>
      <c r="P17" s="247"/>
      <c r="Q17" s="248"/>
      <c r="R17" s="271" t="s">
        <v>842</v>
      </c>
      <c r="S17" s="247"/>
      <c r="T17" s="247"/>
      <c r="U17" s="247"/>
      <c r="V17" s="247"/>
      <c r="W17" s="247"/>
      <c r="X17" s="247"/>
      <c r="Y17" s="248"/>
      <c r="Z17" s="271" t="s">
        <v>1520</v>
      </c>
      <c r="AA17" s="247"/>
      <c r="AB17" s="247"/>
      <c r="AC17" s="247"/>
      <c r="AD17" s="247"/>
      <c r="AE17" s="247"/>
      <c r="AF17" s="247"/>
      <c r="AG17" s="248"/>
    </row>
    <row r="18" spans="1:33" ht="12.75">
      <c r="A18" s="130"/>
      <c r="B18" s="208" t="s">
        <v>1522</v>
      </c>
      <c r="C18" s="208" t="s">
        <v>1523</v>
      </c>
      <c r="D18" s="208" t="s">
        <v>847</v>
      </c>
      <c r="E18" s="208" t="s">
        <v>1524</v>
      </c>
      <c r="F18" s="208" t="s">
        <v>1525</v>
      </c>
      <c r="G18" s="208" t="s">
        <v>1526</v>
      </c>
      <c r="H18" s="208" t="s">
        <v>1527</v>
      </c>
      <c r="I18" s="208" t="s">
        <v>1528</v>
      </c>
      <c r="J18" s="208" t="s">
        <v>1522</v>
      </c>
      <c r="K18" s="208" t="s">
        <v>1523</v>
      </c>
      <c r="L18" s="208" t="s">
        <v>847</v>
      </c>
      <c r="M18" s="208" t="s">
        <v>1524</v>
      </c>
      <c r="N18" s="208" t="s">
        <v>1525</v>
      </c>
      <c r="O18" s="208" t="s">
        <v>1526</v>
      </c>
      <c r="P18" s="208" t="s">
        <v>1527</v>
      </c>
      <c r="Q18" s="208" t="s">
        <v>1528</v>
      </c>
      <c r="R18" s="208" t="s">
        <v>1522</v>
      </c>
      <c r="S18" s="208" t="s">
        <v>1523</v>
      </c>
      <c r="T18" s="208" t="s">
        <v>847</v>
      </c>
      <c r="U18" s="208" t="s">
        <v>1524</v>
      </c>
      <c r="V18" s="208" t="s">
        <v>1525</v>
      </c>
      <c r="W18" s="208" t="s">
        <v>1526</v>
      </c>
      <c r="X18" s="208" t="s">
        <v>1527</v>
      </c>
      <c r="Y18" s="208" t="s">
        <v>1528</v>
      </c>
      <c r="Z18" s="208" t="s">
        <v>1522</v>
      </c>
      <c r="AA18" s="208" t="s">
        <v>1523</v>
      </c>
      <c r="AB18" s="208" t="s">
        <v>847</v>
      </c>
      <c r="AC18" s="208" t="s">
        <v>1524</v>
      </c>
      <c r="AD18" s="208" t="s">
        <v>1525</v>
      </c>
      <c r="AE18" s="208" t="s">
        <v>1526</v>
      </c>
      <c r="AF18" s="208" t="s">
        <v>1527</v>
      </c>
      <c r="AG18" s="208" t="s">
        <v>1528</v>
      </c>
    </row>
    <row r="19" spans="1:33" ht="12.75">
      <c r="A19" s="123" t="s">
        <v>331</v>
      </c>
      <c r="B19" s="122">
        <v>50</v>
      </c>
      <c r="C19" s="122">
        <v>61.3</v>
      </c>
      <c r="D19" s="122">
        <v>58</v>
      </c>
      <c r="E19" s="122">
        <v>65.099999999999994</v>
      </c>
      <c r="F19" s="122">
        <v>67.2</v>
      </c>
      <c r="G19" s="122">
        <v>66.2</v>
      </c>
      <c r="H19" s="122">
        <v>44.2</v>
      </c>
      <c r="I19" s="122">
        <v>58.9</v>
      </c>
      <c r="J19" s="122">
        <v>91.7</v>
      </c>
      <c r="K19" s="122">
        <v>11</v>
      </c>
      <c r="L19" s="122">
        <v>25</v>
      </c>
      <c r="M19" s="122">
        <v>28.9</v>
      </c>
      <c r="N19" s="122">
        <v>21.7</v>
      </c>
      <c r="O19" s="122">
        <v>8</v>
      </c>
      <c r="P19" s="122">
        <v>1</v>
      </c>
      <c r="Q19" s="122">
        <v>26.8</v>
      </c>
      <c r="R19" s="122">
        <v>64.7</v>
      </c>
      <c r="S19" s="122">
        <v>18.7</v>
      </c>
      <c r="T19" s="122">
        <v>35</v>
      </c>
      <c r="U19" s="122">
        <v>40.1</v>
      </c>
      <c r="V19" s="122">
        <v>32.799999999999997</v>
      </c>
      <c r="W19" s="122">
        <v>14.2</v>
      </c>
      <c r="X19" s="122">
        <v>2</v>
      </c>
      <c r="Y19" s="122">
        <v>29.6</v>
      </c>
      <c r="Z19" s="122">
        <v>91.7</v>
      </c>
      <c r="AA19" s="122">
        <v>83.2</v>
      </c>
      <c r="AB19" s="122">
        <v>83.2</v>
      </c>
      <c r="AC19" s="122">
        <v>80.3</v>
      </c>
      <c r="AD19" s="122">
        <v>79</v>
      </c>
      <c r="AE19" s="122">
        <v>76.2</v>
      </c>
      <c r="AF19" s="122">
        <v>50.4</v>
      </c>
      <c r="AG19" s="122">
        <v>77.7</v>
      </c>
    </row>
    <row r="20" spans="1:33" ht="12.75">
      <c r="A20" s="123" t="s">
        <v>530</v>
      </c>
      <c r="B20" s="122">
        <v>69.2</v>
      </c>
      <c r="C20" s="122">
        <v>50.8</v>
      </c>
      <c r="D20" s="122">
        <v>56.6</v>
      </c>
      <c r="E20" s="122">
        <v>58.7</v>
      </c>
      <c r="F20" s="122">
        <v>53.5</v>
      </c>
      <c r="G20" s="122">
        <v>47.7</v>
      </c>
      <c r="H20" s="122">
        <v>30</v>
      </c>
      <c r="I20" s="122">
        <v>52.4</v>
      </c>
      <c r="J20" s="122">
        <v>99.3</v>
      </c>
      <c r="K20" s="122">
        <v>86.9</v>
      </c>
      <c r="L20" s="122">
        <v>88.9</v>
      </c>
      <c r="M20" s="122">
        <v>89.8</v>
      </c>
      <c r="N20" s="122">
        <v>86.5</v>
      </c>
      <c r="O20" s="122">
        <v>86.4</v>
      </c>
      <c r="P20" s="122">
        <v>58.3</v>
      </c>
      <c r="Q20" s="122">
        <v>85.2</v>
      </c>
      <c r="R20" s="122">
        <v>81.599999999999994</v>
      </c>
      <c r="S20" s="122">
        <v>64.099999999999994</v>
      </c>
      <c r="T20" s="122">
        <v>69.2</v>
      </c>
      <c r="U20" s="122">
        <v>71</v>
      </c>
      <c r="V20" s="122">
        <v>66.099999999999994</v>
      </c>
      <c r="W20" s="122">
        <v>61.5</v>
      </c>
      <c r="X20" s="122">
        <v>39.6</v>
      </c>
      <c r="Y20" s="122">
        <v>64.7</v>
      </c>
      <c r="Z20" s="122">
        <v>80.099999999999994</v>
      </c>
      <c r="AA20" s="122">
        <v>75.8</v>
      </c>
      <c r="AB20" s="122">
        <v>74.8</v>
      </c>
      <c r="AC20" s="122">
        <v>68.400000000000006</v>
      </c>
      <c r="AD20" s="122">
        <v>66.2</v>
      </c>
      <c r="AE20" s="122">
        <v>57.1</v>
      </c>
      <c r="AF20" s="122">
        <v>36.200000000000003</v>
      </c>
      <c r="AG20" s="122">
        <v>65.5</v>
      </c>
    </row>
    <row r="21" spans="1:33" ht="12.75">
      <c r="A21" s="123" t="s">
        <v>535</v>
      </c>
      <c r="B21" s="122">
        <v>98</v>
      </c>
      <c r="C21" s="122">
        <v>90.3</v>
      </c>
      <c r="D21" s="122">
        <v>93</v>
      </c>
      <c r="E21" s="122">
        <v>95.3</v>
      </c>
      <c r="F21" s="122">
        <v>96.2</v>
      </c>
      <c r="G21" s="122">
        <v>96.3</v>
      </c>
      <c r="H21" s="122">
        <v>93.6</v>
      </c>
      <c r="I21" s="122">
        <v>94.7</v>
      </c>
      <c r="J21" s="122">
        <v>50</v>
      </c>
      <c r="K21" s="122">
        <v>70.7</v>
      </c>
      <c r="L21" s="122">
        <v>52.1</v>
      </c>
      <c r="M21" s="122">
        <v>50</v>
      </c>
      <c r="N21" s="122">
        <v>39.4</v>
      </c>
      <c r="O21" s="122">
        <v>27.9</v>
      </c>
      <c r="P21" s="122">
        <v>16.8</v>
      </c>
      <c r="Q21" s="122">
        <v>43.8</v>
      </c>
      <c r="R21" s="122">
        <v>66.2</v>
      </c>
      <c r="S21" s="122">
        <v>79.3</v>
      </c>
      <c r="T21" s="122">
        <v>66.8</v>
      </c>
      <c r="U21" s="122">
        <v>65.599999999999994</v>
      </c>
      <c r="V21" s="122">
        <v>55.9</v>
      </c>
      <c r="W21" s="122">
        <v>43.3</v>
      </c>
      <c r="X21" s="122">
        <v>28.5</v>
      </c>
      <c r="Y21" s="122">
        <v>57.9</v>
      </c>
      <c r="Z21" s="122">
        <v>99.3</v>
      </c>
      <c r="AA21" s="122">
        <v>99</v>
      </c>
      <c r="AB21" s="122">
        <v>99</v>
      </c>
      <c r="AC21" s="122">
        <v>98.8</v>
      </c>
      <c r="AD21" s="122">
        <v>98.8</v>
      </c>
      <c r="AE21" s="122">
        <v>98.2</v>
      </c>
      <c r="AF21" s="122">
        <v>94.9</v>
      </c>
      <c r="AG21" s="122">
        <v>98.3</v>
      </c>
    </row>
    <row r="22" spans="1:33" ht="12.75">
      <c r="A22" s="123" t="s">
        <v>543</v>
      </c>
      <c r="B22" s="122">
        <v>96.9</v>
      </c>
      <c r="C22" s="122">
        <v>97.4</v>
      </c>
      <c r="D22" s="122">
        <v>97.3</v>
      </c>
      <c r="E22" s="122">
        <v>93.1</v>
      </c>
      <c r="F22" s="122">
        <v>90.7</v>
      </c>
      <c r="G22" s="122">
        <v>85.4</v>
      </c>
      <c r="H22" s="122">
        <v>57.3</v>
      </c>
      <c r="I22" s="122">
        <v>88.3</v>
      </c>
      <c r="J22" s="122">
        <v>50</v>
      </c>
      <c r="K22" s="122">
        <v>48</v>
      </c>
      <c r="L22" s="122">
        <v>54.5</v>
      </c>
      <c r="M22" s="122">
        <v>54.7</v>
      </c>
      <c r="N22" s="122">
        <v>49.2</v>
      </c>
      <c r="O22" s="122">
        <v>37.799999999999997</v>
      </c>
      <c r="P22" s="122">
        <v>19.5</v>
      </c>
      <c r="Q22" s="122">
        <v>44.8</v>
      </c>
      <c r="R22" s="122">
        <v>66</v>
      </c>
      <c r="S22" s="122">
        <v>64.3</v>
      </c>
      <c r="T22" s="122">
        <v>69.900000000000006</v>
      </c>
      <c r="U22" s="122">
        <v>68.900000000000006</v>
      </c>
      <c r="V22" s="122">
        <v>63.8</v>
      </c>
      <c r="W22" s="122">
        <v>52.4</v>
      </c>
      <c r="X22" s="122">
        <v>29.1</v>
      </c>
      <c r="Y22" s="122">
        <v>59.2</v>
      </c>
      <c r="Z22" s="122">
        <v>96.1</v>
      </c>
      <c r="AA22" s="122">
        <v>94.3</v>
      </c>
      <c r="AB22" s="122">
        <v>93.7</v>
      </c>
      <c r="AC22" s="122">
        <v>90</v>
      </c>
      <c r="AD22" s="122">
        <v>85.9</v>
      </c>
      <c r="AE22" s="122">
        <v>80.5</v>
      </c>
      <c r="AF22" s="122">
        <v>52.5</v>
      </c>
      <c r="AG22" s="122">
        <v>84.7</v>
      </c>
    </row>
    <row r="23" spans="1:33" ht="12.75">
      <c r="A23" s="123" t="s">
        <v>548</v>
      </c>
      <c r="B23" s="122">
        <v>97</v>
      </c>
      <c r="C23" s="122">
        <v>76.900000000000006</v>
      </c>
      <c r="D23" s="122">
        <v>75.400000000000006</v>
      </c>
      <c r="E23" s="122">
        <v>70.400000000000006</v>
      </c>
      <c r="F23" s="122">
        <v>68.8</v>
      </c>
      <c r="G23" s="122">
        <v>60.7</v>
      </c>
      <c r="H23" s="122">
        <v>33.6</v>
      </c>
      <c r="I23" s="122">
        <v>69</v>
      </c>
      <c r="J23" s="122">
        <v>66.7</v>
      </c>
      <c r="K23" s="122">
        <v>90.4</v>
      </c>
      <c r="L23" s="122">
        <v>93.2</v>
      </c>
      <c r="M23" s="122">
        <v>93.6</v>
      </c>
      <c r="N23" s="122">
        <v>92.5</v>
      </c>
      <c r="O23" s="122">
        <v>93.4</v>
      </c>
      <c r="P23" s="122">
        <v>91.2</v>
      </c>
      <c r="Q23" s="122">
        <v>88.7</v>
      </c>
      <c r="R23" s="122">
        <v>79</v>
      </c>
      <c r="S23" s="122">
        <v>83.1</v>
      </c>
      <c r="T23" s="122">
        <v>83.4</v>
      </c>
      <c r="U23" s="122">
        <v>80.400000000000006</v>
      </c>
      <c r="V23" s="122">
        <v>78.900000000000006</v>
      </c>
      <c r="W23" s="122">
        <v>73.5</v>
      </c>
      <c r="X23" s="122">
        <v>49.1</v>
      </c>
      <c r="Y23" s="122">
        <v>75.3</v>
      </c>
      <c r="Z23" s="122">
        <v>95.9</v>
      </c>
      <c r="AA23" s="122">
        <v>94.5</v>
      </c>
      <c r="AB23" s="122">
        <v>93.5</v>
      </c>
      <c r="AC23" s="122">
        <v>87</v>
      </c>
      <c r="AD23" s="122">
        <v>81.599999999999994</v>
      </c>
      <c r="AE23" s="122">
        <v>69.400000000000006</v>
      </c>
      <c r="AF23" s="122">
        <v>33.700000000000003</v>
      </c>
      <c r="AG23" s="122">
        <v>79.400000000000006</v>
      </c>
    </row>
    <row r="24" spans="1:33" ht="12.75">
      <c r="A24" s="207" t="s">
        <v>505</v>
      </c>
      <c r="B24" s="271" t="s">
        <v>1542</v>
      </c>
      <c r="C24" s="247"/>
      <c r="D24" s="247"/>
      <c r="E24" s="247"/>
      <c r="F24" s="247"/>
      <c r="G24" s="247"/>
      <c r="H24" s="247"/>
      <c r="I24" s="248"/>
      <c r="J24" s="271" t="s">
        <v>1543</v>
      </c>
      <c r="K24" s="247"/>
      <c r="L24" s="247"/>
      <c r="M24" s="247"/>
      <c r="N24" s="247"/>
      <c r="O24" s="247"/>
      <c r="P24" s="247"/>
      <c r="Q24" s="248"/>
      <c r="R24" s="271" t="s">
        <v>1544</v>
      </c>
      <c r="S24" s="247"/>
      <c r="T24" s="247"/>
      <c r="U24" s="247"/>
      <c r="V24" s="247"/>
      <c r="W24" s="247"/>
      <c r="X24" s="247"/>
      <c r="Y24" s="248"/>
      <c r="Z24" s="271" t="s">
        <v>1545</v>
      </c>
      <c r="AA24" s="247"/>
      <c r="AB24" s="247"/>
      <c r="AC24" s="247"/>
      <c r="AD24" s="247"/>
      <c r="AE24" s="247"/>
      <c r="AF24" s="247"/>
      <c r="AG24" s="248"/>
    </row>
    <row r="25" spans="1:33" ht="12.75">
      <c r="A25" s="123" t="s">
        <v>331</v>
      </c>
      <c r="B25" s="122">
        <v>50</v>
      </c>
      <c r="C25" s="122">
        <v>7.6</v>
      </c>
      <c r="D25" s="122">
        <v>19.3</v>
      </c>
      <c r="E25" s="122">
        <v>24.6</v>
      </c>
      <c r="F25" s="122">
        <v>21.4</v>
      </c>
      <c r="G25" s="122">
        <v>9.6999999999999993</v>
      </c>
      <c r="H25" s="122">
        <v>1.4</v>
      </c>
      <c r="I25" s="122">
        <v>19.100000000000001</v>
      </c>
      <c r="J25" s="122">
        <v>91.7</v>
      </c>
      <c r="K25" s="122">
        <v>88.6</v>
      </c>
      <c r="L25" s="122">
        <v>82.7</v>
      </c>
      <c r="M25" s="122">
        <v>82.3</v>
      </c>
      <c r="N25" s="122">
        <v>57.1</v>
      </c>
      <c r="O25" s="122">
        <v>19.399999999999999</v>
      </c>
      <c r="P25" s="122">
        <v>1.8</v>
      </c>
      <c r="Q25" s="122">
        <v>60.5</v>
      </c>
      <c r="R25" s="122">
        <v>64.7</v>
      </c>
      <c r="S25" s="122">
        <v>14</v>
      </c>
      <c r="T25" s="122">
        <v>31.3</v>
      </c>
      <c r="U25" s="122">
        <v>37.9</v>
      </c>
      <c r="V25" s="122">
        <v>31.2</v>
      </c>
      <c r="W25" s="122">
        <v>12.9</v>
      </c>
      <c r="X25" s="122">
        <v>1.6</v>
      </c>
      <c r="Y25" s="122">
        <v>27.7</v>
      </c>
      <c r="Z25" s="122">
        <v>91.7</v>
      </c>
      <c r="AA25" s="122">
        <v>82.9</v>
      </c>
      <c r="AB25" s="122">
        <v>83</v>
      </c>
      <c r="AC25" s="122">
        <v>80.2</v>
      </c>
      <c r="AD25" s="122">
        <v>79</v>
      </c>
      <c r="AE25" s="122">
        <v>76.2</v>
      </c>
      <c r="AF25" s="122">
        <v>50.4</v>
      </c>
      <c r="AG25" s="122">
        <v>77.599999999999994</v>
      </c>
    </row>
    <row r="26" spans="1:33" ht="12.75">
      <c r="A26" s="123" t="s">
        <v>530</v>
      </c>
      <c r="B26" s="122">
        <v>69.2</v>
      </c>
      <c r="C26" s="122">
        <v>34.9</v>
      </c>
      <c r="D26" s="122">
        <v>47.4</v>
      </c>
      <c r="E26" s="122">
        <v>50.4</v>
      </c>
      <c r="F26" s="122">
        <v>47.9</v>
      </c>
      <c r="G26" s="122">
        <v>43.2</v>
      </c>
      <c r="H26" s="122">
        <v>24.7</v>
      </c>
      <c r="I26" s="122">
        <v>45.4</v>
      </c>
      <c r="J26" s="122">
        <v>99.3</v>
      </c>
      <c r="K26" s="122">
        <v>96.8</v>
      </c>
      <c r="L26" s="122">
        <v>95.5</v>
      </c>
      <c r="M26" s="122">
        <v>96.4</v>
      </c>
      <c r="N26" s="122">
        <v>97.7</v>
      </c>
      <c r="O26" s="122">
        <v>95</v>
      </c>
      <c r="P26" s="122">
        <v>72.599999999999994</v>
      </c>
      <c r="Q26" s="122">
        <v>93.3</v>
      </c>
      <c r="R26" s="122">
        <v>81.599999999999994</v>
      </c>
      <c r="S26" s="122">
        <v>51.3</v>
      </c>
      <c r="T26" s="122">
        <v>63.4</v>
      </c>
      <c r="U26" s="122">
        <v>66.2</v>
      </c>
      <c r="V26" s="122">
        <v>64.3</v>
      </c>
      <c r="W26" s="122">
        <v>59.4</v>
      </c>
      <c r="X26" s="122">
        <v>36.9</v>
      </c>
      <c r="Y26" s="122">
        <v>60.4</v>
      </c>
      <c r="Z26" s="122">
        <v>80.099999999999994</v>
      </c>
      <c r="AA26" s="122">
        <v>75.099999999999994</v>
      </c>
      <c r="AB26" s="122">
        <v>74.099999999999994</v>
      </c>
      <c r="AC26" s="122">
        <v>67.8</v>
      </c>
      <c r="AD26" s="122">
        <v>65.7</v>
      </c>
      <c r="AE26" s="122">
        <v>56.6</v>
      </c>
      <c r="AF26" s="122">
        <v>36</v>
      </c>
      <c r="AG26" s="122">
        <v>65.099999999999994</v>
      </c>
    </row>
    <row r="27" spans="1:33" ht="12.75">
      <c r="A27" s="123" t="s">
        <v>535</v>
      </c>
      <c r="B27" s="122">
        <v>49</v>
      </c>
      <c r="C27" s="122">
        <v>44.4</v>
      </c>
      <c r="D27" s="122">
        <v>40.5</v>
      </c>
      <c r="E27" s="122">
        <v>42.2</v>
      </c>
      <c r="F27" s="122">
        <v>35.6</v>
      </c>
      <c r="G27" s="122">
        <v>26.5</v>
      </c>
      <c r="H27" s="122">
        <v>16.2</v>
      </c>
      <c r="I27" s="122">
        <v>36.299999999999997</v>
      </c>
      <c r="J27" s="122">
        <v>99.9</v>
      </c>
      <c r="K27" s="122">
        <v>99.5</v>
      </c>
      <c r="L27" s="122">
        <v>99.6</v>
      </c>
      <c r="M27" s="122">
        <v>99.3</v>
      </c>
      <c r="N27" s="122">
        <v>99.5</v>
      </c>
      <c r="O27" s="122">
        <v>99.5</v>
      </c>
      <c r="P27" s="122">
        <v>97.8</v>
      </c>
      <c r="Q27" s="122">
        <v>99.3</v>
      </c>
      <c r="R27" s="122">
        <v>65.7</v>
      </c>
      <c r="S27" s="122">
        <v>61.4</v>
      </c>
      <c r="T27" s="122">
        <v>57.6</v>
      </c>
      <c r="U27" s="122">
        <v>59.3</v>
      </c>
      <c r="V27" s="122">
        <v>52.4</v>
      </c>
      <c r="W27" s="122">
        <v>41.8</v>
      </c>
      <c r="X27" s="122">
        <v>27.8</v>
      </c>
      <c r="Y27" s="122">
        <v>52.3</v>
      </c>
      <c r="Z27" s="122">
        <v>99.3</v>
      </c>
      <c r="AA27" s="122">
        <v>98.1</v>
      </c>
      <c r="AB27" s="122">
        <v>98.3</v>
      </c>
      <c r="AC27" s="122">
        <v>97.9</v>
      </c>
      <c r="AD27" s="122">
        <v>98</v>
      </c>
      <c r="AE27" s="122">
        <v>97.5</v>
      </c>
      <c r="AF27" s="122">
        <v>94.6</v>
      </c>
      <c r="AG27" s="122">
        <v>97.7</v>
      </c>
    </row>
    <row r="28" spans="1:33" ht="12.75">
      <c r="A28" s="123" t="s">
        <v>543</v>
      </c>
      <c r="B28" s="122">
        <v>64.599999999999994</v>
      </c>
      <c r="C28" s="122">
        <v>32.9</v>
      </c>
      <c r="D28" s="122">
        <v>41.2</v>
      </c>
      <c r="E28" s="122">
        <v>44.1</v>
      </c>
      <c r="F28" s="122">
        <v>41.2</v>
      </c>
      <c r="G28" s="122">
        <v>31.2</v>
      </c>
      <c r="H28" s="122">
        <v>11.6</v>
      </c>
      <c r="I28" s="122">
        <v>38.1</v>
      </c>
      <c r="J28" s="122">
        <v>66.7</v>
      </c>
      <c r="K28" s="122">
        <v>100</v>
      </c>
      <c r="L28" s="122">
        <v>99.9</v>
      </c>
      <c r="M28" s="122">
        <v>99.8</v>
      </c>
      <c r="N28" s="122">
        <v>99.9</v>
      </c>
      <c r="O28" s="122">
        <v>99.9</v>
      </c>
      <c r="P28" s="122">
        <v>98.4</v>
      </c>
      <c r="Q28" s="122">
        <v>94.9</v>
      </c>
      <c r="R28" s="122">
        <v>65.599999999999994</v>
      </c>
      <c r="S28" s="122">
        <v>49.6</v>
      </c>
      <c r="T28" s="122">
        <v>58.3</v>
      </c>
      <c r="U28" s="122">
        <v>61.1</v>
      </c>
      <c r="V28" s="122">
        <v>58.3</v>
      </c>
      <c r="W28" s="122">
        <v>47.5</v>
      </c>
      <c r="X28" s="122">
        <v>20.7</v>
      </c>
      <c r="Y28" s="122">
        <v>51.6</v>
      </c>
      <c r="Z28" s="122">
        <v>96.1</v>
      </c>
      <c r="AA28" s="122">
        <v>93.7</v>
      </c>
      <c r="AB28" s="122">
        <v>92.9</v>
      </c>
      <c r="AC28" s="122">
        <v>89.2</v>
      </c>
      <c r="AD28" s="122">
        <v>85.3</v>
      </c>
      <c r="AE28" s="122">
        <v>79.900000000000006</v>
      </c>
      <c r="AF28" s="122">
        <v>52.3</v>
      </c>
      <c r="AG28" s="122">
        <v>84.2</v>
      </c>
    </row>
    <row r="29" spans="1:33" ht="12.75">
      <c r="A29" s="123" t="s">
        <v>548</v>
      </c>
      <c r="B29" s="122">
        <v>64.7</v>
      </c>
      <c r="C29" s="122">
        <v>52.2</v>
      </c>
      <c r="D29" s="122">
        <v>56.1</v>
      </c>
      <c r="E29" s="122">
        <v>57.6</v>
      </c>
      <c r="F29" s="122">
        <v>59</v>
      </c>
      <c r="G29" s="122">
        <v>54.8</v>
      </c>
      <c r="H29" s="122">
        <v>31.6</v>
      </c>
      <c r="I29" s="122">
        <v>53.7</v>
      </c>
      <c r="J29" s="122">
        <v>100</v>
      </c>
      <c r="K29" s="122">
        <v>100</v>
      </c>
      <c r="L29" s="122">
        <v>99.8</v>
      </c>
      <c r="M29" s="122">
        <v>99.8</v>
      </c>
      <c r="N29" s="122">
        <v>99.9</v>
      </c>
      <c r="O29" s="122">
        <v>99.9</v>
      </c>
      <c r="P29" s="122">
        <v>97.8</v>
      </c>
      <c r="Q29" s="122">
        <v>99.6</v>
      </c>
      <c r="R29" s="122">
        <v>78.5</v>
      </c>
      <c r="S29" s="122">
        <v>68.599999999999994</v>
      </c>
      <c r="T29" s="122">
        <v>71.8</v>
      </c>
      <c r="U29" s="122">
        <v>73</v>
      </c>
      <c r="V29" s="122">
        <v>74.2</v>
      </c>
      <c r="W29" s="122">
        <v>70.8</v>
      </c>
      <c r="X29" s="122">
        <v>47.8</v>
      </c>
      <c r="Y29" s="122">
        <v>69.2</v>
      </c>
      <c r="Z29" s="122">
        <v>95.9</v>
      </c>
      <c r="AA29" s="122">
        <v>93.8</v>
      </c>
      <c r="AB29" s="122">
        <v>92.6</v>
      </c>
      <c r="AC29" s="122">
        <v>86.3</v>
      </c>
      <c r="AD29" s="122">
        <v>81</v>
      </c>
      <c r="AE29" s="122">
        <v>68.8</v>
      </c>
      <c r="AF29" s="122">
        <v>33.5</v>
      </c>
      <c r="AG29" s="122">
        <v>78.8</v>
      </c>
    </row>
    <row r="30" spans="1:33" ht="12.75">
      <c r="A30" s="273" t="s">
        <v>1967</v>
      </c>
      <c r="B30" s="247"/>
      <c r="C30" s="247"/>
      <c r="D30" s="247"/>
      <c r="E30" s="247"/>
      <c r="F30" s="247"/>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8"/>
    </row>
    <row r="31" spans="1:33" ht="12.75">
      <c r="A31" s="207" t="s">
        <v>505</v>
      </c>
      <c r="B31" s="271" t="s">
        <v>1518</v>
      </c>
      <c r="C31" s="247"/>
      <c r="D31" s="247"/>
      <c r="E31" s="247"/>
      <c r="F31" s="247"/>
      <c r="G31" s="247"/>
      <c r="H31" s="247"/>
      <c r="I31" s="248"/>
      <c r="J31" s="271" t="s">
        <v>1519</v>
      </c>
      <c r="K31" s="247"/>
      <c r="L31" s="247"/>
      <c r="M31" s="247"/>
      <c r="N31" s="247"/>
      <c r="O31" s="247"/>
      <c r="P31" s="247"/>
      <c r="Q31" s="248"/>
      <c r="R31" s="271" t="s">
        <v>842</v>
      </c>
      <c r="S31" s="247"/>
      <c r="T31" s="247"/>
      <c r="U31" s="247"/>
      <c r="V31" s="247"/>
      <c r="W31" s="247"/>
      <c r="X31" s="247"/>
      <c r="Y31" s="248"/>
      <c r="Z31" s="271" t="s">
        <v>1520</v>
      </c>
      <c r="AA31" s="247"/>
      <c r="AB31" s="247"/>
      <c r="AC31" s="247"/>
      <c r="AD31" s="247"/>
      <c r="AE31" s="247"/>
      <c r="AF31" s="247"/>
      <c r="AG31" s="248"/>
    </row>
    <row r="32" spans="1:33" ht="12.75">
      <c r="A32" s="130"/>
      <c r="B32" s="208" t="s">
        <v>1522</v>
      </c>
      <c r="C32" s="208" t="s">
        <v>1523</v>
      </c>
      <c r="D32" s="208" t="s">
        <v>847</v>
      </c>
      <c r="E32" s="208" t="s">
        <v>1524</v>
      </c>
      <c r="F32" s="208" t="s">
        <v>1525</v>
      </c>
      <c r="G32" s="208" t="s">
        <v>1526</v>
      </c>
      <c r="H32" s="208" t="s">
        <v>1527</v>
      </c>
      <c r="I32" s="208" t="s">
        <v>1528</v>
      </c>
      <c r="J32" s="208" t="s">
        <v>1522</v>
      </c>
      <c r="K32" s="208" t="s">
        <v>1523</v>
      </c>
      <c r="L32" s="208" t="s">
        <v>847</v>
      </c>
      <c r="M32" s="208" t="s">
        <v>1524</v>
      </c>
      <c r="N32" s="208" t="s">
        <v>1525</v>
      </c>
      <c r="O32" s="208" t="s">
        <v>1526</v>
      </c>
      <c r="P32" s="208" t="s">
        <v>1527</v>
      </c>
      <c r="Q32" s="208" t="s">
        <v>1528</v>
      </c>
      <c r="R32" s="208" t="s">
        <v>1522</v>
      </c>
      <c r="S32" s="208" t="s">
        <v>1523</v>
      </c>
      <c r="T32" s="208" t="s">
        <v>847</v>
      </c>
      <c r="U32" s="208" t="s">
        <v>1524</v>
      </c>
      <c r="V32" s="208" t="s">
        <v>1525</v>
      </c>
      <c r="W32" s="208" t="s">
        <v>1526</v>
      </c>
      <c r="X32" s="208" t="s">
        <v>1527</v>
      </c>
      <c r="Y32" s="208" t="s">
        <v>1528</v>
      </c>
      <c r="Z32" s="208" t="s">
        <v>1522</v>
      </c>
      <c r="AA32" s="208" t="s">
        <v>1523</v>
      </c>
      <c r="AB32" s="208" t="s">
        <v>847</v>
      </c>
      <c r="AC32" s="208" t="s">
        <v>1524</v>
      </c>
      <c r="AD32" s="208" t="s">
        <v>1525</v>
      </c>
      <c r="AE32" s="208" t="s">
        <v>1526</v>
      </c>
      <c r="AF32" s="208" t="s">
        <v>1527</v>
      </c>
      <c r="AG32" s="208" t="s">
        <v>1528</v>
      </c>
    </row>
    <row r="33" spans="1:33" ht="12.75">
      <c r="A33" s="123" t="s">
        <v>331</v>
      </c>
      <c r="B33" s="122">
        <v>50</v>
      </c>
      <c r="C33" s="122">
        <v>80.099999999999994</v>
      </c>
      <c r="D33" s="122">
        <v>81.8</v>
      </c>
      <c r="E33" s="122">
        <v>85.3</v>
      </c>
      <c r="F33" s="122">
        <v>82</v>
      </c>
      <c r="G33" s="122">
        <v>75.7</v>
      </c>
      <c r="H33" s="122">
        <v>26.7</v>
      </c>
      <c r="I33" s="122">
        <v>68.8</v>
      </c>
      <c r="J33" s="122">
        <v>99.7</v>
      </c>
      <c r="K33" s="122">
        <v>3.5</v>
      </c>
      <c r="L33" s="122">
        <v>7.1</v>
      </c>
      <c r="M33" s="122">
        <v>7.3</v>
      </c>
      <c r="N33" s="122">
        <v>4.7</v>
      </c>
      <c r="O33" s="122">
        <v>1.2</v>
      </c>
      <c r="P33" s="122">
        <v>0.2</v>
      </c>
      <c r="Q33" s="122">
        <v>17.7</v>
      </c>
      <c r="R33" s="122">
        <v>66.599999999999994</v>
      </c>
      <c r="S33" s="122">
        <v>6.7</v>
      </c>
      <c r="T33" s="122">
        <v>13</v>
      </c>
      <c r="U33" s="122">
        <v>13.5</v>
      </c>
      <c r="V33" s="122">
        <v>8.8000000000000007</v>
      </c>
      <c r="W33" s="122">
        <v>2.4</v>
      </c>
      <c r="X33" s="122">
        <v>0.4</v>
      </c>
      <c r="Y33" s="122">
        <v>15.9</v>
      </c>
      <c r="Z33" s="122">
        <v>99.7</v>
      </c>
      <c r="AA33" s="122">
        <v>90.4</v>
      </c>
      <c r="AB33" s="122">
        <v>89.6</v>
      </c>
      <c r="AC33" s="122">
        <v>85.3</v>
      </c>
      <c r="AD33" s="122">
        <v>84.1</v>
      </c>
      <c r="AE33" s="122">
        <v>80.3</v>
      </c>
      <c r="AF33" s="122">
        <v>27.1</v>
      </c>
      <c r="AG33" s="122">
        <v>79.5</v>
      </c>
    </row>
    <row r="34" spans="1:33" ht="12.75">
      <c r="A34" s="123" t="s">
        <v>530</v>
      </c>
      <c r="B34" s="122">
        <v>42.2</v>
      </c>
      <c r="C34" s="122">
        <v>63.4</v>
      </c>
      <c r="D34" s="122">
        <v>66.3</v>
      </c>
      <c r="E34" s="122">
        <v>63.2</v>
      </c>
      <c r="F34" s="122">
        <v>58.8</v>
      </c>
      <c r="G34" s="122">
        <v>54.2</v>
      </c>
      <c r="H34" s="122">
        <v>24.9</v>
      </c>
      <c r="I34" s="122">
        <v>53.3</v>
      </c>
      <c r="J34" s="122">
        <v>98.6</v>
      </c>
      <c r="K34" s="122">
        <v>76.7</v>
      </c>
      <c r="L34" s="122">
        <v>46.7</v>
      </c>
      <c r="M34" s="122">
        <v>36.299999999999997</v>
      </c>
      <c r="N34" s="122">
        <v>35.700000000000003</v>
      </c>
      <c r="O34" s="122">
        <v>31.2</v>
      </c>
      <c r="P34" s="122">
        <v>14.6</v>
      </c>
      <c r="Q34" s="122">
        <v>48.5</v>
      </c>
      <c r="R34" s="122">
        <v>59.1</v>
      </c>
      <c r="S34" s="122">
        <v>69.400000000000006</v>
      </c>
      <c r="T34" s="122">
        <v>54.8</v>
      </c>
      <c r="U34" s="122">
        <v>46.1</v>
      </c>
      <c r="V34" s="122">
        <v>44.4</v>
      </c>
      <c r="W34" s="122">
        <v>39.6</v>
      </c>
      <c r="X34" s="122">
        <v>18.399999999999999</v>
      </c>
      <c r="Y34" s="122">
        <v>47.4</v>
      </c>
      <c r="Z34" s="122">
        <v>78.099999999999994</v>
      </c>
      <c r="AA34" s="122">
        <v>76.099999999999994</v>
      </c>
      <c r="AB34" s="122">
        <v>75.3</v>
      </c>
      <c r="AC34" s="122">
        <v>61.1</v>
      </c>
      <c r="AD34" s="122">
        <v>59.9</v>
      </c>
      <c r="AE34" s="122">
        <v>57.4</v>
      </c>
      <c r="AF34" s="122">
        <v>24.7</v>
      </c>
      <c r="AG34" s="122">
        <v>61.8</v>
      </c>
    </row>
    <row r="35" spans="1:33" ht="12.75">
      <c r="A35" s="123" t="s">
        <v>535</v>
      </c>
      <c r="B35" s="122">
        <v>98.5</v>
      </c>
      <c r="C35" s="122">
        <v>97.6</v>
      </c>
      <c r="D35" s="122">
        <v>97.8</v>
      </c>
      <c r="E35" s="122">
        <v>97</v>
      </c>
      <c r="F35" s="122">
        <v>95.9</v>
      </c>
      <c r="G35" s="122">
        <v>92</v>
      </c>
      <c r="H35" s="122">
        <v>68.099999999999994</v>
      </c>
      <c r="I35" s="122">
        <v>92.4</v>
      </c>
      <c r="J35" s="122">
        <v>49.5</v>
      </c>
      <c r="K35" s="122">
        <v>24.8</v>
      </c>
      <c r="L35" s="122">
        <v>16.600000000000001</v>
      </c>
      <c r="M35" s="122">
        <v>14.2</v>
      </c>
      <c r="N35" s="122">
        <v>9.4</v>
      </c>
      <c r="O35" s="122">
        <v>4.7</v>
      </c>
      <c r="P35" s="122">
        <v>1.7</v>
      </c>
      <c r="Q35" s="122">
        <v>17.3</v>
      </c>
      <c r="R35" s="122">
        <v>65.900000000000006</v>
      </c>
      <c r="S35" s="122">
        <v>39.5</v>
      </c>
      <c r="T35" s="122">
        <v>28.3</v>
      </c>
      <c r="U35" s="122">
        <v>24.7</v>
      </c>
      <c r="V35" s="122">
        <v>17.2</v>
      </c>
      <c r="W35" s="122">
        <v>9</v>
      </c>
      <c r="X35" s="122">
        <v>3.3</v>
      </c>
      <c r="Y35" s="122">
        <v>26.8</v>
      </c>
      <c r="Z35" s="122">
        <v>97</v>
      </c>
      <c r="AA35" s="122">
        <v>96.7</v>
      </c>
      <c r="AB35" s="122">
        <v>96.6</v>
      </c>
      <c r="AC35" s="122">
        <v>96.2</v>
      </c>
      <c r="AD35" s="122">
        <v>96.1</v>
      </c>
      <c r="AE35" s="122">
        <v>95.2</v>
      </c>
      <c r="AF35" s="122">
        <v>80.599999999999994</v>
      </c>
      <c r="AG35" s="122">
        <v>94</v>
      </c>
    </row>
    <row r="36" spans="1:33" ht="12.75">
      <c r="A36" s="123" t="s">
        <v>543</v>
      </c>
      <c r="B36" s="122">
        <v>97</v>
      </c>
      <c r="C36" s="122">
        <v>87.2</v>
      </c>
      <c r="D36" s="122">
        <v>87.2</v>
      </c>
      <c r="E36" s="122">
        <v>79.5</v>
      </c>
      <c r="F36" s="122">
        <v>74.5</v>
      </c>
      <c r="G36" s="122">
        <v>68.8</v>
      </c>
      <c r="H36" s="122">
        <v>24.5</v>
      </c>
      <c r="I36" s="122">
        <v>74.099999999999994</v>
      </c>
      <c r="J36" s="122">
        <v>50</v>
      </c>
      <c r="K36" s="122">
        <v>31.8</v>
      </c>
      <c r="L36" s="122">
        <v>21.6</v>
      </c>
      <c r="M36" s="122">
        <v>22.6</v>
      </c>
      <c r="N36" s="122">
        <v>18.8</v>
      </c>
      <c r="O36" s="122">
        <v>12.3</v>
      </c>
      <c r="P36" s="122">
        <v>3.1</v>
      </c>
      <c r="Q36" s="122">
        <v>22.9</v>
      </c>
      <c r="R36" s="122">
        <v>66</v>
      </c>
      <c r="S36" s="122">
        <v>46.6</v>
      </c>
      <c r="T36" s="122">
        <v>34.6</v>
      </c>
      <c r="U36" s="122">
        <v>35.200000000000003</v>
      </c>
      <c r="V36" s="122">
        <v>30</v>
      </c>
      <c r="W36" s="122">
        <v>20.9</v>
      </c>
      <c r="X36" s="122">
        <v>5.6</v>
      </c>
      <c r="Y36" s="122">
        <v>34.1</v>
      </c>
      <c r="Z36" s="122">
        <v>96</v>
      </c>
      <c r="AA36" s="122">
        <v>92.7</v>
      </c>
      <c r="AB36" s="122">
        <v>91.5</v>
      </c>
      <c r="AC36" s="122">
        <v>85.8</v>
      </c>
      <c r="AD36" s="122">
        <v>77.8</v>
      </c>
      <c r="AE36" s="122">
        <v>65.7</v>
      </c>
      <c r="AF36" s="122">
        <v>15.7</v>
      </c>
      <c r="AG36" s="122">
        <v>75.099999999999994</v>
      </c>
    </row>
    <row r="37" spans="1:33" ht="12.75">
      <c r="A37" s="123" t="s">
        <v>548</v>
      </c>
      <c r="B37" s="122">
        <v>96.7</v>
      </c>
      <c r="C37" s="122">
        <v>94.3</v>
      </c>
      <c r="D37" s="122">
        <v>94.4</v>
      </c>
      <c r="E37" s="122">
        <v>88.2</v>
      </c>
      <c r="F37" s="122">
        <v>86.8</v>
      </c>
      <c r="G37" s="122">
        <v>79.099999999999994</v>
      </c>
      <c r="H37" s="122">
        <v>22.4</v>
      </c>
      <c r="I37" s="122">
        <v>80.3</v>
      </c>
      <c r="J37" s="122">
        <v>66.599999999999994</v>
      </c>
      <c r="K37" s="122">
        <v>58.3</v>
      </c>
      <c r="L37" s="122">
        <v>47</v>
      </c>
      <c r="M37" s="122">
        <v>39.6</v>
      </c>
      <c r="N37" s="122">
        <v>35.200000000000003</v>
      </c>
      <c r="O37" s="122">
        <v>37.700000000000003</v>
      </c>
      <c r="P37" s="122">
        <v>32.5</v>
      </c>
      <c r="Q37" s="122">
        <v>45.3</v>
      </c>
      <c r="R37" s="122">
        <v>78.900000000000006</v>
      </c>
      <c r="S37" s="122">
        <v>72</v>
      </c>
      <c r="T37" s="122">
        <v>62.7</v>
      </c>
      <c r="U37" s="122">
        <v>54.7</v>
      </c>
      <c r="V37" s="122">
        <v>50.1</v>
      </c>
      <c r="W37" s="122">
        <v>51</v>
      </c>
      <c r="X37" s="122">
        <v>26.5</v>
      </c>
      <c r="Y37" s="122">
        <v>56.6</v>
      </c>
      <c r="Z37" s="122">
        <v>95.3</v>
      </c>
      <c r="AA37" s="122">
        <v>94.5</v>
      </c>
      <c r="AB37" s="122">
        <v>94.1</v>
      </c>
      <c r="AC37" s="122">
        <v>91.1</v>
      </c>
      <c r="AD37" s="122">
        <v>89.2</v>
      </c>
      <c r="AE37" s="122">
        <v>79.099999999999994</v>
      </c>
      <c r="AF37" s="122">
        <v>19.899999999999999</v>
      </c>
      <c r="AG37" s="122">
        <v>80.5</v>
      </c>
    </row>
    <row r="38" spans="1:33" ht="12.75">
      <c r="A38" s="207" t="s">
        <v>505</v>
      </c>
      <c r="B38" s="271" t="s">
        <v>1542</v>
      </c>
      <c r="C38" s="247"/>
      <c r="D38" s="247"/>
      <c r="E38" s="247"/>
      <c r="F38" s="247"/>
      <c r="G38" s="247"/>
      <c r="H38" s="247"/>
      <c r="I38" s="248"/>
      <c r="J38" s="271" t="s">
        <v>1543</v>
      </c>
      <c r="K38" s="247"/>
      <c r="L38" s="247"/>
      <c r="M38" s="247"/>
      <c r="N38" s="247"/>
      <c r="O38" s="247"/>
      <c r="P38" s="247"/>
      <c r="Q38" s="248"/>
      <c r="R38" s="271" t="s">
        <v>1544</v>
      </c>
      <c r="S38" s="247"/>
      <c r="T38" s="247"/>
      <c r="U38" s="247"/>
      <c r="V38" s="247"/>
      <c r="W38" s="247"/>
      <c r="X38" s="247"/>
      <c r="Y38" s="248"/>
      <c r="Z38" s="271" t="s">
        <v>1545</v>
      </c>
      <c r="AA38" s="247"/>
      <c r="AB38" s="247"/>
      <c r="AC38" s="247"/>
      <c r="AD38" s="247"/>
      <c r="AE38" s="247"/>
      <c r="AF38" s="247"/>
      <c r="AG38" s="248"/>
    </row>
    <row r="39" spans="1:33" ht="12.75">
      <c r="A39" s="123" t="s">
        <v>331</v>
      </c>
      <c r="B39" s="122">
        <v>50</v>
      </c>
      <c r="C39" s="122">
        <v>4.2</v>
      </c>
      <c r="D39" s="122">
        <v>8.1</v>
      </c>
      <c r="E39" s="122">
        <v>8.5</v>
      </c>
      <c r="F39" s="122">
        <v>5.6</v>
      </c>
      <c r="G39" s="122">
        <v>1.5</v>
      </c>
      <c r="H39" s="122">
        <v>0.1</v>
      </c>
      <c r="I39" s="122">
        <v>11.1</v>
      </c>
      <c r="J39" s="122">
        <v>99.7</v>
      </c>
      <c r="K39" s="122">
        <v>78.5</v>
      </c>
      <c r="L39" s="122">
        <v>58.7</v>
      </c>
      <c r="M39" s="122">
        <v>41.6</v>
      </c>
      <c r="N39" s="122">
        <v>18.399999999999999</v>
      </c>
      <c r="O39" s="122">
        <v>4.4000000000000004</v>
      </c>
      <c r="P39" s="122">
        <v>0.3</v>
      </c>
      <c r="Q39" s="122">
        <v>43.1</v>
      </c>
      <c r="R39" s="122">
        <v>66.599999999999994</v>
      </c>
      <c r="S39" s="122">
        <v>7.9</v>
      </c>
      <c r="T39" s="122">
        <v>14.2</v>
      </c>
      <c r="U39" s="122">
        <v>14.1</v>
      </c>
      <c r="V39" s="122">
        <v>8.6</v>
      </c>
      <c r="W39" s="122">
        <v>2.2000000000000002</v>
      </c>
      <c r="X39" s="122">
        <v>0.2</v>
      </c>
      <c r="Y39" s="122">
        <v>16.3</v>
      </c>
      <c r="Z39" s="122">
        <v>99.7</v>
      </c>
      <c r="AA39" s="122">
        <v>90.4</v>
      </c>
      <c r="AB39" s="122">
        <v>89.6</v>
      </c>
      <c r="AC39" s="122">
        <v>85.3</v>
      </c>
      <c r="AD39" s="122">
        <v>84.1</v>
      </c>
      <c r="AE39" s="122">
        <v>80.3</v>
      </c>
      <c r="AF39" s="122">
        <v>27.1</v>
      </c>
      <c r="AG39" s="122">
        <v>79.5</v>
      </c>
    </row>
    <row r="40" spans="1:33" ht="12.75">
      <c r="A40" s="123" t="s">
        <v>530</v>
      </c>
      <c r="B40" s="122">
        <v>39.200000000000003</v>
      </c>
      <c r="C40" s="122">
        <v>48.6</v>
      </c>
      <c r="D40" s="122">
        <v>30.9</v>
      </c>
      <c r="E40" s="122">
        <v>25.1</v>
      </c>
      <c r="F40" s="122">
        <v>21.5</v>
      </c>
      <c r="G40" s="122">
        <v>19.899999999999999</v>
      </c>
      <c r="H40" s="122">
        <v>6.4</v>
      </c>
      <c r="I40" s="122">
        <v>27.4</v>
      </c>
      <c r="J40" s="122">
        <v>100</v>
      </c>
      <c r="K40" s="122">
        <v>98.3</v>
      </c>
      <c r="L40" s="122">
        <v>99.1</v>
      </c>
      <c r="M40" s="122">
        <v>90.3</v>
      </c>
      <c r="N40" s="122">
        <v>98.6</v>
      </c>
      <c r="O40" s="122">
        <v>98.9</v>
      </c>
      <c r="P40" s="122">
        <v>36.6</v>
      </c>
      <c r="Q40" s="122">
        <v>88.8</v>
      </c>
      <c r="R40" s="122">
        <v>56.3</v>
      </c>
      <c r="S40" s="122">
        <v>65.099999999999994</v>
      </c>
      <c r="T40" s="122">
        <v>47.1</v>
      </c>
      <c r="U40" s="122">
        <v>39.299999999999997</v>
      </c>
      <c r="V40" s="122">
        <v>35.299999999999997</v>
      </c>
      <c r="W40" s="122">
        <v>33.1</v>
      </c>
      <c r="X40" s="122">
        <v>10.8</v>
      </c>
      <c r="Y40" s="122">
        <v>41</v>
      </c>
      <c r="Z40" s="122">
        <v>78</v>
      </c>
      <c r="AA40" s="122">
        <v>76</v>
      </c>
      <c r="AB40" s="122">
        <v>75.3</v>
      </c>
      <c r="AC40" s="122">
        <v>61</v>
      </c>
      <c r="AD40" s="122">
        <v>59.6</v>
      </c>
      <c r="AE40" s="122">
        <v>57.4</v>
      </c>
      <c r="AF40" s="122">
        <v>24.7</v>
      </c>
      <c r="AG40" s="122">
        <v>61.7</v>
      </c>
    </row>
    <row r="41" spans="1:33" ht="12.75">
      <c r="A41" s="123" t="s">
        <v>535</v>
      </c>
      <c r="B41" s="122">
        <v>24.3</v>
      </c>
      <c r="C41" s="122">
        <v>20.8</v>
      </c>
      <c r="D41" s="122">
        <v>14.2</v>
      </c>
      <c r="E41" s="122">
        <v>13</v>
      </c>
      <c r="F41" s="122">
        <v>8.6999999999999993</v>
      </c>
      <c r="G41" s="122">
        <v>4.4000000000000004</v>
      </c>
      <c r="H41" s="122">
        <v>1.5</v>
      </c>
      <c r="I41" s="122">
        <v>12.4</v>
      </c>
      <c r="J41" s="122">
        <v>100</v>
      </c>
      <c r="K41" s="122">
        <v>99.1</v>
      </c>
      <c r="L41" s="122">
        <v>99.2</v>
      </c>
      <c r="M41" s="122">
        <v>99.1</v>
      </c>
      <c r="N41" s="122">
        <v>99.3</v>
      </c>
      <c r="O41" s="122">
        <v>99.4</v>
      </c>
      <c r="P41" s="122">
        <v>14.4</v>
      </c>
      <c r="Q41" s="122">
        <v>87.2</v>
      </c>
      <c r="R41" s="122">
        <v>39</v>
      </c>
      <c r="S41" s="122">
        <v>34.4</v>
      </c>
      <c r="T41" s="122">
        <v>24.9</v>
      </c>
      <c r="U41" s="122">
        <v>22.9</v>
      </c>
      <c r="V41" s="122">
        <v>15.9</v>
      </c>
      <c r="W41" s="122">
        <v>8.4</v>
      </c>
      <c r="X41" s="122">
        <v>2.8</v>
      </c>
      <c r="Y41" s="122">
        <v>21.2</v>
      </c>
      <c r="Z41" s="122">
        <v>96.7</v>
      </c>
      <c r="AA41" s="122">
        <v>96.4</v>
      </c>
      <c r="AB41" s="122">
        <v>96.3</v>
      </c>
      <c r="AC41" s="122">
        <v>95.8</v>
      </c>
      <c r="AD41" s="122">
        <v>95.7</v>
      </c>
      <c r="AE41" s="122">
        <v>95.1</v>
      </c>
      <c r="AF41" s="122">
        <v>80.5</v>
      </c>
      <c r="AG41" s="122">
        <v>93.8</v>
      </c>
    </row>
    <row r="42" spans="1:33" ht="12.75">
      <c r="A42" s="123" t="s">
        <v>543</v>
      </c>
      <c r="B42" s="122">
        <v>24</v>
      </c>
      <c r="C42" s="122">
        <v>23.4</v>
      </c>
      <c r="D42" s="122">
        <v>16.2</v>
      </c>
      <c r="E42" s="122">
        <v>18</v>
      </c>
      <c r="F42" s="122">
        <v>14</v>
      </c>
      <c r="G42" s="122">
        <v>8.5</v>
      </c>
      <c r="H42" s="122">
        <v>1.1000000000000001</v>
      </c>
      <c r="I42" s="122">
        <v>15</v>
      </c>
      <c r="J42" s="122">
        <v>100</v>
      </c>
      <c r="K42" s="122">
        <v>99.9</v>
      </c>
      <c r="L42" s="122">
        <v>99.8</v>
      </c>
      <c r="M42" s="122">
        <v>98.7</v>
      </c>
      <c r="N42" s="122">
        <v>98.9</v>
      </c>
      <c r="O42" s="122">
        <v>95</v>
      </c>
      <c r="P42" s="122">
        <v>11.5</v>
      </c>
      <c r="Q42" s="122">
        <v>86.3</v>
      </c>
      <c r="R42" s="122">
        <v>38.700000000000003</v>
      </c>
      <c r="S42" s="122">
        <v>37.9</v>
      </c>
      <c r="T42" s="122">
        <v>27.9</v>
      </c>
      <c r="U42" s="122">
        <v>30.4</v>
      </c>
      <c r="V42" s="122">
        <v>24.5</v>
      </c>
      <c r="W42" s="122">
        <v>15.7</v>
      </c>
      <c r="X42" s="122">
        <v>2.1</v>
      </c>
      <c r="Y42" s="122">
        <v>25.3</v>
      </c>
      <c r="Z42" s="122">
        <v>95.7</v>
      </c>
      <c r="AA42" s="122">
        <v>92.4</v>
      </c>
      <c r="AB42" s="122">
        <v>91.2</v>
      </c>
      <c r="AC42" s="122">
        <v>85.7</v>
      </c>
      <c r="AD42" s="122">
        <v>77.7</v>
      </c>
      <c r="AE42" s="122">
        <v>65.599999999999994</v>
      </c>
      <c r="AF42" s="122">
        <v>15.7</v>
      </c>
      <c r="AG42" s="122">
        <v>74.8</v>
      </c>
    </row>
    <row r="43" spans="1:33" ht="12.75">
      <c r="A43" s="123" t="s">
        <v>548</v>
      </c>
      <c r="B43" s="122">
        <v>47.7</v>
      </c>
      <c r="C43" s="122">
        <v>46.8</v>
      </c>
      <c r="D43" s="122">
        <v>38.700000000000003</v>
      </c>
      <c r="E43" s="122">
        <v>32.9</v>
      </c>
      <c r="F43" s="122">
        <v>29.3</v>
      </c>
      <c r="G43" s="122">
        <v>30.1</v>
      </c>
      <c r="H43" s="122">
        <v>12</v>
      </c>
      <c r="I43" s="122">
        <v>33.9</v>
      </c>
      <c r="J43" s="122">
        <v>50</v>
      </c>
      <c r="K43" s="122">
        <v>99.9</v>
      </c>
      <c r="L43" s="122">
        <v>99.8</v>
      </c>
      <c r="M43" s="122">
        <v>99</v>
      </c>
      <c r="N43" s="122">
        <v>99.3</v>
      </c>
      <c r="O43" s="122">
        <v>99</v>
      </c>
      <c r="P43" s="122">
        <v>76.8</v>
      </c>
      <c r="Q43" s="122">
        <v>89.1</v>
      </c>
      <c r="R43" s="122">
        <v>48.8</v>
      </c>
      <c r="S43" s="122">
        <v>63.8</v>
      </c>
      <c r="T43" s="122">
        <v>55.8</v>
      </c>
      <c r="U43" s="122">
        <v>49.4</v>
      </c>
      <c r="V43" s="122">
        <v>45.2</v>
      </c>
      <c r="W43" s="122">
        <v>46.1</v>
      </c>
      <c r="X43" s="122">
        <v>20.8</v>
      </c>
      <c r="Y43" s="122">
        <v>47.1</v>
      </c>
      <c r="Z43" s="122">
        <v>95</v>
      </c>
      <c r="AA43" s="122">
        <v>94.1</v>
      </c>
      <c r="AB43" s="122">
        <v>93.8</v>
      </c>
      <c r="AC43" s="122">
        <v>90.7</v>
      </c>
      <c r="AD43" s="122">
        <v>88.9</v>
      </c>
      <c r="AE43" s="122">
        <v>78.8</v>
      </c>
      <c r="AF43" s="122">
        <v>19.899999999999999</v>
      </c>
      <c r="AG43" s="122">
        <v>80.2</v>
      </c>
    </row>
    <row r="44" spans="1:33" ht="12.75">
      <c r="A44" s="273" t="s">
        <v>1968</v>
      </c>
      <c r="B44" s="247"/>
      <c r="C44" s="247"/>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47"/>
      <c r="AG44" s="248"/>
    </row>
    <row r="45" spans="1:33" ht="12.75">
      <c r="A45" s="209" t="s">
        <v>505</v>
      </c>
      <c r="B45" s="274" t="s">
        <v>1518</v>
      </c>
      <c r="C45" s="247"/>
      <c r="D45" s="247"/>
      <c r="E45" s="247"/>
      <c r="F45" s="247"/>
      <c r="G45" s="247"/>
      <c r="H45" s="247"/>
      <c r="I45" s="248"/>
      <c r="J45" s="274" t="s">
        <v>1519</v>
      </c>
      <c r="K45" s="247"/>
      <c r="L45" s="247"/>
      <c r="M45" s="247"/>
      <c r="N45" s="247"/>
      <c r="O45" s="247"/>
      <c r="P45" s="247"/>
      <c r="Q45" s="248"/>
      <c r="R45" s="274" t="s">
        <v>842</v>
      </c>
      <c r="S45" s="247"/>
      <c r="T45" s="247"/>
      <c r="U45" s="247"/>
      <c r="V45" s="247"/>
      <c r="W45" s="247"/>
      <c r="X45" s="247"/>
      <c r="Y45" s="248"/>
      <c r="Z45" s="274" t="s">
        <v>1520</v>
      </c>
      <c r="AA45" s="247"/>
      <c r="AB45" s="247"/>
      <c r="AC45" s="247"/>
      <c r="AD45" s="247"/>
      <c r="AE45" s="247"/>
      <c r="AF45" s="247"/>
      <c r="AG45" s="248"/>
    </row>
    <row r="46" spans="1:33" ht="12.75">
      <c r="A46" s="210"/>
      <c r="B46" s="211" t="s">
        <v>1522</v>
      </c>
      <c r="C46" s="211" t="s">
        <v>1523</v>
      </c>
      <c r="D46" s="211" t="s">
        <v>847</v>
      </c>
      <c r="E46" s="211" t="s">
        <v>1524</v>
      </c>
      <c r="F46" s="211" t="s">
        <v>1525</v>
      </c>
      <c r="G46" s="211" t="s">
        <v>1526</v>
      </c>
      <c r="H46" s="211" t="s">
        <v>1527</v>
      </c>
      <c r="I46" s="211" t="s">
        <v>1528</v>
      </c>
      <c r="J46" s="211" t="s">
        <v>1522</v>
      </c>
      <c r="K46" s="211" t="s">
        <v>1523</v>
      </c>
      <c r="L46" s="211" t="s">
        <v>847</v>
      </c>
      <c r="M46" s="211" t="s">
        <v>1524</v>
      </c>
      <c r="N46" s="211" t="s">
        <v>1525</v>
      </c>
      <c r="O46" s="211" t="s">
        <v>1526</v>
      </c>
      <c r="P46" s="211" t="s">
        <v>1527</v>
      </c>
      <c r="Q46" s="211" t="s">
        <v>1528</v>
      </c>
      <c r="R46" s="211" t="s">
        <v>1522</v>
      </c>
      <c r="S46" s="211" t="s">
        <v>1523</v>
      </c>
      <c r="T46" s="211" t="s">
        <v>847</v>
      </c>
      <c r="U46" s="211" t="s">
        <v>1524</v>
      </c>
      <c r="V46" s="211" t="s">
        <v>1525</v>
      </c>
      <c r="W46" s="211" t="s">
        <v>1526</v>
      </c>
      <c r="X46" s="211" t="s">
        <v>1527</v>
      </c>
      <c r="Y46" s="211" t="s">
        <v>1528</v>
      </c>
      <c r="Z46" s="211" t="s">
        <v>1522</v>
      </c>
      <c r="AA46" s="211" t="s">
        <v>1523</v>
      </c>
      <c r="AB46" s="211" t="s">
        <v>847</v>
      </c>
      <c r="AC46" s="211" t="s">
        <v>1524</v>
      </c>
      <c r="AD46" s="211" t="s">
        <v>1525</v>
      </c>
      <c r="AE46" s="211" t="s">
        <v>1526</v>
      </c>
      <c r="AF46" s="211" t="s">
        <v>1527</v>
      </c>
      <c r="AG46" s="211" t="s">
        <v>1528</v>
      </c>
    </row>
    <row r="47" spans="1:33" ht="12.75">
      <c r="A47" s="123" t="s">
        <v>331</v>
      </c>
      <c r="B47" s="122">
        <v>0</v>
      </c>
      <c r="C47" s="167"/>
      <c r="D47" s="167"/>
      <c r="E47" s="167"/>
      <c r="F47" s="167"/>
      <c r="G47" s="167"/>
      <c r="H47" s="122">
        <v>0</v>
      </c>
      <c r="I47" s="122">
        <v>0</v>
      </c>
      <c r="J47" s="122">
        <v>0</v>
      </c>
      <c r="K47" s="167"/>
      <c r="L47" s="167"/>
      <c r="M47" s="167"/>
      <c r="N47" s="167"/>
      <c r="O47" s="167"/>
      <c r="P47" s="122">
        <v>0</v>
      </c>
      <c r="Q47" s="122">
        <v>0</v>
      </c>
      <c r="R47" s="167"/>
      <c r="S47" s="167"/>
      <c r="T47" s="167"/>
      <c r="U47" s="167"/>
      <c r="V47" s="167"/>
      <c r="W47" s="167"/>
      <c r="X47" s="167"/>
      <c r="Y47" s="167"/>
      <c r="Z47" s="122">
        <v>0</v>
      </c>
      <c r="AA47" s="167"/>
      <c r="AB47" s="167"/>
      <c r="AC47" s="167"/>
      <c r="AD47" s="167"/>
      <c r="AE47" s="167"/>
      <c r="AF47" s="122">
        <v>0</v>
      </c>
      <c r="AG47" s="122">
        <v>0</v>
      </c>
    </row>
    <row r="48" spans="1:33" ht="12.75">
      <c r="A48" s="123" t="s">
        <v>530</v>
      </c>
      <c r="B48" s="122">
        <v>0</v>
      </c>
      <c r="C48" s="167"/>
      <c r="D48" s="167"/>
      <c r="E48" s="167"/>
      <c r="F48" s="167"/>
      <c r="G48" s="167"/>
      <c r="H48" s="167"/>
      <c r="I48" s="122">
        <v>0</v>
      </c>
      <c r="J48" s="122">
        <v>0</v>
      </c>
      <c r="K48" s="167"/>
      <c r="L48" s="167"/>
      <c r="M48" s="167"/>
      <c r="N48" s="167"/>
      <c r="O48" s="167"/>
      <c r="P48" s="167"/>
      <c r="Q48" s="122">
        <v>0</v>
      </c>
      <c r="R48" s="167"/>
      <c r="S48" s="167"/>
      <c r="T48" s="167"/>
      <c r="U48" s="167"/>
      <c r="V48" s="167"/>
      <c r="W48" s="167"/>
      <c r="X48" s="167"/>
      <c r="Y48" s="167"/>
      <c r="Z48" s="122">
        <v>0</v>
      </c>
      <c r="AA48" s="167"/>
      <c r="AB48" s="167"/>
      <c r="AC48" s="167"/>
      <c r="AD48" s="167"/>
      <c r="AE48" s="167"/>
      <c r="AF48" s="167"/>
      <c r="AG48" s="122">
        <v>0</v>
      </c>
    </row>
    <row r="49" spans="1:33" ht="12.75">
      <c r="A49" s="123" t="s">
        <v>535</v>
      </c>
      <c r="B49" s="122">
        <v>0</v>
      </c>
      <c r="C49" s="167"/>
      <c r="D49" s="167"/>
      <c r="E49" s="167"/>
      <c r="F49" s="167"/>
      <c r="G49" s="167"/>
      <c r="H49" s="122">
        <v>0</v>
      </c>
      <c r="I49" s="122">
        <v>0</v>
      </c>
      <c r="J49" s="122">
        <v>0</v>
      </c>
      <c r="K49" s="167"/>
      <c r="L49" s="167"/>
      <c r="M49" s="167"/>
      <c r="N49" s="167"/>
      <c r="O49" s="167"/>
      <c r="P49" s="122">
        <v>0</v>
      </c>
      <c r="Q49" s="122">
        <v>0</v>
      </c>
      <c r="R49" s="167"/>
      <c r="S49" s="167"/>
      <c r="T49" s="167"/>
      <c r="U49" s="167"/>
      <c r="V49" s="167"/>
      <c r="W49" s="167"/>
      <c r="X49" s="167"/>
      <c r="Y49" s="167"/>
      <c r="Z49" s="122">
        <v>0</v>
      </c>
      <c r="AA49" s="167"/>
      <c r="AB49" s="167"/>
      <c r="AC49" s="167"/>
      <c r="AD49" s="167"/>
      <c r="AE49" s="167"/>
      <c r="AF49" s="122">
        <v>0</v>
      </c>
      <c r="AG49" s="122">
        <v>0</v>
      </c>
    </row>
    <row r="50" spans="1:33" ht="12.75">
      <c r="A50" s="123" t="s">
        <v>543</v>
      </c>
      <c r="B50" s="122">
        <v>3.4</v>
      </c>
      <c r="C50" s="167"/>
      <c r="D50" s="167"/>
      <c r="E50" s="167"/>
      <c r="F50" s="167"/>
      <c r="G50" s="167"/>
      <c r="H50" s="122">
        <v>0</v>
      </c>
      <c r="I50" s="122">
        <v>1.7</v>
      </c>
      <c r="J50" s="122">
        <v>50</v>
      </c>
      <c r="K50" s="167"/>
      <c r="L50" s="167"/>
      <c r="M50" s="167"/>
      <c r="N50" s="167"/>
      <c r="O50" s="167"/>
      <c r="P50" s="122">
        <v>0</v>
      </c>
      <c r="Q50" s="122">
        <v>25</v>
      </c>
      <c r="R50" s="122">
        <v>6.4</v>
      </c>
      <c r="S50" s="167"/>
      <c r="T50" s="167"/>
      <c r="U50" s="167"/>
      <c r="V50" s="167"/>
      <c r="W50" s="167"/>
      <c r="X50" s="167"/>
      <c r="Y50" s="122">
        <v>6.4</v>
      </c>
      <c r="Z50" s="122">
        <v>3.4</v>
      </c>
      <c r="AA50" s="167"/>
      <c r="AB50" s="167"/>
      <c r="AC50" s="167"/>
      <c r="AD50" s="167"/>
      <c r="AE50" s="167"/>
      <c r="AF50" s="122">
        <v>0</v>
      </c>
      <c r="AG50" s="122">
        <v>1.7</v>
      </c>
    </row>
    <row r="51" spans="1:33" ht="12.75">
      <c r="A51" s="123" t="s">
        <v>548</v>
      </c>
      <c r="B51" s="122">
        <v>0</v>
      </c>
      <c r="C51" s="167"/>
      <c r="D51" s="167"/>
      <c r="E51" s="167"/>
      <c r="F51" s="167"/>
      <c r="G51" s="167"/>
      <c r="H51" s="167"/>
      <c r="I51" s="122">
        <v>0</v>
      </c>
      <c r="J51" s="122">
        <v>0</v>
      </c>
      <c r="K51" s="167"/>
      <c r="L51" s="167"/>
      <c r="M51" s="167"/>
      <c r="N51" s="167"/>
      <c r="O51" s="167"/>
      <c r="P51" s="167"/>
      <c r="Q51" s="122">
        <v>0</v>
      </c>
      <c r="R51" s="167"/>
      <c r="S51" s="167"/>
      <c r="T51" s="167"/>
      <c r="U51" s="167"/>
      <c r="V51" s="167"/>
      <c r="W51" s="167"/>
      <c r="X51" s="167"/>
      <c r="Y51" s="167"/>
      <c r="Z51" s="122">
        <v>0</v>
      </c>
      <c r="AA51" s="167"/>
      <c r="AB51" s="167"/>
      <c r="AC51" s="167"/>
      <c r="AD51" s="167"/>
      <c r="AE51" s="167"/>
      <c r="AF51" s="167"/>
      <c r="AG51" s="122">
        <v>0</v>
      </c>
    </row>
    <row r="52" spans="1:33" ht="12.75">
      <c r="A52" s="209" t="s">
        <v>505</v>
      </c>
      <c r="B52" s="274" t="s">
        <v>1542</v>
      </c>
      <c r="C52" s="247"/>
      <c r="D52" s="247"/>
      <c r="E52" s="247"/>
      <c r="F52" s="247"/>
      <c r="G52" s="247"/>
      <c r="H52" s="247"/>
      <c r="I52" s="248"/>
      <c r="J52" s="274" t="s">
        <v>1543</v>
      </c>
      <c r="K52" s="247"/>
      <c r="L52" s="247"/>
      <c r="M52" s="247"/>
      <c r="N52" s="247"/>
      <c r="O52" s="247"/>
      <c r="P52" s="247"/>
      <c r="Q52" s="248"/>
      <c r="R52" s="274" t="s">
        <v>1544</v>
      </c>
      <c r="S52" s="247"/>
      <c r="T52" s="247"/>
      <c r="U52" s="247"/>
      <c r="V52" s="247"/>
      <c r="W52" s="247"/>
      <c r="X52" s="247"/>
      <c r="Y52" s="248"/>
      <c r="Z52" s="274" t="s">
        <v>1545</v>
      </c>
      <c r="AA52" s="247"/>
      <c r="AB52" s="247"/>
      <c r="AC52" s="247"/>
      <c r="AD52" s="247"/>
      <c r="AE52" s="247"/>
      <c r="AF52" s="247"/>
      <c r="AG52" s="248"/>
    </row>
    <row r="53" spans="1:33" ht="12.75">
      <c r="A53" s="123" t="s">
        <v>331</v>
      </c>
      <c r="B53" s="122">
        <v>0</v>
      </c>
      <c r="C53" s="167"/>
      <c r="D53" s="167"/>
      <c r="E53" s="167"/>
      <c r="F53" s="167"/>
      <c r="G53" s="167"/>
      <c r="H53" s="122">
        <v>0</v>
      </c>
      <c r="I53" s="122">
        <v>0</v>
      </c>
      <c r="J53" s="122">
        <v>0</v>
      </c>
      <c r="K53" s="167"/>
      <c r="L53" s="167"/>
      <c r="M53" s="167"/>
      <c r="N53" s="167"/>
      <c r="O53" s="167"/>
      <c r="P53" s="122">
        <v>0</v>
      </c>
      <c r="Q53" s="122">
        <v>0</v>
      </c>
      <c r="R53" s="167"/>
      <c r="S53" s="167"/>
      <c r="T53" s="167"/>
      <c r="U53" s="167"/>
      <c r="V53" s="167"/>
      <c r="W53" s="167"/>
      <c r="X53" s="167"/>
      <c r="Y53" s="167"/>
      <c r="Z53" s="122">
        <v>0</v>
      </c>
      <c r="AA53" s="167"/>
      <c r="AB53" s="167"/>
      <c r="AC53" s="167"/>
      <c r="AD53" s="167"/>
      <c r="AE53" s="167"/>
      <c r="AF53" s="122">
        <v>0</v>
      </c>
      <c r="AG53" s="122">
        <v>0</v>
      </c>
    </row>
    <row r="54" spans="1:33" ht="12.75">
      <c r="A54" s="123" t="s">
        <v>530</v>
      </c>
      <c r="B54" s="122">
        <v>0</v>
      </c>
      <c r="C54" s="167"/>
      <c r="D54" s="167"/>
      <c r="E54" s="167"/>
      <c r="F54" s="167"/>
      <c r="G54" s="167"/>
      <c r="H54" s="167"/>
      <c r="I54" s="122">
        <v>0</v>
      </c>
      <c r="J54" s="122">
        <v>0</v>
      </c>
      <c r="K54" s="167"/>
      <c r="L54" s="167"/>
      <c r="M54" s="167"/>
      <c r="N54" s="167"/>
      <c r="O54" s="167"/>
      <c r="P54" s="167"/>
      <c r="Q54" s="122">
        <v>0</v>
      </c>
      <c r="R54" s="167"/>
      <c r="S54" s="167"/>
      <c r="T54" s="167"/>
      <c r="U54" s="167"/>
      <c r="V54" s="167"/>
      <c r="W54" s="167"/>
      <c r="X54" s="167"/>
      <c r="Y54" s="167"/>
      <c r="Z54" s="122">
        <v>0</v>
      </c>
      <c r="AA54" s="167"/>
      <c r="AB54" s="167"/>
      <c r="AC54" s="167"/>
      <c r="AD54" s="167"/>
      <c r="AE54" s="167"/>
      <c r="AF54" s="167"/>
      <c r="AG54" s="122">
        <v>0</v>
      </c>
    </row>
    <row r="55" spans="1:33" ht="12.75">
      <c r="A55" s="123" t="s">
        <v>535</v>
      </c>
      <c r="B55" s="122">
        <v>0</v>
      </c>
      <c r="C55" s="167"/>
      <c r="D55" s="167"/>
      <c r="E55" s="167"/>
      <c r="F55" s="167"/>
      <c r="G55" s="167"/>
      <c r="H55" s="122">
        <v>0</v>
      </c>
      <c r="I55" s="122">
        <v>0</v>
      </c>
      <c r="J55" s="122">
        <v>0</v>
      </c>
      <c r="K55" s="167"/>
      <c r="L55" s="167"/>
      <c r="M55" s="167"/>
      <c r="N55" s="167"/>
      <c r="O55" s="167"/>
      <c r="P55" s="122">
        <v>0</v>
      </c>
      <c r="Q55" s="122">
        <v>0</v>
      </c>
      <c r="R55" s="167"/>
      <c r="S55" s="167"/>
      <c r="T55" s="167"/>
      <c r="U55" s="167"/>
      <c r="V55" s="167"/>
      <c r="W55" s="167"/>
      <c r="X55" s="167"/>
      <c r="Y55" s="167"/>
      <c r="Z55" s="122">
        <v>0</v>
      </c>
      <c r="AA55" s="167"/>
      <c r="AB55" s="167"/>
      <c r="AC55" s="167"/>
      <c r="AD55" s="167"/>
      <c r="AE55" s="167"/>
      <c r="AF55" s="122">
        <v>0</v>
      </c>
      <c r="AG55" s="122">
        <v>0</v>
      </c>
    </row>
    <row r="56" spans="1:33" ht="12.75">
      <c r="A56" s="123" t="s">
        <v>543</v>
      </c>
      <c r="B56" s="122">
        <v>3.4</v>
      </c>
      <c r="C56" s="167"/>
      <c r="D56" s="167"/>
      <c r="E56" s="167"/>
      <c r="F56" s="167"/>
      <c r="G56" s="167"/>
      <c r="H56" s="122">
        <v>0</v>
      </c>
      <c r="I56" s="122">
        <v>1.7</v>
      </c>
      <c r="J56" s="122">
        <v>50</v>
      </c>
      <c r="K56" s="167"/>
      <c r="L56" s="167"/>
      <c r="M56" s="167"/>
      <c r="N56" s="167"/>
      <c r="O56" s="167"/>
      <c r="P56" s="122">
        <v>0</v>
      </c>
      <c r="Q56" s="122">
        <v>25</v>
      </c>
      <c r="R56" s="122">
        <v>6.4</v>
      </c>
      <c r="S56" s="167"/>
      <c r="T56" s="167"/>
      <c r="U56" s="167"/>
      <c r="V56" s="167"/>
      <c r="W56" s="167"/>
      <c r="X56" s="167"/>
      <c r="Y56" s="122">
        <v>6.4</v>
      </c>
      <c r="Z56" s="122">
        <v>3.4</v>
      </c>
      <c r="AA56" s="167"/>
      <c r="AB56" s="167"/>
      <c r="AC56" s="167"/>
      <c r="AD56" s="167"/>
      <c r="AE56" s="167"/>
      <c r="AF56" s="122">
        <v>0</v>
      </c>
      <c r="AG56" s="122">
        <v>1.7</v>
      </c>
    </row>
    <row r="57" spans="1:33" ht="12.75">
      <c r="A57" s="123" t="s">
        <v>548</v>
      </c>
      <c r="B57" s="122">
        <v>0</v>
      </c>
      <c r="C57" s="167"/>
      <c r="D57" s="167"/>
      <c r="E57" s="167"/>
      <c r="F57" s="167"/>
      <c r="G57" s="167"/>
      <c r="H57" s="167"/>
      <c r="I57" s="122">
        <v>0</v>
      </c>
      <c r="J57" s="122">
        <v>0</v>
      </c>
      <c r="K57" s="167"/>
      <c r="L57" s="167"/>
      <c r="M57" s="167"/>
      <c r="N57" s="167"/>
      <c r="O57" s="167"/>
      <c r="P57" s="167"/>
      <c r="Q57" s="122">
        <v>0</v>
      </c>
      <c r="R57" s="167"/>
      <c r="S57" s="167"/>
      <c r="T57" s="167"/>
      <c r="U57" s="167"/>
      <c r="V57" s="167"/>
      <c r="W57" s="167"/>
      <c r="X57" s="167"/>
      <c r="Y57" s="167"/>
      <c r="Z57" s="122">
        <v>0</v>
      </c>
      <c r="AA57" s="167"/>
      <c r="AB57" s="167"/>
      <c r="AC57" s="167"/>
      <c r="AD57" s="167"/>
      <c r="AE57" s="167"/>
      <c r="AF57" s="167"/>
      <c r="AG57" s="122">
        <v>0</v>
      </c>
    </row>
    <row r="58" spans="1:33" ht="12.75">
      <c r="A58" s="273" t="s">
        <v>1969</v>
      </c>
      <c r="B58" s="247"/>
      <c r="C58" s="247"/>
      <c r="D58" s="247"/>
      <c r="E58" s="247"/>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8"/>
    </row>
    <row r="59" spans="1:33" ht="12.75">
      <c r="A59" s="209" t="s">
        <v>505</v>
      </c>
      <c r="B59" s="274" t="s">
        <v>1518</v>
      </c>
      <c r="C59" s="247"/>
      <c r="D59" s="247"/>
      <c r="E59" s="247"/>
      <c r="F59" s="247"/>
      <c r="G59" s="247"/>
      <c r="H59" s="247"/>
      <c r="I59" s="248"/>
      <c r="J59" s="274" t="s">
        <v>1519</v>
      </c>
      <c r="K59" s="247"/>
      <c r="L59" s="247"/>
      <c r="M59" s="247"/>
      <c r="N59" s="247"/>
      <c r="O59" s="247"/>
      <c r="P59" s="247"/>
      <c r="Q59" s="248"/>
      <c r="R59" s="274" t="s">
        <v>842</v>
      </c>
      <c r="S59" s="247"/>
      <c r="T59" s="247"/>
      <c r="U59" s="247"/>
      <c r="V59" s="247"/>
      <c r="W59" s="247"/>
      <c r="X59" s="247"/>
      <c r="Y59" s="248"/>
      <c r="Z59" s="274" t="s">
        <v>1520</v>
      </c>
      <c r="AA59" s="247"/>
      <c r="AB59" s="247"/>
      <c r="AC59" s="247"/>
      <c r="AD59" s="247"/>
      <c r="AE59" s="247"/>
      <c r="AF59" s="247"/>
      <c r="AG59" s="248"/>
    </row>
    <row r="60" spans="1:33" ht="12.75">
      <c r="A60" s="210"/>
      <c r="B60" s="211" t="s">
        <v>1522</v>
      </c>
      <c r="C60" s="211" t="s">
        <v>1523</v>
      </c>
      <c r="D60" s="211" t="s">
        <v>847</v>
      </c>
      <c r="E60" s="211" t="s">
        <v>1524</v>
      </c>
      <c r="F60" s="211" t="s">
        <v>1525</v>
      </c>
      <c r="G60" s="211" t="s">
        <v>1526</v>
      </c>
      <c r="H60" s="211" t="s">
        <v>1527</v>
      </c>
      <c r="I60" s="211" t="s">
        <v>1528</v>
      </c>
      <c r="J60" s="211" t="s">
        <v>1522</v>
      </c>
      <c r="K60" s="211" t="s">
        <v>1523</v>
      </c>
      <c r="L60" s="211" t="s">
        <v>847</v>
      </c>
      <c r="M60" s="211" t="s">
        <v>1524</v>
      </c>
      <c r="N60" s="211" t="s">
        <v>1525</v>
      </c>
      <c r="O60" s="211" t="s">
        <v>1526</v>
      </c>
      <c r="P60" s="211" t="s">
        <v>1527</v>
      </c>
      <c r="Q60" s="211" t="s">
        <v>1528</v>
      </c>
      <c r="R60" s="211" t="s">
        <v>1522</v>
      </c>
      <c r="S60" s="211" t="s">
        <v>1523</v>
      </c>
      <c r="T60" s="211" t="s">
        <v>847</v>
      </c>
      <c r="U60" s="211" t="s">
        <v>1524</v>
      </c>
      <c r="V60" s="211" t="s">
        <v>1525</v>
      </c>
      <c r="W60" s="211" t="s">
        <v>1526</v>
      </c>
      <c r="X60" s="211" t="s">
        <v>1527</v>
      </c>
      <c r="Y60" s="211" t="s">
        <v>1528</v>
      </c>
      <c r="Z60" s="211" t="s">
        <v>1522</v>
      </c>
      <c r="AA60" s="211" t="s">
        <v>1523</v>
      </c>
      <c r="AB60" s="211" t="s">
        <v>847</v>
      </c>
      <c r="AC60" s="211" t="s">
        <v>1524</v>
      </c>
      <c r="AD60" s="211" t="s">
        <v>1525</v>
      </c>
      <c r="AE60" s="211" t="s">
        <v>1526</v>
      </c>
      <c r="AF60" s="211" t="s">
        <v>1527</v>
      </c>
      <c r="AG60" s="211" t="s">
        <v>1528</v>
      </c>
    </row>
    <row r="61" spans="1:33" ht="12.75">
      <c r="A61" s="123" t="s">
        <v>331</v>
      </c>
      <c r="B61" s="167"/>
      <c r="C61" s="167"/>
      <c r="D61" s="167"/>
      <c r="E61" s="167"/>
      <c r="F61" s="167"/>
      <c r="G61" s="167"/>
      <c r="H61" s="122">
        <v>0</v>
      </c>
      <c r="I61" s="122">
        <v>0</v>
      </c>
      <c r="J61" s="167"/>
      <c r="K61" s="167"/>
      <c r="L61" s="167"/>
      <c r="M61" s="167"/>
      <c r="N61" s="167"/>
      <c r="O61" s="167"/>
      <c r="P61" s="122">
        <v>0</v>
      </c>
      <c r="Q61" s="122">
        <v>0</v>
      </c>
      <c r="R61" s="167"/>
      <c r="S61" s="167"/>
      <c r="T61" s="167"/>
      <c r="U61" s="167"/>
      <c r="V61" s="167"/>
      <c r="W61" s="167"/>
      <c r="X61" s="167"/>
      <c r="Y61" s="167"/>
      <c r="Z61" s="167"/>
      <c r="AA61" s="167"/>
      <c r="AB61" s="167"/>
      <c r="AC61" s="167"/>
      <c r="AD61" s="167"/>
      <c r="AE61" s="167"/>
      <c r="AF61" s="122">
        <v>0</v>
      </c>
      <c r="AG61" s="122">
        <v>0</v>
      </c>
    </row>
    <row r="62" spans="1:33" ht="12.75">
      <c r="A62" s="123" t="s">
        <v>530</v>
      </c>
      <c r="B62" s="167"/>
      <c r="C62" s="167"/>
      <c r="D62" s="167"/>
      <c r="E62" s="167"/>
      <c r="F62" s="167"/>
      <c r="G62" s="167"/>
      <c r="H62" s="122">
        <v>0</v>
      </c>
      <c r="I62" s="122">
        <v>0</v>
      </c>
      <c r="J62" s="167"/>
      <c r="K62" s="167"/>
      <c r="L62" s="167"/>
      <c r="M62" s="167"/>
      <c r="N62" s="167"/>
      <c r="O62" s="167"/>
      <c r="P62" s="122">
        <v>0</v>
      </c>
      <c r="Q62" s="122">
        <v>0</v>
      </c>
      <c r="R62" s="167"/>
      <c r="S62" s="167"/>
      <c r="T62" s="167"/>
      <c r="U62" s="167"/>
      <c r="V62" s="167"/>
      <c r="W62" s="167"/>
      <c r="X62" s="167"/>
      <c r="Y62" s="167"/>
      <c r="Z62" s="167"/>
      <c r="AA62" s="167"/>
      <c r="AB62" s="167"/>
      <c r="AC62" s="167"/>
      <c r="AD62" s="167"/>
      <c r="AE62" s="167"/>
      <c r="AF62" s="122">
        <v>0</v>
      </c>
      <c r="AG62" s="122">
        <v>0</v>
      </c>
    </row>
    <row r="63" spans="1:33" ht="12.75">
      <c r="A63" s="123" t="s">
        <v>535</v>
      </c>
      <c r="B63" s="167"/>
      <c r="C63" s="167"/>
      <c r="D63" s="167"/>
      <c r="E63" s="167"/>
      <c r="F63" s="167"/>
      <c r="G63" s="167"/>
      <c r="H63" s="122">
        <v>0</v>
      </c>
      <c r="I63" s="122">
        <v>0</v>
      </c>
      <c r="J63" s="167"/>
      <c r="K63" s="167"/>
      <c r="L63" s="167"/>
      <c r="M63" s="167"/>
      <c r="N63" s="167"/>
      <c r="O63" s="167"/>
      <c r="P63" s="122">
        <v>0</v>
      </c>
      <c r="Q63" s="122">
        <v>0</v>
      </c>
      <c r="R63" s="167"/>
      <c r="S63" s="167"/>
      <c r="T63" s="167"/>
      <c r="U63" s="167"/>
      <c r="V63" s="167"/>
      <c r="W63" s="167"/>
      <c r="X63" s="167"/>
      <c r="Y63" s="167"/>
      <c r="Z63" s="167"/>
      <c r="AA63" s="167"/>
      <c r="AB63" s="167"/>
      <c r="AC63" s="167"/>
      <c r="AD63" s="167"/>
      <c r="AE63" s="167"/>
      <c r="AF63" s="122">
        <v>0</v>
      </c>
      <c r="AG63" s="122">
        <v>0</v>
      </c>
    </row>
    <row r="64" spans="1:33" ht="12.75">
      <c r="A64" s="123" t="s">
        <v>543</v>
      </c>
      <c r="B64" s="167"/>
      <c r="C64" s="167"/>
      <c r="D64" s="167"/>
      <c r="E64" s="167"/>
      <c r="F64" s="167"/>
      <c r="G64" s="167"/>
      <c r="H64" s="122">
        <v>0</v>
      </c>
      <c r="I64" s="122">
        <v>0</v>
      </c>
      <c r="J64" s="167"/>
      <c r="K64" s="167"/>
      <c r="L64" s="167"/>
      <c r="M64" s="167"/>
      <c r="N64" s="167"/>
      <c r="O64" s="167"/>
      <c r="P64" s="122">
        <v>0</v>
      </c>
      <c r="Q64" s="122">
        <v>0</v>
      </c>
      <c r="R64" s="167"/>
      <c r="S64" s="167"/>
      <c r="T64" s="167"/>
      <c r="U64" s="167"/>
      <c r="V64" s="167"/>
      <c r="W64" s="167"/>
      <c r="X64" s="167"/>
      <c r="Y64" s="167"/>
      <c r="Z64" s="167"/>
      <c r="AA64" s="167"/>
      <c r="AB64" s="167"/>
      <c r="AC64" s="167"/>
      <c r="AD64" s="167"/>
      <c r="AE64" s="167"/>
      <c r="AF64" s="122">
        <v>0</v>
      </c>
      <c r="AG64" s="122">
        <v>0</v>
      </c>
    </row>
    <row r="65" spans="1:33" ht="12.75">
      <c r="A65" s="123" t="s">
        <v>548</v>
      </c>
      <c r="B65" s="167"/>
      <c r="C65" s="167"/>
      <c r="D65" s="167"/>
      <c r="E65" s="167"/>
      <c r="F65" s="167"/>
      <c r="G65" s="167"/>
      <c r="H65" s="122">
        <v>0</v>
      </c>
      <c r="I65" s="122">
        <v>0</v>
      </c>
      <c r="J65" s="167"/>
      <c r="K65" s="167"/>
      <c r="L65" s="167"/>
      <c r="M65" s="167"/>
      <c r="N65" s="167"/>
      <c r="O65" s="167"/>
      <c r="P65" s="122">
        <v>0</v>
      </c>
      <c r="Q65" s="122">
        <v>0</v>
      </c>
      <c r="R65" s="167"/>
      <c r="S65" s="167"/>
      <c r="T65" s="167"/>
      <c r="U65" s="167"/>
      <c r="V65" s="167"/>
      <c r="W65" s="167"/>
      <c r="X65" s="167"/>
      <c r="Y65" s="167"/>
      <c r="Z65" s="167"/>
      <c r="AA65" s="167"/>
      <c r="AB65" s="167"/>
      <c r="AC65" s="167"/>
      <c r="AD65" s="167"/>
      <c r="AE65" s="167"/>
      <c r="AF65" s="122">
        <v>0</v>
      </c>
      <c r="AG65" s="122">
        <v>0</v>
      </c>
    </row>
    <row r="66" spans="1:33" ht="12.75">
      <c r="A66" s="209" t="s">
        <v>505</v>
      </c>
      <c r="B66" s="274" t="s">
        <v>1542</v>
      </c>
      <c r="C66" s="247"/>
      <c r="D66" s="247"/>
      <c r="E66" s="247"/>
      <c r="F66" s="247"/>
      <c r="G66" s="247"/>
      <c r="H66" s="247"/>
      <c r="I66" s="248"/>
      <c r="J66" s="274" t="s">
        <v>1543</v>
      </c>
      <c r="K66" s="247"/>
      <c r="L66" s="247"/>
      <c r="M66" s="247"/>
      <c r="N66" s="247"/>
      <c r="O66" s="247"/>
      <c r="P66" s="247"/>
      <c r="Q66" s="248"/>
      <c r="R66" s="274" t="s">
        <v>1544</v>
      </c>
      <c r="S66" s="247"/>
      <c r="T66" s="247"/>
      <c r="U66" s="247"/>
      <c r="V66" s="247"/>
      <c r="W66" s="247"/>
      <c r="X66" s="247"/>
      <c r="Y66" s="248"/>
      <c r="Z66" s="274" t="s">
        <v>1545</v>
      </c>
      <c r="AA66" s="247"/>
      <c r="AB66" s="247"/>
      <c r="AC66" s="247"/>
      <c r="AD66" s="247"/>
      <c r="AE66" s="247"/>
      <c r="AF66" s="247"/>
      <c r="AG66" s="248"/>
    </row>
    <row r="67" spans="1:33" ht="12.75">
      <c r="A67" s="123" t="s">
        <v>331</v>
      </c>
      <c r="B67" s="167"/>
      <c r="C67" s="167"/>
      <c r="D67" s="167"/>
      <c r="E67" s="167"/>
      <c r="F67" s="167"/>
      <c r="G67" s="167"/>
      <c r="H67" s="122">
        <v>0</v>
      </c>
      <c r="I67" s="122">
        <v>0</v>
      </c>
      <c r="J67" s="167"/>
      <c r="K67" s="167"/>
      <c r="L67" s="167"/>
      <c r="M67" s="167"/>
      <c r="N67" s="167"/>
      <c r="O67" s="167"/>
      <c r="P67" s="122">
        <v>0</v>
      </c>
      <c r="Q67" s="122">
        <v>0</v>
      </c>
      <c r="R67" s="167"/>
      <c r="S67" s="167"/>
      <c r="T67" s="167"/>
      <c r="U67" s="167"/>
      <c r="V67" s="167"/>
      <c r="W67" s="167"/>
      <c r="X67" s="167"/>
      <c r="Y67" s="167"/>
      <c r="Z67" s="167"/>
      <c r="AA67" s="167"/>
      <c r="AB67" s="167"/>
      <c r="AC67" s="167"/>
      <c r="AD67" s="167"/>
      <c r="AE67" s="167"/>
      <c r="AF67" s="122">
        <v>0</v>
      </c>
      <c r="AG67" s="122">
        <v>0</v>
      </c>
    </row>
    <row r="68" spans="1:33" ht="12.75">
      <c r="A68" s="123" t="s">
        <v>530</v>
      </c>
      <c r="B68" s="167"/>
      <c r="C68" s="167"/>
      <c r="D68" s="167"/>
      <c r="E68" s="167"/>
      <c r="F68" s="167"/>
      <c r="G68" s="167"/>
      <c r="H68" s="122">
        <v>0</v>
      </c>
      <c r="I68" s="122">
        <v>0</v>
      </c>
      <c r="J68" s="167"/>
      <c r="K68" s="167"/>
      <c r="L68" s="167"/>
      <c r="M68" s="167"/>
      <c r="N68" s="167"/>
      <c r="O68" s="167"/>
      <c r="P68" s="122">
        <v>0</v>
      </c>
      <c r="Q68" s="122">
        <v>0</v>
      </c>
      <c r="R68" s="167"/>
      <c r="S68" s="167"/>
      <c r="T68" s="167"/>
      <c r="U68" s="167"/>
      <c r="V68" s="167"/>
      <c r="W68" s="167"/>
      <c r="X68" s="167"/>
      <c r="Y68" s="167"/>
      <c r="Z68" s="167"/>
      <c r="AA68" s="167"/>
      <c r="AB68" s="167"/>
      <c r="AC68" s="167"/>
      <c r="AD68" s="167"/>
      <c r="AE68" s="167"/>
      <c r="AF68" s="122">
        <v>0</v>
      </c>
      <c r="AG68" s="122">
        <v>0</v>
      </c>
    </row>
    <row r="69" spans="1:33" ht="12.75">
      <c r="A69" s="123" t="s">
        <v>535</v>
      </c>
      <c r="B69" s="167"/>
      <c r="C69" s="167"/>
      <c r="D69" s="167"/>
      <c r="E69" s="167"/>
      <c r="F69" s="167"/>
      <c r="G69" s="167"/>
      <c r="H69" s="122">
        <v>0</v>
      </c>
      <c r="I69" s="122">
        <v>0</v>
      </c>
      <c r="J69" s="167"/>
      <c r="K69" s="167"/>
      <c r="L69" s="167"/>
      <c r="M69" s="167"/>
      <c r="N69" s="167"/>
      <c r="O69" s="167"/>
      <c r="P69" s="122">
        <v>0</v>
      </c>
      <c r="Q69" s="122">
        <v>0</v>
      </c>
      <c r="R69" s="167"/>
      <c r="S69" s="167"/>
      <c r="T69" s="167"/>
      <c r="U69" s="167"/>
      <c r="V69" s="167"/>
      <c r="W69" s="167"/>
      <c r="X69" s="167"/>
      <c r="Y69" s="167"/>
      <c r="Z69" s="167"/>
      <c r="AA69" s="167"/>
      <c r="AB69" s="167"/>
      <c r="AC69" s="167"/>
      <c r="AD69" s="167"/>
      <c r="AE69" s="167"/>
      <c r="AF69" s="122">
        <v>0</v>
      </c>
      <c r="AG69" s="122">
        <v>0</v>
      </c>
    </row>
    <row r="70" spans="1:33" ht="12.75">
      <c r="A70" s="123" t="s">
        <v>543</v>
      </c>
      <c r="B70" s="167"/>
      <c r="C70" s="167"/>
      <c r="D70" s="167"/>
      <c r="E70" s="167"/>
      <c r="F70" s="167"/>
      <c r="G70" s="167"/>
      <c r="H70" s="122">
        <v>0</v>
      </c>
      <c r="I70" s="122">
        <v>0</v>
      </c>
      <c r="J70" s="167"/>
      <c r="K70" s="167"/>
      <c r="L70" s="167"/>
      <c r="M70" s="167"/>
      <c r="N70" s="167"/>
      <c r="O70" s="167"/>
      <c r="P70" s="122">
        <v>0</v>
      </c>
      <c r="Q70" s="122">
        <v>0</v>
      </c>
      <c r="R70" s="167"/>
      <c r="S70" s="167"/>
      <c r="T70" s="167"/>
      <c r="U70" s="167"/>
      <c r="V70" s="167"/>
      <c r="W70" s="167"/>
      <c r="X70" s="167"/>
      <c r="Y70" s="167"/>
      <c r="Z70" s="167"/>
      <c r="AA70" s="167"/>
      <c r="AB70" s="167"/>
      <c r="AC70" s="167"/>
      <c r="AD70" s="167"/>
      <c r="AE70" s="167"/>
      <c r="AF70" s="122">
        <v>0</v>
      </c>
      <c r="AG70" s="122">
        <v>0</v>
      </c>
    </row>
    <row r="71" spans="1:33" ht="12.75">
      <c r="A71" s="123" t="s">
        <v>548</v>
      </c>
      <c r="B71" s="167"/>
      <c r="C71" s="167"/>
      <c r="D71" s="167"/>
      <c r="E71" s="167"/>
      <c r="F71" s="167"/>
      <c r="G71" s="167"/>
      <c r="H71" s="122">
        <v>0</v>
      </c>
      <c r="I71" s="122">
        <v>0</v>
      </c>
      <c r="J71" s="167"/>
      <c r="K71" s="167"/>
      <c r="L71" s="167"/>
      <c r="M71" s="167"/>
      <c r="N71" s="167"/>
      <c r="O71" s="167"/>
      <c r="P71" s="122">
        <v>0</v>
      </c>
      <c r="Q71" s="122">
        <v>0</v>
      </c>
      <c r="R71" s="167"/>
      <c r="S71" s="167"/>
      <c r="T71" s="167"/>
      <c r="U71" s="167"/>
      <c r="V71" s="167"/>
      <c r="W71" s="167"/>
      <c r="X71" s="167"/>
      <c r="Y71" s="167"/>
      <c r="Z71" s="167"/>
      <c r="AA71" s="167"/>
      <c r="AB71" s="167"/>
      <c r="AC71" s="167"/>
      <c r="AD71" s="167"/>
      <c r="AE71" s="167"/>
      <c r="AF71" s="122">
        <v>0</v>
      </c>
      <c r="AG71" s="122">
        <v>0</v>
      </c>
    </row>
  </sheetData>
  <mergeCells count="46">
    <mergeCell ref="Z38:AG38"/>
    <mergeCell ref="A44:AG44"/>
    <mergeCell ref="B45:I45"/>
    <mergeCell ref="J45:Q45"/>
    <mergeCell ref="R45:Y45"/>
    <mergeCell ref="Z45:AG45"/>
    <mergeCell ref="J38:Q38"/>
    <mergeCell ref="R38:Y38"/>
    <mergeCell ref="B38:I38"/>
    <mergeCell ref="B52:I52"/>
    <mergeCell ref="J66:Q66"/>
    <mergeCell ref="R66:Y66"/>
    <mergeCell ref="Z52:AG52"/>
    <mergeCell ref="A58:AG58"/>
    <mergeCell ref="B59:I59"/>
    <mergeCell ref="J59:Q59"/>
    <mergeCell ref="R59:Y59"/>
    <mergeCell ref="Z59:AG59"/>
    <mergeCell ref="B66:I66"/>
    <mergeCell ref="Z66:AG66"/>
    <mergeCell ref="J52:Q52"/>
    <mergeCell ref="R52:Y52"/>
    <mergeCell ref="A1:AG1"/>
    <mergeCell ref="A2:AG2"/>
    <mergeCell ref="B3:I3"/>
    <mergeCell ref="J3:Q3"/>
    <mergeCell ref="R3:Y3"/>
    <mergeCell ref="Z3:AG3"/>
    <mergeCell ref="J24:Q24"/>
    <mergeCell ref="R24:Y24"/>
    <mergeCell ref="Z10:AG10"/>
    <mergeCell ref="A16:AG16"/>
    <mergeCell ref="B17:I17"/>
    <mergeCell ref="J17:Q17"/>
    <mergeCell ref="R17:Y17"/>
    <mergeCell ref="Z17:AG17"/>
    <mergeCell ref="B24:I24"/>
    <mergeCell ref="Z24:AG24"/>
    <mergeCell ref="J10:Q10"/>
    <mergeCell ref="R10:Y10"/>
    <mergeCell ref="B10:I10"/>
    <mergeCell ref="A30:AG30"/>
    <mergeCell ref="B31:I31"/>
    <mergeCell ref="J31:Q31"/>
    <mergeCell ref="R31:Y31"/>
    <mergeCell ref="Z31:AG31"/>
  </mergeCells>
  <conditionalFormatting sqref="B5:AG9 B11:AG15 B19:AG23 B25:AG29 B33:AG37 B39:AG43 B47:AG51 B53:AG57 B61:AG65 B67:AG71">
    <cfRule type="colorScale" priority="1">
      <colorScale>
        <cfvo type="min"/>
        <cfvo type="percentile" val="50"/>
        <cfvo type="max"/>
        <color rgb="FFE67C73"/>
        <color rgb="FFFFFFFF"/>
        <color rgb="FF57BB8A"/>
      </colorScale>
    </cfRule>
  </conditionalFormatting>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sheetPr>
  <dimension ref="A1:AG29"/>
  <sheetViews>
    <sheetView workbookViewId="0">
      <selection sqref="A1:AG1"/>
    </sheetView>
  </sheetViews>
  <sheetFormatPr defaultColWidth="14.42578125" defaultRowHeight="15.75" customHeight="1"/>
  <cols>
    <col min="1" max="1" width="26.140625" customWidth="1"/>
    <col min="2" max="33" width="5.85546875" customWidth="1"/>
  </cols>
  <sheetData>
    <row r="1" spans="1:33" ht="53.25" customHeight="1">
      <c r="A1" s="292" t="s">
        <v>1970</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4"/>
    </row>
    <row r="2" spans="1:33" ht="12.75">
      <c r="A2" s="273" t="s">
        <v>1965</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8"/>
    </row>
    <row r="3" spans="1:33" ht="12.75">
      <c r="A3" s="212" t="s">
        <v>505</v>
      </c>
      <c r="B3" s="275" t="s">
        <v>1518</v>
      </c>
      <c r="C3" s="247"/>
      <c r="D3" s="247"/>
      <c r="E3" s="247"/>
      <c r="F3" s="247"/>
      <c r="G3" s="247"/>
      <c r="H3" s="247"/>
      <c r="I3" s="248"/>
      <c r="J3" s="275" t="s">
        <v>1519</v>
      </c>
      <c r="K3" s="247"/>
      <c r="L3" s="247"/>
      <c r="M3" s="247"/>
      <c r="N3" s="247"/>
      <c r="O3" s="247"/>
      <c r="P3" s="247"/>
      <c r="Q3" s="248"/>
      <c r="R3" s="275" t="s">
        <v>842</v>
      </c>
      <c r="S3" s="247"/>
      <c r="T3" s="247"/>
      <c r="U3" s="247"/>
      <c r="V3" s="247"/>
      <c r="W3" s="247"/>
      <c r="X3" s="247"/>
      <c r="Y3" s="248"/>
      <c r="Z3" s="275" t="s">
        <v>1520</v>
      </c>
      <c r="AA3" s="247"/>
      <c r="AB3" s="247"/>
      <c r="AC3" s="247"/>
      <c r="AD3" s="247"/>
      <c r="AE3" s="247"/>
      <c r="AF3" s="247"/>
      <c r="AG3" s="248"/>
    </row>
    <row r="4" spans="1:33" ht="12.75">
      <c r="A4" s="130"/>
      <c r="B4" s="208" t="s">
        <v>1522</v>
      </c>
      <c r="C4" s="208" t="s">
        <v>1523</v>
      </c>
      <c r="D4" s="208" t="s">
        <v>847</v>
      </c>
      <c r="E4" s="208" t="s">
        <v>1524</v>
      </c>
      <c r="F4" s="208" t="s">
        <v>1525</v>
      </c>
      <c r="G4" s="208" t="s">
        <v>1526</v>
      </c>
      <c r="H4" s="208" t="s">
        <v>1527</v>
      </c>
      <c r="I4" s="208" t="s">
        <v>1528</v>
      </c>
      <c r="J4" s="208" t="s">
        <v>1522</v>
      </c>
      <c r="K4" s="208" t="s">
        <v>1523</v>
      </c>
      <c r="L4" s="208" t="s">
        <v>847</v>
      </c>
      <c r="M4" s="208" t="s">
        <v>1524</v>
      </c>
      <c r="N4" s="208" t="s">
        <v>1525</v>
      </c>
      <c r="O4" s="208" t="s">
        <v>1526</v>
      </c>
      <c r="P4" s="208" t="s">
        <v>1527</v>
      </c>
      <c r="Q4" s="208" t="s">
        <v>1528</v>
      </c>
      <c r="R4" s="208" t="s">
        <v>1522</v>
      </c>
      <c r="S4" s="208" t="s">
        <v>1523</v>
      </c>
      <c r="T4" s="208" t="s">
        <v>847</v>
      </c>
      <c r="U4" s="208" t="s">
        <v>1524</v>
      </c>
      <c r="V4" s="208" t="s">
        <v>1525</v>
      </c>
      <c r="W4" s="208" t="s">
        <v>1526</v>
      </c>
      <c r="X4" s="208" t="s">
        <v>1527</v>
      </c>
      <c r="Y4" s="208" t="s">
        <v>1528</v>
      </c>
      <c r="Z4" s="208" t="s">
        <v>1522</v>
      </c>
      <c r="AA4" s="208" t="s">
        <v>1523</v>
      </c>
      <c r="AB4" s="208" t="s">
        <v>847</v>
      </c>
      <c r="AC4" s="208" t="s">
        <v>1524</v>
      </c>
      <c r="AD4" s="208" t="s">
        <v>1525</v>
      </c>
      <c r="AE4" s="208" t="s">
        <v>1526</v>
      </c>
      <c r="AF4" s="208" t="s">
        <v>1527</v>
      </c>
      <c r="AG4" s="208" t="s">
        <v>1528</v>
      </c>
    </row>
    <row r="5" spans="1:33" ht="12.75">
      <c r="A5" s="123" t="s">
        <v>331</v>
      </c>
      <c r="B5" s="122">
        <v>100</v>
      </c>
      <c r="C5" s="122">
        <v>99.1</v>
      </c>
      <c r="D5" s="122">
        <v>98.9</v>
      </c>
      <c r="E5" s="122">
        <v>98.6</v>
      </c>
      <c r="F5" s="122">
        <v>97</v>
      </c>
      <c r="G5" s="122">
        <v>96.4</v>
      </c>
      <c r="H5" s="166"/>
      <c r="I5" s="122">
        <v>98.3</v>
      </c>
      <c r="J5" s="122">
        <v>100</v>
      </c>
      <c r="K5" s="122">
        <v>59.3</v>
      </c>
      <c r="L5" s="122">
        <v>29.9</v>
      </c>
      <c r="M5" s="122">
        <v>20</v>
      </c>
      <c r="N5" s="122">
        <v>12</v>
      </c>
      <c r="O5" s="122">
        <v>8.3000000000000007</v>
      </c>
      <c r="P5" s="166"/>
      <c r="Q5" s="122">
        <v>38.200000000000003</v>
      </c>
      <c r="R5" s="122">
        <v>100</v>
      </c>
      <c r="S5" s="122">
        <v>74.2</v>
      </c>
      <c r="T5" s="122">
        <v>45.9</v>
      </c>
      <c r="U5" s="122">
        <v>33.200000000000003</v>
      </c>
      <c r="V5" s="122">
        <v>21.4</v>
      </c>
      <c r="W5" s="122">
        <v>15.3</v>
      </c>
      <c r="X5" s="166"/>
      <c r="Y5" s="122">
        <v>48.3</v>
      </c>
      <c r="Z5" s="122">
        <v>100</v>
      </c>
      <c r="AA5" s="122">
        <v>99.1</v>
      </c>
      <c r="AB5" s="122">
        <v>99</v>
      </c>
      <c r="AC5" s="122">
        <v>98.8</v>
      </c>
      <c r="AD5" s="122">
        <v>96.9</v>
      </c>
      <c r="AE5" s="122">
        <v>96.3</v>
      </c>
      <c r="AF5" s="166"/>
      <c r="AG5" s="122">
        <v>98.3</v>
      </c>
    </row>
    <row r="6" spans="1:33" ht="12.75">
      <c r="A6" s="123" t="s">
        <v>530</v>
      </c>
      <c r="B6" s="122">
        <v>100</v>
      </c>
      <c r="C6" s="122">
        <v>97.6</v>
      </c>
      <c r="D6" s="122">
        <v>97.2</v>
      </c>
      <c r="E6" s="122">
        <v>97</v>
      </c>
      <c r="F6" s="122">
        <v>95.5</v>
      </c>
      <c r="G6" s="122">
        <v>93.8</v>
      </c>
      <c r="H6" s="166"/>
      <c r="I6" s="122">
        <v>96.9</v>
      </c>
      <c r="J6" s="122">
        <v>100</v>
      </c>
      <c r="K6" s="122">
        <v>74.599999999999994</v>
      </c>
      <c r="L6" s="122">
        <v>60</v>
      </c>
      <c r="M6" s="122">
        <v>60</v>
      </c>
      <c r="N6" s="122">
        <v>60</v>
      </c>
      <c r="O6" s="122">
        <v>42.9</v>
      </c>
      <c r="P6" s="166"/>
      <c r="Q6" s="122">
        <v>66.2</v>
      </c>
      <c r="R6" s="122">
        <v>100</v>
      </c>
      <c r="S6" s="122">
        <v>84.6</v>
      </c>
      <c r="T6" s="122">
        <v>74.2</v>
      </c>
      <c r="U6" s="122">
        <v>74.099999999999994</v>
      </c>
      <c r="V6" s="122">
        <v>73.7</v>
      </c>
      <c r="W6" s="122">
        <v>58.8</v>
      </c>
      <c r="X6" s="166"/>
      <c r="Y6" s="122">
        <v>77.599999999999994</v>
      </c>
      <c r="Z6" s="122">
        <v>100</v>
      </c>
      <c r="AA6" s="122">
        <v>97.9</v>
      </c>
      <c r="AB6" s="122">
        <v>97.5</v>
      </c>
      <c r="AC6" s="122">
        <v>97.2</v>
      </c>
      <c r="AD6" s="122">
        <v>95.5</v>
      </c>
      <c r="AE6" s="122">
        <v>93.4</v>
      </c>
      <c r="AF6" s="166"/>
      <c r="AG6" s="122">
        <v>96.9</v>
      </c>
    </row>
    <row r="7" spans="1:33" ht="12.75">
      <c r="A7" s="123" t="s">
        <v>535</v>
      </c>
      <c r="B7" s="122">
        <v>66.3</v>
      </c>
      <c r="C7" s="122">
        <v>70.900000000000006</v>
      </c>
      <c r="D7" s="122">
        <v>70.900000000000006</v>
      </c>
      <c r="E7" s="122">
        <v>70.900000000000006</v>
      </c>
      <c r="F7" s="122">
        <v>70.2</v>
      </c>
      <c r="G7" s="122">
        <v>69.5</v>
      </c>
      <c r="H7" s="166"/>
      <c r="I7" s="122">
        <v>69.8</v>
      </c>
      <c r="J7" s="122">
        <v>50</v>
      </c>
      <c r="K7" s="122">
        <v>75</v>
      </c>
      <c r="L7" s="122">
        <v>75</v>
      </c>
      <c r="M7" s="122">
        <v>75</v>
      </c>
      <c r="N7" s="122">
        <v>33.299999999999997</v>
      </c>
      <c r="O7" s="122">
        <v>25</v>
      </c>
      <c r="P7" s="166"/>
      <c r="Q7" s="122">
        <v>55.5</v>
      </c>
      <c r="R7" s="122">
        <v>57</v>
      </c>
      <c r="S7" s="122">
        <v>72.900000000000006</v>
      </c>
      <c r="T7" s="122">
        <v>72.900000000000006</v>
      </c>
      <c r="U7" s="122">
        <v>72.900000000000006</v>
      </c>
      <c r="V7" s="122">
        <v>45.2</v>
      </c>
      <c r="W7" s="122">
        <v>36.799999999999997</v>
      </c>
      <c r="X7" s="166"/>
      <c r="Y7" s="122">
        <v>59.6</v>
      </c>
      <c r="Z7" s="122">
        <v>66.3</v>
      </c>
      <c r="AA7" s="122">
        <v>66.3</v>
      </c>
      <c r="AB7" s="122">
        <v>66.3</v>
      </c>
      <c r="AC7" s="122">
        <v>66.3</v>
      </c>
      <c r="AD7" s="122">
        <v>65.400000000000006</v>
      </c>
      <c r="AE7" s="122">
        <v>64.599999999999994</v>
      </c>
      <c r="AF7" s="166"/>
      <c r="AG7" s="122">
        <v>65.900000000000006</v>
      </c>
    </row>
    <row r="8" spans="1:33" ht="12.75">
      <c r="A8" s="123" t="s">
        <v>543</v>
      </c>
      <c r="B8" s="122">
        <v>80.8</v>
      </c>
      <c r="C8" s="122">
        <v>36.700000000000003</v>
      </c>
      <c r="D8" s="122">
        <v>36.700000000000003</v>
      </c>
      <c r="E8" s="122">
        <v>36.6</v>
      </c>
      <c r="F8" s="122">
        <v>29.8</v>
      </c>
      <c r="G8" s="122">
        <v>23.7</v>
      </c>
      <c r="H8" s="166"/>
      <c r="I8" s="122">
        <v>40.700000000000003</v>
      </c>
      <c r="J8" s="122">
        <v>50</v>
      </c>
      <c r="K8" s="122">
        <v>42.9</v>
      </c>
      <c r="L8" s="122">
        <v>37.5</v>
      </c>
      <c r="M8" s="122">
        <v>42.9</v>
      </c>
      <c r="N8" s="122">
        <v>33.299999999999997</v>
      </c>
      <c r="O8" s="122">
        <v>30</v>
      </c>
      <c r="P8" s="166"/>
      <c r="Q8" s="122">
        <v>39.4</v>
      </c>
      <c r="R8" s="122">
        <v>61.8</v>
      </c>
      <c r="S8" s="122">
        <v>39.5</v>
      </c>
      <c r="T8" s="122">
        <v>37.1</v>
      </c>
      <c r="U8" s="122">
        <v>39.5</v>
      </c>
      <c r="V8" s="122">
        <v>31.5</v>
      </c>
      <c r="W8" s="122">
        <v>26.5</v>
      </c>
      <c r="X8" s="166"/>
      <c r="Y8" s="122">
        <v>39.299999999999997</v>
      </c>
      <c r="Z8" s="122">
        <v>80.8</v>
      </c>
      <c r="AA8" s="122">
        <v>37.200000000000003</v>
      </c>
      <c r="AB8" s="122">
        <v>37.1</v>
      </c>
      <c r="AC8" s="122">
        <v>37</v>
      </c>
      <c r="AD8" s="122">
        <v>29.4</v>
      </c>
      <c r="AE8" s="122">
        <v>21.6</v>
      </c>
      <c r="AF8" s="166"/>
      <c r="AG8" s="122">
        <v>40.5</v>
      </c>
    </row>
    <row r="9" spans="1:33" ht="12.75">
      <c r="A9" s="123" t="s">
        <v>548</v>
      </c>
      <c r="B9" s="122">
        <v>90.8</v>
      </c>
      <c r="C9" s="122">
        <v>87.6</v>
      </c>
      <c r="D9" s="122">
        <v>87.5</v>
      </c>
      <c r="E9" s="122">
        <v>87.5</v>
      </c>
      <c r="F9" s="122">
        <v>84.6</v>
      </c>
      <c r="G9" s="122">
        <v>77.2</v>
      </c>
      <c r="H9" s="166"/>
      <c r="I9" s="122">
        <v>85.9</v>
      </c>
      <c r="J9" s="122">
        <v>50</v>
      </c>
      <c r="K9" s="122">
        <v>42.9</v>
      </c>
      <c r="L9" s="122">
        <v>37.5</v>
      </c>
      <c r="M9" s="122">
        <v>50</v>
      </c>
      <c r="N9" s="122">
        <v>42.9</v>
      </c>
      <c r="O9" s="122">
        <v>33.299999999999997</v>
      </c>
      <c r="P9" s="166"/>
      <c r="Q9" s="122">
        <v>42.8</v>
      </c>
      <c r="R9" s="122">
        <v>64.5</v>
      </c>
      <c r="S9" s="122">
        <v>57.6</v>
      </c>
      <c r="T9" s="122">
        <v>52.5</v>
      </c>
      <c r="U9" s="122">
        <v>63.6</v>
      </c>
      <c r="V9" s="122">
        <v>56.9</v>
      </c>
      <c r="W9" s="122">
        <v>46.6</v>
      </c>
      <c r="X9" s="166"/>
      <c r="Y9" s="122">
        <v>56.9</v>
      </c>
      <c r="Z9" s="122">
        <v>90.8</v>
      </c>
      <c r="AA9" s="122">
        <v>85.3</v>
      </c>
      <c r="AB9" s="122">
        <v>85.1</v>
      </c>
      <c r="AC9" s="122">
        <v>85.1</v>
      </c>
      <c r="AD9" s="122">
        <v>81.8</v>
      </c>
      <c r="AE9" s="122">
        <v>72.3</v>
      </c>
      <c r="AF9" s="166"/>
      <c r="AG9" s="122">
        <v>83.4</v>
      </c>
    </row>
    <row r="10" spans="1:33" ht="12.75">
      <c r="A10" s="212" t="s">
        <v>505</v>
      </c>
      <c r="B10" s="275" t="s">
        <v>1542</v>
      </c>
      <c r="C10" s="247"/>
      <c r="D10" s="247"/>
      <c r="E10" s="247"/>
      <c r="F10" s="247"/>
      <c r="G10" s="247"/>
      <c r="H10" s="247"/>
      <c r="I10" s="248"/>
      <c r="J10" s="275" t="s">
        <v>1543</v>
      </c>
      <c r="K10" s="247"/>
      <c r="L10" s="247"/>
      <c r="M10" s="247"/>
      <c r="N10" s="247"/>
      <c r="O10" s="247"/>
      <c r="P10" s="247"/>
      <c r="Q10" s="248"/>
      <c r="R10" s="275" t="s">
        <v>1544</v>
      </c>
      <c r="S10" s="247"/>
      <c r="T10" s="247"/>
      <c r="U10" s="247"/>
      <c r="V10" s="247"/>
      <c r="W10" s="247"/>
      <c r="X10" s="247"/>
      <c r="Y10" s="248"/>
      <c r="Z10" s="275" t="s">
        <v>1545</v>
      </c>
      <c r="AA10" s="247"/>
      <c r="AB10" s="247"/>
      <c r="AC10" s="247"/>
      <c r="AD10" s="247"/>
      <c r="AE10" s="247"/>
      <c r="AF10" s="247"/>
      <c r="AG10" s="248"/>
    </row>
    <row r="11" spans="1:33" ht="12.75">
      <c r="A11" s="123" t="s">
        <v>331</v>
      </c>
      <c r="B11" s="122">
        <v>100</v>
      </c>
      <c r="C11" s="122">
        <v>59.4</v>
      </c>
      <c r="D11" s="122">
        <v>29.7</v>
      </c>
      <c r="E11" s="122">
        <v>21.1</v>
      </c>
      <c r="F11" s="122">
        <v>13.2</v>
      </c>
      <c r="G11" s="122">
        <v>8.8000000000000007</v>
      </c>
      <c r="H11" s="166"/>
      <c r="I11" s="122">
        <v>38.700000000000003</v>
      </c>
      <c r="J11" s="122">
        <v>100</v>
      </c>
      <c r="K11" s="122">
        <v>98.8</v>
      </c>
      <c r="L11" s="122">
        <v>99.5</v>
      </c>
      <c r="M11" s="122">
        <v>74.900000000000006</v>
      </c>
      <c r="N11" s="122">
        <v>50</v>
      </c>
      <c r="O11" s="122">
        <v>50</v>
      </c>
      <c r="P11" s="166"/>
      <c r="Q11" s="122">
        <v>78.900000000000006</v>
      </c>
      <c r="R11" s="122">
        <v>100</v>
      </c>
      <c r="S11" s="122">
        <v>74.2</v>
      </c>
      <c r="T11" s="122">
        <v>45.7</v>
      </c>
      <c r="U11" s="122">
        <v>32.9</v>
      </c>
      <c r="V11" s="122">
        <v>20.9</v>
      </c>
      <c r="W11" s="122">
        <v>14.9</v>
      </c>
      <c r="X11" s="166"/>
      <c r="Y11" s="122">
        <v>48.1</v>
      </c>
      <c r="Z11" s="122">
        <v>100</v>
      </c>
      <c r="AA11" s="122">
        <v>99.1</v>
      </c>
      <c r="AB11" s="122">
        <v>99</v>
      </c>
      <c r="AC11" s="122">
        <v>98.8</v>
      </c>
      <c r="AD11" s="122">
        <v>96.9</v>
      </c>
      <c r="AE11" s="122">
        <v>96.3</v>
      </c>
      <c r="AF11" s="166"/>
      <c r="AG11" s="122">
        <v>98.3</v>
      </c>
    </row>
    <row r="12" spans="1:33" ht="12.75">
      <c r="A12" s="123" t="s">
        <v>530</v>
      </c>
      <c r="B12" s="122">
        <v>100</v>
      </c>
      <c r="C12" s="122">
        <v>73.2</v>
      </c>
      <c r="D12" s="122">
        <v>58.3</v>
      </c>
      <c r="E12" s="122">
        <v>58.2</v>
      </c>
      <c r="F12" s="122">
        <v>57.3</v>
      </c>
      <c r="G12" s="122">
        <v>46.9</v>
      </c>
      <c r="H12" s="166"/>
      <c r="I12" s="122">
        <v>65.7</v>
      </c>
      <c r="J12" s="122">
        <v>100</v>
      </c>
      <c r="K12" s="122">
        <v>99.5</v>
      </c>
      <c r="L12" s="122">
        <v>99.9</v>
      </c>
      <c r="M12" s="122">
        <v>100</v>
      </c>
      <c r="N12" s="122">
        <v>100</v>
      </c>
      <c r="O12" s="122">
        <v>75</v>
      </c>
      <c r="P12" s="166"/>
      <c r="Q12" s="122">
        <v>95.7</v>
      </c>
      <c r="R12" s="122">
        <v>100</v>
      </c>
      <c r="S12" s="122">
        <v>84.3</v>
      </c>
      <c r="T12" s="122">
        <v>73.7</v>
      </c>
      <c r="U12" s="122">
        <v>73.599999999999994</v>
      </c>
      <c r="V12" s="122">
        <v>72.900000000000006</v>
      </c>
      <c r="W12" s="122">
        <v>57.7</v>
      </c>
      <c r="X12" s="166"/>
      <c r="Y12" s="122">
        <v>77</v>
      </c>
      <c r="Z12" s="122">
        <v>100</v>
      </c>
      <c r="AA12" s="122">
        <v>97.9</v>
      </c>
      <c r="AB12" s="122">
        <v>97.5</v>
      </c>
      <c r="AC12" s="122">
        <v>97.2</v>
      </c>
      <c r="AD12" s="122">
        <v>95.5</v>
      </c>
      <c r="AE12" s="122">
        <v>93.4</v>
      </c>
      <c r="AF12" s="166"/>
      <c r="AG12" s="122">
        <v>96.9</v>
      </c>
    </row>
    <row r="13" spans="1:33" ht="12.75">
      <c r="A13" s="123" t="s">
        <v>535</v>
      </c>
      <c r="B13" s="122">
        <v>33.200000000000003</v>
      </c>
      <c r="C13" s="122">
        <v>53.2</v>
      </c>
      <c r="D13" s="122">
        <v>53.2</v>
      </c>
      <c r="E13" s="122">
        <v>53.2</v>
      </c>
      <c r="F13" s="122">
        <v>26.3</v>
      </c>
      <c r="G13" s="122">
        <v>23.2</v>
      </c>
      <c r="H13" s="166"/>
      <c r="I13" s="122">
        <v>40.4</v>
      </c>
      <c r="J13" s="122">
        <v>100</v>
      </c>
      <c r="K13" s="122">
        <v>99.9</v>
      </c>
      <c r="L13" s="122">
        <v>99.9</v>
      </c>
      <c r="M13" s="122">
        <v>99.9</v>
      </c>
      <c r="N13" s="122">
        <v>75</v>
      </c>
      <c r="O13" s="122">
        <v>50</v>
      </c>
      <c r="P13" s="166"/>
      <c r="Q13" s="122">
        <v>87.5</v>
      </c>
      <c r="R13" s="122">
        <v>49.8</v>
      </c>
      <c r="S13" s="122">
        <v>69.400000000000006</v>
      </c>
      <c r="T13" s="122">
        <v>69.400000000000006</v>
      </c>
      <c r="U13" s="122">
        <v>69.400000000000006</v>
      </c>
      <c r="V13" s="122">
        <v>39</v>
      </c>
      <c r="W13" s="122">
        <v>31.7</v>
      </c>
      <c r="X13" s="166"/>
      <c r="Y13" s="122">
        <v>54.8</v>
      </c>
      <c r="Z13" s="122">
        <v>66.3</v>
      </c>
      <c r="AA13" s="122">
        <v>66.3</v>
      </c>
      <c r="AB13" s="122">
        <v>66.3</v>
      </c>
      <c r="AC13" s="122">
        <v>66.3</v>
      </c>
      <c r="AD13" s="122">
        <v>65.400000000000006</v>
      </c>
      <c r="AE13" s="122">
        <v>64.599999999999994</v>
      </c>
      <c r="AF13" s="166"/>
      <c r="AG13" s="122">
        <v>65.900000000000006</v>
      </c>
    </row>
    <row r="14" spans="1:33" ht="12.75">
      <c r="A14" s="123" t="s">
        <v>543</v>
      </c>
      <c r="B14" s="122">
        <v>80.8</v>
      </c>
      <c r="C14" s="122">
        <v>36.700000000000003</v>
      </c>
      <c r="D14" s="122">
        <v>27.5</v>
      </c>
      <c r="E14" s="122">
        <v>27.4</v>
      </c>
      <c r="F14" s="122">
        <v>17.899999999999999</v>
      </c>
      <c r="G14" s="122">
        <v>14.2</v>
      </c>
      <c r="H14" s="166"/>
      <c r="I14" s="122">
        <v>34.1</v>
      </c>
      <c r="J14" s="122">
        <v>50</v>
      </c>
      <c r="K14" s="122">
        <v>42.9</v>
      </c>
      <c r="L14" s="122">
        <v>42.9</v>
      </c>
      <c r="M14" s="122">
        <v>50</v>
      </c>
      <c r="N14" s="122">
        <v>42.9</v>
      </c>
      <c r="O14" s="122">
        <v>37.5</v>
      </c>
      <c r="P14" s="166"/>
      <c r="Q14" s="122">
        <v>44.3</v>
      </c>
      <c r="R14" s="122">
        <v>61.8</v>
      </c>
      <c r="S14" s="122">
        <v>39.5</v>
      </c>
      <c r="T14" s="122">
        <v>33.5</v>
      </c>
      <c r="U14" s="122">
        <v>35.4</v>
      </c>
      <c r="V14" s="122">
        <v>25.3</v>
      </c>
      <c r="W14" s="122">
        <v>20.6</v>
      </c>
      <c r="X14" s="166"/>
      <c r="Y14" s="122">
        <v>36</v>
      </c>
      <c r="Z14" s="122">
        <v>80.8</v>
      </c>
      <c r="AA14" s="122">
        <v>37.200000000000003</v>
      </c>
      <c r="AB14" s="122">
        <v>37.1</v>
      </c>
      <c r="AC14" s="122">
        <v>37</v>
      </c>
      <c r="AD14" s="122">
        <v>29.4</v>
      </c>
      <c r="AE14" s="122">
        <v>21.6</v>
      </c>
      <c r="AF14" s="166"/>
      <c r="AG14" s="122">
        <v>40.5</v>
      </c>
    </row>
    <row r="15" spans="1:33" ht="12.75">
      <c r="A15" s="123" t="s">
        <v>548</v>
      </c>
      <c r="B15" s="122">
        <v>90.8</v>
      </c>
      <c r="C15" s="122">
        <v>65.7</v>
      </c>
      <c r="D15" s="122">
        <v>52.5</v>
      </c>
      <c r="E15" s="122">
        <v>65.599999999999994</v>
      </c>
      <c r="F15" s="122">
        <v>50.7</v>
      </c>
      <c r="G15" s="122">
        <v>57.9</v>
      </c>
      <c r="H15" s="166"/>
      <c r="I15" s="122">
        <v>63.9</v>
      </c>
      <c r="J15" s="122">
        <v>50</v>
      </c>
      <c r="K15" s="122">
        <v>50</v>
      </c>
      <c r="L15" s="122">
        <v>50</v>
      </c>
      <c r="M15" s="122">
        <v>60</v>
      </c>
      <c r="N15" s="122">
        <v>60</v>
      </c>
      <c r="O15" s="122">
        <v>37.5</v>
      </c>
      <c r="P15" s="166"/>
      <c r="Q15" s="122">
        <v>51.3</v>
      </c>
      <c r="R15" s="122">
        <v>64.5</v>
      </c>
      <c r="S15" s="122">
        <v>56.8</v>
      </c>
      <c r="T15" s="122">
        <v>51.2</v>
      </c>
      <c r="U15" s="122">
        <v>62.7</v>
      </c>
      <c r="V15" s="122">
        <v>55</v>
      </c>
      <c r="W15" s="122">
        <v>45.5</v>
      </c>
      <c r="X15" s="166"/>
      <c r="Y15" s="122">
        <v>55.9</v>
      </c>
      <c r="Z15" s="122">
        <v>90.8</v>
      </c>
      <c r="AA15" s="122">
        <v>85.3</v>
      </c>
      <c r="AB15" s="122">
        <v>85.1</v>
      </c>
      <c r="AC15" s="122">
        <v>85.1</v>
      </c>
      <c r="AD15" s="122">
        <v>81.8</v>
      </c>
      <c r="AE15" s="122">
        <v>72.3</v>
      </c>
      <c r="AF15" s="166"/>
      <c r="AG15" s="122">
        <v>83.4</v>
      </c>
    </row>
    <row r="16" spans="1:33" ht="12.75">
      <c r="A16" s="273" t="s">
        <v>1967</v>
      </c>
      <c r="B16" s="247"/>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8"/>
    </row>
    <row r="17" spans="1:33" ht="12.75">
      <c r="A17" s="212" t="s">
        <v>505</v>
      </c>
      <c r="B17" s="275" t="s">
        <v>1518</v>
      </c>
      <c r="C17" s="247"/>
      <c r="D17" s="247"/>
      <c r="E17" s="247"/>
      <c r="F17" s="247"/>
      <c r="G17" s="247"/>
      <c r="H17" s="247"/>
      <c r="I17" s="248"/>
      <c r="J17" s="275" t="s">
        <v>1519</v>
      </c>
      <c r="K17" s="247"/>
      <c r="L17" s="247"/>
      <c r="M17" s="247"/>
      <c r="N17" s="247"/>
      <c r="O17" s="247"/>
      <c r="P17" s="247"/>
      <c r="Q17" s="248"/>
      <c r="R17" s="275" t="s">
        <v>842</v>
      </c>
      <c r="S17" s="247"/>
      <c r="T17" s="247"/>
      <c r="U17" s="247"/>
      <c r="V17" s="247"/>
      <c r="W17" s="247"/>
      <c r="X17" s="247"/>
      <c r="Y17" s="248"/>
      <c r="Z17" s="275" t="s">
        <v>1520</v>
      </c>
      <c r="AA17" s="247"/>
      <c r="AB17" s="247"/>
      <c r="AC17" s="247"/>
      <c r="AD17" s="247"/>
      <c r="AE17" s="247"/>
      <c r="AF17" s="247"/>
      <c r="AG17" s="248"/>
    </row>
    <row r="18" spans="1:33" ht="12.75">
      <c r="A18" s="130"/>
      <c r="B18" s="208" t="s">
        <v>1522</v>
      </c>
      <c r="C18" s="208" t="s">
        <v>1523</v>
      </c>
      <c r="D18" s="208" t="s">
        <v>847</v>
      </c>
      <c r="E18" s="208" t="s">
        <v>1524</v>
      </c>
      <c r="F18" s="208" t="s">
        <v>1525</v>
      </c>
      <c r="G18" s="208" t="s">
        <v>1526</v>
      </c>
      <c r="H18" s="208" t="s">
        <v>1527</v>
      </c>
      <c r="I18" s="208" t="s">
        <v>1528</v>
      </c>
      <c r="J18" s="208" t="s">
        <v>1522</v>
      </c>
      <c r="K18" s="208" t="s">
        <v>1523</v>
      </c>
      <c r="L18" s="208" t="s">
        <v>847</v>
      </c>
      <c r="M18" s="208" t="s">
        <v>1524</v>
      </c>
      <c r="N18" s="208" t="s">
        <v>1525</v>
      </c>
      <c r="O18" s="208" t="s">
        <v>1526</v>
      </c>
      <c r="P18" s="208" t="s">
        <v>1527</v>
      </c>
      <c r="Q18" s="208" t="s">
        <v>1528</v>
      </c>
      <c r="R18" s="208" t="s">
        <v>1522</v>
      </c>
      <c r="S18" s="208" t="s">
        <v>1523</v>
      </c>
      <c r="T18" s="208" t="s">
        <v>847</v>
      </c>
      <c r="U18" s="208" t="s">
        <v>1524</v>
      </c>
      <c r="V18" s="208" t="s">
        <v>1525</v>
      </c>
      <c r="W18" s="208" t="s">
        <v>1526</v>
      </c>
      <c r="X18" s="208" t="s">
        <v>1527</v>
      </c>
      <c r="Y18" s="208" t="s">
        <v>1528</v>
      </c>
      <c r="Z18" s="208" t="s">
        <v>1522</v>
      </c>
      <c r="AA18" s="208" t="s">
        <v>1523</v>
      </c>
      <c r="AB18" s="208" t="s">
        <v>847</v>
      </c>
      <c r="AC18" s="208" t="s">
        <v>1524</v>
      </c>
      <c r="AD18" s="208" t="s">
        <v>1525</v>
      </c>
      <c r="AE18" s="208" t="s">
        <v>1526</v>
      </c>
      <c r="AF18" s="208" t="s">
        <v>1527</v>
      </c>
      <c r="AG18" s="208" t="s">
        <v>1528</v>
      </c>
    </row>
    <row r="19" spans="1:33" ht="12.75">
      <c r="A19" s="123" t="s">
        <v>331</v>
      </c>
      <c r="B19" s="122">
        <v>100</v>
      </c>
      <c r="C19" s="122">
        <v>99.5</v>
      </c>
      <c r="D19" s="122">
        <v>99.3</v>
      </c>
      <c r="E19" s="122">
        <v>99.2</v>
      </c>
      <c r="F19" s="122">
        <v>94.6</v>
      </c>
      <c r="G19" s="122">
        <v>95.2</v>
      </c>
      <c r="H19" s="122">
        <v>25.6</v>
      </c>
      <c r="I19" s="122">
        <v>87.6</v>
      </c>
      <c r="J19" s="122">
        <v>100</v>
      </c>
      <c r="K19" s="122">
        <v>8.8000000000000007</v>
      </c>
      <c r="L19" s="122">
        <v>8.3000000000000007</v>
      </c>
      <c r="M19" s="122">
        <v>5.3</v>
      </c>
      <c r="N19" s="122">
        <v>4.8</v>
      </c>
      <c r="O19" s="122">
        <v>2.4</v>
      </c>
      <c r="P19" s="122">
        <v>0.7</v>
      </c>
      <c r="Q19" s="122">
        <v>18.600000000000001</v>
      </c>
      <c r="R19" s="122">
        <v>100</v>
      </c>
      <c r="S19" s="122">
        <v>16.2</v>
      </c>
      <c r="T19" s="122">
        <v>15.3</v>
      </c>
      <c r="U19" s="122">
        <v>10.1</v>
      </c>
      <c r="V19" s="122">
        <v>9.1999999999999993</v>
      </c>
      <c r="W19" s="122">
        <v>4.7</v>
      </c>
      <c r="X19" s="122">
        <v>1.4</v>
      </c>
      <c r="Y19" s="122">
        <v>22.4</v>
      </c>
      <c r="Z19" s="122">
        <v>100</v>
      </c>
      <c r="AA19" s="122">
        <v>99.5</v>
      </c>
      <c r="AB19" s="122">
        <v>99.4</v>
      </c>
      <c r="AC19" s="122">
        <v>99</v>
      </c>
      <c r="AD19" s="122">
        <v>98.8</v>
      </c>
      <c r="AE19" s="122">
        <v>96.6</v>
      </c>
      <c r="AF19" s="122">
        <v>50.7</v>
      </c>
      <c r="AG19" s="122">
        <v>92</v>
      </c>
    </row>
    <row r="20" spans="1:33" ht="12.75">
      <c r="A20" s="123" t="s">
        <v>530</v>
      </c>
      <c r="B20" s="122">
        <v>100</v>
      </c>
      <c r="C20" s="122">
        <v>98.4</v>
      </c>
      <c r="D20" s="122">
        <v>98.1</v>
      </c>
      <c r="E20" s="122">
        <v>98.1</v>
      </c>
      <c r="F20" s="122">
        <v>96.4</v>
      </c>
      <c r="G20" s="122">
        <v>92.4</v>
      </c>
      <c r="H20" s="122">
        <v>51</v>
      </c>
      <c r="I20" s="122">
        <v>90.6</v>
      </c>
      <c r="J20" s="122">
        <v>100</v>
      </c>
      <c r="K20" s="122">
        <v>74.7</v>
      </c>
      <c r="L20" s="122">
        <v>50</v>
      </c>
      <c r="M20" s="122">
        <v>57</v>
      </c>
      <c r="N20" s="122">
        <v>72.599999999999994</v>
      </c>
      <c r="O20" s="122">
        <v>79.099999999999994</v>
      </c>
      <c r="P20" s="122">
        <v>32.4</v>
      </c>
      <c r="Q20" s="122">
        <v>66.5</v>
      </c>
      <c r="R20" s="122">
        <v>100</v>
      </c>
      <c r="S20" s="122">
        <v>84.9</v>
      </c>
      <c r="T20" s="122">
        <v>66.2</v>
      </c>
      <c r="U20" s="122">
        <v>72.099999999999994</v>
      </c>
      <c r="V20" s="122">
        <v>82.8</v>
      </c>
      <c r="W20" s="122">
        <v>85.2</v>
      </c>
      <c r="X20" s="122">
        <v>39.6</v>
      </c>
      <c r="Y20" s="122">
        <v>75.8</v>
      </c>
      <c r="Z20" s="122">
        <v>100</v>
      </c>
      <c r="AA20" s="122">
        <v>98.8</v>
      </c>
      <c r="AB20" s="122">
        <v>98.5</v>
      </c>
      <c r="AC20" s="122">
        <v>98</v>
      </c>
      <c r="AD20" s="122">
        <v>97.6</v>
      </c>
      <c r="AE20" s="122">
        <v>95.5</v>
      </c>
      <c r="AF20" s="122">
        <v>83</v>
      </c>
      <c r="AG20" s="122">
        <v>95.9</v>
      </c>
    </row>
    <row r="21" spans="1:33" ht="12.75">
      <c r="A21" s="123" t="s">
        <v>535</v>
      </c>
      <c r="B21" s="122">
        <v>100</v>
      </c>
      <c r="C21" s="122">
        <v>99.6</v>
      </c>
      <c r="D21" s="122">
        <v>99.4</v>
      </c>
      <c r="E21" s="122">
        <v>99.5</v>
      </c>
      <c r="F21" s="122">
        <v>97</v>
      </c>
      <c r="G21" s="122">
        <v>97.4</v>
      </c>
      <c r="H21" s="122">
        <v>61.3</v>
      </c>
      <c r="I21" s="122">
        <v>93.5</v>
      </c>
      <c r="J21" s="122">
        <v>25</v>
      </c>
      <c r="K21" s="122">
        <v>42.9</v>
      </c>
      <c r="L21" s="122">
        <v>30</v>
      </c>
      <c r="M21" s="122">
        <v>21</v>
      </c>
      <c r="N21" s="122">
        <v>22.5</v>
      </c>
      <c r="O21" s="122">
        <v>24.6</v>
      </c>
      <c r="P21" s="122">
        <v>11.2</v>
      </c>
      <c r="Q21" s="122">
        <v>25.3</v>
      </c>
      <c r="R21" s="122">
        <v>40</v>
      </c>
      <c r="S21" s="122">
        <v>59.9</v>
      </c>
      <c r="T21" s="122">
        <v>46.1</v>
      </c>
      <c r="U21" s="122">
        <v>34.700000000000003</v>
      </c>
      <c r="V21" s="122">
        <v>36.5</v>
      </c>
      <c r="W21" s="122">
        <v>39.299999999999997</v>
      </c>
      <c r="X21" s="122">
        <v>19</v>
      </c>
      <c r="Y21" s="122">
        <v>39.4</v>
      </c>
      <c r="Z21" s="122">
        <v>100</v>
      </c>
      <c r="AA21" s="122">
        <v>99.9</v>
      </c>
      <c r="AB21" s="122">
        <v>99.9</v>
      </c>
      <c r="AC21" s="122">
        <v>99.9</v>
      </c>
      <c r="AD21" s="122">
        <v>99.7</v>
      </c>
      <c r="AE21" s="122">
        <v>99.2</v>
      </c>
      <c r="AF21" s="122">
        <v>95.4</v>
      </c>
      <c r="AG21" s="122">
        <v>99.2</v>
      </c>
    </row>
    <row r="22" spans="1:33" ht="12.75">
      <c r="A22" s="123" t="s">
        <v>543</v>
      </c>
      <c r="B22" s="122">
        <v>73.099999999999994</v>
      </c>
      <c r="C22" s="122">
        <v>56.7</v>
      </c>
      <c r="D22" s="122">
        <v>48.4</v>
      </c>
      <c r="E22" s="122">
        <v>51.6</v>
      </c>
      <c r="F22" s="122">
        <v>49.6</v>
      </c>
      <c r="G22" s="122">
        <v>39.6</v>
      </c>
      <c r="H22" s="122">
        <v>5.5</v>
      </c>
      <c r="I22" s="122">
        <v>46.4</v>
      </c>
      <c r="J22" s="122">
        <v>50</v>
      </c>
      <c r="K22" s="122">
        <v>30</v>
      </c>
      <c r="L22" s="122">
        <v>18.7</v>
      </c>
      <c r="M22" s="122">
        <v>20</v>
      </c>
      <c r="N22" s="122">
        <v>27.4</v>
      </c>
      <c r="O22" s="122">
        <v>28.1</v>
      </c>
      <c r="P22" s="122">
        <v>17.2</v>
      </c>
      <c r="Q22" s="122">
        <v>27.3</v>
      </c>
      <c r="R22" s="122">
        <v>59.4</v>
      </c>
      <c r="S22" s="122">
        <v>39.200000000000003</v>
      </c>
      <c r="T22" s="122">
        <v>27</v>
      </c>
      <c r="U22" s="122">
        <v>28.8</v>
      </c>
      <c r="V22" s="122">
        <v>35.299999999999997</v>
      </c>
      <c r="W22" s="122">
        <v>32.9</v>
      </c>
      <c r="X22" s="122">
        <v>8.3000000000000007</v>
      </c>
      <c r="Y22" s="122">
        <v>33</v>
      </c>
      <c r="Z22" s="122">
        <v>73.099999999999994</v>
      </c>
      <c r="AA22" s="122">
        <v>42</v>
      </c>
      <c r="AB22" s="122">
        <v>29</v>
      </c>
      <c r="AC22" s="122">
        <v>28.5</v>
      </c>
      <c r="AD22" s="122">
        <v>25</v>
      </c>
      <c r="AE22" s="122">
        <v>14.5</v>
      </c>
      <c r="AF22" s="122">
        <v>6.7</v>
      </c>
      <c r="AG22" s="122">
        <v>31.2</v>
      </c>
    </row>
    <row r="23" spans="1:33" ht="12.75">
      <c r="A23" s="123" t="s">
        <v>548</v>
      </c>
      <c r="B23" s="122">
        <v>86</v>
      </c>
      <c r="C23" s="122">
        <v>91.8</v>
      </c>
      <c r="D23" s="122">
        <v>91.6</v>
      </c>
      <c r="E23" s="122">
        <v>92.6</v>
      </c>
      <c r="F23" s="122">
        <v>87.4</v>
      </c>
      <c r="G23" s="122">
        <v>75.5</v>
      </c>
      <c r="H23" s="122">
        <v>29.5</v>
      </c>
      <c r="I23" s="122">
        <v>79.2</v>
      </c>
      <c r="J23" s="122">
        <v>50</v>
      </c>
      <c r="K23" s="122">
        <v>42.9</v>
      </c>
      <c r="L23" s="122">
        <v>30</v>
      </c>
      <c r="M23" s="122">
        <v>40</v>
      </c>
      <c r="N23" s="122">
        <v>57</v>
      </c>
      <c r="O23" s="122">
        <v>61.8</v>
      </c>
      <c r="P23" s="122">
        <v>55.2</v>
      </c>
      <c r="Q23" s="122">
        <v>48.1</v>
      </c>
      <c r="R23" s="122">
        <v>63.2</v>
      </c>
      <c r="S23" s="122">
        <v>58.4</v>
      </c>
      <c r="T23" s="122">
        <v>45.2</v>
      </c>
      <c r="U23" s="122">
        <v>55.9</v>
      </c>
      <c r="V23" s="122">
        <v>69</v>
      </c>
      <c r="W23" s="122">
        <v>67.900000000000006</v>
      </c>
      <c r="X23" s="122">
        <v>38.4</v>
      </c>
      <c r="Y23" s="122">
        <v>56.9</v>
      </c>
      <c r="Z23" s="122">
        <v>86</v>
      </c>
      <c r="AA23" s="122">
        <v>85.8</v>
      </c>
      <c r="AB23" s="122">
        <v>85.6</v>
      </c>
      <c r="AC23" s="122">
        <v>85.3</v>
      </c>
      <c r="AD23" s="122">
        <v>84.3</v>
      </c>
      <c r="AE23" s="122">
        <v>71.2</v>
      </c>
      <c r="AF23" s="122">
        <v>58.7</v>
      </c>
      <c r="AG23" s="122">
        <v>79.5</v>
      </c>
    </row>
    <row r="24" spans="1:33" ht="12.75">
      <c r="A24" s="212" t="s">
        <v>505</v>
      </c>
      <c r="B24" s="275" t="s">
        <v>1542</v>
      </c>
      <c r="C24" s="247"/>
      <c r="D24" s="247"/>
      <c r="E24" s="247"/>
      <c r="F24" s="247"/>
      <c r="G24" s="247"/>
      <c r="H24" s="247"/>
      <c r="I24" s="248"/>
      <c r="J24" s="275" t="s">
        <v>1543</v>
      </c>
      <c r="K24" s="247"/>
      <c r="L24" s="247"/>
      <c r="M24" s="247"/>
      <c r="N24" s="247"/>
      <c r="O24" s="247"/>
      <c r="P24" s="247"/>
      <c r="Q24" s="248"/>
      <c r="R24" s="275" t="s">
        <v>1544</v>
      </c>
      <c r="S24" s="247"/>
      <c r="T24" s="247"/>
      <c r="U24" s="247"/>
      <c r="V24" s="247"/>
      <c r="W24" s="247"/>
      <c r="X24" s="247"/>
      <c r="Y24" s="248"/>
      <c r="Z24" s="275" t="s">
        <v>1545</v>
      </c>
      <c r="AA24" s="247"/>
      <c r="AB24" s="247"/>
      <c r="AC24" s="247"/>
      <c r="AD24" s="247"/>
      <c r="AE24" s="247"/>
      <c r="AF24" s="247"/>
      <c r="AG24" s="248"/>
    </row>
    <row r="25" spans="1:33" ht="12.75">
      <c r="A25" s="123" t="s">
        <v>331</v>
      </c>
      <c r="B25" s="122">
        <v>100</v>
      </c>
      <c r="C25" s="122">
        <v>9</v>
      </c>
      <c r="D25" s="122">
        <v>8.3000000000000007</v>
      </c>
      <c r="E25" s="122">
        <v>5.4</v>
      </c>
      <c r="F25" s="122">
        <v>4.7</v>
      </c>
      <c r="G25" s="122">
        <v>2.2999999999999998</v>
      </c>
      <c r="H25" s="122">
        <v>0.3</v>
      </c>
      <c r="I25" s="122">
        <v>18.600000000000001</v>
      </c>
      <c r="J25" s="122">
        <v>100</v>
      </c>
      <c r="K25" s="122">
        <v>97.2</v>
      </c>
      <c r="L25" s="122">
        <v>99.6</v>
      </c>
      <c r="M25" s="122">
        <v>98.2</v>
      </c>
      <c r="N25" s="122">
        <v>98</v>
      </c>
      <c r="O25" s="122">
        <v>78</v>
      </c>
      <c r="P25" s="122">
        <v>4.3</v>
      </c>
      <c r="Q25" s="122">
        <v>82.2</v>
      </c>
      <c r="R25" s="122">
        <v>100</v>
      </c>
      <c r="S25" s="122">
        <v>16.5</v>
      </c>
      <c r="T25" s="122">
        <v>15.3</v>
      </c>
      <c r="U25" s="122">
        <v>10.199999999999999</v>
      </c>
      <c r="V25" s="122">
        <v>8.9</v>
      </c>
      <c r="W25" s="122">
        <v>4.5</v>
      </c>
      <c r="X25" s="122">
        <v>0.5</v>
      </c>
      <c r="Y25" s="122">
        <v>22.3</v>
      </c>
      <c r="Z25" s="122">
        <v>100</v>
      </c>
      <c r="AA25" s="122">
        <v>99.5</v>
      </c>
      <c r="AB25" s="122">
        <v>99.4</v>
      </c>
      <c r="AC25" s="122">
        <v>99</v>
      </c>
      <c r="AD25" s="122">
        <v>98.8</v>
      </c>
      <c r="AE25" s="122">
        <v>96.4</v>
      </c>
      <c r="AF25" s="122">
        <v>50.6</v>
      </c>
      <c r="AG25" s="122">
        <v>91.9</v>
      </c>
    </row>
    <row r="26" spans="1:33" ht="12.75">
      <c r="A26" s="123" t="s">
        <v>530</v>
      </c>
      <c r="B26" s="122">
        <v>100</v>
      </c>
      <c r="C26" s="122">
        <v>73.8</v>
      </c>
      <c r="D26" s="122">
        <v>49.1</v>
      </c>
      <c r="E26" s="122">
        <v>56.1</v>
      </c>
      <c r="F26" s="122">
        <v>61</v>
      </c>
      <c r="G26" s="122">
        <v>60.8</v>
      </c>
      <c r="H26" s="122">
        <v>26.2</v>
      </c>
      <c r="I26" s="122">
        <v>61</v>
      </c>
      <c r="J26" s="122">
        <v>100</v>
      </c>
      <c r="K26" s="122">
        <v>99.6</v>
      </c>
      <c r="L26" s="122">
        <v>99.9</v>
      </c>
      <c r="M26" s="122">
        <v>99.7</v>
      </c>
      <c r="N26" s="122">
        <v>99.8</v>
      </c>
      <c r="O26" s="122">
        <v>99.6</v>
      </c>
      <c r="P26" s="122">
        <v>55.7</v>
      </c>
      <c r="Q26" s="122">
        <v>93.5</v>
      </c>
      <c r="R26" s="122">
        <v>100</v>
      </c>
      <c r="S26" s="122">
        <v>84.8</v>
      </c>
      <c r="T26" s="122">
        <v>65.8</v>
      </c>
      <c r="U26" s="122">
        <v>71.8</v>
      </c>
      <c r="V26" s="122">
        <v>75.7</v>
      </c>
      <c r="W26" s="122">
        <v>75.5</v>
      </c>
      <c r="X26" s="122">
        <v>35.700000000000003</v>
      </c>
      <c r="Y26" s="122">
        <v>72.8</v>
      </c>
      <c r="Z26" s="122">
        <v>100</v>
      </c>
      <c r="AA26" s="122">
        <v>98.8</v>
      </c>
      <c r="AB26" s="122">
        <v>98.5</v>
      </c>
      <c r="AC26" s="122">
        <v>98</v>
      </c>
      <c r="AD26" s="122">
        <v>97.1</v>
      </c>
      <c r="AE26" s="122">
        <v>95</v>
      </c>
      <c r="AF26" s="122">
        <v>82.8</v>
      </c>
      <c r="AG26" s="122">
        <v>95.7</v>
      </c>
    </row>
    <row r="27" spans="1:33" ht="12.75">
      <c r="A27" s="123" t="s">
        <v>535</v>
      </c>
      <c r="B27" s="122">
        <v>25</v>
      </c>
      <c r="C27" s="122">
        <v>42.7</v>
      </c>
      <c r="D27" s="122">
        <v>29.8</v>
      </c>
      <c r="E27" s="122">
        <v>20.9</v>
      </c>
      <c r="F27" s="122">
        <v>19.3</v>
      </c>
      <c r="G27" s="122">
        <v>20.2</v>
      </c>
      <c r="H27" s="122">
        <v>8.6</v>
      </c>
      <c r="I27" s="122">
        <v>23.8</v>
      </c>
      <c r="J27" s="122">
        <v>100</v>
      </c>
      <c r="K27" s="122">
        <v>100</v>
      </c>
      <c r="L27" s="122">
        <v>100</v>
      </c>
      <c r="M27" s="122">
        <v>100</v>
      </c>
      <c r="N27" s="122">
        <v>98.3</v>
      </c>
      <c r="O27" s="122">
        <v>98.7</v>
      </c>
      <c r="P27" s="122">
        <v>64.900000000000006</v>
      </c>
      <c r="Q27" s="122">
        <v>94.5</v>
      </c>
      <c r="R27" s="122">
        <v>40</v>
      </c>
      <c r="S27" s="122">
        <v>59.8</v>
      </c>
      <c r="T27" s="122">
        <v>45.9</v>
      </c>
      <c r="U27" s="122">
        <v>34.6</v>
      </c>
      <c r="V27" s="122">
        <v>32.299999999999997</v>
      </c>
      <c r="W27" s="122">
        <v>33.6</v>
      </c>
      <c r="X27" s="122">
        <v>15.2</v>
      </c>
      <c r="Y27" s="122">
        <v>37.4</v>
      </c>
      <c r="Z27" s="122">
        <v>100</v>
      </c>
      <c r="AA27" s="122">
        <v>99.9</v>
      </c>
      <c r="AB27" s="122">
        <v>99.9</v>
      </c>
      <c r="AC27" s="122">
        <v>99.9</v>
      </c>
      <c r="AD27" s="122">
        <v>99.2</v>
      </c>
      <c r="AE27" s="122">
        <v>98.7</v>
      </c>
      <c r="AF27" s="122">
        <v>95.1</v>
      </c>
      <c r="AG27" s="122">
        <v>99</v>
      </c>
    </row>
    <row r="28" spans="1:33" ht="12.75">
      <c r="A28" s="123" t="s">
        <v>543</v>
      </c>
      <c r="B28" s="122">
        <v>73.099999999999994</v>
      </c>
      <c r="C28" s="122">
        <v>21.2</v>
      </c>
      <c r="D28" s="122">
        <v>10.4</v>
      </c>
      <c r="E28" s="122">
        <v>11.5</v>
      </c>
      <c r="F28" s="122">
        <v>14.7</v>
      </c>
      <c r="G28" s="122">
        <v>14.3</v>
      </c>
      <c r="H28" s="122">
        <v>1.3</v>
      </c>
      <c r="I28" s="122">
        <v>20.9</v>
      </c>
      <c r="J28" s="122">
        <v>50</v>
      </c>
      <c r="K28" s="122">
        <v>60</v>
      </c>
      <c r="L28" s="122">
        <v>60</v>
      </c>
      <c r="M28" s="122">
        <v>66.599999999999994</v>
      </c>
      <c r="N28" s="122">
        <v>79.5</v>
      </c>
      <c r="O28" s="122">
        <v>71.400000000000006</v>
      </c>
      <c r="P28" s="122">
        <v>47.2</v>
      </c>
      <c r="Q28" s="122">
        <v>62.1</v>
      </c>
      <c r="R28" s="122">
        <v>59.4</v>
      </c>
      <c r="S28" s="122">
        <v>31.4</v>
      </c>
      <c r="T28" s="122">
        <v>17.7</v>
      </c>
      <c r="U28" s="122">
        <v>19.600000000000001</v>
      </c>
      <c r="V28" s="122">
        <v>24.8</v>
      </c>
      <c r="W28" s="122">
        <v>23.9</v>
      </c>
      <c r="X28" s="122">
        <v>2.6</v>
      </c>
      <c r="Y28" s="122">
        <v>25.6</v>
      </c>
      <c r="Z28" s="122">
        <v>73.099999999999994</v>
      </c>
      <c r="AA28" s="122">
        <v>42</v>
      </c>
      <c r="AB28" s="122">
        <v>29</v>
      </c>
      <c r="AC28" s="122">
        <v>28.5</v>
      </c>
      <c r="AD28" s="122">
        <v>25</v>
      </c>
      <c r="AE28" s="122">
        <v>14.5</v>
      </c>
      <c r="AF28" s="122">
        <v>6.7</v>
      </c>
      <c r="AG28" s="122">
        <v>31.2</v>
      </c>
    </row>
    <row r="29" spans="1:33" ht="12.75">
      <c r="A29" s="123" t="s">
        <v>548</v>
      </c>
      <c r="B29" s="122">
        <v>86</v>
      </c>
      <c r="C29" s="122">
        <v>55.1</v>
      </c>
      <c r="D29" s="122">
        <v>34.4</v>
      </c>
      <c r="E29" s="122">
        <v>46.3</v>
      </c>
      <c r="F29" s="122">
        <v>50.9</v>
      </c>
      <c r="G29" s="122">
        <v>47.5</v>
      </c>
      <c r="H29" s="122">
        <v>16.600000000000001</v>
      </c>
      <c r="I29" s="122">
        <v>48.1</v>
      </c>
      <c r="J29" s="122">
        <v>50</v>
      </c>
      <c r="K29" s="122">
        <v>60</v>
      </c>
      <c r="L29" s="122">
        <v>60</v>
      </c>
      <c r="M29" s="122">
        <v>66.599999999999994</v>
      </c>
      <c r="N29" s="122">
        <v>77.599999999999994</v>
      </c>
      <c r="O29" s="122">
        <v>76.8</v>
      </c>
      <c r="P29" s="122">
        <v>63.3</v>
      </c>
      <c r="Q29" s="122">
        <v>64.900000000000006</v>
      </c>
      <c r="R29" s="122">
        <v>63.2</v>
      </c>
      <c r="S29" s="122">
        <v>57.4</v>
      </c>
      <c r="T29" s="122">
        <v>43.7</v>
      </c>
      <c r="U29" s="122">
        <v>54.7</v>
      </c>
      <c r="V29" s="122">
        <v>61.5</v>
      </c>
      <c r="W29" s="122">
        <v>58.7</v>
      </c>
      <c r="X29" s="122">
        <v>26.4</v>
      </c>
      <c r="Y29" s="122">
        <v>52.2</v>
      </c>
      <c r="Z29" s="122">
        <v>86</v>
      </c>
      <c r="AA29" s="122">
        <v>85.8</v>
      </c>
      <c r="AB29" s="122">
        <v>85.6</v>
      </c>
      <c r="AC29" s="122">
        <v>85.3</v>
      </c>
      <c r="AD29" s="122">
        <v>83.8</v>
      </c>
      <c r="AE29" s="122">
        <v>70.8</v>
      </c>
      <c r="AF29" s="122">
        <v>58.4</v>
      </c>
      <c r="AG29" s="122">
        <v>79.400000000000006</v>
      </c>
    </row>
  </sheetData>
  <mergeCells count="19">
    <mergeCell ref="A1:AG1"/>
    <mergeCell ref="A2:AG2"/>
    <mergeCell ref="B3:I3"/>
    <mergeCell ref="J3:Q3"/>
    <mergeCell ref="R3:Y3"/>
    <mergeCell ref="Z3:AG3"/>
    <mergeCell ref="J24:Q24"/>
    <mergeCell ref="R24:Y24"/>
    <mergeCell ref="Z10:AG10"/>
    <mergeCell ref="A16:AG16"/>
    <mergeCell ref="B17:I17"/>
    <mergeCell ref="J17:Q17"/>
    <mergeCell ref="R17:Y17"/>
    <mergeCell ref="Z17:AG17"/>
    <mergeCell ref="B24:I24"/>
    <mergeCell ref="Z24:AG24"/>
    <mergeCell ref="J10:Q10"/>
    <mergeCell ref="R10:Y10"/>
    <mergeCell ref="B10:I10"/>
  </mergeCells>
  <conditionalFormatting sqref="B5:AG9 B11:AG15 B19:AG23 B25:AG29">
    <cfRule type="colorScale" priority="1">
      <colorScale>
        <cfvo type="min"/>
        <cfvo type="percentile" val="50"/>
        <cfvo type="max"/>
        <color rgb="FFE67C73"/>
        <color rgb="FFFFFFFF"/>
        <color rgb="FF57BB8A"/>
      </colorScale>
    </cfRule>
  </conditionalFormatting>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sheetPr>
  <dimension ref="A1:BE115"/>
  <sheetViews>
    <sheetView workbookViewId="0">
      <selection sqref="A1:BE1"/>
    </sheetView>
  </sheetViews>
  <sheetFormatPr defaultColWidth="14.42578125" defaultRowHeight="15.75" customHeight="1"/>
  <cols>
    <col min="1" max="1" width="19.42578125" customWidth="1"/>
    <col min="2" max="55" width="5.140625" customWidth="1"/>
    <col min="56" max="56" width="23.42578125" customWidth="1"/>
    <col min="57" max="57" width="8.7109375" customWidth="1"/>
  </cols>
  <sheetData>
    <row r="1" spans="1:57" ht="66.75" customHeight="1">
      <c r="A1" s="286" t="s">
        <v>1971</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4"/>
    </row>
    <row r="2" spans="1:57" ht="12.75">
      <c r="A2" s="196" t="s">
        <v>578</v>
      </c>
      <c r="B2" s="277" t="s">
        <v>1972</v>
      </c>
      <c r="C2" s="247"/>
      <c r="D2" s="247"/>
      <c r="E2" s="247"/>
      <c r="F2" s="247"/>
      <c r="G2" s="247"/>
      <c r="H2" s="247"/>
      <c r="I2" s="247"/>
      <c r="J2" s="248"/>
      <c r="K2" s="277" t="s">
        <v>1973</v>
      </c>
      <c r="L2" s="247"/>
      <c r="M2" s="247"/>
      <c r="N2" s="247"/>
      <c r="O2" s="247"/>
      <c r="P2" s="247"/>
      <c r="Q2" s="247"/>
      <c r="R2" s="247"/>
      <c r="S2" s="248"/>
      <c r="T2" s="277" t="s">
        <v>842</v>
      </c>
      <c r="U2" s="247"/>
      <c r="V2" s="247"/>
      <c r="W2" s="247"/>
      <c r="X2" s="247"/>
      <c r="Y2" s="247"/>
      <c r="Z2" s="247"/>
      <c r="AA2" s="247"/>
      <c r="AB2" s="248"/>
      <c r="AC2" s="279" t="s">
        <v>1974</v>
      </c>
      <c r="AD2" s="247"/>
      <c r="AE2" s="247"/>
      <c r="AF2" s="247"/>
      <c r="AG2" s="247"/>
      <c r="AH2" s="247"/>
      <c r="AI2" s="247"/>
      <c r="AJ2" s="247"/>
      <c r="AK2" s="248"/>
      <c r="AL2" s="278" t="s">
        <v>1975</v>
      </c>
      <c r="AM2" s="247"/>
      <c r="AN2" s="247"/>
      <c r="AO2" s="247"/>
      <c r="AP2" s="247"/>
      <c r="AQ2" s="247"/>
      <c r="AR2" s="247"/>
      <c r="AS2" s="247"/>
      <c r="AT2" s="248"/>
      <c r="AU2" s="278" t="s">
        <v>1976</v>
      </c>
      <c r="AV2" s="247"/>
      <c r="AW2" s="247"/>
      <c r="AX2" s="247"/>
      <c r="AY2" s="247"/>
      <c r="AZ2" s="247"/>
      <c r="BA2" s="247"/>
      <c r="BB2" s="247"/>
      <c r="BC2" s="248"/>
      <c r="BD2" s="100" t="s">
        <v>1977</v>
      </c>
      <c r="BE2" s="111" t="s">
        <v>1521</v>
      </c>
    </row>
    <row r="3" spans="1:57" ht="12.75">
      <c r="A3" s="105"/>
      <c r="B3" s="213" t="s">
        <v>1522</v>
      </c>
      <c r="C3" s="213" t="s">
        <v>1523</v>
      </c>
      <c r="D3" s="213" t="s">
        <v>847</v>
      </c>
      <c r="E3" s="213" t="s">
        <v>1524</v>
      </c>
      <c r="F3" s="213" t="s">
        <v>1525</v>
      </c>
      <c r="G3" s="213" t="s">
        <v>1526</v>
      </c>
      <c r="H3" s="213" t="s">
        <v>1527</v>
      </c>
      <c r="I3" s="213" t="s">
        <v>1528</v>
      </c>
      <c r="J3" s="213" t="s">
        <v>1978</v>
      </c>
      <c r="K3" s="213" t="s">
        <v>1522</v>
      </c>
      <c r="L3" s="213" t="s">
        <v>1523</v>
      </c>
      <c r="M3" s="213" t="s">
        <v>847</v>
      </c>
      <c r="N3" s="213" t="s">
        <v>1524</v>
      </c>
      <c r="O3" s="213" t="s">
        <v>1525</v>
      </c>
      <c r="P3" s="213" t="s">
        <v>1526</v>
      </c>
      <c r="Q3" s="213" t="s">
        <v>1527</v>
      </c>
      <c r="R3" s="213" t="s">
        <v>1528</v>
      </c>
      <c r="S3" s="213" t="s">
        <v>1978</v>
      </c>
      <c r="T3" s="213" t="s">
        <v>1522</v>
      </c>
      <c r="U3" s="213" t="s">
        <v>1523</v>
      </c>
      <c r="V3" s="213" t="s">
        <v>847</v>
      </c>
      <c r="W3" s="213" t="s">
        <v>1524</v>
      </c>
      <c r="X3" s="213" t="s">
        <v>1525</v>
      </c>
      <c r="Y3" s="213" t="s">
        <v>1526</v>
      </c>
      <c r="Z3" s="213" t="s">
        <v>1527</v>
      </c>
      <c r="AA3" s="213" t="s">
        <v>1528</v>
      </c>
      <c r="AB3" s="213" t="s">
        <v>1978</v>
      </c>
      <c r="AC3" s="214" t="s">
        <v>1522</v>
      </c>
      <c r="AD3" s="215" t="s">
        <v>1523</v>
      </c>
      <c r="AE3" s="215" t="s">
        <v>847</v>
      </c>
      <c r="AF3" s="215" t="s">
        <v>1524</v>
      </c>
      <c r="AG3" s="215" t="s">
        <v>1525</v>
      </c>
      <c r="AH3" s="215" t="s">
        <v>1526</v>
      </c>
      <c r="AI3" s="215" t="s">
        <v>1527</v>
      </c>
      <c r="AJ3" s="215" t="s">
        <v>1528</v>
      </c>
      <c r="AK3" s="215" t="s">
        <v>1978</v>
      </c>
      <c r="AL3" s="214" t="s">
        <v>1522</v>
      </c>
      <c r="AM3" s="215" t="s">
        <v>1523</v>
      </c>
      <c r="AN3" s="215" t="s">
        <v>847</v>
      </c>
      <c r="AO3" s="215" t="s">
        <v>1524</v>
      </c>
      <c r="AP3" s="215" t="s">
        <v>1525</v>
      </c>
      <c r="AQ3" s="215" t="s">
        <v>1526</v>
      </c>
      <c r="AR3" s="215" t="s">
        <v>1527</v>
      </c>
      <c r="AS3" s="215" t="s">
        <v>1528</v>
      </c>
      <c r="AT3" s="215" t="s">
        <v>1978</v>
      </c>
      <c r="AU3" s="214" t="s">
        <v>1522</v>
      </c>
      <c r="AV3" s="215" t="s">
        <v>1523</v>
      </c>
      <c r="AW3" s="215" t="s">
        <v>847</v>
      </c>
      <c r="AX3" s="215" t="s">
        <v>1524</v>
      </c>
      <c r="AY3" s="215" t="s">
        <v>1525</v>
      </c>
      <c r="AZ3" s="215" t="s">
        <v>1526</v>
      </c>
      <c r="BA3" s="215" t="s">
        <v>1527</v>
      </c>
      <c r="BB3" s="215" t="s">
        <v>1528</v>
      </c>
      <c r="BC3" s="215" t="s">
        <v>1978</v>
      </c>
      <c r="BD3" s="184"/>
      <c r="BE3" s="105"/>
    </row>
    <row r="4" spans="1:57" ht="12.75">
      <c r="A4" s="216" t="s">
        <v>1979</v>
      </c>
      <c r="B4" s="122">
        <v>100</v>
      </c>
      <c r="C4" s="122">
        <v>86.9</v>
      </c>
      <c r="D4" s="122">
        <v>96.5</v>
      </c>
      <c r="E4" s="122">
        <v>97.1</v>
      </c>
      <c r="F4" s="122">
        <v>97.6</v>
      </c>
      <c r="G4" s="122">
        <v>95.6</v>
      </c>
      <c r="H4" s="122">
        <v>94.4</v>
      </c>
      <c r="I4" s="122">
        <v>95.4</v>
      </c>
      <c r="J4" s="122">
        <v>0</v>
      </c>
      <c r="K4" s="122">
        <v>66.7</v>
      </c>
      <c r="L4" s="122">
        <v>75.2</v>
      </c>
      <c r="M4" s="122">
        <v>56.5</v>
      </c>
      <c r="N4" s="122">
        <v>56.3</v>
      </c>
      <c r="O4" s="122">
        <v>48.5</v>
      </c>
      <c r="P4" s="122">
        <v>42.4</v>
      </c>
      <c r="Q4" s="122">
        <v>26.1</v>
      </c>
      <c r="R4" s="122">
        <v>53.1</v>
      </c>
      <c r="S4" s="122">
        <v>0</v>
      </c>
      <c r="T4" s="122">
        <v>80</v>
      </c>
      <c r="U4" s="122">
        <v>80.5</v>
      </c>
      <c r="V4" s="122">
        <v>71.2</v>
      </c>
      <c r="W4" s="122">
        <v>71.099999999999994</v>
      </c>
      <c r="X4" s="122">
        <v>64.7</v>
      </c>
      <c r="Y4" s="122">
        <v>58.5</v>
      </c>
      <c r="Z4" s="122">
        <v>40.700000000000003</v>
      </c>
      <c r="AA4" s="122">
        <v>68.2</v>
      </c>
      <c r="AB4" s="167"/>
      <c r="AC4" s="122">
        <v>0.11</v>
      </c>
      <c r="AD4" s="122">
        <v>0.17</v>
      </c>
      <c r="AE4" s="122">
        <v>0.19</v>
      </c>
      <c r="AF4" s="122">
        <v>0.31</v>
      </c>
      <c r="AG4" s="122">
        <v>0.36</v>
      </c>
      <c r="AH4" s="122">
        <v>0.37</v>
      </c>
      <c r="AI4" s="122">
        <v>0.51</v>
      </c>
      <c r="AJ4" s="122">
        <v>0.28999999999999998</v>
      </c>
      <c r="AK4" s="167"/>
      <c r="AL4" s="122">
        <v>0.05</v>
      </c>
      <c r="AM4" s="122">
        <v>0.09</v>
      </c>
      <c r="AN4" s="122">
        <v>0.1</v>
      </c>
      <c r="AO4" s="122">
        <v>0.16</v>
      </c>
      <c r="AP4" s="122">
        <v>0.19</v>
      </c>
      <c r="AQ4" s="122">
        <v>0.19</v>
      </c>
      <c r="AR4" s="122">
        <v>0.27</v>
      </c>
      <c r="AS4" s="122">
        <v>0.15</v>
      </c>
      <c r="AT4" s="166"/>
      <c r="AU4" s="122">
        <v>0.3</v>
      </c>
      <c r="AV4" s="122">
        <v>0.1</v>
      </c>
      <c r="AW4" s="122">
        <v>0.08</v>
      </c>
      <c r="AX4" s="122">
        <v>7.0000000000000007E-2</v>
      </c>
      <c r="AY4" s="122">
        <v>0.06</v>
      </c>
      <c r="AZ4" s="122">
        <v>0.08</v>
      </c>
      <c r="BA4" s="122">
        <v>0.01</v>
      </c>
      <c r="BB4" s="122">
        <v>0.1</v>
      </c>
      <c r="BC4" s="166"/>
      <c r="BD4" s="122">
        <v>3.21</v>
      </c>
      <c r="BE4" s="108">
        <v>10</v>
      </c>
    </row>
    <row r="5" spans="1:57" ht="12.75">
      <c r="A5" s="216" t="s">
        <v>1980</v>
      </c>
      <c r="B5" s="122">
        <v>100</v>
      </c>
      <c r="C5" s="122">
        <v>50.4</v>
      </c>
      <c r="D5" s="122">
        <v>61</v>
      </c>
      <c r="E5" s="122">
        <v>52.2</v>
      </c>
      <c r="F5" s="122">
        <v>46</v>
      </c>
      <c r="G5" s="122">
        <v>36.9</v>
      </c>
      <c r="H5" s="122">
        <v>28</v>
      </c>
      <c r="I5" s="122">
        <v>53.5</v>
      </c>
      <c r="J5" s="122">
        <v>0</v>
      </c>
      <c r="K5" s="122">
        <v>66.7</v>
      </c>
      <c r="L5" s="122">
        <v>84.6</v>
      </c>
      <c r="M5" s="122">
        <v>85.8</v>
      </c>
      <c r="N5" s="122">
        <v>89.8</v>
      </c>
      <c r="O5" s="122">
        <v>85.7</v>
      </c>
      <c r="P5" s="122">
        <v>87.2</v>
      </c>
      <c r="Q5" s="122">
        <v>42.3</v>
      </c>
      <c r="R5" s="122">
        <v>77.400000000000006</v>
      </c>
      <c r="S5" s="122">
        <v>0</v>
      </c>
      <c r="T5" s="122">
        <v>80</v>
      </c>
      <c r="U5" s="122">
        <v>62.8</v>
      </c>
      <c r="V5" s="122">
        <v>71.2</v>
      </c>
      <c r="W5" s="122">
        <v>65.900000000000006</v>
      </c>
      <c r="X5" s="122">
        <v>59.8</v>
      </c>
      <c r="Y5" s="122">
        <v>51.8</v>
      </c>
      <c r="Z5" s="122">
        <v>33.6</v>
      </c>
      <c r="AA5" s="122">
        <v>63.3</v>
      </c>
      <c r="AB5" s="167"/>
      <c r="AC5" s="122">
        <v>0.19</v>
      </c>
      <c r="AD5" s="122">
        <v>0.28000000000000003</v>
      </c>
      <c r="AE5" s="122">
        <v>0.39</v>
      </c>
      <c r="AF5" s="122">
        <v>0.69</v>
      </c>
      <c r="AG5" s="122">
        <v>0.74</v>
      </c>
      <c r="AH5" s="122">
        <v>0.82</v>
      </c>
      <c r="AI5" s="122">
        <v>1.06</v>
      </c>
      <c r="AJ5" s="122">
        <v>0.59</v>
      </c>
      <c r="AK5" s="167"/>
      <c r="AL5" s="122">
        <v>0.09</v>
      </c>
      <c r="AM5" s="122">
        <v>0.14000000000000001</v>
      </c>
      <c r="AN5" s="122">
        <v>0.2</v>
      </c>
      <c r="AO5" s="122">
        <v>0.36</v>
      </c>
      <c r="AP5" s="122">
        <v>0.39</v>
      </c>
      <c r="AQ5" s="122">
        <v>0.42</v>
      </c>
      <c r="AR5" s="122">
        <v>0.57999999999999996</v>
      </c>
      <c r="AS5" s="122">
        <v>0.31</v>
      </c>
      <c r="AT5" s="166"/>
      <c r="AU5" s="122">
        <v>0.38</v>
      </c>
      <c r="AV5" s="122">
        <v>7.0000000000000007E-2</v>
      </c>
      <c r="AW5" s="122">
        <v>0.06</v>
      </c>
      <c r="AX5" s="122">
        <v>0</v>
      </c>
      <c r="AY5" s="122">
        <v>0.01</v>
      </c>
      <c r="AZ5" s="122">
        <v>0</v>
      </c>
      <c r="BA5" s="122">
        <v>0.14000000000000001</v>
      </c>
      <c r="BB5" s="122">
        <v>0.09</v>
      </c>
      <c r="BC5" s="166"/>
      <c r="BD5" s="122">
        <v>5.5</v>
      </c>
      <c r="BE5" s="108">
        <v>10</v>
      </c>
    </row>
    <row r="6" spans="1:57" ht="12.75">
      <c r="A6" s="217" t="s">
        <v>1981</v>
      </c>
      <c r="B6" s="122">
        <v>100</v>
      </c>
      <c r="C6" s="122">
        <v>89.4</v>
      </c>
      <c r="D6" s="122">
        <v>93.4</v>
      </c>
      <c r="E6" s="122">
        <v>94.1</v>
      </c>
      <c r="F6" s="122">
        <v>94.7</v>
      </c>
      <c r="G6" s="122">
        <v>92.9</v>
      </c>
      <c r="H6" s="122">
        <v>88.7</v>
      </c>
      <c r="I6" s="122">
        <v>93.3</v>
      </c>
      <c r="J6" s="122">
        <v>0</v>
      </c>
      <c r="K6" s="122">
        <v>66.7</v>
      </c>
      <c r="L6" s="122">
        <v>91.1</v>
      </c>
      <c r="M6" s="122">
        <v>82.8</v>
      </c>
      <c r="N6" s="122">
        <v>83</v>
      </c>
      <c r="O6" s="122">
        <v>79.599999999999994</v>
      </c>
      <c r="P6" s="122">
        <v>80.099999999999994</v>
      </c>
      <c r="Q6" s="122">
        <v>67.7</v>
      </c>
      <c r="R6" s="122">
        <v>78.7</v>
      </c>
      <c r="S6" s="122">
        <v>0</v>
      </c>
      <c r="T6" s="122">
        <v>80</v>
      </c>
      <c r="U6" s="122">
        <v>90.2</v>
      </c>
      <c r="V6" s="122">
        <v>87.7</v>
      </c>
      <c r="W6" s="122">
        <v>88.1</v>
      </c>
      <c r="X6" s="122">
        <v>86.5</v>
      </c>
      <c r="Y6" s="122">
        <v>86</v>
      </c>
      <c r="Z6" s="122">
        <v>76.7</v>
      </c>
      <c r="AA6" s="122">
        <v>85.4</v>
      </c>
      <c r="AB6" s="167"/>
      <c r="AC6" s="122">
        <v>0.1</v>
      </c>
      <c r="AD6" s="122">
        <v>0.1</v>
      </c>
      <c r="AE6" s="122">
        <v>0.14000000000000001</v>
      </c>
      <c r="AF6" s="122">
        <v>0.31</v>
      </c>
      <c r="AG6" s="122">
        <v>0.34</v>
      </c>
      <c r="AH6" s="122">
        <v>0.37</v>
      </c>
      <c r="AI6" s="122">
        <v>0.48</v>
      </c>
      <c r="AJ6" s="122">
        <v>0.26</v>
      </c>
      <c r="AK6" s="167"/>
      <c r="AL6" s="122">
        <v>0.05</v>
      </c>
      <c r="AM6" s="122">
        <v>0.05</v>
      </c>
      <c r="AN6" s="122">
        <v>7.0000000000000007E-2</v>
      </c>
      <c r="AO6" s="122">
        <v>0.16</v>
      </c>
      <c r="AP6" s="122">
        <v>0.19</v>
      </c>
      <c r="AQ6" s="122">
        <v>0.19</v>
      </c>
      <c r="AR6" s="122">
        <v>0.28000000000000003</v>
      </c>
      <c r="AS6" s="122">
        <v>0.14000000000000001</v>
      </c>
      <c r="AT6" s="166"/>
      <c r="AU6" s="122">
        <v>0.23</v>
      </c>
      <c r="AV6" s="122">
        <v>7.0000000000000007E-2</v>
      </c>
      <c r="AW6" s="122">
        <v>7.0000000000000007E-2</v>
      </c>
      <c r="AX6" s="122">
        <v>7.0000000000000007E-2</v>
      </c>
      <c r="AY6" s="122">
        <v>0.06</v>
      </c>
      <c r="AZ6" s="122">
        <v>0.06</v>
      </c>
      <c r="BA6" s="122">
        <v>0.02</v>
      </c>
      <c r="BB6" s="122">
        <v>0.08</v>
      </c>
      <c r="BC6" s="166"/>
      <c r="BD6" s="122">
        <v>3.26</v>
      </c>
      <c r="BE6" s="108">
        <v>10</v>
      </c>
    </row>
    <row r="7" spans="1:57" ht="12.75">
      <c r="A7" s="217" t="s">
        <v>1982</v>
      </c>
      <c r="B7" s="122">
        <v>100</v>
      </c>
      <c r="C7" s="122">
        <v>53.3</v>
      </c>
      <c r="D7" s="122">
        <v>70.7</v>
      </c>
      <c r="E7" s="122">
        <v>59.9</v>
      </c>
      <c r="F7" s="122">
        <v>54.8</v>
      </c>
      <c r="G7" s="122">
        <v>43.1</v>
      </c>
      <c r="H7" s="122">
        <v>30.8</v>
      </c>
      <c r="I7" s="122">
        <v>59</v>
      </c>
      <c r="J7" s="122">
        <v>0</v>
      </c>
      <c r="K7" s="122">
        <v>100</v>
      </c>
      <c r="L7" s="122">
        <v>100</v>
      </c>
      <c r="M7" s="122">
        <v>95.4</v>
      </c>
      <c r="N7" s="122">
        <v>98.3</v>
      </c>
      <c r="O7" s="122">
        <v>97.5</v>
      </c>
      <c r="P7" s="122">
        <v>97.6</v>
      </c>
      <c r="Q7" s="122">
        <v>87.1</v>
      </c>
      <c r="R7" s="122">
        <v>96.6</v>
      </c>
      <c r="S7" s="122">
        <v>0</v>
      </c>
      <c r="T7" s="122">
        <v>100</v>
      </c>
      <c r="U7" s="122">
        <v>69</v>
      </c>
      <c r="V7" s="122">
        <v>81.099999999999994</v>
      </c>
      <c r="W7" s="122">
        <v>74.400000000000006</v>
      </c>
      <c r="X7" s="122">
        <v>70.2</v>
      </c>
      <c r="Y7" s="122">
        <v>59.8</v>
      </c>
      <c r="Z7" s="122">
        <v>45.5</v>
      </c>
      <c r="AA7" s="122">
        <v>73.2</v>
      </c>
      <c r="AB7" s="167"/>
      <c r="AC7" s="122">
        <v>0.02</v>
      </c>
      <c r="AD7" s="122">
        <v>0.15</v>
      </c>
      <c r="AE7" s="122">
        <v>0.17</v>
      </c>
      <c r="AF7" s="122">
        <v>0.31</v>
      </c>
      <c r="AG7" s="122">
        <v>0.36</v>
      </c>
      <c r="AH7" s="122">
        <v>0.42</v>
      </c>
      <c r="AI7" s="122">
        <v>0.51</v>
      </c>
      <c r="AJ7" s="122">
        <v>0.28000000000000003</v>
      </c>
      <c r="AK7" s="167"/>
      <c r="AL7" s="122">
        <v>0.01</v>
      </c>
      <c r="AM7" s="122">
        <v>7.0000000000000007E-2</v>
      </c>
      <c r="AN7" s="122">
        <v>0.09</v>
      </c>
      <c r="AO7" s="122">
        <v>0.16</v>
      </c>
      <c r="AP7" s="122">
        <v>0.19</v>
      </c>
      <c r="AQ7" s="122">
        <v>0.21</v>
      </c>
      <c r="AR7" s="122">
        <v>0.28000000000000003</v>
      </c>
      <c r="AS7" s="122">
        <v>0.14000000000000001</v>
      </c>
      <c r="AT7" s="166"/>
      <c r="AU7" s="122">
        <v>0.03</v>
      </c>
      <c r="AV7" s="122">
        <v>0.02</v>
      </c>
      <c r="AW7" s="122">
        <v>0.01</v>
      </c>
      <c r="AX7" s="122">
        <v>0</v>
      </c>
      <c r="AY7" s="122">
        <v>0.01</v>
      </c>
      <c r="AZ7" s="122">
        <v>0.03</v>
      </c>
      <c r="BA7" s="122">
        <v>0.12</v>
      </c>
      <c r="BB7" s="122">
        <v>0.03</v>
      </c>
      <c r="BC7" s="166"/>
      <c r="BD7" s="122">
        <v>3.17</v>
      </c>
      <c r="BE7" s="108">
        <v>10</v>
      </c>
    </row>
    <row r="8" spans="1:57" ht="12.75">
      <c r="A8" s="216" t="s">
        <v>1983</v>
      </c>
      <c r="B8" s="122">
        <v>100</v>
      </c>
      <c r="C8" s="122">
        <v>80.8</v>
      </c>
      <c r="D8" s="122">
        <v>89</v>
      </c>
      <c r="E8" s="122">
        <v>75.5</v>
      </c>
      <c r="F8" s="122">
        <v>78.400000000000006</v>
      </c>
      <c r="G8" s="122">
        <v>70.599999999999994</v>
      </c>
      <c r="H8" s="122">
        <v>56.7</v>
      </c>
      <c r="I8" s="122">
        <v>78.7</v>
      </c>
      <c r="J8" s="122">
        <v>0</v>
      </c>
      <c r="K8" s="122">
        <v>100</v>
      </c>
      <c r="L8" s="122">
        <v>98.9</v>
      </c>
      <c r="M8" s="122">
        <v>95.2</v>
      </c>
      <c r="N8" s="122">
        <v>85.8</v>
      </c>
      <c r="O8" s="122">
        <v>75.5</v>
      </c>
      <c r="P8" s="122">
        <v>66.599999999999994</v>
      </c>
      <c r="Q8" s="122">
        <v>45.4</v>
      </c>
      <c r="R8" s="122">
        <v>81.099999999999994</v>
      </c>
      <c r="S8" s="122">
        <v>0</v>
      </c>
      <c r="T8" s="122">
        <v>100</v>
      </c>
      <c r="U8" s="122">
        <v>88.9</v>
      </c>
      <c r="V8" s="122">
        <v>91.9</v>
      </c>
      <c r="W8" s="122">
        <v>80.3</v>
      </c>
      <c r="X8" s="122">
        <v>76.900000000000006</v>
      </c>
      <c r="Y8" s="122">
        <v>68.5</v>
      </c>
      <c r="Z8" s="122">
        <v>50.3</v>
      </c>
      <c r="AA8" s="122">
        <v>79.900000000000006</v>
      </c>
      <c r="AB8" s="167"/>
      <c r="AC8" s="122">
        <v>0.03</v>
      </c>
      <c r="AD8" s="122">
        <v>0.15</v>
      </c>
      <c r="AE8" s="122">
        <v>0.21</v>
      </c>
      <c r="AF8" s="122">
        <v>0.44</v>
      </c>
      <c r="AG8" s="122">
        <v>0.48</v>
      </c>
      <c r="AH8" s="122">
        <v>0.55000000000000004</v>
      </c>
      <c r="AI8" s="122">
        <v>0.73</v>
      </c>
      <c r="AJ8" s="122">
        <v>0.37</v>
      </c>
      <c r="AK8" s="122">
        <v>1.75</v>
      </c>
      <c r="AL8" s="122">
        <v>0.01</v>
      </c>
      <c r="AM8" s="122">
        <v>0.08</v>
      </c>
      <c r="AN8" s="122">
        <v>0.11</v>
      </c>
      <c r="AO8" s="122">
        <v>0.23</v>
      </c>
      <c r="AP8" s="122">
        <v>0.25</v>
      </c>
      <c r="AQ8" s="122">
        <v>0.28000000000000003</v>
      </c>
      <c r="AR8" s="122">
        <v>0.39</v>
      </c>
      <c r="AS8" s="122">
        <v>0.19</v>
      </c>
      <c r="AT8" s="122">
        <v>1</v>
      </c>
      <c r="AU8" s="122">
        <v>0.03</v>
      </c>
      <c r="AV8" s="122">
        <v>0.01</v>
      </c>
      <c r="AW8" s="122">
        <v>0.02</v>
      </c>
      <c r="AX8" s="122">
        <v>0.02</v>
      </c>
      <c r="AY8" s="122">
        <v>0.05</v>
      </c>
      <c r="AZ8" s="122">
        <v>0.05</v>
      </c>
      <c r="BA8" s="122">
        <v>0.01</v>
      </c>
      <c r="BB8" s="122">
        <v>0.03</v>
      </c>
      <c r="BC8" s="122">
        <v>0.22</v>
      </c>
      <c r="BD8" s="122">
        <v>4.45</v>
      </c>
      <c r="BE8" s="108">
        <v>10</v>
      </c>
    </row>
    <row r="9" spans="1:57" ht="12.75">
      <c r="A9" s="216" t="s">
        <v>1984</v>
      </c>
      <c r="B9" s="122">
        <v>100</v>
      </c>
      <c r="C9" s="122">
        <v>62.9</v>
      </c>
      <c r="D9" s="122">
        <v>54.9</v>
      </c>
      <c r="E9" s="122">
        <v>59.7</v>
      </c>
      <c r="F9" s="122">
        <v>51.3</v>
      </c>
      <c r="G9" s="122">
        <v>35.1</v>
      </c>
      <c r="H9" s="122">
        <v>20.5</v>
      </c>
      <c r="I9" s="122">
        <v>54.9</v>
      </c>
      <c r="J9" s="122">
        <v>0</v>
      </c>
      <c r="K9" s="122">
        <v>100</v>
      </c>
      <c r="L9" s="122">
        <v>70.2</v>
      </c>
      <c r="M9" s="122">
        <v>64.599999999999994</v>
      </c>
      <c r="N9" s="122">
        <v>67.2</v>
      </c>
      <c r="O9" s="122">
        <v>58.8</v>
      </c>
      <c r="P9" s="122">
        <v>44</v>
      </c>
      <c r="Q9" s="122">
        <v>32.5</v>
      </c>
      <c r="R9" s="122">
        <v>62.5</v>
      </c>
      <c r="S9" s="122">
        <v>0</v>
      </c>
      <c r="T9" s="122">
        <v>100</v>
      </c>
      <c r="U9" s="122">
        <v>66.099999999999994</v>
      </c>
      <c r="V9" s="122">
        <v>59.3</v>
      </c>
      <c r="W9" s="122">
        <v>63.2</v>
      </c>
      <c r="X9" s="122">
        <v>54.7</v>
      </c>
      <c r="Y9" s="122">
        <v>39</v>
      </c>
      <c r="Z9" s="122">
        <v>25.1</v>
      </c>
      <c r="AA9" s="122">
        <v>58.5</v>
      </c>
      <c r="AB9" s="167"/>
      <c r="AC9" s="122">
        <v>0.06</v>
      </c>
      <c r="AD9" s="122">
        <v>0.27</v>
      </c>
      <c r="AE9" s="122">
        <v>0.27</v>
      </c>
      <c r="AF9" s="122">
        <v>0.63</v>
      </c>
      <c r="AG9" s="122">
        <v>0.76</v>
      </c>
      <c r="AH9" s="122">
        <v>1</v>
      </c>
      <c r="AI9" s="122">
        <v>1.32</v>
      </c>
      <c r="AJ9" s="122">
        <v>0.62</v>
      </c>
      <c r="AK9" s="122">
        <v>1.54</v>
      </c>
      <c r="AL9" s="122">
        <v>0.03</v>
      </c>
      <c r="AM9" s="122">
        <v>0.13</v>
      </c>
      <c r="AN9" s="122">
        <v>0.15</v>
      </c>
      <c r="AO9" s="122">
        <v>0.32</v>
      </c>
      <c r="AP9" s="122">
        <v>0.41</v>
      </c>
      <c r="AQ9" s="122">
        <v>0.5</v>
      </c>
      <c r="AR9" s="122">
        <v>0.73</v>
      </c>
      <c r="AS9" s="122">
        <v>0.32</v>
      </c>
      <c r="AT9" s="122">
        <v>1</v>
      </c>
      <c r="AU9" s="122">
        <v>0.12</v>
      </c>
      <c r="AV9" s="122">
        <v>0.09</v>
      </c>
      <c r="AW9" s="122">
        <v>0.01</v>
      </c>
      <c r="AX9" s="122">
        <v>7.0000000000000007E-2</v>
      </c>
      <c r="AY9" s="122">
        <v>0.05</v>
      </c>
      <c r="AZ9" s="122">
        <v>0.1</v>
      </c>
      <c r="BA9" s="122">
        <v>0.14000000000000001</v>
      </c>
      <c r="BB9" s="122">
        <v>0.08</v>
      </c>
      <c r="BC9" s="122">
        <v>0.25</v>
      </c>
      <c r="BD9" s="122">
        <v>6.33</v>
      </c>
      <c r="BE9" s="108">
        <v>10</v>
      </c>
    </row>
    <row r="10" spans="1:57" ht="12.75">
      <c r="A10" s="216" t="s">
        <v>1985</v>
      </c>
      <c r="B10" s="122">
        <v>100</v>
      </c>
      <c r="C10" s="122">
        <v>70</v>
      </c>
      <c r="D10" s="122">
        <v>66.3</v>
      </c>
      <c r="E10" s="122">
        <v>64.3</v>
      </c>
      <c r="F10" s="122">
        <v>58</v>
      </c>
      <c r="G10" s="122">
        <v>41</v>
      </c>
      <c r="H10" s="122">
        <v>24.4</v>
      </c>
      <c r="I10" s="122">
        <v>60.6</v>
      </c>
      <c r="J10" s="122">
        <v>0</v>
      </c>
      <c r="K10" s="122">
        <v>100</v>
      </c>
      <c r="L10" s="122">
        <v>68.3</v>
      </c>
      <c r="M10" s="122">
        <v>66.400000000000006</v>
      </c>
      <c r="N10" s="122">
        <v>64.2</v>
      </c>
      <c r="O10" s="122">
        <v>50.6</v>
      </c>
      <c r="P10" s="122">
        <v>36.5</v>
      </c>
      <c r="Q10" s="122">
        <v>19.3</v>
      </c>
      <c r="R10" s="122">
        <v>57.9</v>
      </c>
      <c r="S10" s="122">
        <v>0</v>
      </c>
      <c r="T10" s="122">
        <v>100</v>
      </c>
      <c r="U10" s="122">
        <v>69</v>
      </c>
      <c r="V10" s="122">
        <v>66.3</v>
      </c>
      <c r="W10" s="122">
        <v>64.2</v>
      </c>
      <c r="X10" s="122">
        <v>54</v>
      </c>
      <c r="Y10" s="122">
        <v>38.6</v>
      </c>
      <c r="Z10" s="122">
        <v>21.5</v>
      </c>
      <c r="AA10" s="122">
        <v>59.2</v>
      </c>
      <c r="AB10" s="167"/>
      <c r="AC10" s="122">
        <v>0.09</v>
      </c>
      <c r="AD10" s="122">
        <v>0.2</v>
      </c>
      <c r="AE10" s="122">
        <v>0.27</v>
      </c>
      <c r="AF10" s="122">
        <v>0.57999999999999996</v>
      </c>
      <c r="AG10" s="122">
        <v>0.71</v>
      </c>
      <c r="AH10" s="122">
        <v>0.86</v>
      </c>
      <c r="AI10" s="122">
        <v>1.28</v>
      </c>
      <c r="AJ10" s="122">
        <v>0.56999999999999995</v>
      </c>
      <c r="AK10" s="122">
        <v>1.75</v>
      </c>
      <c r="AL10" s="122">
        <v>0.05</v>
      </c>
      <c r="AM10" s="122">
        <v>0.1</v>
      </c>
      <c r="AN10" s="122">
        <v>0.14000000000000001</v>
      </c>
      <c r="AO10" s="122">
        <v>0.3</v>
      </c>
      <c r="AP10" s="122">
        <v>0.38</v>
      </c>
      <c r="AQ10" s="122">
        <v>0.45</v>
      </c>
      <c r="AR10" s="122">
        <v>0.69</v>
      </c>
      <c r="AS10" s="122">
        <v>0.3</v>
      </c>
      <c r="AT10" s="122">
        <v>1</v>
      </c>
      <c r="AU10" s="122">
        <v>0.16</v>
      </c>
      <c r="AV10" s="122">
        <v>0.02</v>
      </c>
      <c r="AW10" s="122">
        <v>0.02</v>
      </c>
      <c r="AX10" s="122">
        <v>0.03</v>
      </c>
      <c r="AY10" s="122">
        <v>0.03</v>
      </c>
      <c r="AZ10" s="122">
        <v>0.02</v>
      </c>
      <c r="BA10" s="122">
        <v>0.17</v>
      </c>
      <c r="BB10" s="122">
        <v>0.06</v>
      </c>
      <c r="BC10" s="122">
        <v>0.1</v>
      </c>
      <c r="BD10" s="122">
        <v>6.07</v>
      </c>
      <c r="BE10" s="108">
        <v>10</v>
      </c>
    </row>
    <row r="11" spans="1:57" ht="12.75">
      <c r="A11" s="216" t="s">
        <v>594</v>
      </c>
      <c r="B11" s="122">
        <v>50</v>
      </c>
      <c r="C11" s="122">
        <v>64</v>
      </c>
      <c r="D11" s="122">
        <v>64.7</v>
      </c>
      <c r="E11" s="122">
        <v>65.400000000000006</v>
      </c>
      <c r="F11" s="122">
        <v>63.2</v>
      </c>
      <c r="G11" s="122">
        <v>55.7</v>
      </c>
      <c r="H11" s="122">
        <v>39.200000000000003</v>
      </c>
      <c r="I11" s="122">
        <v>57.5</v>
      </c>
      <c r="J11" s="122">
        <v>0</v>
      </c>
      <c r="K11" s="122">
        <v>100</v>
      </c>
      <c r="L11" s="122">
        <v>100</v>
      </c>
      <c r="M11" s="122">
        <v>73.3</v>
      </c>
      <c r="N11" s="122">
        <v>84.1</v>
      </c>
      <c r="O11" s="122">
        <v>85.1</v>
      </c>
      <c r="P11" s="122">
        <v>91.5</v>
      </c>
      <c r="Q11" s="122">
        <v>68.400000000000006</v>
      </c>
      <c r="R11" s="122">
        <v>86.1</v>
      </c>
      <c r="S11" s="122">
        <v>0</v>
      </c>
      <c r="T11" s="122">
        <v>66.7</v>
      </c>
      <c r="U11" s="122">
        <v>78</v>
      </c>
      <c r="V11" s="122">
        <v>68.8</v>
      </c>
      <c r="W11" s="122">
        <v>73.599999999999994</v>
      </c>
      <c r="X11" s="122">
        <v>72.599999999999994</v>
      </c>
      <c r="Y11" s="122">
        <v>69.3</v>
      </c>
      <c r="Z11" s="122">
        <v>49.8</v>
      </c>
      <c r="AA11" s="122">
        <v>68.900000000000006</v>
      </c>
      <c r="AB11" s="167"/>
      <c r="AC11" s="122">
        <v>0.22</v>
      </c>
      <c r="AD11" s="122">
        <v>0.28000000000000003</v>
      </c>
      <c r="AE11" s="122">
        <v>0.4</v>
      </c>
      <c r="AF11" s="122">
        <v>0.76</v>
      </c>
      <c r="AG11" s="122">
        <v>0.85</v>
      </c>
      <c r="AH11" s="122">
        <v>0.95</v>
      </c>
      <c r="AI11" s="122">
        <v>1.27</v>
      </c>
      <c r="AJ11" s="122">
        <v>0.68</v>
      </c>
      <c r="AK11" s="167"/>
      <c r="AL11" s="122">
        <v>0.11</v>
      </c>
      <c r="AM11" s="122">
        <v>0.14000000000000001</v>
      </c>
      <c r="AN11" s="122">
        <v>0.2</v>
      </c>
      <c r="AO11" s="122">
        <v>0.39</v>
      </c>
      <c r="AP11" s="122">
        <v>0.43</v>
      </c>
      <c r="AQ11" s="122">
        <v>0.48</v>
      </c>
      <c r="AR11" s="122">
        <v>0.68</v>
      </c>
      <c r="AS11" s="122">
        <v>0.35</v>
      </c>
      <c r="AT11" s="166"/>
      <c r="AU11" s="122">
        <v>0.51</v>
      </c>
      <c r="AV11" s="122">
        <v>0.02</v>
      </c>
      <c r="AW11" s="122">
        <v>0.03</v>
      </c>
      <c r="AX11" s="122">
        <v>0.05</v>
      </c>
      <c r="AY11" s="122">
        <v>0.08</v>
      </c>
      <c r="AZ11" s="122">
        <v>0.13</v>
      </c>
      <c r="BA11" s="122">
        <v>0.27</v>
      </c>
      <c r="BB11" s="122">
        <v>0.16</v>
      </c>
      <c r="BC11" s="166"/>
      <c r="BD11" s="122">
        <v>5.87</v>
      </c>
      <c r="BE11" s="108">
        <v>1</v>
      </c>
    </row>
    <row r="12" spans="1:57" ht="12.75">
      <c r="A12" s="123" t="s">
        <v>599</v>
      </c>
      <c r="B12" s="122">
        <v>50</v>
      </c>
      <c r="C12" s="122">
        <v>60.8</v>
      </c>
      <c r="D12" s="122">
        <v>64.900000000000006</v>
      </c>
      <c r="E12" s="122">
        <v>73.099999999999994</v>
      </c>
      <c r="F12" s="122">
        <v>73.599999999999994</v>
      </c>
      <c r="G12" s="122">
        <v>51.8</v>
      </c>
      <c r="H12" s="122">
        <v>25.8</v>
      </c>
      <c r="I12" s="122">
        <v>57.1</v>
      </c>
      <c r="J12" s="122">
        <v>0</v>
      </c>
      <c r="K12" s="122">
        <v>100</v>
      </c>
      <c r="L12" s="122">
        <v>8.1999999999999993</v>
      </c>
      <c r="M12" s="122">
        <v>5.3</v>
      </c>
      <c r="N12" s="122">
        <v>9</v>
      </c>
      <c r="O12" s="122">
        <v>9.4</v>
      </c>
      <c r="P12" s="122">
        <v>6.2</v>
      </c>
      <c r="Q12" s="122">
        <v>2.4</v>
      </c>
      <c r="R12" s="122">
        <v>20.100000000000001</v>
      </c>
      <c r="S12" s="122">
        <v>0</v>
      </c>
      <c r="T12" s="122">
        <v>66.7</v>
      </c>
      <c r="U12" s="122">
        <v>14.4</v>
      </c>
      <c r="V12" s="122">
        <v>9.6999999999999993</v>
      </c>
      <c r="W12" s="122">
        <v>15.8</v>
      </c>
      <c r="X12" s="122">
        <v>16.5</v>
      </c>
      <c r="Y12" s="122">
        <v>11.1</v>
      </c>
      <c r="Z12" s="122">
        <v>4.4000000000000004</v>
      </c>
      <c r="AA12" s="122">
        <v>29.7</v>
      </c>
      <c r="AB12" s="167"/>
      <c r="AC12" s="122">
        <v>0.23</v>
      </c>
      <c r="AD12" s="122">
        <v>0.5</v>
      </c>
      <c r="AE12" s="122">
        <v>0.61</v>
      </c>
      <c r="AF12" s="122">
        <v>0.99</v>
      </c>
      <c r="AG12" s="122">
        <v>1.1599999999999999</v>
      </c>
      <c r="AH12" s="122">
        <v>1.44</v>
      </c>
      <c r="AI12" s="122">
        <v>1.79</v>
      </c>
      <c r="AJ12" s="122">
        <v>0.96</v>
      </c>
      <c r="AK12" s="167"/>
      <c r="AL12" s="122">
        <v>0.11</v>
      </c>
      <c r="AM12" s="122">
        <v>0.25</v>
      </c>
      <c r="AN12" s="122">
        <v>0.31</v>
      </c>
      <c r="AO12" s="122">
        <v>0.5</v>
      </c>
      <c r="AP12" s="122">
        <v>0.59</v>
      </c>
      <c r="AQ12" s="122">
        <v>0.73</v>
      </c>
      <c r="AR12" s="122">
        <v>0.96</v>
      </c>
      <c r="AS12" s="122">
        <v>0.49</v>
      </c>
      <c r="AT12" s="166"/>
      <c r="AU12" s="122">
        <v>0.51</v>
      </c>
      <c r="AV12" s="122">
        <v>0.09</v>
      </c>
      <c r="AW12" s="122">
        <v>0.1</v>
      </c>
      <c r="AX12" s="122">
        <v>7.0000000000000007E-2</v>
      </c>
      <c r="AY12" s="122">
        <v>0.04</v>
      </c>
      <c r="AZ12" s="122">
        <v>0.1</v>
      </c>
      <c r="BA12" s="122">
        <v>0.28000000000000003</v>
      </c>
      <c r="BB12" s="122">
        <v>0.17</v>
      </c>
      <c r="BC12" s="166"/>
      <c r="BD12" s="122">
        <v>7.94</v>
      </c>
      <c r="BE12" s="108">
        <v>10</v>
      </c>
    </row>
    <row r="13" spans="1:57" ht="12.75">
      <c r="A13" s="123" t="s">
        <v>603</v>
      </c>
      <c r="B13" s="122">
        <v>50</v>
      </c>
      <c r="C13" s="122">
        <v>34.299999999999997</v>
      </c>
      <c r="D13" s="122">
        <v>46.6</v>
      </c>
      <c r="E13" s="122">
        <v>43.6</v>
      </c>
      <c r="F13" s="122">
        <v>34</v>
      </c>
      <c r="G13" s="122">
        <v>17</v>
      </c>
      <c r="H13" s="122">
        <v>8.6999999999999993</v>
      </c>
      <c r="I13" s="122">
        <v>33.5</v>
      </c>
      <c r="J13" s="122">
        <v>0</v>
      </c>
      <c r="K13" s="122">
        <v>100</v>
      </c>
      <c r="L13" s="122">
        <v>80</v>
      </c>
      <c r="M13" s="122">
        <v>65.8</v>
      </c>
      <c r="N13" s="122">
        <v>67.8</v>
      </c>
      <c r="O13" s="122">
        <v>51.1</v>
      </c>
      <c r="P13" s="122">
        <v>27.9</v>
      </c>
      <c r="Q13" s="122">
        <v>15.8</v>
      </c>
      <c r="R13" s="122">
        <v>58.3</v>
      </c>
      <c r="S13" s="122">
        <v>0</v>
      </c>
      <c r="T13" s="122">
        <v>66.7</v>
      </c>
      <c r="U13" s="122">
        <v>47.4</v>
      </c>
      <c r="V13" s="122">
        <v>54.2</v>
      </c>
      <c r="W13" s="122">
        <v>52.6</v>
      </c>
      <c r="X13" s="122">
        <v>40.299999999999997</v>
      </c>
      <c r="Y13" s="122">
        <v>20.7</v>
      </c>
      <c r="Z13" s="122">
        <v>10.9</v>
      </c>
      <c r="AA13" s="122">
        <v>42.5</v>
      </c>
      <c r="AB13" s="167"/>
      <c r="AC13" s="122">
        <v>0.23</v>
      </c>
      <c r="AD13" s="122">
        <v>0.39</v>
      </c>
      <c r="AE13" s="122">
        <v>0.51</v>
      </c>
      <c r="AF13" s="122">
        <v>0.84</v>
      </c>
      <c r="AG13" s="122">
        <v>1.02</v>
      </c>
      <c r="AH13" s="122">
        <v>1.31</v>
      </c>
      <c r="AI13" s="122">
        <v>1.52</v>
      </c>
      <c r="AJ13" s="122">
        <v>0.83</v>
      </c>
      <c r="AK13" s="166"/>
      <c r="AL13" s="122">
        <v>0.11</v>
      </c>
      <c r="AM13" s="122">
        <v>0.2</v>
      </c>
      <c r="AN13" s="122">
        <v>0.26</v>
      </c>
      <c r="AO13" s="122">
        <v>0.43</v>
      </c>
      <c r="AP13" s="122">
        <v>0.52</v>
      </c>
      <c r="AQ13" s="122">
        <v>0.66</v>
      </c>
      <c r="AR13" s="122">
        <v>0.81</v>
      </c>
      <c r="AS13" s="122">
        <v>0.43</v>
      </c>
      <c r="AT13" s="166"/>
      <c r="AU13" s="122">
        <v>0.51</v>
      </c>
      <c r="AV13" s="122">
        <v>0.12</v>
      </c>
      <c r="AW13" s="122">
        <v>0.15</v>
      </c>
      <c r="AX13" s="122">
        <v>0.13</v>
      </c>
      <c r="AY13" s="122">
        <v>0.14000000000000001</v>
      </c>
      <c r="AZ13" s="122">
        <v>0.16</v>
      </c>
      <c r="BA13" s="122">
        <v>0.25</v>
      </c>
      <c r="BB13" s="122">
        <v>0.21</v>
      </c>
      <c r="BC13" s="166"/>
      <c r="BD13" s="122">
        <v>7</v>
      </c>
      <c r="BE13" s="108">
        <v>10</v>
      </c>
    </row>
    <row r="14" spans="1:57" ht="12.75">
      <c r="A14" s="123" t="s">
        <v>1986</v>
      </c>
      <c r="B14" s="122">
        <v>100</v>
      </c>
      <c r="C14" s="122">
        <v>72.5</v>
      </c>
      <c r="D14" s="122">
        <v>81</v>
      </c>
      <c r="E14" s="122">
        <v>70.8</v>
      </c>
      <c r="F14" s="122">
        <v>63.2</v>
      </c>
      <c r="G14" s="122">
        <v>55.2</v>
      </c>
      <c r="H14" s="122">
        <v>47.6</v>
      </c>
      <c r="I14" s="122">
        <v>70</v>
      </c>
      <c r="J14" s="122">
        <v>0</v>
      </c>
      <c r="K14" s="122">
        <v>50</v>
      </c>
      <c r="L14" s="122">
        <v>93.6</v>
      </c>
      <c r="M14" s="122">
        <v>92.4</v>
      </c>
      <c r="N14" s="122">
        <v>94.6</v>
      </c>
      <c r="O14" s="122">
        <v>89.9</v>
      </c>
      <c r="P14" s="122">
        <v>93</v>
      </c>
      <c r="Q14" s="122">
        <v>31.1</v>
      </c>
      <c r="R14" s="122">
        <v>77.8</v>
      </c>
      <c r="S14" s="122">
        <v>0</v>
      </c>
      <c r="T14" s="122">
        <v>66.7</v>
      </c>
      <c r="U14" s="122">
        <v>81.5</v>
      </c>
      <c r="V14" s="122">
        <v>86.2</v>
      </c>
      <c r="W14" s="122">
        <v>80.900000000000006</v>
      </c>
      <c r="X14" s="122">
        <v>74.099999999999994</v>
      </c>
      <c r="Y14" s="122">
        <v>69.099999999999994</v>
      </c>
      <c r="Z14" s="122">
        <v>37.5</v>
      </c>
      <c r="AA14" s="122">
        <v>73.7</v>
      </c>
      <c r="AB14" s="167"/>
      <c r="AC14" s="122">
        <v>0.09</v>
      </c>
      <c r="AD14" s="122">
        <v>0.16</v>
      </c>
      <c r="AE14" s="122">
        <v>0.2</v>
      </c>
      <c r="AF14" s="122">
        <v>0.28999999999999998</v>
      </c>
      <c r="AG14" s="122">
        <v>0.37</v>
      </c>
      <c r="AH14" s="122">
        <v>0.4</v>
      </c>
      <c r="AI14" s="122">
        <v>0.59</v>
      </c>
      <c r="AJ14" s="122">
        <v>0.3</v>
      </c>
      <c r="AK14" s="122">
        <v>1.99</v>
      </c>
      <c r="AL14" s="122">
        <v>0.05</v>
      </c>
      <c r="AM14" s="122">
        <v>0.08</v>
      </c>
      <c r="AN14" s="122">
        <v>0.1</v>
      </c>
      <c r="AO14" s="122">
        <v>0.15</v>
      </c>
      <c r="AP14" s="122">
        <v>0.2</v>
      </c>
      <c r="AQ14" s="122">
        <v>0.2</v>
      </c>
      <c r="AR14" s="122">
        <v>0.32</v>
      </c>
      <c r="AS14" s="122">
        <v>0.16</v>
      </c>
      <c r="AT14" s="122">
        <v>1</v>
      </c>
      <c r="AU14" s="122">
        <v>0.33</v>
      </c>
      <c r="AV14" s="122">
        <v>0.04</v>
      </c>
      <c r="AW14" s="122">
        <v>0.02</v>
      </c>
      <c r="AX14" s="122">
        <v>0.02</v>
      </c>
      <c r="AY14" s="122">
        <v>0.03</v>
      </c>
      <c r="AZ14" s="122">
        <v>0.05</v>
      </c>
      <c r="BA14" s="122">
        <v>0.06</v>
      </c>
      <c r="BB14" s="122">
        <v>0.08</v>
      </c>
      <c r="BC14" s="122">
        <v>0.04</v>
      </c>
      <c r="BD14" s="122">
        <v>4.32</v>
      </c>
      <c r="BE14" s="108">
        <v>10</v>
      </c>
    </row>
    <row r="15" spans="1:57" ht="12.75">
      <c r="A15" s="217" t="s">
        <v>1987</v>
      </c>
      <c r="B15" s="122">
        <v>100</v>
      </c>
      <c r="C15" s="122">
        <v>80</v>
      </c>
      <c r="D15" s="122">
        <v>91.2</v>
      </c>
      <c r="E15" s="122">
        <v>88.9</v>
      </c>
      <c r="F15" s="122">
        <v>86.8</v>
      </c>
      <c r="G15" s="122">
        <v>77.900000000000006</v>
      </c>
      <c r="H15" s="122">
        <v>68</v>
      </c>
      <c r="I15" s="122">
        <v>84.7</v>
      </c>
      <c r="J15" s="122">
        <v>0</v>
      </c>
      <c r="K15" s="122">
        <v>50</v>
      </c>
      <c r="L15" s="122">
        <v>95.2</v>
      </c>
      <c r="M15" s="122">
        <v>91.2</v>
      </c>
      <c r="N15" s="122">
        <v>93.5</v>
      </c>
      <c r="O15" s="122">
        <v>91.5</v>
      </c>
      <c r="P15" s="122">
        <v>93.4</v>
      </c>
      <c r="Q15" s="122">
        <v>34.5</v>
      </c>
      <c r="R15" s="122">
        <v>78.5</v>
      </c>
      <c r="S15" s="122">
        <v>0</v>
      </c>
      <c r="T15" s="122">
        <v>66.7</v>
      </c>
      <c r="U15" s="122">
        <v>87</v>
      </c>
      <c r="V15" s="122">
        <v>91.2</v>
      </c>
      <c r="W15" s="122">
        <v>91.1</v>
      </c>
      <c r="X15" s="122">
        <v>89.1</v>
      </c>
      <c r="Y15" s="122">
        <v>84.9</v>
      </c>
      <c r="Z15" s="122">
        <v>45.8</v>
      </c>
      <c r="AA15" s="122">
        <v>81.5</v>
      </c>
      <c r="AB15" s="167"/>
      <c r="AC15" s="122">
        <v>0.09</v>
      </c>
      <c r="AD15" s="122">
        <v>0.16</v>
      </c>
      <c r="AE15" s="122">
        <v>0.19</v>
      </c>
      <c r="AF15" s="122">
        <v>0.28000000000000003</v>
      </c>
      <c r="AG15" s="122">
        <v>0.36</v>
      </c>
      <c r="AH15" s="122">
        <v>0.37</v>
      </c>
      <c r="AI15" s="122">
        <v>0.56000000000000005</v>
      </c>
      <c r="AJ15" s="122">
        <v>0.28999999999999998</v>
      </c>
      <c r="AK15" s="122">
        <v>1.99</v>
      </c>
      <c r="AL15" s="122">
        <v>0.04</v>
      </c>
      <c r="AM15" s="122">
        <v>0.08</v>
      </c>
      <c r="AN15" s="122">
        <v>0.1</v>
      </c>
      <c r="AO15" s="122">
        <v>0.14000000000000001</v>
      </c>
      <c r="AP15" s="122">
        <v>0.19</v>
      </c>
      <c r="AQ15" s="122">
        <v>0.19</v>
      </c>
      <c r="AR15" s="122">
        <v>0.3</v>
      </c>
      <c r="AS15" s="122">
        <v>0.15</v>
      </c>
      <c r="AT15" s="122">
        <v>1</v>
      </c>
      <c r="AU15" s="122">
        <v>0.33</v>
      </c>
      <c r="AV15" s="122">
        <v>7.0000000000000007E-2</v>
      </c>
      <c r="AW15" s="122">
        <v>0.06</v>
      </c>
      <c r="AX15" s="122">
        <v>0.03</v>
      </c>
      <c r="AY15" s="122">
        <v>0.02</v>
      </c>
      <c r="AZ15" s="122">
        <v>0.01</v>
      </c>
      <c r="BA15" s="122">
        <v>0.02</v>
      </c>
      <c r="BB15" s="122">
        <v>0.08</v>
      </c>
      <c r="BC15" s="122">
        <v>0.06</v>
      </c>
      <c r="BD15" s="122">
        <v>4.22</v>
      </c>
      <c r="BE15" s="108">
        <v>1</v>
      </c>
    </row>
    <row r="16" spans="1:57" ht="12.75">
      <c r="A16" s="217" t="s">
        <v>1988</v>
      </c>
      <c r="B16" s="122">
        <v>50</v>
      </c>
      <c r="C16" s="122">
        <v>33.799999999999997</v>
      </c>
      <c r="D16" s="122">
        <v>41.7</v>
      </c>
      <c r="E16" s="122">
        <v>38.1</v>
      </c>
      <c r="F16" s="122">
        <v>32</v>
      </c>
      <c r="G16" s="122">
        <v>24.7</v>
      </c>
      <c r="H16" s="122">
        <v>14.7</v>
      </c>
      <c r="I16" s="122">
        <v>33.6</v>
      </c>
      <c r="J16" s="122">
        <v>0</v>
      </c>
      <c r="K16" s="122">
        <v>100</v>
      </c>
      <c r="L16" s="122">
        <v>100</v>
      </c>
      <c r="M16" s="122">
        <v>97.1</v>
      </c>
      <c r="N16" s="122">
        <v>98.6</v>
      </c>
      <c r="O16" s="122">
        <v>98.4</v>
      </c>
      <c r="P16" s="122">
        <v>95.4</v>
      </c>
      <c r="Q16" s="122">
        <v>82.1</v>
      </c>
      <c r="R16" s="122">
        <v>95.9</v>
      </c>
      <c r="S16" s="122">
        <v>0</v>
      </c>
      <c r="T16" s="122">
        <v>66.7</v>
      </c>
      <c r="U16" s="122">
        <v>49.8</v>
      </c>
      <c r="V16" s="122">
        <v>57.6</v>
      </c>
      <c r="W16" s="122">
        <v>54.7</v>
      </c>
      <c r="X16" s="122">
        <v>48</v>
      </c>
      <c r="Y16" s="122">
        <v>38.6</v>
      </c>
      <c r="Z16" s="122">
        <v>23.4</v>
      </c>
      <c r="AA16" s="122">
        <v>49.7</v>
      </c>
      <c r="AB16" s="167"/>
      <c r="AC16" s="122">
        <v>0.25</v>
      </c>
      <c r="AD16" s="122">
        <v>0.34</v>
      </c>
      <c r="AE16" s="122">
        <v>0.46</v>
      </c>
      <c r="AF16" s="122">
        <v>0.74</v>
      </c>
      <c r="AG16" s="122">
        <v>0.79</v>
      </c>
      <c r="AH16" s="122">
        <v>0.88</v>
      </c>
      <c r="AI16" s="122">
        <v>0.82</v>
      </c>
      <c r="AJ16" s="122">
        <v>0.61</v>
      </c>
      <c r="AK16" s="122">
        <v>1.0900000000000001</v>
      </c>
      <c r="AL16" s="122">
        <v>0.14000000000000001</v>
      </c>
      <c r="AM16" s="122">
        <v>0.18</v>
      </c>
      <c r="AN16" s="122">
        <v>0.25</v>
      </c>
      <c r="AO16" s="122">
        <v>0.41</v>
      </c>
      <c r="AP16" s="122">
        <v>0.45</v>
      </c>
      <c r="AQ16" s="122">
        <v>0.51</v>
      </c>
      <c r="AR16" s="122">
        <v>0.79</v>
      </c>
      <c r="AS16" s="122">
        <v>0.39</v>
      </c>
      <c r="AT16" s="122">
        <v>1</v>
      </c>
      <c r="AU16" s="122">
        <v>0.51</v>
      </c>
      <c r="AV16" s="122">
        <v>0.03</v>
      </c>
      <c r="AW16" s="122">
        <v>0.01</v>
      </c>
      <c r="AX16" s="122">
        <v>0.03</v>
      </c>
      <c r="AY16" s="122">
        <v>0.03</v>
      </c>
      <c r="AZ16" s="122">
        <v>0.11</v>
      </c>
      <c r="BA16" s="122">
        <v>0.44</v>
      </c>
      <c r="BB16" s="122">
        <v>0.17</v>
      </c>
      <c r="BC16" s="122">
        <v>0.64</v>
      </c>
      <c r="BD16" s="122">
        <v>5.73</v>
      </c>
      <c r="BE16" s="108">
        <v>10</v>
      </c>
    </row>
    <row r="17" spans="1:57" ht="12.75">
      <c r="A17" s="217" t="s">
        <v>1989</v>
      </c>
      <c r="B17" s="122">
        <v>100</v>
      </c>
      <c r="C17" s="122">
        <v>88.3</v>
      </c>
      <c r="D17" s="122">
        <v>88.1</v>
      </c>
      <c r="E17" s="122">
        <v>91.3</v>
      </c>
      <c r="F17" s="122">
        <v>91.5</v>
      </c>
      <c r="G17" s="218">
        <v>89.8</v>
      </c>
      <c r="H17" s="122">
        <v>85</v>
      </c>
      <c r="I17" s="122">
        <v>90.6</v>
      </c>
      <c r="J17" s="122">
        <v>0</v>
      </c>
      <c r="K17" s="122">
        <v>100</v>
      </c>
      <c r="L17" s="122">
        <v>99.5</v>
      </c>
      <c r="M17" s="122">
        <v>93.8</v>
      </c>
      <c r="N17" s="122">
        <v>96.5</v>
      </c>
      <c r="O17" s="122">
        <v>95.9</v>
      </c>
      <c r="P17" s="122">
        <v>96.2</v>
      </c>
      <c r="Q17" s="122">
        <v>79.099999999999994</v>
      </c>
      <c r="R17" s="122">
        <v>94.4</v>
      </c>
      <c r="S17" s="122">
        <v>0</v>
      </c>
      <c r="T17" s="122">
        <v>100</v>
      </c>
      <c r="U17" s="122">
        <v>93.5</v>
      </c>
      <c r="V17" s="122">
        <v>90.9</v>
      </c>
      <c r="W17" s="122">
        <v>93.8</v>
      </c>
      <c r="X17" s="122">
        <v>93.6</v>
      </c>
      <c r="Y17" s="122">
        <v>92.8</v>
      </c>
      <c r="Z17" s="122">
        <v>82</v>
      </c>
      <c r="AA17" s="122">
        <v>92.5</v>
      </c>
      <c r="AB17" s="167"/>
      <c r="AC17" s="122">
        <v>0.03</v>
      </c>
      <c r="AD17" s="122">
        <v>0.11</v>
      </c>
      <c r="AE17" s="122">
        <v>0.12</v>
      </c>
      <c r="AF17" s="122">
        <v>0.26</v>
      </c>
      <c r="AG17" s="122">
        <v>0.28000000000000003</v>
      </c>
      <c r="AH17" s="122">
        <v>0.32</v>
      </c>
      <c r="AI17" s="122">
        <v>0.39</v>
      </c>
      <c r="AJ17" s="122">
        <v>0.22</v>
      </c>
      <c r="AK17" s="167"/>
      <c r="AL17" s="122">
        <v>0.02</v>
      </c>
      <c r="AM17" s="122">
        <v>0.05</v>
      </c>
      <c r="AN17" s="122">
        <v>0.06</v>
      </c>
      <c r="AO17" s="122">
        <v>0.13</v>
      </c>
      <c r="AP17" s="122">
        <v>0.15</v>
      </c>
      <c r="AQ17" s="122">
        <v>0.16</v>
      </c>
      <c r="AR17" s="122">
        <v>0.21</v>
      </c>
      <c r="AS17" s="122">
        <v>0.11</v>
      </c>
      <c r="AT17" s="166"/>
      <c r="AU17" s="122">
        <v>0.04</v>
      </c>
      <c r="AV17" s="122">
        <v>0.02</v>
      </c>
      <c r="AW17" s="122">
        <v>0</v>
      </c>
      <c r="AX17" s="122">
        <v>0.03</v>
      </c>
      <c r="AY17" s="122">
        <v>0.03</v>
      </c>
      <c r="AZ17" s="122">
        <v>0.01</v>
      </c>
      <c r="BA17" s="122">
        <v>0.06</v>
      </c>
      <c r="BB17" s="218">
        <v>0.03</v>
      </c>
      <c r="BC17" s="166"/>
      <c r="BD17" s="122">
        <v>2.69</v>
      </c>
      <c r="BE17" s="108">
        <v>10</v>
      </c>
    </row>
    <row r="18" spans="1:57" ht="12.75">
      <c r="A18" s="216" t="s">
        <v>1990</v>
      </c>
      <c r="B18" s="122">
        <v>100</v>
      </c>
      <c r="C18" s="122">
        <v>84.3</v>
      </c>
      <c r="D18" s="122">
        <v>90</v>
      </c>
      <c r="E18" s="122">
        <v>86.8</v>
      </c>
      <c r="F18" s="122">
        <v>78.099999999999994</v>
      </c>
      <c r="G18" s="122">
        <v>71</v>
      </c>
      <c r="H18" s="122">
        <v>60.1</v>
      </c>
      <c r="I18" s="122">
        <v>81.5</v>
      </c>
      <c r="J18" s="122">
        <v>0</v>
      </c>
      <c r="K18" s="122">
        <v>100</v>
      </c>
      <c r="L18" s="122">
        <v>100</v>
      </c>
      <c r="M18" s="122">
        <v>96.6</v>
      </c>
      <c r="N18" s="122">
        <v>94.1</v>
      </c>
      <c r="O18" s="122">
        <v>94.5</v>
      </c>
      <c r="P18" s="122">
        <v>97.2</v>
      </c>
      <c r="Q18" s="122">
        <v>87.6</v>
      </c>
      <c r="R18" s="122">
        <v>95.7</v>
      </c>
      <c r="S18" s="122">
        <v>0</v>
      </c>
      <c r="T18" s="122">
        <v>100</v>
      </c>
      <c r="U18" s="122">
        <v>91.4</v>
      </c>
      <c r="V18" s="122">
        <v>93.2</v>
      </c>
      <c r="W18" s="122">
        <v>90.3</v>
      </c>
      <c r="X18" s="122">
        <v>85.5</v>
      </c>
      <c r="Y18" s="122">
        <v>82</v>
      </c>
      <c r="Z18" s="122">
        <v>71.3</v>
      </c>
      <c r="AA18" s="122">
        <v>88</v>
      </c>
      <c r="AB18" s="167"/>
      <c r="AC18" s="122">
        <v>0.05</v>
      </c>
      <c r="AD18" s="122">
        <v>0.15</v>
      </c>
      <c r="AE18" s="122">
        <v>0.25</v>
      </c>
      <c r="AF18" s="122">
        <v>0.41</v>
      </c>
      <c r="AG18" s="122">
        <v>0.47</v>
      </c>
      <c r="AH18" s="122">
        <v>0.5</v>
      </c>
      <c r="AI18" s="122">
        <v>0.6</v>
      </c>
      <c r="AJ18" s="122">
        <v>0.35</v>
      </c>
      <c r="AK18" s="122">
        <v>1.58</v>
      </c>
      <c r="AL18" s="122">
        <v>0.02</v>
      </c>
      <c r="AM18" s="122">
        <v>7.0000000000000007E-2</v>
      </c>
      <c r="AN18" s="122">
        <v>0.13</v>
      </c>
      <c r="AO18" s="122">
        <v>0.21</v>
      </c>
      <c r="AP18" s="122">
        <v>0.25</v>
      </c>
      <c r="AQ18" s="122">
        <v>0.25</v>
      </c>
      <c r="AR18" s="122">
        <v>0.33</v>
      </c>
      <c r="AS18" s="122">
        <v>0.18</v>
      </c>
      <c r="AT18" s="122">
        <v>1</v>
      </c>
      <c r="AU18" s="122">
        <v>0.06</v>
      </c>
      <c r="AV18" s="122">
        <v>0</v>
      </c>
      <c r="AW18" s="122">
        <v>0.03</v>
      </c>
      <c r="AX18" s="122">
        <v>0.04</v>
      </c>
      <c r="AY18" s="122">
        <v>0.04</v>
      </c>
      <c r="AZ18" s="122">
        <v>0.04</v>
      </c>
      <c r="BA18" s="122">
        <v>0.02</v>
      </c>
      <c r="BB18" s="122">
        <v>0.03</v>
      </c>
      <c r="BC18" s="122">
        <v>0.28999999999999998</v>
      </c>
      <c r="BD18" s="122">
        <v>4.21</v>
      </c>
      <c r="BE18" s="108">
        <v>10</v>
      </c>
    </row>
    <row r="19" spans="1:57" ht="12.75">
      <c r="A19" s="216" t="s">
        <v>1991</v>
      </c>
      <c r="B19" s="122">
        <v>100</v>
      </c>
      <c r="C19" s="122">
        <v>69.599999999999994</v>
      </c>
      <c r="D19" s="122">
        <v>60.5</v>
      </c>
      <c r="E19" s="122">
        <v>63</v>
      </c>
      <c r="F19" s="122">
        <v>60.3</v>
      </c>
      <c r="G19" s="122">
        <v>29.9</v>
      </c>
      <c r="H19" s="122">
        <v>0</v>
      </c>
      <c r="I19" s="122">
        <v>54.8</v>
      </c>
      <c r="J19" s="122">
        <v>0</v>
      </c>
      <c r="K19" s="122">
        <v>100</v>
      </c>
      <c r="L19" s="122">
        <v>96</v>
      </c>
      <c r="M19" s="122">
        <v>89.2</v>
      </c>
      <c r="N19" s="122">
        <v>76.599999999999994</v>
      </c>
      <c r="O19" s="122">
        <v>71.5</v>
      </c>
      <c r="P19" s="122">
        <v>73.7</v>
      </c>
      <c r="Q19" s="122">
        <v>0</v>
      </c>
      <c r="R19" s="122">
        <v>72.400000000000006</v>
      </c>
      <c r="S19" s="122">
        <v>0</v>
      </c>
      <c r="T19" s="122">
        <v>100</v>
      </c>
      <c r="U19" s="122">
        <v>80.599999999999994</v>
      </c>
      <c r="V19" s="122">
        <v>72.099999999999994</v>
      </c>
      <c r="W19" s="122">
        <v>69.099999999999994</v>
      </c>
      <c r="X19" s="122">
        <v>65.400000000000006</v>
      </c>
      <c r="Y19" s="122">
        <v>42.5</v>
      </c>
      <c r="Z19" s="166"/>
      <c r="AA19" s="122">
        <v>62.4</v>
      </c>
      <c r="AB19" s="167"/>
      <c r="AC19" s="122">
        <v>0.22</v>
      </c>
      <c r="AD19" s="122">
        <v>0.18</v>
      </c>
      <c r="AE19" s="122">
        <v>0.25</v>
      </c>
      <c r="AF19" s="122">
        <v>0.59</v>
      </c>
      <c r="AG19" s="122">
        <v>0.67</v>
      </c>
      <c r="AH19" s="122">
        <v>0.77</v>
      </c>
      <c r="AI19" s="166"/>
      <c r="AJ19" s="122">
        <v>0.45</v>
      </c>
      <c r="AK19" s="167"/>
      <c r="AL19" s="122">
        <v>0.12</v>
      </c>
      <c r="AM19" s="122">
        <v>0.09</v>
      </c>
      <c r="AN19" s="122">
        <v>0.15</v>
      </c>
      <c r="AO19" s="122">
        <v>0.34</v>
      </c>
      <c r="AP19" s="122">
        <v>0.43</v>
      </c>
      <c r="AQ19" s="122">
        <v>0.52</v>
      </c>
      <c r="AR19" s="166"/>
      <c r="AS19" s="122">
        <v>0.27</v>
      </c>
      <c r="AT19" s="166"/>
      <c r="AU19" s="122">
        <v>0.09</v>
      </c>
      <c r="AV19" s="122">
        <v>0.05</v>
      </c>
      <c r="AW19" s="122">
        <v>0.09</v>
      </c>
      <c r="AX19" s="122">
        <v>0.12</v>
      </c>
      <c r="AY19" s="122">
        <v>0.23</v>
      </c>
      <c r="AZ19" s="122">
        <v>0.31</v>
      </c>
      <c r="BA19" s="166"/>
      <c r="BB19" s="122">
        <v>0.15</v>
      </c>
      <c r="BC19" s="166"/>
      <c r="BD19" s="122">
        <v>5.36</v>
      </c>
      <c r="BE19" s="108">
        <v>10</v>
      </c>
    </row>
    <row r="20" spans="1:57" ht="12.75">
      <c r="A20" s="216" t="s">
        <v>1992</v>
      </c>
      <c r="B20" s="122">
        <v>100</v>
      </c>
      <c r="C20" s="122">
        <v>79.900000000000006</v>
      </c>
      <c r="D20" s="122">
        <v>78.2</v>
      </c>
      <c r="E20" s="122">
        <v>91.2</v>
      </c>
      <c r="F20" s="122">
        <v>86.7</v>
      </c>
      <c r="G20" s="122">
        <v>77.900000000000006</v>
      </c>
      <c r="H20" s="122">
        <v>0</v>
      </c>
      <c r="I20" s="122">
        <v>73.400000000000006</v>
      </c>
      <c r="J20" s="122">
        <v>0</v>
      </c>
      <c r="K20" s="122">
        <v>100</v>
      </c>
      <c r="L20" s="122">
        <v>100</v>
      </c>
      <c r="M20" s="122">
        <v>92.2</v>
      </c>
      <c r="N20" s="122">
        <v>98.6</v>
      </c>
      <c r="O20" s="122">
        <v>97</v>
      </c>
      <c r="P20" s="122">
        <v>97.3</v>
      </c>
      <c r="Q20" s="122">
        <v>0</v>
      </c>
      <c r="R20" s="122">
        <v>83.6</v>
      </c>
      <c r="S20" s="122">
        <v>0</v>
      </c>
      <c r="T20" s="122">
        <v>100</v>
      </c>
      <c r="U20" s="122">
        <v>88.8</v>
      </c>
      <c r="V20" s="122">
        <v>84.6</v>
      </c>
      <c r="W20" s="122">
        <v>94.7</v>
      </c>
      <c r="X20" s="122">
        <v>91.5</v>
      </c>
      <c r="Y20" s="122">
        <v>86.5</v>
      </c>
      <c r="Z20" s="166"/>
      <c r="AA20" s="122">
        <v>78.2</v>
      </c>
      <c r="AB20" s="167"/>
      <c r="AC20" s="122">
        <v>0.03</v>
      </c>
      <c r="AD20" s="122">
        <v>0.15</v>
      </c>
      <c r="AE20" s="122">
        <v>0.2</v>
      </c>
      <c r="AF20" s="122">
        <v>0.26</v>
      </c>
      <c r="AG20" s="122">
        <v>0.3</v>
      </c>
      <c r="AH20" s="122">
        <v>0.37</v>
      </c>
      <c r="AI20" s="166"/>
      <c r="AJ20" s="122">
        <v>0.22</v>
      </c>
      <c r="AK20" s="166"/>
      <c r="AL20" s="122">
        <v>0.02</v>
      </c>
      <c r="AM20" s="122">
        <v>7.0000000000000007E-2</v>
      </c>
      <c r="AN20" s="122">
        <v>0.1</v>
      </c>
      <c r="AO20" s="122">
        <v>0.13</v>
      </c>
      <c r="AP20" s="122">
        <v>0.16</v>
      </c>
      <c r="AQ20" s="122">
        <v>0.19</v>
      </c>
      <c r="AR20" s="166"/>
      <c r="AS20" s="122">
        <v>0.11</v>
      </c>
      <c r="AT20" s="166"/>
      <c r="AU20" s="122">
        <v>0.03</v>
      </c>
      <c r="AV20" s="122">
        <v>0.06</v>
      </c>
      <c r="AW20" s="122">
        <v>0.04</v>
      </c>
      <c r="AX20" s="122">
        <v>0.01</v>
      </c>
      <c r="AY20" s="122">
        <v>0.01</v>
      </c>
      <c r="AZ20" s="122">
        <v>0.02</v>
      </c>
      <c r="BA20" s="166"/>
      <c r="BB20" s="122">
        <v>0.03</v>
      </c>
      <c r="BC20" s="166"/>
      <c r="BD20" s="122">
        <v>3.42</v>
      </c>
      <c r="BE20" s="108">
        <v>10</v>
      </c>
    </row>
    <row r="21" spans="1:57" ht="12.75">
      <c r="A21" s="123" t="s">
        <v>1993</v>
      </c>
      <c r="B21" s="122">
        <v>100</v>
      </c>
      <c r="C21" s="122">
        <v>95.7</v>
      </c>
      <c r="D21" s="122">
        <v>100</v>
      </c>
      <c r="E21" s="122">
        <v>98.5</v>
      </c>
      <c r="F21" s="122">
        <v>97.4</v>
      </c>
      <c r="G21" s="122">
        <v>97.4</v>
      </c>
      <c r="H21" s="122">
        <v>93.6</v>
      </c>
      <c r="I21" s="122">
        <v>97.5</v>
      </c>
      <c r="J21" s="122">
        <v>0</v>
      </c>
      <c r="K21" s="122">
        <v>100</v>
      </c>
      <c r="L21" s="122">
        <v>100</v>
      </c>
      <c r="M21" s="122">
        <v>94.8</v>
      </c>
      <c r="N21" s="122">
        <v>96.9</v>
      </c>
      <c r="O21" s="122">
        <v>93.7</v>
      </c>
      <c r="P21" s="122">
        <v>94.1</v>
      </c>
      <c r="Q21" s="122">
        <v>60.3</v>
      </c>
      <c r="R21" s="122">
        <v>91.4</v>
      </c>
      <c r="S21" s="122">
        <v>0</v>
      </c>
      <c r="T21" s="122">
        <v>100</v>
      </c>
      <c r="U21" s="122">
        <v>97.8</v>
      </c>
      <c r="V21" s="122">
        <v>97.3</v>
      </c>
      <c r="W21" s="122">
        <v>97.7</v>
      </c>
      <c r="X21" s="122">
        <v>95.5</v>
      </c>
      <c r="Y21" s="122">
        <v>95.7</v>
      </c>
      <c r="Z21" s="122">
        <v>73.3</v>
      </c>
      <c r="AA21" s="122">
        <v>94.4</v>
      </c>
      <c r="AB21" s="167"/>
      <c r="AC21" s="122">
        <v>0.02</v>
      </c>
      <c r="AD21" s="122">
        <v>0.04</v>
      </c>
      <c r="AE21" s="122">
        <v>0.05</v>
      </c>
      <c r="AF21" s="122">
        <v>0.1</v>
      </c>
      <c r="AG21" s="122">
        <v>0.13</v>
      </c>
      <c r="AH21" s="122">
        <v>0.13</v>
      </c>
      <c r="AI21" s="122">
        <v>0.34</v>
      </c>
      <c r="AJ21" s="122">
        <v>0.12</v>
      </c>
      <c r="AK21" s="167"/>
      <c r="AL21" s="122">
        <v>0.01</v>
      </c>
      <c r="AM21" s="122">
        <v>0.02</v>
      </c>
      <c r="AN21" s="122">
        <v>0.03</v>
      </c>
      <c r="AO21" s="122">
        <v>0.05</v>
      </c>
      <c r="AP21" s="122">
        <v>7.0000000000000007E-2</v>
      </c>
      <c r="AQ21" s="122">
        <v>7.0000000000000007E-2</v>
      </c>
      <c r="AR21" s="122">
        <v>0.18</v>
      </c>
      <c r="AS21" s="122">
        <v>0.06</v>
      </c>
      <c r="AT21" s="166"/>
      <c r="AU21" s="122">
        <v>0.03</v>
      </c>
      <c r="AV21" s="122">
        <v>0</v>
      </c>
      <c r="AW21" s="122">
        <v>0</v>
      </c>
      <c r="AX21" s="122">
        <v>0</v>
      </c>
      <c r="AY21" s="122">
        <v>0</v>
      </c>
      <c r="AZ21" s="122">
        <v>0</v>
      </c>
      <c r="BA21" s="122">
        <v>0.08</v>
      </c>
      <c r="BB21" s="122">
        <v>0.02</v>
      </c>
      <c r="BC21" s="166"/>
      <c r="BD21" s="122">
        <v>2.13</v>
      </c>
      <c r="BE21" s="108">
        <v>10</v>
      </c>
    </row>
    <row r="22" spans="1:57" ht="12.75">
      <c r="A22" s="123" t="s">
        <v>1994</v>
      </c>
      <c r="B22" s="122">
        <v>100</v>
      </c>
      <c r="C22" s="122">
        <v>95.7</v>
      </c>
      <c r="D22" s="122">
        <v>100</v>
      </c>
      <c r="E22" s="122">
        <v>98.5</v>
      </c>
      <c r="F22" s="122">
        <v>97.4</v>
      </c>
      <c r="G22" s="122">
        <v>97.4</v>
      </c>
      <c r="H22" s="122">
        <v>93.6</v>
      </c>
      <c r="I22" s="122">
        <v>97.5</v>
      </c>
      <c r="J22" s="122">
        <v>0</v>
      </c>
      <c r="K22" s="122">
        <v>100</v>
      </c>
      <c r="L22" s="122">
        <v>100</v>
      </c>
      <c r="M22" s="122">
        <v>94.8</v>
      </c>
      <c r="N22" s="122">
        <v>96.9</v>
      </c>
      <c r="O22" s="122">
        <v>93.7</v>
      </c>
      <c r="P22" s="122">
        <v>94.1</v>
      </c>
      <c r="Q22" s="122">
        <v>60.3</v>
      </c>
      <c r="R22" s="122">
        <v>91.4</v>
      </c>
      <c r="S22" s="122">
        <v>0</v>
      </c>
      <c r="T22" s="122">
        <v>100</v>
      </c>
      <c r="U22" s="122">
        <v>97.8</v>
      </c>
      <c r="V22" s="122">
        <v>97.3</v>
      </c>
      <c r="W22" s="122">
        <v>97.7</v>
      </c>
      <c r="X22" s="122">
        <v>95.5</v>
      </c>
      <c r="Y22" s="122">
        <v>95.7</v>
      </c>
      <c r="Z22" s="122">
        <v>73.3</v>
      </c>
      <c r="AA22" s="122">
        <v>94.4</v>
      </c>
      <c r="AB22" s="167"/>
      <c r="AC22" s="122">
        <v>0.02</v>
      </c>
      <c r="AD22" s="122">
        <v>0.04</v>
      </c>
      <c r="AE22" s="122">
        <v>7.0000000000000007E-2</v>
      </c>
      <c r="AF22" s="122">
        <v>0.13</v>
      </c>
      <c r="AG22" s="122">
        <v>0.16</v>
      </c>
      <c r="AH22" s="122">
        <v>0.14000000000000001</v>
      </c>
      <c r="AI22" s="122">
        <v>0.34</v>
      </c>
      <c r="AJ22" s="122">
        <v>0.13</v>
      </c>
      <c r="AK22" s="167"/>
      <c r="AL22" s="122">
        <v>0.01</v>
      </c>
      <c r="AM22" s="122">
        <v>0.02</v>
      </c>
      <c r="AN22" s="122">
        <v>0.04</v>
      </c>
      <c r="AO22" s="122">
        <v>0.06</v>
      </c>
      <c r="AP22" s="122">
        <v>0.08</v>
      </c>
      <c r="AQ22" s="122">
        <v>7.0000000000000007E-2</v>
      </c>
      <c r="AR22" s="122">
        <v>0.18</v>
      </c>
      <c r="AS22" s="122">
        <v>7.0000000000000007E-2</v>
      </c>
      <c r="AT22" s="166"/>
      <c r="AU22" s="122">
        <v>0.03</v>
      </c>
      <c r="AV22" s="122">
        <v>0</v>
      </c>
      <c r="AW22" s="122">
        <v>0.01</v>
      </c>
      <c r="AX22" s="122">
        <v>0.02</v>
      </c>
      <c r="AY22" s="122">
        <v>0.03</v>
      </c>
      <c r="AZ22" s="122">
        <v>0.01</v>
      </c>
      <c r="BA22" s="122">
        <v>0.08</v>
      </c>
      <c r="BB22" s="122">
        <v>0.03</v>
      </c>
      <c r="BC22" s="166"/>
      <c r="BD22" s="122">
        <v>2.2200000000000002</v>
      </c>
      <c r="BE22" s="108">
        <v>10</v>
      </c>
    </row>
    <row r="23" spans="1:57" ht="12.75">
      <c r="A23" s="217" t="s">
        <v>1995</v>
      </c>
      <c r="B23" s="122">
        <v>100</v>
      </c>
      <c r="C23" s="122">
        <v>95.7</v>
      </c>
      <c r="D23" s="122">
        <v>100</v>
      </c>
      <c r="E23" s="122">
        <v>98.5</v>
      </c>
      <c r="F23" s="122">
        <v>96.8</v>
      </c>
      <c r="G23" s="122">
        <v>96.5</v>
      </c>
      <c r="H23" s="122">
        <v>80.900000000000006</v>
      </c>
      <c r="I23" s="122">
        <v>95.5</v>
      </c>
      <c r="J23" s="122">
        <v>0</v>
      </c>
      <c r="K23" s="122">
        <v>100</v>
      </c>
      <c r="L23" s="122">
        <v>100</v>
      </c>
      <c r="M23" s="122">
        <v>94.8</v>
      </c>
      <c r="N23" s="122">
        <v>96.9</v>
      </c>
      <c r="O23" s="122">
        <v>93.7</v>
      </c>
      <c r="P23" s="122">
        <v>95.8</v>
      </c>
      <c r="Q23" s="122">
        <v>89.4</v>
      </c>
      <c r="R23" s="122">
        <v>95.8</v>
      </c>
      <c r="S23" s="122">
        <v>0</v>
      </c>
      <c r="T23" s="122">
        <v>100</v>
      </c>
      <c r="U23" s="122">
        <v>97.8</v>
      </c>
      <c r="V23" s="122">
        <v>97.3</v>
      </c>
      <c r="W23" s="122">
        <v>97.7</v>
      </c>
      <c r="X23" s="122">
        <v>95.2</v>
      </c>
      <c r="Y23" s="122">
        <v>96.2</v>
      </c>
      <c r="Z23" s="122">
        <v>84.9</v>
      </c>
      <c r="AA23" s="122">
        <v>95.6</v>
      </c>
      <c r="AB23" s="167"/>
      <c r="AC23" s="122">
        <v>0.02</v>
      </c>
      <c r="AD23" s="122">
        <v>0.04</v>
      </c>
      <c r="AE23" s="122">
        <v>0.05</v>
      </c>
      <c r="AF23" s="122">
        <v>0.1</v>
      </c>
      <c r="AG23" s="122">
        <v>0.13</v>
      </c>
      <c r="AH23" s="122">
        <v>0.13</v>
      </c>
      <c r="AI23" s="122">
        <v>0.25</v>
      </c>
      <c r="AJ23" s="122">
        <v>0.1</v>
      </c>
      <c r="AK23" s="167"/>
      <c r="AL23" s="122">
        <v>0.01</v>
      </c>
      <c r="AM23" s="122">
        <v>0.02</v>
      </c>
      <c r="AN23" s="122">
        <v>0.03</v>
      </c>
      <c r="AO23" s="122">
        <v>0.06</v>
      </c>
      <c r="AP23" s="122">
        <v>7.0000000000000007E-2</v>
      </c>
      <c r="AQ23" s="122">
        <v>7.0000000000000007E-2</v>
      </c>
      <c r="AR23" s="122">
        <v>0.15</v>
      </c>
      <c r="AS23" s="218">
        <v>0.06</v>
      </c>
      <c r="AT23" s="166"/>
      <c r="AU23" s="122">
        <v>0.03</v>
      </c>
      <c r="AV23" s="122">
        <v>0</v>
      </c>
      <c r="AW23" s="122">
        <v>0</v>
      </c>
      <c r="AX23" s="122">
        <v>0.01</v>
      </c>
      <c r="AY23" s="122">
        <v>0.02</v>
      </c>
      <c r="AZ23" s="122">
        <v>0.01</v>
      </c>
      <c r="BA23" s="122">
        <v>0.05</v>
      </c>
      <c r="BB23" s="122">
        <v>0.02</v>
      </c>
      <c r="BC23" s="166"/>
      <c r="BD23" s="122">
        <v>1.86</v>
      </c>
      <c r="BE23" s="108">
        <v>10</v>
      </c>
    </row>
    <row r="24" spans="1:57" ht="12.75">
      <c r="A24" s="123" t="s">
        <v>1996</v>
      </c>
      <c r="B24" s="122">
        <v>100</v>
      </c>
      <c r="C24" s="122">
        <v>95.7</v>
      </c>
      <c r="D24" s="122">
        <v>100</v>
      </c>
      <c r="E24" s="122">
        <v>98.5</v>
      </c>
      <c r="F24" s="122">
        <v>96.8</v>
      </c>
      <c r="G24" s="122">
        <v>96.5</v>
      </c>
      <c r="H24" s="122">
        <v>80.900000000000006</v>
      </c>
      <c r="I24" s="122">
        <v>95.5</v>
      </c>
      <c r="J24" s="122">
        <v>0</v>
      </c>
      <c r="K24" s="122">
        <v>100</v>
      </c>
      <c r="L24" s="122">
        <v>100</v>
      </c>
      <c r="M24" s="122">
        <v>94.8</v>
      </c>
      <c r="N24" s="122">
        <v>96.9</v>
      </c>
      <c r="O24" s="122">
        <v>93.7</v>
      </c>
      <c r="P24" s="122">
        <v>95.8</v>
      </c>
      <c r="Q24" s="122">
        <v>89.4</v>
      </c>
      <c r="R24" s="122">
        <v>95.8</v>
      </c>
      <c r="S24" s="122">
        <v>0</v>
      </c>
      <c r="T24" s="122">
        <v>100</v>
      </c>
      <c r="U24" s="122">
        <v>97.8</v>
      </c>
      <c r="V24" s="122">
        <v>97.3</v>
      </c>
      <c r="W24" s="122">
        <v>97.7</v>
      </c>
      <c r="X24" s="122">
        <v>95.2</v>
      </c>
      <c r="Y24" s="122">
        <v>96.2</v>
      </c>
      <c r="Z24" s="122">
        <v>84.9</v>
      </c>
      <c r="AA24" s="122">
        <v>95.6</v>
      </c>
      <c r="AB24" s="167"/>
      <c r="AC24" s="122">
        <v>0.02</v>
      </c>
      <c r="AD24" s="122">
        <v>0.04</v>
      </c>
      <c r="AE24" s="122">
        <v>7.0000000000000007E-2</v>
      </c>
      <c r="AF24" s="122">
        <v>0.14000000000000001</v>
      </c>
      <c r="AG24" s="122">
        <v>0.18</v>
      </c>
      <c r="AH24" s="122">
        <v>0.16</v>
      </c>
      <c r="AI24" s="122">
        <v>0.43</v>
      </c>
      <c r="AJ24" s="122">
        <v>0.15</v>
      </c>
      <c r="AK24" s="166"/>
      <c r="AL24" s="122">
        <v>0.01</v>
      </c>
      <c r="AM24" s="122">
        <v>0.02</v>
      </c>
      <c r="AN24" s="122">
        <v>0.04</v>
      </c>
      <c r="AO24" s="122">
        <v>7.0000000000000007E-2</v>
      </c>
      <c r="AP24" s="122">
        <v>0.09</v>
      </c>
      <c r="AQ24" s="122">
        <v>0.08</v>
      </c>
      <c r="AR24" s="122">
        <v>0.23</v>
      </c>
      <c r="AS24" s="122">
        <v>0.08</v>
      </c>
      <c r="AT24" s="166"/>
      <c r="AU24" s="122">
        <v>0.03</v>
      </c>
      <c r="AV24" s="122">
        <v>0</v>
      </c>
      <c r="AW24" s="122">
        <v>0.01</v>
      </c>
      <c r="AX24" s="122">
        <v>0.02</v>
      </c>
      <c r="AY24" s="122">
        <v>0.02</v>
      </c>
      <c r="AZ24" s="122">
        <v>0.01</v>
      </c>
      <c r="BA24" s="122">
        <v>7.0000000000000007E-2</v>
      </c>
      <c r="BB24" s="122">
        <v>0.02</v>
      </c>
      <c r="BC24" s="166"/>
      <c r="BD24" s="122">
        <v>2.17</v>
      </c>
      <c r="BE24" s="108">
        <v>10</v>
      </c>
    </row>
    <row r="25" spans="1:57" ht="12.75">
      <c r="A25" s="123" t="s">
        <v>1997</v>
      </c>
      <c r="B25" s="122">
        <v>100</v>
      </c>
      <c r="C25" s="122">
        <v>95.7</v>
      </c>
      <c r="D25" s="122">
        <v>100</v>
      </c>
      <c r="E25" s="122">
        <v>98.5</v>
      </c>
      <c r="F25" s="122">
        <v>97.4</v>
      </c>
      <c r="G25" s="122">
        <v>97.7</v>
      </c>
      <c r="H25" s="122">
        <v>94</v>
      </c>
      <c r="I25" s="122">
        <v>97.6</v>
      </c>
      <c r="J25" s="122">
        <v>0</v>
      </c>
      <c r="K25" s="122">
        <v>100</v>
      </c>
      <c r="L25" s="122">
        <v>100</v>
      </c>
      <c r="M25" s="122">
        <v>94.8</v>
      </c>
      <c r="N25" s="122">
        <v>96.9</v>
      </c>
      <c r="O25" s="122">
        <v>93.6</v>
      </c>
      <c r="P25" s="122">
        <v>93.2</v>
      </c>
      <c r="Q25" s="122">
        <v>55.2</v>
      </c>
      <c r="R25" s="122">
        <v>90.5</v>
      </c>
      <c r="S25" s="122">
        <v>0</v>
      </c>
      <c r="T25" s="122">
        <v>100</v>
      </c>
      <c r="U25" s="122">
        <v>97.8</v>
      </c>
      <c r="V25" s="122">
        <v>97.3</v>
      </c>
      <c r="W25" s="122">
        <v>97.7</v>
      </c>
      <c r="X25" s="122">
        <v>95.5</v>
      </c>
      <c r="Y25" s="122">
        <v>95.4</v>
      </c>
      <c r="Z25" s="122">
        <v>69.5</v>
      </c>
      <c r="AA25" s="122">
        <v>93.9</v>
      </c>
      <c r="AB25" s="167"/>
      <c r="AC25" s="122">
        <v>0.02</v>
      </c>
      <c r="AD25" s="122">
        <v>0.04</v>
      </c>
      <c r="AE25" s="122">
        <v>0.05</v>
      </c>
      <c r="AF25" s="122">
        <v>0.1</v>
      </c>
      <c r="AG25" s="122">
        <v>0.13</v>
      </c>
      <c r="AH25" s="122">
        <v>0.13</v>
      </c>
      <c r="AI25" s="122">
        <v>0.34</v>
      </c>
      <c r="AJ25" s="122">
        <v>0.12</v>
      </c>
      <c r="AK25" s="166"/>
      <c r="AL25" s="122">
        <v>0.01</v>
      </c>
      <c r="AM25" s="122">
        <v>0.02</v>
      </c>
      <c r="AN25" s="122">
        <v>0.02</v>
      </c>
      <c r="AO25" s="122">
        <v>0.05</v>
      </c>
      <c r="AP25" s="122">
        <v>7.0000000000000007E-2</v>
      </c>
      <c r="AQ25" s="122">
        <v>7.0000000000000007E-2</v>
      </c>
      <c r="AR25" s="122">
        <v>0.18</v>
      </c>
      <c r="AS25" s="122">
        <v>0.06</v>
      </c>
      <c r="AT25" s="166"/>
      <c r="AU25" s="122">
        <v>0.02</v>
      </c>
      <c r="AV25" s="122">
        <v>0</v>
      </c>
      <c r="AW25" s="122">
        <v>0</v>
      </c>
      <c r="AX25" s="122">
        <v>0</v>
      </c>
      <c r="AY25" s="122">
        <v>0</v>
      </c>
      <c r="AZ25" s="122">
        <v>0</v>
      </c>
      <c r="BA25" s="122">
        <v>7.0000000000000007E-2</v>
      </c>
      <c r="BB25" s="122">
        <v>0.02</v>
      </c>
      <c r="BC25" s="166"/>
      <c r="BD25" s="122">
        <v>2.1</v>
      </c>
      <c r="BE25" s="108">
        <v>10</v>
      </c>
    </row>
    <row r="26" spans="1:57" ht="12.75">
      <c r="A26" s="123" t="s">
        <v>1998</v>
      </c>
      <c r="B26" s="122">
        <v>100</v>
      </c>
      <c r="C26" s="122">
        <v>95.7</v>
      </c>
      <c r="D26" s="122">
        <v>100</v>
      </c>
      <c r="E26" s="122">
        <v>98.5</v>
      </c>
      <c r="F26" s="122">
        <v>97.4</v>
      </c>
      <c r="G26" s="122">
        <v>97.7</v>
      </c>
      <c r="H26" s="122">
        <v>94</v>
      </c>
      <c r="I26" s="122">
        <v>97.6</v>
      </c>
      <c r="J26" s="122">
        <v>0</v>
      </c>
      <c r="K26" s="122">
        <v>100</v>
      </c>
      <c r="L26" s="122">
        <v>100</v>
      </c>
      <c r="M26" s="122">
        <v>94.8</v>
      </c>
      <c r="N26" s="122">
        <v>96.9</v>
      </c>
      <c r="O26" s="122">
        <v>93.6</v>
      </c>
      <c r="P26" s="122">
        <v>93.2</v>
      </c>
      <c r="Q26" s="122">
        <v>55.2</v>
      </c>
      <c r="R26" s="122">
        <v>90.5</v>
      </c>
      <c r="S26" s="122">
        <v>0</v>
      </c>
      <c r="T26" s="122">
        <v>100</v>
      </c>
      <c r="U26" s="122">
        <v>97.8</v>
      </c>
      <c r="V26" s="122">
        <v>97.3</v>
      </c>
      <c r="W26" s="122">
        <v>97.7</v>
      </c>
      <c r="X26" s="122">
        <v>95.5</v>
      </c>
      <c r="Y26" s="122">
        <v>95.4</v>
      </c>
      <c r="Z26" s="122">
        <v>69.5</v>
      </c>
      <c r="AA26" s="122">
        <v>93.9</v>
      </c>
      <c r="AB26" s="167"/>
      <c r="AC26" s="122">
        <v>0.02</v>
      </c>
      <c r="AD26" s="122">
        <v>0.04</v>
      </c>
      <c r="AE26" s="122">
        <v>7.0000000000000007E-2</v>
      </c>
      <c r="AF26" s="122">
        <v>0.12</v>
      </c>
      <c r="AG26" s="122">
        <v>0.16</v>
      </c>
      <c r="AH26" s="122">
        <v>0.14000000000000001</v>
      </c>
      <c r="AI26" s="122">
        <v>0.34</v>
      </c>
      <c r="AJ26" s="122">
        <v>0.13</v>
      </c>
      <c r="AK26" s="166"/>
      <c r="AL26" s="122">
        <v>0.01</v>
      </c>
      <c r="AM26" s="122">
        <v>0.02</v>
      </c>
      <c r="AN26" s="122">
        <v>0.04</v>
      </c>
      <c r="AO26" s="122">
        <v>0.06</v>
      </c>
      <c r="AP26" s="122">
        <v>0.08</v>
      </c>
      <c r="AQ26" s="122">
        <v>7.0000000000000007E-2</v>
      </c>
      <c r="AR26" s="122">
        <v>0.18</v>
      </c>
      <c r="AS26" s="122">
        <v>7.0000000000000007E-2</v>
      </c>
      <c r="AT26" s="166"/>
      <c r="AU26" s="122">
        <v>0.02</v>
      </c>
      <c r="AV26" s="122">
        <v>0</v>
      </c>
      <c r="AW26" s="122">
        <v>0.01</v>
      </c>
      <c r="AX26" s="122">
        <v>0.02</v>
      </c>
      <c r="AY26" s="122">
        <v>0.03</v>
      </c>
      <c r="AZ26" s="122">
        <v>0.01</v>
      </c>
      <c r="BA26" s="122">
        <v>7.0000000000000007E-2</v>
      </c>
      <c r="BB26" s="122">
        <v>0.02</v>
      </c>
      <c r="BC26" s="166"/>
      <c r="BD26" s="122">
        <v>2.19</v>
      </c>
      <c r="BE26" s="108">
        <v>10</v>
      </c>
    </row>
    <row r="27" spans="1:57" ht="12.75">
      <c r="A27" s="123" t="s">
        <v>1999</v>
      </c>
      <c r="B27" s="122">
        <v>100</v>
      </c>
      <c r="C27" s="122">
        <v>95.7</v>
      </c>
      <c r="D27" s="122">
        <v>100</v>
      </c>
      <c r="E27" s="122">
        <v>98.7</v>
      </c>
      <c r="F27" s="122">
        <v>97.6</v>
      </c>
      <c r="G27" s="122">
        <v>98.2</v>
      </c>
      <c r="H27" s="122">
        <v>94.5</v>
      </c>
      <c r="I27" s="122">
        <v>97.8</v>
      </c>
      <c r="J27" s="122">
        <v>0</v>
      </c>
      <c r="K27" s="122">
        <v>100</v>
      </c>
      <c r="L27" s="122">
        <v>98.1</v>
      </c>
      <c r="M27" s="122">
        <v>93.6</v>
      </c>
      <c r="N27" s="122">
        <v>94</v>
      </c>
      <c r="O27" s="122">
        <v>87.3</v>
      </c>
      <c r="P27" s="122">
        <v>82.7</v>
      </c>
      <c r="Q27" s="122">
        <v>39.200000000000003</v>
      </c>
      <c r="R27" s="122">
        <v>85</v>
      </c>
      <c r="S27" s="122">
        <v>0</v>
      </c>
      <c r="T27" s="122">
        <v>100</v>
      </c>
      <c r="U27" s="122">
        <v>96.8</v>
      </c>
      <c r="V27" s="122">
        <v>96.7</v>
      </c>
      <c r="W27" s="122">
        <v>96.3</v>
      </c>
      <c r="X27" s="122">
        <v>92.2</v>
      </c>
      <c r="Y27" s="122">
        <v>89.8</v>
      </c>
      <c r="Z27" s="122">
        <v>55.3</v>
      </c>
      <c r="AA27" s="122">
        <v>90.9</v>
      </c>
      <c r="AB27" s="167"/>
      <c r="AC27" s="122">
        <v>0.01</v>
      </c>
      <c r="AD27" s="122">
        <v>0.04</v>
      </c>
      <c r="AE27" s="122">
        <v>0.05</v>
      </c>
      <c r="AF27" s="122">
        <v>0.1</v>
      </c>
      <c r="AG27" s="122">
        <v>0.13</v>
      </c>
      <c r="AH27" s="122">
        <v>0.13</v>
      </c>
      <c r="AI27" s="122">
        <v>0.36</v>
      </c>
      <c r="AJ27" s="122">
        <v>0.12</v>
      </c>
      <c r="AK27" s="166"/>
      <c r="AL27" s="122">
        <v>0.01</v>
      </c>
      <c r="AM27" s="122">
        <v>0.02</v>
      </c>
      <c r="AN27" s="122">
        <v>0.02</v>
      </c>
      <c r="AO27" s="122">
        <v>0.05</v>
      </c>
      <c r="AP27" s="122">
        <v>7.0000000000000007E-2</v>
      </c>
      <c r="AQ27" s="122">
        <v>7.0000000000000007E-2</v>
      </c>
      <c r="AR27" s="122">
        <v>0.19</v>
      </c>
      <c r="AS27" s="122">
        <v>0.06</v>
      </c>
      <c r="AT27" s="166"/>
      <c r="AU27" s="122">
        <v>0.02</v>
      </c>
      <c r="AV27" s="122">
        <v>0</v>
      </c>
      <c r="AW27" s="122">
        <v>0</v>
      </c>
      <c r="AX27" s="122">
        <v>0.01</v>
      </c>
      <c r="AY27" s="122">
        <v>0</v>
      </c>
      <c r="AZ27" s="122">
        <v>0</v>
      </c>
      <c r="BA27" s="122">
        <v>0.05</v>
      </c>
      <c r="BB27" s="122">
        <v>0.01</v>
      </c>
      <c r="BC27" s="166"/>
      <c r="BD27" s="122">
        <v>2.13</v>
      </c>
      <c r="BE27" s="108">
        <v>10</v>
      </c>
    </row>
    <row r="28" spans="1:57" ht="12.75">
      <c r="A28" s="123" t="s">
        <v>2000</v>
      </c>
      <c r="B28" s="122">
        <v>100</v>
      </c>
      <c r="C28" s="122">
        <v>95.7</v>
      </c>
      <c r="D28" s="122">
        <v>100</v>
      </c>
      <c r="E28" s="122">
        <v>98.7</v>
      </c>
      <c r="F28" s="122">
        <v>97.6</v>
      </c>
      <c r="G28" s="122">
        <v>98.2</v>
      </c>
      <c r="H28" s="122">
        <v>94.5</v>
      </c>
      <c r="I28" s="122">
        <v>97.8</v>
      </c>
      <c r="J28" s="122">
        <v>0</v>
      </c>
      <c r="K28" s="122">
        <v>100</v>
      </c>
      <c r="L28" s="122">
        <v>98.1</v>
      </c>
      <c r="M28" s="122">
        <v>93.6</v>
      </c>
      <c r="N28" s="122">
        <v>94</v>
      </c>
      <c r="O28" s="122">
        <v>87.3</v>
      </c>
      <c r="P28" s="122">
        <v>82.7</v>
      </c>
      <c r="Q28" s="122">
        <v>39.200000000000003</v>
      </c>
      <c r="R28" s="122">
        <v>85</v>
      </c>
      <c r="S28" s="122">
        <v>0</v>
      </c>
      <c r="T28" s="122">
        <v>100</v>
      </c>
      <c r="U28" s="122">
        <v>96.8</v>
      </c>
      <c r="V28" s="122">
        <v>96.7</v>
      </c>
      <c r="W28" s="122">
        <v>96.3</v>
      </c>
      <c r="X28" s="122">
        <v>92.2</v>
      </c>
      <c r="Y28" s="122">
        <v>89.8</v>
      </c>
      <c r="Z28" s="122">
        <v>55.3</v>
      </c>
      <c r="AA28" s="122">
        <v>90.9</v>
      </c>
      <c r="AB28" s="167"/>
      <c r="AC28" s="122">
        <v>0.01</v>
      </c>
      <c r="AD28" s="122">
        <v>0.04</v>
      </c>
      <c r="AE28" s="122">
        <v>7.0000000000000007E-2</v>
      </c>
      <c r="AF28" s="122">
        <v>0.12</v>
      </c>
      <c r="AG28" s="122">
        <v>0.15</v>
      </c>
      <c r="AH28" s="122">
        <v>0.14000000000000001</v>
      </c>
      <c r="AI28" s="122">
        <v>0.36</v>
      </c>
      <c r="AJ28" s="122">
        <v>0.13</v>
      </c>
      <c r="AK28" s="166"/>
      <c r="AL28" s="122">
        <v>0.01</v>
      </c>
      <c r="AM28" s="122">
        <v>0.02</v>
      </c>
      <c r="AN28" s="122">
        <v>0.04</v>
      </c>
      <c r="AO28" s="122">
        <v>0.06</v>
      </c>
      <c r="AP28" s="122">
        <v>0.08</v>
      </c>
      <c r="AQ28" s="122">
        <v>7.0000000000000007E-2</v>
      </c>
      <c r="AR28" s="122">
        <v>0.19</v>
      </c>
      <c r="AS28" s="122">
        <v>7.0000000000000007E-2</v>
      </c>
      <c r="AT28" s="166"/>
      <c r="AU28" s="122">
        <v>0.02</v>
      </c>
      <c r="AV28" s="122">
        <v>0</v>
      </c>
      <c r="AW28" s="122">
        <v>0.01</v>
      </c>
      <c r="AX28" s="122">
        <v>0.02</v>
      </c>
      <c r="AY28" s="122">
        <v>0.03</v>
      </c>
      <c r="AZ28" s="122">
        <v>0</v>
      </c>
      <c r="BA28" s="122">
        <v>0.05</v>
      </c>
      <c r="BB28" s="122">
        <v>0.02</v>
      </c>
      <c r="BC28" s="166"/>
      <c r="BD28" s="122">
        <v>2.2599999999999998</v>
      </c>
      <c r="BE28" s="108">
        <v>10</v>
      </c>
    </row>
    <row r="29" spans="1:57" ht="12.75">
      <c r="A29" s="123" t="s">
        <v>2001</v>
      </c>
      <c r="B29" s="122">
        <v>100</v>
      </c>
      <c r="C29" s="122">
        <v>94.7</v>
      </c>
      <c r="D29" s="122">
        <v>99.3</v>
      </c>
      <c r="E29" s="122">
        <v>96.9</v>
      </c>
      <c r="F29" s="122">
        <v>95.4</v>
      </c>
      <c r="G29" s="122">
        <v>93.9</v>
      </c>
      <c r="H29" s="122">
        <v>77.099999999999994</v>
      </c>
      <c r="I29" s="122">
        <v>93.9</v>
      </c>
      <c r="J29" s="122">
        <v>0</v>
      </c>
      <c r="K29" s="122">
        <v>100</v>
      </c>
      <c r="L29" s="122">
        <v>100</v>
      </c>
      <c r="M29" s="122">
        <v>95.1</v>
      </c>
      <c r="N29" s="122">
        <v>96.9</v>
      </c>
      <c r="O29" s="122">
        <v>93.9</v>
      </c>
      <c r="P29" s="122">
        <v>96.1</v>
      </c>
      <c r="Q29" s="122">
        <v>91.6</v>
      </c>
      <c r="R29" s="122">
        <v>96.2</v>
      </c>
      <c r="S29" s="122">
        <v>0</v>
      </c>
      <c r="T29" s="122">
        <v>100</v>
      </c>
      <c r="U29" s="122">
        <v>97.3</v>
      </c>
      <c r="V29" s="122">
        <v>97.1</v>
      </c>
      <c r="W29" s="122">
        <v>96.9</v>
      </c>
      <c r="X29" s="122">
        <v>94.7</v>
      </c>
      <c r="Y29" s="122">
        <v>95</v>
      </c>
      <c r="Z29" s="122">
        <v>83.7</v>
      </c>
      <c r="AA29" s="122">
        <v>95.1</v>
      </c>
      <c r="AB29" s="167"/>
      <c r="AC29" s="122">
        <v>0.02</v>
      </c>
      <c r="AD29" s="122">
        <v>0.04</v>
      </c>
      <c r="AE29" s="122">
        <v>0.05</v>
      </c>
      <c r="AF29" s="122">
        <v>0.11</v>
      </c>
      <c r="AG29" s="122">
        <v>0.14000000000000001</v>
      </c>
      <c r="AH29" s="122">
        <v>0.15</v>
      </c>
      <c r="AI29" s="122">
        <v>0.26</v>
      </c>
      <c r="AJ29" s="122">
        <v>0.11</v>
      </c>
      <c r="AK29" s="167"/>
      <c r="AL29" s="122">
        <v>0.01</v>
      </c>
      <c r="AM29" s="122">
        <v>0.02</v>
      </c>
      <c r="AN29" s="122">
        <v>0.03</v>
      </c>
      <c r="AO29" s="122">
        <v>0.06</v>
      </c>
      <c r="AP29" s="122">
        <v>0.08</v>
      </c>
      <c r="AQ29" s="122">
        <v>7.0000000000000007E-2</v>
      </c>
      <c r="AR29" s="122">
        <v>0.16</v>
      </c>
      <c r="AS29" s="122">
        <v>0.06</v>
      </c>
      <c r="AT29" s="166"/>
      <c r="AU29" s="122">
        <v>0.03</v>
      </c>
      <c r="AV29" s="122">
        <v>0</v>
      </c>
      <c r="AW29" s="122">
        <v>0</v>
      </c>
      <c r="AX29" s="122">
        <v>0.01</v>
      </c>
      <c r="AY29" s="122">
        <v>0.02</v>
      </c>
      <c r="AZ29" s="122">
        <v>0.01</v>
      </c>
      <c r="BA29" s="122">
        <v>0.04</v>
      </c>
      <c r="BB29" s="122">
        <v>0.02</v>
      </c>
      <c r="BC29" s="166"/>
      <c r="BD29" s="122">
        <v>1.91</v>
      </c>
      <c r="BE29" s="108">
        <v>10</v>
      </c>
    </row>
    <row r="30" spans="1:57" ht="12.75">
      <c r="A30" s="123" t="s">
        <v>2002</v>
      </c>
      <c r="B30" s="122">
        <v>100</v>
      </c>
      <c r="C30" s="122">
        <v>94.7</v>
      </c>
      <c r="D30" s="122">
        <v>99.3</v>
      </c>
      <c r="E30" s="122">
        <v>96.9</v>
      </c>
      <c r="F30" s="122">
        <v>95.4</v>
      </c>
      <c r="G30" s="122">
        <v>93.9</v>
      </c>
      <c r="H30" s="122">
        <v>77.099999999999994</v>
      </c>
      <c r="I30" s="122">
        <v>93.9</v>
      </c>
      <c r="J30" s="122">
        <v>0</v>
      </c>
      <c r="K30" s="122">
        <v>100</v>
      </c>
      <c r="L30" s="122">
        <v>100</v>
      </c>
      <c r="M30" s="122">
        <v>95.1</v>
      </c>
      <c r="N30" s="122">
        <v>96.9</v>
      </c>
      <c r="O30" s="122">
        <v>93.9</v>
      </c>
      <c r="P30" s="122">
        <v>96.1</v>
      </c>
      <c r="Q30" s="122">
        <v>91.6</v>
      </c>
      <c r="R30" s="122">
        <v>96.2</v>
      </c>
      <c r="S30" s="122">
        <v>0</v>
      </c>
      <c r="T30" s="122">
        <v>100</v>
      </c>
      <c r="U30" s="122">
        <v>97.3</v>
      </c>
      <c r="V30" s="122">
        <v>97.1</v>
      </c>
      <c r="W30" s="122">
        <v>96.9</v>
      </c>
      <c r="X30" s="122">
        <v>94.7</v>
      </c>
      <c r="Y30" s="122">
        <v>95</v>
      </c>
      <c r="Z30" s="122">
        <v>83.7</v>
      </c>
      <c r="AA30" s="122">
        <v>95.1</v>
      </c>
      <c r="AB30" s="167"/>
      <c r="AC30" s="122">
        <v>0.02</v>
      </c>
      <c r="AD30" s="122">
        <v>0.04</v>
      </c>
      <c r="AE30" s="122">
        <v>0.08</v>
      </c>
      <c r="AF30" s="122">
        <v>0.15</v>
      </c>
      <c r="AG30" s="122">
        <v>0.19</v>
      </c>
      <c r="AH30" s="122">
        <v>0.17</v>
      </c>
      <c r="AI30" s="122">
        <v>0.44</v>
      </c>
      <c r="AJ30" s="122">
        <v>0.15</v>
      </c>
      <c r="AK30" s="167"/>
      <c r="AL30" s="122">
        <v>0.01</v>
      </c>
      <c r="AM30" s="122">
        <v>0.02</v>
      </c>
      <c r="AN30" s="122">
        <v>0.04</v>
      </c>
      <c r="AO30" s="122">
        <v>0.08</v>
      </c>
      <c r="AP30" s="122">
        <v>0.1</v>
      </c>
      <c r="AQ30" s="122">
        <v>0.08</v>
      </c>
      <c r="AR30" s="122">
        <v>0.23</v>
      </c>
      <c r="AS30" s="122">
        <v>0.08</v>
      </c>
      <c r="AT30" s="166"/>
      <c r="AU30" s="122">
        <v>0.03</v>
      </c>
      <c r="AV30" s="122">
        <v>0</v>
      </c>
      <c r="AW30" s="122">
        <v>0.01</v>
      </c>
      <c r="AX30" s="122">
        <v>0.02</v>
      </c>
      <c r="AY30" s="122">
        <v>0.02</v>
      </c>
      <c r="AZ30" s="122">
        <v>0.01</v>
      </c>
      <c r="BA30" s="122">
        <v>0.08</v>
      </c>
      <c r="BB30" s="122">
        <v>0.02</v>
      </c>
      <c r="BC30" s="166"/>
      <c r="BD30" s="122">
        <v>2.2200000000000002</v>
      </c>
      <c r="BE30" s="108">
        <v>10</v>
      </c>
    </row>
    <row r="31" spans="1:57" ht="12.75">
      <c r="A31" s="216" t="s">
        <v>2003</v>
      </c>
      <c r="B31" s="122">
        <v>100</v>
      </c>
      <c r="C31" s="122">
        <v>81.8</v>
      </c>
      <c r="D31" s="122">
        <v>85.1</v>
      </c>
      <c r="E31" s="122">
        <v>83.8</v>
      </c>
      <c r="F31" s="122">
        <v>75.7</v>
      </c>
      <c r="G31" s="122">
        <v>64</v>
      </c>
      <c r="H31" s="122">
        <v>51.6</v>
      </c>
      <c r="I31" s="122">
        <v>77.400000000000006</v>
      </c>
      <c r="J31" s="122">
        <v>0</v>
      </c>
      <c r="K31" s="122">
        <v>100</v>
      </c>
      <c r="L31" s="122">
        <v>99.4</v>
      </c>
      <c r="M31" s="122">
        <v>99.6</v>
      </c>
      <c r="N31" s="122">
        <v>91.5</v>
      </c>
      <c r="O31" s="122">
        <v>86.9</v>
      </c>
      <c r="P31" s="122">
        <v>78.400000000000006</v>
      </c>
      <c r="Q31" s="122">
        <v>50.2</v>
      </c>
      <c r="R31" s="122">
        <v>86.6</v>
      </c>
      <c r="S31" s="122">
        <v>0</v>
      </c>
      <c r="T31" s="122">
        <v>100</v>
      </c>
      <c r="U31" s="122">
        <v>89.7</v>
      </c>
      <c r="V31" s="122">
        <v>91.7</v>
      </c>
      <c r="W31" s="122">
        <v>87.5</v>
      </c>
      <c r="X31" s="122">
        <v>80.900000000000006</v>
      </c>
      <c r="Y31" s="122">
        <v>70.400000000000006</v>
      </c>
      <c r="Z31" s="122">
        <v>50.9</v>
      </c>
      <c r="AA31" s="122">
        <v>81.7</v>
      </c>
      <c r="AB31" s="167"/>
      <c r="AC31" s="122">
        <v>0.14000000000000001</v>
      </c>
      <c r="AD31" s="122">
        <v>0.24</v>
      </c>
      <c r="AE31" s="122">
        <v>0.28999999999999998</v>
      </c>
      <c r="AF31" s="122">
        <v>0.56000000000000005</v>
      </c>
      <c r="AG31" s="122">
        <v>0.72</v>
      </c>
      <c r="AH31" s="122">
        <v>0.86</v>
      </c>
      <c r="AI31" s="122">
        <v>0.98</v>
      </c>
      <c r="AJ31" s="122">
        <v>0.54</v>
      </c>
      <c r="AK31" s="167"/>
      <c r="AL31" s="122">
        <v>7.0000000000000007E-2</v>
      </c>
      <c r="AM31" s="122">
        <v>0.12</v>
      </c>
      <c r="AN31" s="122">
        <v>0.15</v>
      </c>
      <c r="AO31" s="122">
        <v>0.3</v>
      </c>
      <c r="AP31" s="122">
        <v>0.39</v>
      </c>
      <c r="AQ31" s="122">
        <v>0.43</v>
      </c>
      <c r="AR31" s="122">
        <v>0.52</v>
      </c>
      <c r="AS31" s="122">
        <v>0.28000000000000003</v>
      </c>
      <c r="AT31" s="166"/>
      <c r="AU31" s="122">
        <v>0.17</v>
      </c>
      <c r="AV31" s="122">
        <v>0.09</v>
      </c>
      <c r="AW31" s="122">
        <v>0.04</v>
      </c>
      <c r="AX31" s="122">
        <v>0.03</v>
      </c>
      <c r="AY31" s="122">
        <v>7.0000000000000007E-2</v>
      </c>
      <c r="AZ31" s="122">
        <v>0.06</v>
      </c>
      <c r="BA31" s="122">
        <v>0.01</v>
      </c>
      <c r="BB31" s="122">
        <v>7.0000000000000007E-2</v>
      </c>
      <c r="BC31" s="166"/>
      <c r="BD31" s="122">
        <v>5.76</v>
      </c>
      <c r="BE31" s="108">
        <v>10</v>
      </c>
    </row>
    <row r="32" spans="1:57" ht="12.75">
      <c r="A32" s="216" t="s">
        <v>525</v>
      </c>
      <c r="B32" s="122">
        <v>50</v>
      </c>
      <c r="C32" s="122">
        <v>76.099999999999994</v>
      </c>
      <c r="D32" s="122">
        <v>74</v>
      </c>
      <c r="E32" s="122">
        <v>81.900000000000006</v>
      </c>
      <c r="F32" s="122">
        <v>86.9</v>
      </c>
      <c r="G32" s="122">
        <v>83.6</v>
      </c>
      <c r="H32" s="122">
        <v>78.2</v>
      </c>
      <c r="I32" s="122">
        <v>75.8</v>
      </c>
      <c r="J32" s="122">
        <v>0</v>
      </c>
      <c r="K32" s="122">
        <v>100</v>
      </c>
      <c r="L32" s="122">
        <v>43.3</v>
      </c>
      <c r="M32" s="122">
        <v>31.3</v>
      </c>
      <c r="N32" s="122">
        <v>37.4</v>
      </c>
      <c r="O32" s="122">
        <v>28.5</v>
      </c>
      <c r="P32" s="122">
        <v>15.9</v>
      </c>
      <c r="Q32" s="122">
        <v>6.5</v>
      </c>
      <c r="R32" s="122">
        <v>37.5</v>
      </c>
      <c r="S32" s="122">
        <v>0</v>
      </c>
      <c r="T32" s="122">
        <v>66.7</v>
      </c>
      <c r="U32" s="122">
        <v>55.1</v>
      </c>
      <c r="V32" s="122">
        <v>44</v>
      </c>
      <c r="W32" s="122">
        <v>51.3</v>
      </c>
      <c r="X32" s="122">
        <v>42.9</v>
      </c>
      <c r="Y32" s="122">
        <v>26.6</v>
      </c>
      <c r="Z32" s="122">
        <v>11.9</v>
      </c>
      <c r="AA32" s="122">
        <v>50.2</v>
      </c>
      <c r="AB32" s="167"/>
      <c r="AC32" s="122">
        <v>0.23</v>
      </c>
      <c r="AD32" s="122">
        <v>0.31</v>
      </c>
      <c r="AE32" s="122">
        <v>0.37</v>
      </c>
      <c r="AF32" s="122">
        <v>0.65</v>
      </c>
      <c r="AG32" s="122">
        <v>0.73</v>
      </c>
      <c r="AH32" s="122">
        <v>0.78</v>
      </c>
      <c r="AI32" s="122">
        <v>0.88</v>
      </c>
      <c r="AJ32" s="122">
        <v>0.56999999999999995</v>
      </c>
      <c r="AK32" s="167"/>
      <c r="AL32" s="122">
        <v>0.11</v>
      </c>
      <c r="AM32" s="122">
        <v>0.16</v>
      </c>
      <c r="AN32" s="122">
        <v>0.19</v>
      </c>
      <c r="AO32" s="122">
        <v>0.34</v>
      </c>
      <c r="AP32" s="122">
        <v>0.38</v>
      </c>
      <c r="AQ32" s="122">
        <v>0.4</v>
      </c>
      <c r="AR32" s="122">
        <v>0.47</v>
      </c>
      <c r="AS32" s="122">
        <v>0.28999999999999998</v>
      </c>
      <c r="AT32" s="166"/>
      <c r="AU32" s="122">
        <v>0.51</v>
      </c>
      <c r="AV32" s="122">
        <v>0.16</v>
      </c>
      <c r="AW32" s="122">
        <v>0.13</v>
      </c>
      <c r="AX32" s="122">
        <v>0.1</v>
      </c>
      <c r="AY32" s="122">
        <v>0.11</v>
      </c>
      <c r="AZ32" s="122">
        <v>0.16</v>
      </c>
      <c r="BA32" s="122">
        <v>0.09</v>
      </c>
      <c r="BB32" s="122">
        <v>0.18</v>
      </c>
      <c r="BC32" s="166"/>
      <c r="BD32" s="122">
        <v>5.17</v>
      </c>
      <c r="BE32" s="108">
        <v>10</v>
      </c>
    </row>
    <row r="33" spans="1:57" ht="12.75">
      <c r="A33" s="216" t="s">
        <v>2004</v>
      </c>
      <c r="B33" s="122">
        <v>100</v>
      </c>
      <c r="C33" s="122">
        <v>79.900000000000006</v>
      </c>
      <c r="D33" s="122">
        <v>83.4</v>
      </c>
      <c r="E33" s="122">
        <v>73.099999999999994</v>
      </c>
      <c r="F33" s="122">
        <v>75.400000000000006</v>
      </c>
      <c r="G33" s="122">
        <v>56.7</v>
      </c>
      <c r="H33" s="122">
        <v>35.1</v>
      </c>
      <c r="I33" s="122">
        <v>71.900000000000006</v>
      </c>
      <c r="J33" s="122">
        <v>0</v>
      </c>
      <c r="K33" s="122">
        <v>100</v>
      </c>
      <c r="L33" s="122">
        <v>63.1</v>
      </c>
      <c r="M33" s="122">
        <v>51.1</v>
      </c>
      <c r="N33" s="122">
        <v>51.9</v>
      </c>
      <c r="O33" s="122">
        <v>39.200000000000003</v>
      </c>
      <c r="P33" s="122">
        <v>23.1</v>
      </c>
      <c r="Q33" s="122">
        <v>12.3</v>
      </c>
      <c r="R33" s="122">
        <v>48.7</v>
      </c>
      <c r="S33" s="122">
        <v>0</v>
      </c>
      <c r="T33" s="122">
        <v>100</v>
      </c>
      <c r="U33" s="122">
        <v>70.3</v>
      </c>
      <c r="V33" s="122">
        <v>63.3</v>
      </c>
      <c r="W33" s="122">
        <v>60.7</v>
      </c>
      <c r="X33" s="122">
        <v>51.6</v>
      </c>
      <c r="Y33" s="122">
        <v>32.799999999999997</v>
      </c>
      <c r="Z33" s="122">
        <v>18.2</v>
      </c>
      <c r="AA33" s="122">
        <v>58.1</v>
      </c>
      <c r="AB33" s="167"/>
      <c r="AC33" s="122">
        <v>0.06</v>
      </c>
      <c r="AD33" s="122">
        <v>0.18</v>
      </c>
      <c r="AE33" s="122">
        <v>0.36</v>
      </c>
      <c r="AF33" s="122">
        <v>0.7</v>
      </c>
      <c r="AG33" s="122">
        <v>0.81</v>
      </c>
      <c r="AH33" s="122">
        <v>1.01</v>
      </c>
      <c r="AI33" s="122">
        <v>1.31</v>
      </c>
      <c r="AJ33" s="122">
        <v>0.64</v>
      </c>
      <c r="AK33" s="166"/>
      <c r="AL33" s="122">
        <v>0.03</v>
      </c>
      <c r="AM33" s="122">
        <v>0.09</v>
      </c>
      <c r="AN33" s="122">
        <v>0.19</v>
      </c>
      <c r="AO33" s="122">
        <v>0.37</v>
      </c>
      <c r="AP33" s="122">
        <v>0.44</v>
      </c>
      <c r="AQ33" s="122">
        <v>0.52</v>
      </c>
      <c r="AR33" s="122">
        <v>0.71</v>
      </c>
      <c r="AS33" s="122">
        <v>0.34</v>
      </c>
      <c r="AT33" s="166"/>
      <c r="AU33" s="122">
        <v>0.04</v>
      </c>
      <c r="AV33" s="122">
        <v>0.02</v>
      </c>
      <c r="AW33" s="122">
        <v>0.08</v>
      </c>
      <c r="AX33" s="122">
        <v>0.09</v>
      </c>
      <c r="AY33" s="122">
        <v>0.12</v>
      </c>
      <c r="AZ33" s="122">
        <v>0.1</v>
      </c>
      <c r="BA33" s="122">
        <v>0.01</v>
      </c>
      <c r="BB33" s="122">
        <v>7.0000000000000007E-2</v>
      </c>
      <c r="BC33" s="166"/>
      <c r="BD33" s="122">
        <v>5.97</v>
      </c>
      <c r="BE33" s="108">
        <v>10</v>
      </c>
    </row>
    <row r="34" spans="1:57" ht="12.75">
      <c r="A34" s="216" t="s">
        <v>2005</v>
      </c>
      <c r="B34" s="122">
        <v>100</v>
      </c>
      <c r="C34" s="122">
        <v>79.900000000000006</v>
      </c>
      <c r="D34" s="122">
        <v>86.8</v>
      </c>
      <c r="E34" s="122">
        <v>89.9</v>
      </c>
      <c r="F34" s="122">
        <v>80.3</v>
      </c>
      <c r="G34" s="122">
        <v>59.1</v>
      </c>
      <c r="H34" s="122">
        <v>37.700000000000003</v>
      </c>
      <c r="I34" s="122">
        <v>76.2</v>
      </c>
      <c r="J34" s="122">
        <v>0</v>
      </c>
      <c r="K34" s="122">
        <v>100</v>
      </c>
      <c r="L34" s="122">
        <v>62.9</v>
      </c>
      <c r="M34" s="122">
        <v>50.3</v>
      </c>
      <c r="N34" s="122">
        <v>50</v>
      </c>
      <c r="O34" s="122">
        <v>38.9</v>
      </c>
      <c r="P34" s="122">
        <v>24.5</v>
      </c>
      <c r="Q34" s="122">
        <v>13.3</v>
      </c>
      <c r="R34" s="122">
        <v>48.5</v>
      </c>
      <c r="S34" s="122">
        <v>0</v>
      </c>
      <c r="T34" s="122">
        <v>100</v>
      </c>
      <c r="U34" s="122">
        <v>70.2</v>
      </c>
      <c r="V34" s="122">
        <v>63.7</v>
      </c>
      <c r="W34" s="122">
        <v>64.2</v>
      </c>
      <c r="X34" s="122">
        <v>52.3</v>
      </c>
      <c r="Y34" s="122">
        <v>34.6</v>
      </c>
      <c r="Z34" s="122">
        <v>19.600000000000001</v>
      </c>
      <c r="AA34" s="122">
        <v>59.3</v>
      </c>
      <c r="AB34" s="167"/>
      <c r="AC34" s="122">
        <v>0.03</v>
      </c>
      <c r="AD34" s="122">
        <v>0.16</v>
      </c>
      <c r="AE34" s="122">
        <v>0.21</v>
      </c>
      <c r="AF34" s="122">
        <v>0.55000000000000004</v>
      </c>
      <c r="AG34" s="122">
        <v>0.66</v>
      </c>
      <c r="AH34" s="122">
        <v>0.81</v>
      </c>
      <c r="AI34" s="122">
        <v>1.22</v>
      </c>
      <c r="AJ34" s="122">
        <v>0.52</v>
      </c>
      <c r="AK34" s="166"/>
      <c r="AL34" s="122">
        <v>0.01</v>
      </c>
      <c r="AM34" s="122">
        <v>0.08</v>
      </c>
      <c r="AN34" s="122">
        <v>0.11</v>
      </c>
      <c r="AO34" s="122">
        <v>0.28999999999999998</v>
      </c>
      <c r="AP34" s="122">
        <v>0.36</v>
      </c>
      <c r="AQ34" s="122">
        <v>0.42</v>
      </c>
      <c r="AR34" s="122">
        <v>0.66</v>
      </c>
      <c r="AS34" s="122">
        <v>0.28000000000000003</v>
      </c>
      <c r="AT34" s="166"/>
      <c r="AU34" s="122">
        <v>0.04</v>
      </c>
      <c r="AV34" s="122">
        <v>0.02</v>
      </c>
      <c r="AW34" s="122">
        <v>0.06</v>
      </c>
      <c r="AX34" s="122">
        <v>7.0000000000000007E-2</v>
      </c>
      <c r="AY34" s="122">
        <v>0.08</v>
      </c>
      <c r="AZ34" s="122">
        <v>7.0000000000000007E-2</v>
      </c>
      <c r="BA34" s="122">
        <v>0.05</v>
      </c>
      <c r="BB34" s="122">
        <v>0.05</v>
      </c>
      <c r="BC34" s="166"/>
      <c r="BD34" s="122">
        <v>4.83</v>
      </c>
      <c r="BE34" s="108">
        <v>10</v>
      </c>
    </row>
    <row r="35" spans="1:57" ht="12.75">
      <c r="A35" s="123" t="s">
        <v>863</v>
      </c>
      <c r="B35" s="219">
        <v>92.1</v>
      </c>
      <c r="C35" s="219">
        <v>74.099999999999994</v>
      </c>
      <c r="D35" s="219">
        <v>77.7</v>
      </c>
      <c r="E35" s="219">
        <v>76.599999999999994</v>
      </c>
      <c r="F35" s="219">
        <v>73.400000000000006</v>
      </c>
      <c r="G35" s="219">
        <v>63.3</v>
      </c>
      <c r="H35" s="219">
        <v>47.1</v>
      </c>
      <c r="I35" s="219">
        <v>72</v>
      </c>
      <c r="J35" s="219">
        <v>0</v>
      </c>
      <c r="K35" s="219">
        <v>92.1</v>
      </c>
      <c r="L35" s="219">
        <v>86.7</v>
      </c>
      <c r="M35" s="219">
        <v>79.3</v>
      </c>
      <c r="N35" s="219">
        <v>79.7</v>
      </c>
      <c r="O35" s="219">
        <v>74.599999999999994</v>
      </c>
      <c r="P35" s="219">
        <v>70.400000000000006</v>
      </c>
      <c r="Q35" s="219">
        <v>44.4</v>
      </c>
      <c r="R35" s="219">
        <v>75.3</v>
      </c>
      <c r="S35" s="219">
        <v>0</v>
      </c>
      <c r="T35" s="219">
        <v>89.8</v>
      </c>
      <c r="U35" s="219">
        <v>77.8</v>
      </c>
      <c r="V35" s="219">
        <v>76.2</v>
      </c>
      <c r="W35" s="219">
        <v>75.599999999999994</v>
      </c>
      <c r="X35" s="219">
        <v>70.3</v>
      </c>
      <c r="Y35" s="219">
        <v>61</v>
      </c>
      <c r="Z35" s="219">
        <v>44.2</v>
      </c>
      <c r="AA35" s="219">
        <v>71.3</v>
      </c>
      <c r="AB35" s="105"/>
      <c r="AC35" s="219">
        <v>0.1</v>
      </c>
      <c r="AD35" s="219">
        <v>0.19</v>
      </c>
      <c r="AE35" s="219">
        <v>0.25</v>
      </c>
      <c r="AF35" s="219">
        <v>0.48</v>
      </c>
      <c r="AG35" s="219">
        <v>0.55000000000000004</v>
      </c>
      <c r="AH35" s="219">
        <v>0.64</v>
      </c>
      <c r="AI35" s="219">
        <v>0.83</v>
      </c>
      <c r="AJ35" s="219">
        <v>0.43</v>
      </c>
      <c r="AK35" s="219">
        <v>1.62</v>
      </c>
      <c r="AL35" s="219">
        <v>0.05</v>
      </c>
      <c r="AM35" s="219">
        <v>0.1</v>
      </c>
      <c r="AN35" s="219">
        <v>0.13</v>
      </c>
      <c r="AO35" s="219">
        <v>0.25</v>
      </c>
      <c r="AP35" s="219">
        <v>0.3</v>
      </c>
      <c r="AQ35" s="219">
        <v>0.34</v>
      </c>
      <c r="AR35" s="219">
        <v>0.47</v>
      </c>
      <c r="AS35" s="219">
        <v>0.23</v>
      </c>
      <c r="AT35" s="219">
        <v>1</v>
      </c>
      <c r="AU35" s="219">
        <v>0.19</v>
      </c>
      <c r="AV35" s="219">
        <v>0.05</v>
      </c>
      <c r="AW35" s="219">
        <v>0.04</v>
      </c>
      <c r="AX35" s="219">
        <v>0.05</v>
      </c>
      <c r="AY35" s="219">
        <v>0.06</v>
      </c>
      <c r="AZ35" s="219">
        <v>7.0000000000000007E-2</v>
      </c>
      <c r="BA35" s="219">
        <v>0.1</v>
      </c>
      <c r="BB35" s="219">
        <v>0.08</v>
      </c>
      <c r="BC35" s="219">
        <v>0.26</v>
      </c>
      <c r="BD35" s="219">
        <v>4.58</v>
      </c>
      <c r="BE35" s="105"/>
    </row>
    <row r="36" spans="1:57" ht="12.75">
      <c r="A36" s="220" t="s">
        <v>2006</v>
      </c>
      <c r="B36" s="219">
        <v>4.3</v>
      </c>
      <c r="C36" s="219">
        <v>3.5</v>
      </c>
      <c r="D36" s="219">
        <v>3.7</v>
      </c>
      <c r="E36" s="219">
        <v>3.9</v>
      </c>
      <c r="F36" s="219">
        <v>4.3</v>
      </c>
      <c r="G36" s="219">
        <v>5.4</v>
      </c>
      <c r="H36" s="219">
        <v>6.8</v>
      </c>
      <c r="I36" s="219">
        <v>3.9</v>
      </c>
      <c r="J36" s="219">
        <v>0</v>
      </c>
      <c r="K36" s="219">
        <v>3.7</v>
      </c>
      <c r="L36" s="219">
        <v>4</v>
      </c>
      <c r="M36" s="219">
        <v>4.5999999999999996</v>
      </c>
      <c r="N36" s="219">
        <v>4.4000000000000004</v>
      </c>
      <c r="O36" s="219">
        <v>5.3</v>
      </c>
      <c r="P36" s="219">
        <v>6.7</v>
      </c>
      <c r="Q36" s="219">
        <v>7.3</v>
      </c>
      <c r="R36" s="219">
        <v>4.3</v>
      </c>
      <c r="S36" s="219">
        <v>0</v>
      </c>
      <c r="T36" s="219">
        <v>3.3</v>
      </c>
      <c r="U36" s="219">
        <v>3.2</v>
      </c>
      <c r="V36" s="219">
        <v>3.5</v>
      </c>
      <c r="W36" s="219">
        <v>3.3</v>
      </c>
      <c r="X36" s="219">
        <v>3.9</v>
      </c>
      <c r="Y36" s="219">
        <v>5.2</v>
      </c>
      <c r="Z36" s="219">
        <v>5.7</v>
      </c>
      <c r="AA36" s="219">
        <v>3.2</v>
      </c>
      <c r="AB36" s="105"/>
      <c r="AC36" s="219">
        <v>0.02</v>
      </c>
      <c r="AD36" s="219">
        <v>0.02</v>
      </c>
      <c r="AE36" s="219">
        <v>0.02</v>
      </c>
      <c r="AF36" s="219">
        <v>0.05</v>
      </c>
      <c r="AG36" s="219">
        <v>0.05</v>
      </c>
      <c r="AH36" s="219">
        <v>0.06</v>
      </c>
      <c r="AI36" s="219">
        <v>0.09</v>
      </c>
      <c r="AJ36" s="219">
        <v>0.04</v>
      </c>
      <c r="AK36" s="219">
        <v>0.12</v>
      </c>
      <c r="AL36" s="219">
        <v>0.01</v>
      </c>
      <c r="AM36" s="219">
        <v>0.01</v>
      </c>
      <c r="AN36" s="219">
        <v>0.01</v>
      </c>
      <c r="AO36" s="219">
        <v>0.02</v>
      </c>
      <c r="AP36" s="219">
        <v>0.03</v>
      </c>
      <c r="AQ36" s="219">
        <v>0.03</v>
      </c>
      <c r="AR36" s="219">
        <v>0.05</v>
      </c>
      <c r="AS36" s="219">
        <v>0.02</v>
      </c>
      <c r="AT36" s="219">
        <v>0</v>
      </c>
      <c r="AU36" s="219">
        <v>0.04</v>
      </c>
      <c r="AV36" s="219">
        <v>0.01</v>
      </c>
      <c r="AW36" s="219">
        <v>0.01</v>
      </c>
      <c r="AX36" s="219">
        <v>0.01</v>
      </c>
      <c r="AY36" s="219">
        <v>0.01</v>
      </c>
      <c r="AZ36" s="219">
        <v>0.02</v>
      </c>
      <c r="BA36" s="219">
        <v>0.03</v>
      </c>
      <c r="BB36" s="219">
        <v>0.01</v>
      </c>
      <c r="BC36" s="219">
        <v>0.08</v>
      </c>
      <c r="BD36" s="219">
        <v>0.3</v>
      </c>
      <c r="BE36" s="105"/>
    </row>
    <row r="37" spans="1:57" ht="12.75">
      <c r="A37" s="123" t="s">
        <v>865</v>
      </c>
      <c r="B37" s="219">
        <v>350.9</v>
      </c>
      <c r="C37" s="219">
        <v>238.7</v>
      </c>
      <c r="D37" s="219">
        <v>255</v>
      </c>
      <c r="E37" s="219">
        <v>292.5</v>
      </c>
      <c r="F37" s="219">
        <v>353.8</v>
      </c>
      <c r="G37" s="219">
        <v>544.29999999999995</v>
      </c>
      <c r="H37" s="219">
        <v>881.5</v>
      </c>
      <c r="I37" s="219">
        <v>287.39999999999998</v>
      </c>
      <c r="J37" s="219">
        <v>0</v>
      </c>
      <c r="K37" s="219">
        <v>258</v>
      </c>
      <c r="L37" s="219">
        <v>303.8</v>
      </c>
      <c r="M37" s="219">
        <v>407.2</v>
      </c>
      <c r="N37" s="219">
        <v>374.6</v>
      </c>
      <c r="O37" s="219">
        <v>537.4</v>
      </c>
      <c r="P37" s="219">
        <v>861.2</v>
      </c>
      <c r="Q37" s="219">
        <v>1004.4</v>
      </c>
      <c r="R37" s="219">
        <v>348.6</v>
      </c>
      <c r="S37" s="219">
        <v>0</v>
      </c>
      <c r="T37" s="219">
        <v>203.9</v>
      </c>
      <c r="U37" s="219">
        <v>188.9</v>
      </c>
      <c r="V37" s="219">
        <v>227.7</v>
      </c>
      <c r="W37" s="219">
        <v>210.3</v>
      </c>
      <c r="X37" s="219">
        <v>289.8</v>
      </c>
      <c r="Y37" s="219">
        <v>519.4</v>
      </c>
      <c r="Z37" s="219">
        <v>547.20000000000005</v>
      </c>
      <c r="AA37" s="219">
        <v>197.4</v>
      </c>
      <c r="AB37" s="105"/>
      <c r="AC37" s="219">
        <v>0.01</v>
      </c>
      <c r="AD37" s="219">
        <v>0.01</v>
      </c>
      <c r="AE37" s="219">
        <v>0.01</v>
      </c>
      <c r="AF37" s="219">
        <v>0.04</v>
      </c>
      <c r="AG37" s="219">
        <v>0.05</v>
      </c>
      <c r="AH37" s="219">
        <v>7.0000000000000007E-2</v>
      </c>
      <c r="AI37" s="219">
        <v>0.13</v>
      </c>
      <c r="AJ37" s="219">
        <v>0.03</v>
      </c>
      <c r="AK37" s="219">
        <v>0.09</v>
      </c>
      <c r="AL37" s="219">
        <v>0</v>
      </c>
      <c r="AM37" s="219">
        <v>0</v>
      </c>
      <c r="AN37" s="219">
        <v>0</v>
      </c>
      <c r="AO37" s="219">
        <v>0.01</v>
      </c>
      <c r="AP37" s="219">
        <v>0.01</v>
      </c>
      <c r="AQ37" s="219">
        <v>0.02</v>
      </c>
      <c r="AR37" s="219">
        <v>0.04</v>
      </c>
      <c r="AS37" s="219">
        <v>0.01</v>
      </c>
      <c r="AT37" s="219">
        <v>0</v>
      </c>
      <c r="AU37" s="219">
        <v>0.03</v>
      </c>
      <c r="AV37" s="219">
        <v>0</v>
      </c>
      <c r="AW37" s="219">
        <v>0</v>
      </c>
      <c r="AX37" s="219">
        <v>0</v>
      </c>
      <c r="AY37" s="219">
        <v>0</v>
      </c>
      <c r="AZ37" s="219">
        <v>0.01</v>
      </c>
      <c r="BA37" s="219">
        <v>0.01</v>
      </c>
      <c r="BB37" s="219">
        <v>0</v>
      </c>
      <c r="BC37" s="219">
        <v>0.04</v>
      </c>
      <c r="BD37" s="219">
        <v>1.77</v>
      </c>
      <c r="BE37" s="105"/>
    </row>
    <row r="38" spans="1:57" ht="12.75">
      <c r="A38" s="123" t="s">
        <v>866</v>
      </c>
      <c r="B38" s="219">
        <v>18.7</v>
      </c>
      <c r="C38" s="219">
        <v>15.5</v>
      </c>
      <c r="D38" s="219">
        <v>16</v>
      </c>
      <c r="E38" s="219">
        <v>17.100000000000001</v>
      </c>
      <c r="F38" s="219">
        <v>18.8</v>
      </c>
      <c r="G38" s="219">
        <v>23.3</v>
      </c>
      <c r="H38" s="219">
        <v>29.7</v>
      </c>
      <c r="I38" s="219">
        <v>17</v>
      </c>
      <c r="J38" s="219">
        <v>0</v>
      </c>
      <c r="K38" s="219">
        <v>16.100000000000001</v>
      </c>
      <c r="L38" s="219">
        <v>17.399999999999999</v>
      </c>
      <c r="M38" s="219">
        <v>20.2</v>
      </c>
      <c r="N38" s="219">
        <v>19.399999999999999</v>
      </c>
      <c r="O38" s="219">
        <v>23.2</v>
      </c>
      <c r="P38" s="219">
        <v>29.3</v>
      </c>
      <c r="Q38" s="219">
        <v>31.7</v>
      </c>
      <c r="R38" s="219">
        <v>18.7</v>
      </c>
      <c r="S38" s="219">
        <v>0</v>
      </c>
      <c r="T38" s="219">
        <v>14.3</v>
      </c>
      <c r="U38" s="219">
        <v>13.7</v>
      </c>
      <c r="V38" s="219">
        <v>15.1</v>
      </c>
      <c r="W38" s="219">
        <v>14.5</v>
      </c>
      <c r="X38" s="219">
        <v>17</v>
      </c>
      <c r="Y38" s="219">
        <v>22.8</v>
      </c>
      <c r="Z38" s="219">
        <v>23.4</v>
      </c>
      <c r="AA38" s="219">
        <v>14.1</v>
      </c>
      <c r="AB38" s="105"/>
      <c r="AC38" s="219">
        <v>0.08</v>
      </c>
      <c r="AD38" s="219">
        <v>0.08</v>
      </c>
      <c r="AE38" s="219">
        <v>0.11</v>
      </c>
      <c r="AF38" s="219">
        <v>0.2</v>
      </c>
      <c r="AG38" s="219">
        <v>0.22</v>
      </c>
      <c r="AH38" s="219">
        <v>0.27</v>
      </c>
      <c r="AI38" s="219">
        <v>0.36</v>
      </c>
      <c r="AJ38" s="219">
        <v>0.18</v>
      </c>
      <c r="AK38" s="219">
        <v>0.3</v>
      </c>
      <c r="AL38" s="219">
        <v>0.04</v>
      </c>
      <c r="AM38" s="219">
        <v>0.04</v>
      </c>
      <c r="AN38" s="219">
        <v>0.06</v>
      </c>
      <c r="AO38" s="219">
        <v>0.11</v>
      </c>
      <c r="AP38" s="219">
        <v>0.12</v>
      </c>
      <c r="AQ38" s="219">
        <v>0.15</v>
      </c>
      <c r="AR38" s="219">
        <v>0.21</v>
      </c>
      <c r="AS38" s="219">
        <v>0.1</v>
      </c>
      <c r="AT38" s="219">
        <v>0</v>
      </c>
      <c r="AU38" s="219">
        <v>0.18</v>
      </c>
      <c r="AV38" s="219">
        <v>0.04</v>
      </c>
      <c r="AW38" s="219">
        <v>0.04</v>
      </c>
      <c r="AX38" s="219">
        <v>0.03</v>
      </c>
      <c r="AY38" s="219">
        <v>0.05</v>
      </c>
      <c r="AZ38" s="219">
        <v>7.0000000000000007E-2</v>
      </c>
      <c r="BA38" s="219">
        <v>0.11</v>
      </c>
      <c r="BB38" s="219">
        <v>0.05</v>
      </c>
      <c r="BC38" s="219">
        <v>0.21</v>
      </c>
      <c r="BD38" s="219">
        <v>1.33</v>
      </c>
      <c r="BE38" s="105"/>
    </row>
    <row r="39" spans="1:57" ht="12.75">
      <c r="A39" s="124" t="s">
        <v>1541</v>
      </c>
      <c r="B39" s="276"/>
      <c r="C39" s="247"/>
      <c r="D39" s="247"/>
      <c r="E39" s="247"/>
      <c r="F39" s="247"/>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8"/>
      <c r="BE39" s="105">
        <f>SUM(BE4:BE38)</f>
        <v>292</v>
      </c>
    </row>
    <row r="40" spans="1:57" ht="12.75">
      <c r="A40" s="277" t="s">
        <v>2007</v>
      </c>
      <c r="B40" s="247"/>
      <c r="C40" s="247"/>
      <c r="D40" s="247"/>
      <c r="E40" s="247"/>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8"/>
    </row>
    <row r="41" spans="1:57" ht="25.5">
      <c r="A41" s="196" t="s">
        <v>578</v>
      </c>
      <c r="B41" s="277" t="s">
        <v>2008</v>
      </c>
      <c r="C41" s="247"/>
      <c r="D41" s="247"/>
      <c r="E41" s="247"/>
      <c r="F41" s="247"/>
      <c r="G41" s="247"/>
      <c r="H41" s="247"/>
      <c r="I41" s="247"/>
      <c r="J41" s="248"/>
      <c r="K41" s="277" t="s">
        <v>2009</v>
      </c>
      <c r="L41" s="247"/>
      <c r="M41" s="247"/>
      <c r="N41" s="247"/>
      <c r="O41" s="247"/>
      <c r="P41" s="247"/>
      <c r="Q41" s="247"/>
      <c r="R41" s="247"/>
      <c r="S41" s="248"/>
      <c r="T41" s="277" t="s">
        <v>2010</v>
      </c>
      <c r="U41" s="247"/>
      <c r="V41" s="247"/>
      <c r="W41" s="247"/>
      <c r="X41" s="247"/>
      <c r="Y41" s="247"/>
      <c r="Z41" s="247"/>
      <c r="AA41" s="247"/>
      <c r="AB41" s="248"/>
      <c r="AC41" s="277" t="s">
        <v>2011</v>
      </c>
      <c r="AD41" s="247"/>
      <c r="AE41" s="247"/>
      <c r="AF41" s="247"/>
      <c r="AG41" s="247"/>
      <c r="AH41" s="247"/>
      <c r="AI41" s="247"/>
      <c r="AJ41" s="247"/>
      <c r="AK41" s="248"/>
      <c r="AL41" s="278" t="s">
        <v>2012</v>
      </c>
      <c r="AM41" s="247"/>
      <c r="AN41" s="247"/>
      <c r="AO41" s="247"/>
      <c r="AP41" s="247"/>
      <c r="AQ41" s="247"/>
      <c r="AR41" s="247"/>
      <c r="AS41" s="247"/>
      <c r="AT41" s="248"/>
      <c r="AU41" s="278" t="s">
        <v>2013</v>
      </c>
      <c r="AV41" s="247"/>
      <c r="AW41" s="247"/>
      <c r="AX41" s="247"/>
      <c r="AY41" s="247"/>
      <c r="AZ41" s="247"/>
      <c r="BA41" s="247"/>
      <c r="BB41" s="247"/>
      <c r="BC41" s="248"/>
      <c r="BD41" s="100" t="s">
        <v>2014</v>
      </c>
      <c r="BE41" s="105"/>
    </row>
    <row r="42" spans="1:57" ht="12.75">
      <c r="A42" s="105"/>
      <c r="B42" s="213" t="s">
        <v>1522</v>
      </c>
      <c r="C42" s="213" t="s">
        <v>1523</v>
      </c>
      <c r="D42" s="213" t="s">
        <v>847</v>
      </c>
      <c r="E42" s="213" t="s">
        <v>1524</v>
      </c>
      <c r="F42" s="213" t="s">
        <v>1525</v>
      </c>
      <c r="G42" s="213" t="s">
        <v>1526</v>
      </c>
      <c r="H42" s="213" t="s">
        <v>1527</v>
      </c>
      <c r="I42" s="213" t="s">
        <v>1528</v>
      </c>
      <c r="J42" s="213" t="s">
        <v>1978</v>
      </c>
      <c r="K42" s="213" t="s">
        <v>1522</v>
      </c>
      <c r="L42" s="213" t="s">
        <v>1523</v>
      </c>
      <c r="M42" s="213" t="s">
        <v>847</v>
      </c>
      <c r="N42" s="213" t="s">
        <v>1524</v>
      </c>
      <c r="O42" s="213" t="s">
        <v>1525</v>
      </c>
      <c r="P42" s="213" t="s">
        <v>1526</v>
      </c>
      <c r="Q42" s="213" t="s">
        <v>1527</v>
      </c>
      <c r="R42" s="213" t="s">
        <v>1528</v>
      </c>
      <c r="S42" s="213" t="s">
        <v>1978</v>
      </c>
      <c r="T42" s="213" t="s">
        <v>1522</v>
      </c>
      <c r="U42" s="213" t="s">
        <v>1523</v>
      </c>
      <c r="V42" s="213" t="s">
        <v>847</v>
      </c>
      <c r="W42" s="213" t="s">
        <v>1524</v>
      </c>
      <c r="X42" s="213" t="s">
        <v>1525</v>
      </c>
      <c r="Y42" s="213" t="s">
        <v>1526</v>
      </c>
      <c r="Z42" s="213" t="s">
        <v>1527</v>
      </c>
      <c r="AA42" s="213" t="s">
        <v>1528</v>
      </c>
      <c r="AB42" s="213" t="s">
        <v>1978</v>
      </c>
      <c r="AC42" s="213" t="s">
        <v>1522</v>
      </c>
      <c r="AD42" s="213" t="s">
        <v>1523</v>
      </c>
      <c r="AE42" s="213" t="s">
        <v>847</v>
      </c>
      <c r="AF42" s="213" t="s">
        <v>1524</v>
      </c>
      <c r="AG42" s="213" t="s">
        <v>1525</v>
      </c>
      <c r="AH42" s="213" t="s">
        <v>1526</v>
      </c>
      <c r="AI42" s="213" t="s">
        <v>1527</v>
      </c>
      <c r="AJ42" s="213" t="s">
        <v>1528</v>
      </c>
      <c r="AK42" s="213" t="s">
        <v>1978</v>
      </c>
      <c r="AL42" s="214" t="s">
        <v>1522</v>
      </c>
      <c r="AM42" s="215" t="s">
        <v>1523</v>
      </c>
      <c r="AN42" s="215" t="s">
        <v>847</v>
      </c>
      <c r="AO42" s="215" t="s">
        <v>1524</v>
      </c>
      <c r="AP42" s="215" t="s">
        <v>1525</v>
      </c>
      <c r="AQ42" s="215" t="s">
        <v>1526</v>
      </c>
      <c r="AR42" s="215" t="s">
        <v>1527</v>
      </c>
      <c r="AS42" s="215" t="s">
        <v>1528</v>
      </c>
      <c r="AT42" s="215" t="s">
        <v>1978</v>
      </c>
      <c r="AU42" s="214" t="s">
        <v>1522</v>
      </c>
      <c r="AV42" s="215" t="s">
        <v>1523</v>
      </c>
      <c r="AW42" s="215" t="s">
        <v>847</v>
      </c>
      <c r="AX42" s="215" t="s">
        <v>1524</v>
      </c>
      <c r="AY42" s="215" t="s">
        <v>1525</v>
      </c>
      <c r="AZ42" s="215" t="s">
        <v>1526</v>
      </c>
      <c r="BA42" s="215" t="s">
        <v>1527</v>
      </c>
      <c r="BB42" s="215" t="s">
        <v>1528</v>
      </c>
      <c r="BC42" s="215" t="s">
        <v>1978</v>
      </c>
      <c r="BD42" s="184"/>
      <c r="BE42" s="105"/>
    </row>
    <row r="43" spans="1:57" ht="12.75">
      <c r="A43" s="216" t="s">
        <v>1979</v>
      </c>
      <c r="B43" s="122">
        <v>100</v>
      </c>
      <c r="C43" s="122">
        <v>40</v>
      </c>
      <c r="D43" s="122">
        <v>65.400000000000006</v>
      </c>
      <c r="E43" s="122">
        <v>71.3</v>
      </c>
      <c r="F43" s="122">
        <v>78</v>
      </c>
      <c r="G43" s="122">
        <v>84</v>
      </c>
      <c r="H43" s="122">
        <v>93.5</v>
      </c>
      <c r="I43" s="122">
        <v>76</v>
      </c>
      <c r="J43" s="122">
        <v>0</v>
      </c>
      <c r="K43" s="122">
        <v>100</v>
      </c>
      <c r="L43" s="122">
        <v>100</v>
      </c>
      <c r="M43" s="122">
        <v>92.7</v>
      </c>
      <c r="N43" s="122">
        <v>96</v>
      </c>
      <c r="O43" s="122">
        <v>94.5</v>
      </c>
      <c r="P43" s="122">
        <v>93.1</v>
      </c>
      <c r="Q43" s="122">
        <v>63.5</v>
      </c>
      <c r="R43" s="122">
        <v>91.4</v>
      </c>
      <c r="S43" s="122">
        <v>0</v>
      </c>
      <c r="T43" s="122">
        <v>100</v>
      </c>
      <c r="U43" s="122">
        <v>57</v>
      </c>
      <c r="V43" s="122">
        <v>76.599999999999994</v>
      </c>
      <c r="W43" s="122">
        <v>81.8</v>
      </c>
      <c r="X43" s="122">
        <v>85.5</v>
      </c>
      <c r="Y43" s="122">
        <v>88.3</v>
      </c>
      <c r="Z43" s="122">
        <v>75.3</v>
      </c>
      <c r="AA43" s="122">
        <v>83</v>
      </c>
      <c r="AB43" s="167"/>
      <c r="AC43" s="122">
        <v>0.11</v>
      </c>
      <c r="AD43" s="122">
        <v>0.18</v>
      </c>
      <c r="AE43" s="122">
        <v>0.18</v>
      </c>
      <c r="AF43" s="122">
        <v>0.32</v>
      </c>
      <c r="AG43" s="122">
        <v>0.37</v>
      </c>
      <c r="AH43" s="122">
        <v>0.37</v>
      </c>
      <c r="AI43" s="122">
        <v>0.52</v>
      </c>
      <c r="AJ43" s="122">
        <v>0.28999999999999998</v>
      </c>
      <c r="AK43" s="167"/>
      <c r="AL43" s="122">
        <v>0.05</v>
      </c>
      <c r="AM43" s="122">
        <v>0.09</v>
      </c>
      <c r="AN43" s="122">
        <v>0.09</v>
      </c>
      <c r="AO43" s="122">
        <v>0.16</v>
      </c>
      <c r="AP43" s="122">
        <v>0.18</v>
      </c>
      <c r="AQ43" s="122">
        <v>0.19</v>
      </c>
      <c r="AR43" s="122">
        <v>0.26</v>
      </c>
      <c r="AS43" s="122">
        <v>0.15</v>
      </c>
      <c r="AT43" s="166"/>
      <c r="AU43" s="122">
        <v>0.18</v>
      </c>
      <c r="AV43" s="122">
        <v>0.04</v>
      </c>
      <c r="AW43" s="122">
        <v>0.02</v>
      </c>
      <c r="AX43" s="122">
        <v>0.03</v>
      </c>
      <c r="AY43" s="122">
        <v>0.02</v>
      </c>
      <c r="AZ43" s="122">
        <v>0.01</v>
      </c>
      <c r="BA43" s="122">
        <v>0</v>
      </c>
      <c r="BB43" s="122">
        <v>0.05</v>
      </c>
      <c r="BC43" s="166"/>
      <c r="BD43" s="122">
        <v>3.2</v>
      </c>
      <c r="BE43" s="105"/>
    </row>
    <row r="44" spans="1:57" ht="12.75">
      <c r="A44" s="216" t="s">
        <v>1980</v>
      </c>
      <c r="B44" s="122">
        <v>100</v>
      </c>
      <c r="C44" s="122">
        <v>39.299999999999997</v>
      </c>
      <c r="D44" s="122">
        <v>49.3</v>
      </c>
      <c r="E44" s="122">
        <v>44</v>
      </c>
      <c r="F44" s="122">
        <v>38.5</v>
      </c>
      <c r="G44" s="122">
        <v>31.8</v>
      </c>
      <c r="H44" s="122">
        <v>26.6</v>
      </c>
      <c r="I44" s="122">
        <v>47.1</v>
      </c>
      <c r="J44" s="122">
        <v>0</v>
      </c>
      <c r="K44" s="122">
        <v>93.3</v>
      </c>
      <c r="L44" s="122">
        <v>95.5</v>
      </c>
      <c r="M44" s="122">
        <v>92.1</v>
      </c>
      <c r="N44" s="122">
        <v>92</v>
      </c>
      <c r="O44" s="122">
        <v>86</v>
      </c>
      <c r="P44" s="122">
        <v>86.8</v>
      </c>
      <c r="Q44" s="122">
        <v>42.9</v>
      </c>
      <c r="R44" s="122">
        <v>84.1</v>
      </c>
      <c r="S44" s="122">
        <v>0</v>
      </c>
      <c r="T44" s="122">
        <v>96</v>
      </c>
      <c r="U44" s="122">
        <v>55.3</v>
      </c>
      <c r="V44" s="122">
        <v>63.9</v>
      </c>
      <c r="W44" s="122">
        <v>59.4</v>
      </c>
      <c r="X44" s="122">
        <v>53.1</v>
      </c>
      <c r="Y44" s="122">
        <v>46.5</v>
      </c>
      <c r="Z44" s="122">
        <v>32.700000000000003</v>
      </c>
      <c r="AA44" s="122">
        <v>60.4</v>
      </c>
      <c r="AB44" s="167"/>
      <c r="AC44" s="122">
        <v>0.18</v>
      </c>
      <c r="AD44" s="122">
        <v>0.28000000000000003</v>
      </c>
      <c r="AE44" s="122">
        <v>0.39</v>
      </c>
      <c r="AF44" s="122">
        <v>0.73</v>
      </c>
      <c r="AG44" s="122">
        <v>0.79</v>
      </c>
      <c r="AH44" s="122">
        <v>0.85</v>
      </c>
      <c r="AI44" s="122">
        <v>1.1599999999999999</v>
      </c>
      <c r="AJ44" s="122">
        <v>0.63</v>
      </c>
      <c r="AK44" s="167"/>
      <c r="AL44" s="122">
        <v>0.09</v>
      </c>
      <c r="AM44" s="122">
        <v>0.14000000000000001</v>
      </c>
      <c r="AN44" s="122">
        <v>0.19</v>
      </c>
      <c r="AO44" s="122">
        <v>0.37</v>
      </c>
      <c r="AP44" s="122">
        <v>0.4</v>
      </c>
      <c r="AQ44" s="122">
        <v>0.43</v>
      </c>
      <c r="AR44" s="122">
        <v>0.57999999999999996</v>
      </c>
      <c r="AS44" s="122">
        <v>0.31</v>
      </c>
      <c r="AT44" s="166"/>
      <c r="AU44" s="122">
        <v>0.36</v>
      </c>
      <c r="AV44" s="122">
        <v>0.03</v>
      </c>
      <c r="AW44" s="122">
        <v>0.04</v>
      </c>
      <c r="AX44" s="122">
        <v>0.03</v>
      </c>
      <c r="AY44" s="122">
        <v>0.03</v>
      </c>
      <c r="AZ44" s="122">
        <v>0.03</v>
      </c>
      <c r="BA44" s="122">
        <v>0.08</v>
      </c>
      <c r="BB44" s="122">
        <v>0.09</v>
      </c>
      <c r="BC44" s="166"/>
      <c r="BD44" s="122">
        <v>5.73</v>
      </c>
      <c r="BE44" s="105"/>
    </row>
    <row r="45" spans="1:57" ht="12.75">
      <c r="A45" s="216" t="s">
        <v>1981</v>
      </c>
      <c r="B45" s="122">
        <v>100</v>
      </c>
      <c r="C45" s="122">
        <v>50.7</v>
      </c>
      <c r="D45" s="122">
        <v>65.400000000000006</v>
      </c>
      <c r="E45" s="122">
        <v>69.5</v>
      </c>
      <c r="F45" s="122">
        <v>76.2</v>
      </c>
      <c r="G45" s="122">
        <v>79.5</v>
      </c>
      <c r="H45" s="122">
        <v>81.599999999999994</v>
      </c>
      <c r="I45" s="122">
        <v>74.7</v>
      </c>
      <c r="J45" s="122">
        <v>0</v>
      </c>
      <c r="K45" s="122">
        <v>100</v>
      </c>
      <c r="L45" s="122">
        <v>100</v>
      </c>
      <c r="M45" s="122">
        <v>98</v>
      </c>
      <c r="N45" s="122">
        <v>97.1</v>
      </c>
      <c r="O45" s="122">
        <v>94.6</v>
      </c>
      <c r="P45" s="122">
        <v>94.3</v>
      </c>
      <c r="Q45" s="122">
        <v>78.599999999999994</v>
      </c>
      <c r="R45" s="122">
        <v>94.7</v>
      </c>
      <c r="S45" s="122">
        <v>0</v>
      </c>
      <c r="T45" s="122">
        <v>100</v>
      </c>
      <c r="U45" s="122">
        <v>67.099999999999994</v>
      </c>
      <c r="V45" s="122">
        <v>78.3</v>
      </c>
      <c r="W45" s="122">
        <v>81</v>
      </c>
      <c r="X45" s="122">
        <v>84.4</v>
      </c>
      <c r="Y45" s="122">
        <v>86.3</v>
      </c>
      <c r="Z45" s="122">
        <v>80</v>
      </c>
      <c r="AA45" s="122">
        <v>83.5</v>
      </c>
      <c r="AB45" s="167"/>
      <c r="AC45" s="122">
        <v>0.11</v>
      </c>
      <c r="AD45" s="122">
        <v>0.15</v>
      </c>
      <c r="AE45" s="122">
        <v>0.17</v>
      </c>
      <c r="AF45" s="122">
        <v>0.33</v>
      </c>
      <c r="AG45" s="122">
        <v>0.38</v>
      </c>
      <c r="AH45" s="122">
        <v>0.4</v>
      </c>
      <c r="AI45" s="122">
        <v>0.55000000000000004</v>
      </c>
      <c r="AJ45" s="122">
        <v>0.3</v>
      </c>
      <c r="AK45" s="167"/>
      <c r="AL45" s="122">
        <v>0.05</v>
      </c>
      <c r="AM45" s="122">
        <v>7.0000000000000007E-2</v>
      </c>
      <c r="AN45" s="122">
        <v>0.09</v>
      </c>
      <c r="AO45" s="122">
        <v>0.16</v>
      </c>
      <c r="AP45" s="122">
        <v>0.19</v>
      </c>
      <c r="AQ45" s="122">
        <v>0.2</v>
      </c>
      <c r="AR45" s="122">
        <v>0.28000000000000003</v>
      </c>
      <c r="AS45" s="122">
        <v>0.15</v>
      </c>
      <c r="AT45" s="166"/>
      <c r="AU45" s="122">
        <v>0.18</v>
      </c>
      <c r="AV45" s="122">
        <v>0.02</v>
      </c>
      <c r="AW45" s="122">
        <v>0.02</v>
      </c>
      <c r="AX45" s="122">
        <v>0.03</v>
      </c>
      <c r="AY45" s="122">
        <v>0.02</v>
      </c>
      <c r="AZ45" s="122">
        <v>0.01</v>
      </c>
      <c r="BA45" s="122">
        <v>0.03</v>
      </c>
      <c r="BB45" s="122">
        <v>0.04</v>
      </c>
      <c r="BC45" s="166"/>
      <c r="BD45" s="122">
        <v>3.25</v>
      </c>
      <c r="BE45" s="105"/>
    </row>
    <row r="46" spans="1:57" ht="12.75">
      <c r="A46" s="216" t="s">
        <v>1982</v>
      </c>
      <c r="B46" s="122">
        <v>100</v>
      </c>
      <c r="C46" s="122">
        <v>41.1</v>
      </c>
      <c r="D46" s="122">
        <v>54.5</v>
      </c>
      <c r="E46" s="122">
        <v>45.3</v>
      </c>
      <c r="F46" s="122">
        <v>41.2</v>
      </c>
      <c r="G46" s="122">
        <v>35.4</v>
      </c>
      <c r="H46" s="122">
        <v>27.5</v>
      </c>
      <c r="I46" s="122">
        <v>49.3</v>
      </c>
      <c r="J46" s="122">
        <v>0</v>
      </c>
      <c r="K46" s="122">
        <v>100</v>
      </c>
      <c r="L46" s="122">
        <v>100</v>
      </c>
      <c r="M46" s="122">
        <v>99.3</v>
      </c>
      <c r="N46" s="122">
        <v>97.7</v>
      </c>
      <c r="O46" s="122">
        <v>98.2</v>
      </c>
      <c r="P46" s="122">
        <v>99.3</v>
      </c>
      <c r="Q46" s="122">
        <v>89</v>
      </c>
      <c r="R46" s="122">
        <v>97.6</v>
      </c>
      <c r="S46" s="122">
        <v>0</v>
      </c>
      <c r="T46" s="122">
        <v>100</v>
      </c>
      <c r="U46" s="122">
        <v>57.8</v>
      </c>
      <c r="V46" s="122">
        <v>70.099999999999994</v>
      </c>
      <c r="W46" s="122">
        <v>61.8</v>
      </c>
      <c r="X46" s="122">
        <v>58</v>
      </c>
      <c r="Y46" s="122">
        <v>52.2</v>
      </c>
      <c r="Z46" s="122">
        <v>41.9</v>
      </c>
      <c r="AA46" s="122">
        <v>65.5</v>
      </c>
      <c r="AB46" s="167"/>
      <c r="AC46" s="122">
        <v>0.02</v>
      </c>
      <c r="AD46" s="122">
        <v>0.15</v>
      </c>
      <c r="AE46" s="122">
        <v>0.16</v>
      </c>
      <c r="AF46" s="122">
        <v>0.33</v>
      </c>
      <c r="AG46" s="122">
        <v>0.38</v>
      </c>
      <c r="AH46" s="122">
        <v>0.43</v>
      </c>
      <c r="AI46" s="122">
        <v>0.48</v>
      </c>
      <c r="AJ46" s="122">
        <v>0.28000000000000003</v>
      </c>
      <c r="AK46" s="167"/>
      <c r="AL46" s="122">
        <v>0.01</v>
      </c>
      <c r="AM46" s="122">
        <v>0.08</v>
      </c>
      <c r="AN46" s="122">
        <v>0.08</v>
      </c>
      <c r="AO46" s="122">
        <v>0.17</v>
      </c>
      <c r="AP46" s="122">
        <v>0.19</v>
      </c>
      <c r="AQ46" s="122">
        <v>0.21</v>
      </c>
      <c r="AR46" s="122">
        <v>0.24</v>
      </c>
      <c r="AS46" s="122">
        <v>0.14000000000000001</v>
      </c>
      <c r="AT46" s="166"/>
      <c r="AU46" s="122">
        <v>0.03</v>
      </c>
      <c r="AV46" s="122">
        <v>0.06</v>
      </c>
      <c r="AW46" s="122">
        <v>0.04</v>
      </c>
      <c r="AX46" s="122">
        <v>0.04</v>
      </c>
      <c r="AY46" s="122">
        <v>0.05</v>
      </c>
      <c r="AZ46" s="122">
        <v>0.04</v>
      </c>
      <c r="BA46" s="122">
        <v>0.06</v>
      </c>
      <c r="BB46" s="122">
        <v>0.05</v>
      </c>
      <c r="BC46" s="166"/>
      <c r="BD46" s="122">
        <v>3.17</v>
      </c>
      <c r="BE46" s="105"/>
    </row>
    <row r="47" spans="1:57" ht="12.75">
      <c r="A47" s="216" t="s">
        <v>1983</v>
      </c>
      <c r="B47" s="122">
        <v>100</v>
      </c>
      <c r="C47" s="122">
        <v>54.7</v>
      </c>
      <c r="D47" s="122">
        <v>65.5</v>
      </c>
      <c r="E47" s="122">
        <v>57.4</v>
      </c>
      <c r="F47" s="122">
        <v>55.6</v>
      </c>
      <c r="G47" s="122">
        <v>54.6</v>
      </c>
      <c r="H47" s="122">
        <v>53.2</v>
      </c>
      <c r="I47" s="122">
        <v>63</v>
      </c>
      <c r="J47" s="122">
        <v>0</v>
      </c>
      <c r="K47" s="122">
        <v>100</v>
      </c>
      <c r="L47" s="122">
        <v>100</v>
      </c>
      <c r="M47" s="122">
        <v>97.9</v>
      </c>
      <c r="N47" s="122">
        <v>95.6</v>
      </c>
      <c r="O47" s="122">
        <v>94.5</v>
      </c>
      <c r="P47" s="122">
        <v>97.5</v>
      </c>
      <c r="Q47" s="122">
        <v>90.2</v>
      </c>
      <c r="R47" s="122">
        <v>96.5</v>
      </c>
      <c r="S47" s="122">
        <v>0</v>
      </c>
      <c r="T47" s="122">
        <v>100</v>
      </c>
      <c r="U47" s="122">
        <v>70.5</v>
      </c>
      <c r="V47" s="122">
        <v>78.400000000000006</v>
      </c>
      <c r="W47" s="122">
        <v>71.7</v>
      </c>
      <c r="X47" s="122">
        <v>70</v>
      </c>
      <c r="Y47" s="122">
        <v>70</v>
      </c>
      <c r="Z47" s="122">
        <v>66.900000000000006</v>
      </c>
      <c r="AA47" s="122">
        <v>76.2</v>
      </c>
      <c r="AB47" s="167"/>
      <c r="AC47" s="122">
        <v>0.03</v>
      </c>
      <c r="AD47" s="122">
        <v>0.15</v>
      </c>
      <c r="AE47" s="122">
        <v>0.22</v>
      </c>
      <c r="AF47" s="122">
        <v>0.46</v>
      </c>
      <c r="AG47" s="122">
        <v>0.51</v>
      </c>
      <c r="AH47" s="122">
        <v>0.55000000000000004</v>
      </c>
      <c r="AI47" s="122">
        <v>0.72</v>
      </c>
      <c r="AJ47" s="122">
        <v>0.38</v>
      </c>
      <c r="AK47" s="122">
        <v>1.99</v>
      </c>
      <c r="AL47" s="122">
        <v>0.01</v>
      </c>
      <c r="AM47" s="122">
        <v>0.08</v>
      </c>
      <c r="AN47" s="122">
        <v>0.11</v>
      </c>
      <c r="AO47" s="122">
        <v>0.23</v>
      </c>
      <c r="AP47" s="122">
        <v>0.26</v>
      </c>
      <c r="AQ47" s="122">
        <v>0.27</v>
      </c>
      <c r="AR47" s="122">
        <v>0.36</v>
      </c>
      <c r="AS47" s="122">
        <v>0.19</v>
      </c>
      <c r="AT47" s="122">
        <v>1</v>
      </c>
      <c r="AU47" s="122">
        <v>0.03</v>
      </c>
      <c r="AV47" s="122">
        <v>0.04</v>
      </c>
      <c r="AW47" s="122">
        <v>0.02</v>
      </c>
      <c r="AX47" s="122">
        <v>0.04</v>
      </c>
      <c r="AY47" s="122">
        <v>0.03</v>
      </c>
      <c r="AZ47" s="122">
        <v>0.01</v>
      </c>
      <c r="BA47" s="122">
        <v>0.02</v>
      </c>
      <c r="BB47" s="122">
        <v>0.03</v>
      </c>
      <c r="BC47" s="122">
        <v>0</v>
      </c>
      <c r="BD47" s="122">
        <v>4.7300000000000004</v>
      </c>
      <c r="BE47" s="105"/>
    </row>
    <row r="48" spans="1:57" ht="12.75">
      <c r="A48" s="216" t="s">
        <v>1984</v>
      </c>
      <c r="B48" s="122">
        <v>100</v>
      </c>
      <c r="C48" s="122">
        <v>54.5</v>
      </c>
      <c r="D48" s="122">
        <v>49.1</v>
      </c>
      <c r="E48" s="122">
        <v>51.6</v>
      </c>
      <c r="F48" s="122">
        <v>44.3</v>
      </c>
      <c r="G48" s="122">
        <v>31.3</v>
      </c>
      <c r="H48" s="122">
        <v>18.600000000000001</v>
      </c>
      <c r="I48" s="122">
        <v>49.9</v>
      </c>
      <c r="J48" s="122">
        <v>0</v>
      </c>
      <c r="K48" s="122">
        <v>100</v>
      </c>
      <c r="L48" s="122">
        <v>82</v>
      </c>
      <c r="M48" s="122">
        <v>71.599999999999994</v>
      </c>
      <c r="N48" s="122">
        <v>70.5</v>
      </c>
      <c r="O48" s="122">
        <v>60.8</v>
      </c>
      <c r="P48" s="122">
        <v>46.9</v>
      </c>
      <c r="Q48" s="122">
        <v>34.700000000000003</v>
      </c>
      <c r="R48" s="122">
        <v>66.7</v>
      </c>
      <c r="S48" s="122">
        <v>0</v>
      </c>
      <c r="T48" s="122">
        <v>100</v>
      </c>
      <c r="U48" s="122">
        <v>65.400000000000006</v>
      </c>
      <c r="V48" s="122">
        <v>58.2</v>
      </c>
      <c r="W48" s="122">
        <v>59.5</v>
      </c>
      <c r="X48" s="122">
        <v>51.2</v>
      </c>
      <c r="Y48" s="122">
        <v>37.5</v>
      </c>
      <c r="Z48" s="122">
        <v>24.2</v>
      </c>
      <c r="AA48" s="122">
        <v>57.1</v>
      </c>
      <c r="AB48" s="167"/>
      <c r="AC48" s="122">
        <v>0.09</v>
      </c>
      <c r="AD48" s="122">
        <v>0.3</v>
      </c>
      <c r="AE48" s="122">
        <v>0.27</v>
      </c>
      <c r="AF48" s="122">
        <v>0.65</v>
      </c>
      <c r="AG48" s="122">
        <v>0.81</v>
      </c>
      <c r="AH48" s="122">
        <v>0.99</v>
      </c>
      <c r="AI48" s="122">
        <v>1.45</v>
      </c>
      <c r="AJ48" s="122">
        <v>0.65</v>
      </c>
      <c r="AK48" s="122">
        <v>1.99</v>
      </c>
      <c r="AL48" s="122">
        <v>0.05</v>
      </c>
      <c r="AM48" s="122">
        <v>0.15</v>
      </c>
      <c r="AN48" s="122">
        <v>0.14000000000000001</v>
      </c>
      <c r="AO48" s="122">
        <v>0.32</v>
      </c>
      <c r="AP48" s="122">
        <v>0.41</v>
      </c>
      <c r="AQ48" s="122">
        <v>0.5</v>
      </c>
      <c r="AR48" s="122">
        <v>0.73</v>
      </c>
      <c r="AS48" s="122">
        <v>0.33</v>
      </c>
      <c r="AT48" s="122">
        <v>1</v>
      </c>
      <c r="AU48" s="122">
        <v>0.15</v>
      </c>
      <c r="AV48" s="122">
        <v>0.12</v>
      </c>
      <c r="AW48" s="122">
        <v>0.05</v>
      </c>
      <c r="AX48" s="122">
        <v>0.09</v>
      </c>
      <c r="AY48" s="122">
        <v>0.08</v>
      </c>
      <c r="AZ48" s="122">
        <v>0.08</v>
      </c>
      <c r="BA48" s="122">
        <v>0.11</v>
      </c>
      <c r="BB48" s="122">
        <v>0.1</v>
      </c>
      <c r="BC48" s="122">
        <v>0.09</v>
      </c>
      <c r="BD48" s="122">
        <v>7.01</v>
      </c>
      <c r="BE48" s="105"/>
    </row>
    <row r="49" spans="1:57" ht="12.75">
      <c r="A49" s="216" t="s">
        <v>1985</v>
      </c>
      <c r="B49" s="122">
        <v>100</v>
      </c>
      <c r="C49" s="122">
        <v>53.7</v>
      </c>
      <c r="D49" s="122">
        <v>55.3</v>
      </c>
      <c r="E49" s="122">
        <v>55.9</v>
      </c>
      <c r="F49" s="122">
        <v>50.9</v>
      </c>
      <c r="G49" s="122">
        <v>37.299999999999997</v>
      </c>
      <c r="H49" s="122">
        <v>22.7</v>
      </c>
      <c r="I49" s="122">
        <v>53.7</v>
      </c>
      <c r="J49" s="122">
        <v>0</v>
      </c>
      <c r="K49" s="122">
        <v>100</v>
      </c>
      <c r="L49" s="122">
        <v>81.5</v>
      </c>
      <c r="M49" s="122">
        <v>74</v>
      </c>
      <c r="N49" s="122">
        <v>72.099999999999994</v>
      </c>
      <c r="O49" s="122">
        <v>56.5</v>
      </c>
      <c r="P49" s="122">
        <v>40.799999999999997</v>
      </c>
      <c r="Q49" s="122">
        <v>21.8</v>
      </c>
      <c r="R49" s="122">
        <v>63.8</v>
      </c>
      <c r="S49" s="122">
        <v>0</v>
      </c>
      <c r="T49" s="122">
        <v>100</v>
      </c>
      <c r="U49" s="122">
        <v>64.599999999999994</v>
      </c>
      <c r="V49" s="122">
        <v>63.2</v>
      </c>
      <c r="W49" s="122">
        <v>63</v>
      </c>
      <c r="X49" s="122">
        <v>53.5</v>
      </c>
      <c r="Y49" s="122">
        <v>38.9</v>
      </c>
      <c r="Z49" s="122">
        <v>22.2</v>
      </c>
      <c r="AA49" s="122">
        <v>58.3</v>
      </c>
      <c r="AB49" s="167"/>
      <c r="AC49" s="122">
        <v>0.09</v>
      </c>
      <c r="AD49" s="122">
        <v>0.2</v>
      </c>
      <c r="AE49" s="122">
        <v>0.28000000000000003</v>
      </c>
      <c r="AF49" s="122">
        <v>0.6</v>
      </c>
      <c r="AG49" s="122">
        <v>0.76</v>
      </c>
      <c r="AH49" s="122">
        <v>0.89</v>
      </c>
      <c r="AI49" s="122">
        <v>1.39</v>
      </c>
      <c r="AJ49" s="122">
        <v>0.6</v>
      </c>
      <c r="AK49" s="122">
        <v>1.99</v>
      </c>
      <c r="AL49" s="122">
        <v>0.05</v>
      </c>
      <c r="AM49" s="122">
        <v>0.1</v>
      </c>
      <c r="AN49" s="122">
        <v>0.14000000000000001</v>
      </c>
      <c r="AO49" s="122">
        <v>0.3</v>
      </c>
      <c r="AP49" s="122">
        <v>0.38</v>
      </c>
      <c r="AQ49" s="122">
        <v>0.45</v>
      </c>
      <c r="AR49" s="122">
        <v>0.7</v>
      </c>
      <c r="AS49" s="122">
        <v>0.3</v>
      </c>
      <c r="AT49" s="122">
        <v>1</v>
      </c>
      <c r="AU49" s="122">
        <v>0.16</v>
      </c>
      <c r="AV49" s="122">
        <v>0.08</v>
      </c>
      <c r="AW49" s="122">
        <v>0.06</v>
      </c>
      <c r="AX49" s="122">
        <v>7.0000000000000007E-2</v>
      </c>
      <c r="AY49" s="122">
        <v>7.0000000000000007E-2</v>
      </c>
      <c r="AZ49" s="122">
        <v>7.0000000000000007E-2</v>
      </c>
      <c r="BA49" s="122">
        <v>0.1</v>
      </c>
      <c r="BB49" s="122">
        <v>0.09</v>
      </c>
      <c r="BC49" s="122">
        <v>0.1</v>
      </c>
      <c r="BD49" s="122">
        <v>6.52</v>
      </c>
      <c r="BE49" s="105"/>
    </row>
    <row r="50" spans="1:57" ht="12.75">
      <c r="A50" s="216" t="s">
        <v>594</v>
      </c>
      <c r="B50" s="122">
        <v>50</v>
      </c>
      <c r="C50" s="122">
        <v>52</v>
      </c>
      <c r="D50" s="122">
        <v>58.8</v>
      </c>
      <c r="E50" s="122">
        <v>63</v>
      </c>
      <c r="F50" s="122">
        <v>61</v>
      </c>
      <c r="G50" s="122">
        <v>54.2</v>
      </c>
      <c r="H50" s="122">
        <v>38.5</v>
      </c>
      <c r="I50" s="122">
        <v>53.9</v>
      </c>
      <c r="J50" s="122">
        <v>0</v>
      </c>
      <c r="K50" s="122">
        <v>100</v>
      </c>
      <c r="L50" s="122">
        <v>100</v>
      </c>
      <c r="M50" s="122">
        <v>74.099999999999994</v>
      </c>
      <c r="N50" s="122">
        <v>86.4</v>
      </c>
      <c r="O50" s="122">
        <v>85.6</v>
      </c>
      <c r="P50" s="122">
        <v>91.9</v>
      </c>
      <c r="Q50" s="122">
        <v>68.5</v>
      </c>
      <c r="R50" s="122">
        <v>86.6</v>
      </c>
      <c r="S50" s="122">
        <v>0</v>
      </c>
      <c r="T50" s="122">
        <v>66.7</v>
      </c>
      <c r="U50" s="122">
        <v>68.400000000000006</v>
      </c>
      <c r="V50" s="122">
        <v>65.599999999999994</v>
      </c>
      <c r="W50" s="122">
        <v>72.900000000000006</v>
      </c>
      <c r="X50" s="122">
        <v>71.2</v>
      </c>
      <c r="Y50" s="122">
        <v>68.2</v>
      </c>
      <c r="Z50" s="122">
        <v>49.3</v>
      </c>
      <c r="AA50" s="122">
        <v>66.5</v>
      </c>
      <c r="AB50" s="167"/>
      <c r="AC50" s="122">
        <v>0.22</v>
      </c>
      <c r="AD50" s="122">
        <v>0.28000000000000003</v>
      </c>
      <c r="AE50" s="122">
        <v>0.41</v>
      </c>
      <c r="AF50" s="122">
        <v>0.76</v>
      </c>
      <c r="AG50" s="122">
        <v>0.85</v>
      </c>
      <c r="AH50" s="122">
        <v>0.95</v>
      </c>
      <c r="AI50" s="122">
        <v>1.34</v>
      </c>
      <c r="AJ50" s="122">
        <v>0.69</v>
      </c>
      <c r="AK50" s="167"/>
      <c r="AL50" s="122">
        <v>0.11</v>
      </c>
      <c r="AM50" s="122">
        <v>0.14000000000000001</v>
      </c>
      <c r="AN50" s="122">
        <v>0.21</v>
      </c>
      <c r="AO50" s="122">
        <v>0.38</v>
      </c>
      <c r="AP50" s="122">
        <v>0.43</v>
      </c>
      <c r="AQ50" s="122">
        <v>0.48</v>
      </c>
      <c r="AR50" s="122">
        <v>0.67</v>
      </c>
      <c r="AS50" s="122">
        <v>0.35</v>
      </c>
      <c r="AT50" s="166"/>
      <c r="AU50" s="122">
        <v>0.51</v>
      </c>
      <c r="AV50" s="122">
        <v>0.04</v>
      </c>
      <c r="AW50" s="122">
        <v>0.03</v>
      </c>
      <c r="AX50" s="122">
        <v>0.03</v>
      </c>
      <c r="AY50" s="122">
        <v>0.05</v>
      </c>
      <c r="AZ50" s="122">
        <v>0.12</v>
      </c>
      <c r="BA50" s="122">
        <v>0.18</v>
      </c>
      <c r="BB50" s="122">
        <v>0.14000000000000001</v>
      </c>
      <c r="BC50" s="166"/>
      <c r="BD50" s="122">
        <v>5.98</v>
      </c>
      <c r="BE50" s="105"/>
    </row>
    <row r="51" spans="1:57" ht="12.75">
      <c r="A51" s="123" t="s">
        <v>599</v>
      </c>
      <c r="B51" s="122">
        <v>50</v>
      </c>
      <c r="C51" s="122">
        <v>58.8</v>
      </c>
      <c r="D51" s="122">
        <v>64.2</v>
      </c>
      <c r="E51" s="122">
        <v>71.7</v>
      </c>
      <c r="F51" s="122">
        <v>73</v>
      </c>
      <c r="G51" s="122">
        <v>51.2</v>
      </c>
      <c r="H51" s="122">
        <v>25.6</v>
      </c>
      <c r="I51" s="122">
        <v>56.4</v>
      </c>
      <c r="J51" s="122">
        <v>0</v>
      </c>
      <c r="K51" s="122">
        <v>100</v>
      </c>
      <c r="L51" s="122">
        <v>12.1</v>
      </c>
      <c r="M51" s="122">
        <v>6.3</v>
      </c>
      <c r="N51" s="122">
        <v>9.9</v>
      </c>
      <c r="O51" s="122">
        <v>10</v>
      </c>
      <c r="P51" s="122">
        <v>6.4</v>
      </c>
      <c r="Q51" s="122">
        <v>2.5</v>
      </c>
      <c r="R51" s="122">
        <v>21</v>
      </c>
      <c r="S51" s="122">
        <v>0</v>
      </c>
      <c r="T51" s="122">
        <v>66.7</v>
      </c>
      <c r="U51" s="122">
        <v>19.899999999999999</v>
      </c>
      <c r="V51" s="122">
        <v>11.3</v>
      </c>
      <c r="W51" s="122">
        <v>17.100000000000001</v>
      </c>
      <c r="X51" s="122">
        <v>17.5</v>
      </c>
      <c r="Y51" s="122">
        <v>11.3</v>
      </c>
      <c r="Z51" s="122">
        <v>4.5</v>
      </c>
      <c r="AA51" s="122">
        <v>30.6</v>
      </c>
      <c r="AB51" s="167"/>
      <c r="AC51" s="122">
        <v>0.23</v>
      </c>
      <c r="AD51" s="122">
        <v>0.49</v>
      </c>
      <c r="AE51" s="122">
        <v>0.63</v>
      </c>
      <c r="AF51" s="122">
        <v>1</v>
      </c>
      <c r="AG51" s="122">
        <v>1.18</v>
      </c>
      <c r="AH51" s="122">
        <v>1.45</v>
      </c>
      <c r="AI51" s="122">
        <v>1.91</v>
      </c>
      <c r="AJ51" s="122">
        <v>0.98</v>
      </c>
      <c r="AK51" s="167"/>
      <c r="AL51" s="122">
        <v>0.11</v>
      </c>
      <c r="AM51" s="122">
        <v>0.25</v>
      </c>
      <c r="AN51" s="122">
        <v>0.32</v>
      </c>
      <c r="AO51" s="122">
        <v>0.5</v>
      </c>
      <c r="AP51" s="122">
        <v>0.59</v>
      </c>
      <c r="AQ51" s="122">
        <v>0.73</v>
      </c>
      <c r="AR51" s="122">
        <v>0.96</v>
      </c>
      <c r="AS51" s="122">
        <v>0.49</v>
      </c>
      <c r="AT51" s="166"/>
      <c r="AU51" s="122">
        <v>0.51</v>
      </c>
      <c r="AV51" s="122">
        <v>7.0000000000000007E-2</v>
      </c>
      <c r="AW51" s="122">
        <v>0.11</v>
      </c>
      <c r="AX51" s="122">
        <v>0.09</v>
      </c>
      <c r="AY51" s="122">
        <v>0.01</v>
      </c>
      <c r="AZ51" s="122">
        <v>0.08</v>
      </c>
      <c r="BA51" s="122">
        <v>0.2</v>
      </c>
      <c r="BB51" s="122">
        <v>0.15</v>
      </c>
      <c r="BC51" s="166"/>
      <c r="BD51" s="122">
        <v>8.15</v>
      </c>
      <c r="BE51" s="105"/>
    </row>
    <row r="52" spans="1:57" ht="12.75">
      <c r="A52" s="123" t="s">
        <v>603</v>
      </c>
      <c r="B52" s="122">
        <v>50</v>
      </c>
      <c r="C52" s="122">
        <v>28</v>
      </c>
      <c r="D52" s="122">
        <v>43.5</v>
      </c>
      <c r="E52" s="122">
        <v>41.4</v>
      </c>
      <c r="F52" s="122">
        <v>32.9</v>
      </c>
      <c r="G52" s="122">
        <v>16.8</v>
      </c>
      <c r="H52" s="122">
        <v>8.5</v>
      </c>
      <c r="I52" s="122">
        <v>31.6</v>
      </c>
      <c r="J52" s="122">
        <v>0</v>
      </c>
      <c r="K52" s="122">
        <v>100</v>
      </c>
      <c r="L52" s="122">
        <v>79.099999999999994</v>
      </c>
      <c r="M52" s="122">
        <v>68.5</v>
      </c>
      <c r="N52" s="122">
        <v>68.599999999999994</v>
      </c>
      <c r="O52" s="122">
        <v>51.7</v>
      </c>
      <c r="P52" s="122">
        <v>28.1</v>
      </c>
      <c r="Q52" s="122">
        <v>15.8</v>
      </c>
      <c r="R52" s="122">
        <v>58.8</v>
      </c>
      <c r="S52" s="122">
        <v>0</v>
      </c>
      <c r="T52" s="122">
        <v>66.7</v>
      </c>
      <c r="U52" s="122">
        <v>41.1</v>
      </c>
      <c r="V52" s="122">
        <v>53</v>
      </c>
      <c r="W52" s="122">
        <v>51.3</v>
      </c>
      <c r="X52" s="122">
        <v>39.700000000000003</v>
      </c>
      <c r="Y52" s="122">
        <v>20.6</v>
      </c>
      <c r="Z52" s="122">
        <v>10.7</v>
      </c>
      <c r="AA52" s="122">
        <v>41.1</v>
      </c>
      <c r="AB52" s="167"/>
      <c r="AC52" s="122">
        <v>0.23</v>
      </c>
      <c r="AD52" s="122">
        <v>0.39</v>
      </c>
      <c r="AE52" s="122">
        <v>0.52</v>
      </c>
      <c r="AF52" s="122">
        <v>0.86</v>
      </c>
      <c r="AG52" s="122">
        <v>1.05</v>
      </c>
      <c r="AH52" s="122">
        <v>1.32</v>
      </c>
      <c r="AI52" s="122">
        <v>1.63</v>
      </c>
      <c r="AJ52" s="122">
        <v>0.86</v>
      </c>
      <c r="AK52" s="167"/>
      <c r="AL52" s="122">
        <v>0.11</v>
      </c>
      <c r="AM52" s="122">
        <v>0.2</v>
      </c>
      <c r="AN52" s="122">
        <v>0.26</v>
      </c>
      <c r="AO52" s="122">
        <v>0.43</v>
      </c>
      <c r="AP52" s="122">
        <v>0.53</v>
      </c>
      <c r="AQ52" s="122">
        <v>0.66</v>
      </c>
      <c r="AR52" s="122">
        <v>0.82</v>
      </c>
      <c r="AS52" s="122">
        <v>0.43</v>
      </c>
      <c r="AT52" s="166"/>
      <c r="AU52" s="122">
        <v>0.51</v>
      </c>
      <c r="AV52" s="122">
        <v>0.16</v>
      </c>
      <c r="AW52" s="122">
        <v>0.15</v>
      </c>
      <c r="AX52" s="122">
        <v>0.12</v>
      </c>
      <c r="AY52" s="122">
        <v>0.11</v>
      </c>
      <c r="AZ52" s="122">
        <v>0.14000000000000001</v>
      </c>
      <c r="BA52" s="122">
        <v>0.16</v>
      </c>
      <c r="BB52" s="122">
        <v>0.19</v>
      </c>
      <c r="BC52" s="166"/>
      <c r="BD52" s="122">
        <v>7.19</v>
      </c>
      <c r="BE52" s="105"/>
    </row>
    <row r="53" spans="1:57" ht="12.75">
      <c r="A53" s="123" t="s">
        <v>1986</v>
      </c>
      <c r="B53" s="122">
        <v>100</v>
      </c>
      <c r="C53" s="122">
        <v>45.9</v>
      </c>
      <c r="D53" s="122">
        <v>60.6</v>
      </c>
      <c r="E53" s="122">
        <v>57</v>
      </c>
      <c r="F53" s="122">
        <v>53.5</v>
      </c>
      <c r="G53" s="122">
        <v>48.9</v>
      </c>
      <c r="H53" s="122">
        <v>46.5</v>
      </c>
      <c r="I53" s="122">
        <v>58.9</v>
      </c>
      <c r="J53" s="122">
        <v>0</v>
      </c>
      <c r="K53" s="122">
        <v>100</v>
      </c>
      <c r="L53" s="122">
        <v>100</v>
      </c>
      <c r="M53" s="122">
        <v>97.8</v>
      </c>
      <c r="N53" s="122">
        <v>97.2</v>
      </c>
      <c r="O53" s="122">
        <v>95.7</v>
      </c>
      <c r="P53" s="122">
        <v>96.9</v>
      </c>
      <c r="Q53" s="122">
        <v>55.4</v>
      </c>
      <c r="R53" s="122">
        <v>91.9</v>
      </c>
      <c r="S53" s="122">
        <v>0</v>
      </c>
      <c r="T53" s="122">
        <v>100</v>
      </c>
      <c r="U53" s="122">
        <v>62.7</v>
      </c>
      <c r="V53" s="122">
        <v>74.7</v>
      </c>
      <c r="W53" s="122">
        <v>71.8</v>
      </c>
      <c r="X53" s="122">
        <v>68.5</v>
      </c>
      <c r="Y53" s="122">
        <v>64.900000000000006</v>
      </c>
      <c r="Z53" s="122">
        <v>50.4</v>
      </c>
      <c r="AA53" s="122">
        <v>71.8</v>
      </c>
      <c r="AB53" s="167"/>
      <c r="AC53" s="122">
        <v>0.1</v>
      </c>
      <c r="AD53" s="122">
        <v>0.17</v>
      </c>
      <c r="AE53" s="122">
        <v>0.21</v>
      </c>
      <c r="AF53" s="122">
        <v>0.31</v>
      </c>
      <c r="AG53" s="122">
        <v>0.4</v>
      </c>
      <c r="AH53" s="122">
        <v>0.41</v>
      </c>
      <c r="AI53" s="122">
        <v>0.61</v>
      </c>
      <c r="AJ53" s="122">
        <v>0.32</v>
      </c>
      <c r="AK53" s="122">
        <v>1.99</v>
      </c>
      <c r="AL53" s="122">
        <v>0.05</v>
      </c>
      <c r="AM53" s="122">
        <v>0.09</v>
      </c>
      <c r="AN53" s="122">
        <v>0.1</v>
      </c>
      <c r="AO53" s="122">
        <v>0.16</v>
      </c>
      <c r="AP53" s="122">
        <v>0.2</v>
      </c>
      <c r="AQ53" s="122">
        <v>0.21</v>
      </c>
      <c r="AR53" s="122">
        <v>0.31</v>
      </c>
      <c r="AS53" s="122">
        <v>0.16</v>
      </c>
      <c r="AT53" s="122">
        <v>1</v>
      </c>
      <c r="AU53" s="122">
        <v>0.17</v>
      </c>
      <c r="AV53" s="122">
        <v>0.02</v>
      </c>
      <c r="AW53" s="122">
        <v>0.02</v>
      </c>
      <c r="AX53" s="122">
        <v>0.05</v>
      </c>
      <c r="AY53" s="122">
        <v>0.06</v>
      </c>
      <c r="AZ53" s="122">
        <v>0.06</v>
      </c>
      <c r="BA53" s="122">
        <v>0.05</v>
      </c>
      <c r="BB53" s="122">
        <v>0.06</v>
      </c>
      <c r="BC53" s="122">
        <v>0.03</v>
      </c>
      <c r="BD53" s="122">
        <v>4.3499999999999996</v>
      </c>
      <c r="BE53" s="105"/>
    </row>
    <row r="54" spans="1:57" ht="12.75">
      <c r="A54" s="216" t="s">
        <v>1987</v>
      </c>
      <c r="B54" s="122">
        <v>100</v>
      </c>
      <c r="C54" s="122">
        <v>40</v>
      </c>
      <c r="D54" s="122">
        <v>58.8</v>
      </c>
      <c r="E54" s="122">
        <v>59.3</v>
      </c>
      <c r="F54" s="122">
        <v>58.8</v>
      </c>
      <c r="G54" s="122">
        <v>55</v>
      </c>
      <c r="H54" s="122">
        <v>60</v>
      </c>
      <c r="I54" s="122">
        <v>61.7</v>
      </c>
      <c r="J54" s="122">
        <v>0</v>
      </c>
      <c r="K54" s="122">
        <v>100</v>
      </c>
      <c r="L54" s="122">
        <v>100</v>
      </c>
      <c r="M54" s="122">
        <v>100</v>
      </c>
      <c r="N54" s="122">
        <v>98</v>
      </c>
      <c r="O54" s="122">
        <v>95.2</v>
      </c>
      <c r="P54" s="122">
        <v>95.5</v>
      </c>
      <c r="Q54" s="122">
        <v>59.7</v>
      </c>
      <c r="R54" s="122">
        <v>92.6</v>
      </c>
      <c r="S54" s="122">
        <v>0</v>
      </c>
      <c r="T54" s="122">
        <v>100</v>
      </c>
      <c r="U54" s="122">
        <v>57.1</v>
      </c>
      <c r="V54" s="122">
        <v>74.099999999999994</v>
      </c>
      <c r="W54" s="122">
        <v>73.8</v>
      </c>
      <c r="X54" s="122">
        <v>72.7</v>
      </c>
      <c r="Y54" s="122">
        <v>69.8</v>
      </c>
      <c r="Z54" s="122">
        <v>59.9</v>
      </c>
      <c r="AA54" s="122">
        <v>74.099999999999994</v>
      </c>
      <c r="AB54" s="167"/>
      <c r="AC54" s="122">
        <v>0.1</v>
      </c>
      <c r="AD54" s="122">
        <v>0.17</v>
      </c>
      <c r="AE54" s="122">
        <v>0.2</v>
      </c>
      <c r="AF54" s="122">
        <v>0.3</v>
      </c>
      <c r="AG54" s="122">
        <v>0.39</v>
      </c>
      <c r="AH54" s="122">
        <v>0.39</v>
      </c>
      <c r="AI54" s="122">
        <v>0.59</v>
      </c>
      <c r="AJ54" s="122">
        <v>0.3</v>
      </c>
      <c r="AK54" s="122">
        <v>1.99</v>
      </c>
      <c r="AL54" s="122">
        <v>0.05</v>
      </c>
      <c r="AM54" s="122">
        <v>0.09</v>
      </c>
      <c r="AN54" s="122">
        <v>0.1</v>
      </c>
      <c r="AO54" s="122">
        <v>0.15</v>
      </c>
      <c r="AP54" s="122">
        <v>0.2</v>
      </c>
      <c r="AQ54" s="122">
        <v>0.2</v>
      </c>
      <c r="AR54" s="122">
        <v>0.3</v>
      </c>
      <c r="AS54" s="122">
        <v>0.15</v>
      </c>
      <c r="AT54" s="122">
        <v>1</v>
      </c>
      <c r="AU54" s="122">
        <v>0.17</v>
      </c>
      <c r="AV54" s="122">
        <v>0.02</v>
      </c>
      <c r="AW54" s="122">
        <v>0.01</v>
      </c>
      <c r="AX54" s="122">
        <v>0.03</v>
      </c>
      <c r="AY54" s="122">
        <v>0.03</v>
      </c>
      <c r="AZ54" s="122">
        <v>0.03</v>
      </c>
      <c r="BA54" s="122">
        <v>0.01</v>
      </c>
      <c r="BB54" s="122">
        <v>0.04</v>
      </c>
      <c r="BC54" s="122">
        <v>0</v>
      </c>
      <c r="BD54" s="122">
        <v>4.2699999999999996</v>
      </c>
      <c r="BE54" s="105"/>
    </row>
    <row r="55" spans="1:57" ht="12.75">
      <c r="A55" s="216" t="s">
        <v>1988</v>
      </c>
      <c r="B55" s="122">
        <v>50</v>
      </c>
      <c r="C55" s="122">
        <v>25.8</v>
      </c>
      <c r="D55" s="122">
        <v>33.9</v>
      </c>
      <c r="E55" s="122">
        <v>33.5</v>
      </c>
      <c r="F55" s="122">
        <v>28.7</v>
      </c>
      <c r="G55" s="122">
        <v>22.4</v>
      </c>
      <c r="H55" s="122">
        <v>14.1</v>
      </c>
      <c r="I55" s="122">
        <v>29.8</v>
      </c>
      <c r="J55" s="122">
        <v>0</v>
      </c>
      <c r="K55" s="122">
        <v>100</v>
      </c>
      <c r="L55" s="122">
        <v>100</v>
      </c>
      <c r="M55" s="122">
        <v>98.4</v>
      </c>
      <c r="N55" s="122">
        <v>100</v>
      </c>
      <c r="O55" s="122">
        <v>99</v>
      </c>
      <c r="P55" s="122">
        <v>96</v>
      </c>
      <c r="Q55" s="122">
        <v>82.5</v>
      </c>
      <c r="R55" s="122">
        <v>96.6</v>
      </c>
      <c r="S55" s="122">
        <v>0</v>
      </c>
      <c r="T55" s="122">
        <v>66.7</v>
      </c>
      <c r="U55" s="122">
        <v>40.5</v>
      </c>
      <c r="V55" s="122">
        <v>50</v>
      </c>
      <c r="W55" s="122">
        <v>50.1</v>
      </c>
      <c r="X55" s="122">
        <v>44.3</v>
      </c>
      <c r="Y55" s="122">
        <v>35.9</v>
      </c>
      <c r="Z55" s="122">
        <v>22.8</v>
      </c>
      <c r="AA55" s="122">
        <v>45.5</v>
      </c>
      <c r="AB55" s="167"/>
      <c r="AC55" s="122">
        <v>0.23</v>
      </c>
      <c r="AD55" s="122">
        <v>0.38</v>
      </c>
      <c r="AE55" s="122">
        <v>0.52</v>
      </c>
      <c r="AF55" s="122">
        <v>0.84</v>
      </c>
      <c r="AG55" s="122">
        <v>0.92</v>
      </c>
      <c r="AH55" s="122">
        <v>1.06</v>
      </c>
      <c r="AI55" s="122">
        <v>1.5</v>
      </c>
      <c r="AJ55" s="122">
        <v>0.78</v>
      </c>
      <c r="AK55" s="122">
        <v>2</v>
      </c>
      <c r="AL55" s="122">
        <v>0.11</v>
      </c>
      <c r="AM55" s="122">
        <v>0.19</v>
      </c>
      <c r="AN55" s="122">
        <v>0.26</v>
      </c>
      <c r="AO55" s="122">
        <v>0.42</v>
      </c>
      <c r="AP55" s="122">
        <v>0.46</v>
      </c>
      <c r="AQ55" s="122">
        <v>0.53</v>
      </c>
      <c r="AR55" s="122">
        <v>0.75</v>
      </c>
      <c r="AS55" s="122">
        <v>0.39</v>
      </c>
      <c r="AT55" s="122">
        <v>1</v>
      </c>
      <c r="AU55" s="122">
        <v>0.51</v>
      </c>
      <c r="AV55" s="122">
        <v>0</v>
      </c>
      <c r="AW55" s="122">
        <v>0.02</v>
      </c>
      <c r="AX55" s="122">
        <v>0.04</v>
      </c>
      <c r="AY55" s="122">
        <v>0.06</v>
      </c>
      <c r="AZ55" s="122">
        <v>0.04</v>
      </c>
      <c r="BA55" s="122">
        <v>0.16</v>
      </c>
      <c r="BB55" s="122">
        <v>0.12</v>
      </c>
      <c r="BC55" s="122">
        <v>0.17</v>
      </c>
      <c r="BD55" s="122">
        <v>7.5</v>
      </c>
      <c r="BE55" s="105"/>
    </row>
    <row r="56" spans="1:57" ht="12.75">
      <c r="A56" s="216" t="s">
        <v>1989</v>
      </c>
      <c r="B56" s="122">
        <v>100</v>
      </c>
      <c r="C56" s="122">
        <v>53.1</v>
      </c>
      <c r="D56" s="122">
        <v>64</v>
      </c>
      <c r="E56" s="122">
        <v>67.099999999999994</v>
      </c>
      <c r="F56" s="122">
        <v>69</v>
      </c>
      <c r="G56" s="122">
        <v>72</v>
      </c>
      <c r="H56" s="122">
        <v>72.900000000000006</v>
      </c>
      <c r="I56" s="122">
        <v>71.099999999999994</v>
      </c>
      <c r="J56" s="122">
        <v>0</v>
      </c>
      <c r="K56" s="122">
        <v>100</v>
      </c>
      <c r="L56" s="122">
        <v>100</v>
      </c>
      <c r="M56" s="122">
        <v>99</v>
      </c>
      <c r="N56" s="122">
        <v>97.7</v>
      </c>
      <c r="O56" s="122">
        <v>96.3</v>
      </c>
      <c r="P56" s="122">
        <v>97.2</v>
      </c>
      <c r="Q56" s="122">
        <v>86.2</v>
      </c>
      <c r="R56" s="122">
        <v>96.6</v>
      </c>
      <c r="S56" s="122">
        <v>0</v>
      </c>
      <c r="T56" s="122">
        <v>100</v>
      </c>
      <c r="U56" s="122">
        <v>69.2</v>
      </c>
      <c r="V56" s="122">
        <v>77.599999999999994</v>
      </c>
      <c r="W56" s="122">
        <v>79.5</v>
      </c>
      <c r="X56" s="122">
        <v>80.400000000000006</v>
      </c>
      <c r="Y56" s="122">
        <v>82.7</v>
      </c>
      <c r="Z56" s="122">
        <v>78.900000000000006</v>
      </c>
      <c r="AA56" s="122">
        <v>81.900000000000006</v>
      </c>
      <c r="AB56" s="167"/>
      <c r="AC56" s="122">
        <v>0.03</v>
      </c>
      <c r="AD56" s="122">
        <v>0.11</v>
      </c>
      <c r="AE56" s="122">
        <v>0.13</v>
      </c>
      <c r="AF56" s="122">
        <v>0.28000000000000003</v>
      </c>
      <c r="AG56" s="122">
        <v>0.3</v>
      </c>
      <c r="AH56" s="122">
        <v>0.32</v>
      </c>
      <c r="AI56" s="122">
        <v>0.33</v>
      </c>
      <c r="AJ56" s="122">
        <v>0.21</v>
      </c>
      <c r="AK56" s="167"/>
      <c r="AL56" s="122">
        <v>0.02</v>
      </c>
      <c r="AM56" s="122">
        <v>0.06</v>
      </c>
      <c r="AN56" s="122">
        <v>0.06</v>
      </c>
      <c r="AO56" s="122">
        <v>0.14000000000000001</v>
      </c>
      <c r="AP56" s="122">
        <v>0.15</v>
      </c>
      <c r="AQ56" s="122">
        <v>0.16</v>
      </c>
      <c r="AR56" s="122">
        <v>0.17</v>
      </c>
      <c r="AS56" s="122">
        <v>0.11</v>
      </c>
      <c r="AT56" s="166"/>
      <c r="AU56" s="122">
        <v>0.04</v>
      </c>
      <c r="AV56" s="122">
        <v>0.05</v>
      </c>
      <c r="AW56" s="122">
        <v>0.05</v>
      </c>
      <c r="AX56" s="122">
        <v>0.01</v>
      </c>
      <c r="AY56" s="122">
        <v>0</v>
      </c>
      <c r="AZ56" s="122">
        <v>0</v>
      </c>
      <c r="BA56" s="122">
        <v>0</v>
      </c>
      <c r="BB56" s="122">
        <v>0.02</v>
      </c>
      <c r="BC56" s="166"/>
      <c r="BD56" s="122">
        <v>2.66</v>
      </c>
      <c r="BE56" s="105"/>
    </row>
    <row r="57" spans="1:57" ht="12.75">
      <c r="A57" s="216" t="s">
        <v>1990</v>
      </c>
      <c r="B57" s="122">
        <v>100</v>
      </c>
      <c r="C57" s="122">
        <v>54.7</v>
      </c>
      <c r="D57" s="122">
        <v>68.900000000000006</v>
      </c>
      <c r="E57" s="122">
        <v>66.3</v>
      </c>
      <c r="F57" s="122">
        <v>58.3</v>
      </c>
      <c r="G57" s="122">
        <v>54.7</v>
      </c>
      <c r="H57" s="122">
        <v>49.9</v>
      </c>
      <c r="I57" s="122">
        <v>64.7</v>
      </c>
      <c r="J57" s="122">
        <v>0</v>
      </c>
      <c r="K57" s="122">
        <v>100</v>
      </c>
      <c r="L57" s="122">
        <v>100</v>
      </c>
      <c r="M57" s="122">
        <v>100</v>
      </c>
      <c r="N57" s="122">
        <v>95.2</v>
      </c>
      <c r="O57" s="122">
        <v>95.6</v>
      </c>
      <c r="P57" s="122">
        <v>98.6</v>
      </c>
      <c r="Q57" s="122">
        <v>91.8</v>
      </c>
      <c r="R57" s="122">
        <v>97.3</v>
      </c>
      <c r="S57" s="122">
        <v>0</v>
      </c>
      <c r="T57" s="122">
        <v>100</v>
      </c>
      <c r="U57" s="122">
        <v>70.5</v>
      </c>
      <c r="V57" s="122">
        <v>81.5</v>
      </c>
      <c r="W57" s="122">
        <v>78.2</v>
      </c>
      <c r="X57" s="122">
        <v>72.400000000000006</v>
      </c>
      <c r="Y57" s="122">
        <v>70.400000000000006</v>
      </c>
      <c r="Z57" s="122">
        <v>64.599999999999994</v>
      </c>
      <c r="AA57" s="122">
        <v>77.7</v>
      </c>
      <c r="AB57" s="167"/>
      <c r="AC57" s="122">
        <v>0.05</v>
      </c>
      <c r="AD57" s="122">
        <v>0.15</v>
      </c>
      <c r="AE57" s="122">
        <v>0.26</v>
      </c>
      <c r="AF57" s="122">
        <v>0.43</v>
      </c>
      <c r="AG57" s="122">
        <v>0.5</v>
      </c>
      <c r="AH57" s="122">
        <v>0.51</v>
      </c>
      <c r="AI57" s="122">
        <v>0.62</v>
      </c>
      <c r="AJ57" s="122">
        <v>0.36</v>
      </c>
      <c r="AK57" s="122">
        <v>1.99</v>
      </c>
      <c r="AL57" s="122">
        <v>0.02</v>
      </c>
      <c r="AM57" s="122">
        <v>0.08</v>
      </c>
      <c r="AN57" s="122">
        <v>0.13</v>
      </c>
      <c r="AO57" s="122">
        <v>0.22</v>
      </c>
      <c r="AP57" s="122">
        <v>0.25</v>
      </c>
      <c r="AQ57" s="122">
        <v>0.26</v>
      </c>
      <c r="AR57" s="122">
        <v>0.31</v>
      </c>
      <c r="AS57" s="122">
        <v>0.18</v>
      </c>
      <c r="AT57" s="122">
        <v>1</v>
      </c>
      <c r="AU57" s="122">
        <v>0.06</v>
      </c>
      <c r="AV57" s="122">
        <v>0.06</v>
      </c>
      <c r="AW57" s="122">
        <v>0</v>
      </c>
      <c r="AX57" s="122">
        <v>0.01</v>
      </c>
      <c r="AY57" s="122">
        <v>0</v>
      </c>
      <c r="AZ57" s="122">
        <v>0.02</v>
      </c>
      <c r="BA57" s="122">
        <v>0</v>
      </c>
      <c r="BB57" s="122">
        <v>0.02</v>
      </c>
      <c r="BC57" s="122">
        <v>0.03</v>
      </c>
      <c r="BD57" s="122">
        <v>4.83</v>
      </c>
      <c r="BE57" s="105"/>
    </row>
    <row r="58" spans="1:57" ht="12.75">
      <c r="A58" s="216" t="s">
        <v>1991</v>
      </c>
      <c r="B58" s="122">
        <v>100</v>
      </c>
      <c r="C58" s="122">
        <v>42.1</v>
      </c>
      <c r="D58" s="122">
        <v>46</v>
      </c>
      <c r="E58" s="122">
        <v>49.5</v>
      </c>
      <c r="F58" s="122">
        <v>48.9</v>
      </c>
      <c r="G58" s="122">
        <v>25.5</v>
      </c>
      <c r="H58" s="122">
        <v>0</v>
      </c>
      <c r="I58" s="122">
        <v>44.6</v>
      </c>
      <c r="J58" s="122">
        <v>0</v>
      </c>
      <c r="K58" s="122">
        <v>100</v>
      </c>
      <c r="L58" s="122">
        <v>100</v>
      </c>
      <c r="M58" s="122">
        <v>100</v>
      </c>
      <c r="N58" s="122">
        <v>98.2</v>
      </c>
      <c r="O58" s="122">
        <v>92.3</v>
      </c>
      <c r="P58" s="122">
        <v>95</v>
      </c>
      <c r="Q58" s="122">
        <v>0</v>
      </c>
      <c r="R58" s="122">
        <v>83.6</v>
      </c>
      <c r="S58" s="122">
        <v>0</v>
      </c>
      <c r="T58" s="122">
        <v>100</v>
      </c>
      <c r="U58" s="122">
        <v>59.1</v>
      </c>
      <c r="V58" s="122">
        <v>63</v>
      </c>
      <c r="W58" s="122">
        <v>65.8</v>
      </c>
      <c r="X58" s="122">
        <v>63.9</v>
      </c>
      <c r="Y58" s="122">
        <v>40.1</v>
      </c>
      <c r="Z58" s="167"/>
      <c r="AA58" s="122">
        <v>58.2</v>
      </c>
      <c r="AB58" s="167"/>
      <c r="AC58" s="122">
        <v>0.06</v>
      </c>
      <c r="AD58" s="122">
        <v>0.17</v>
      </c>
      <c r="AE58" s="122">
        <v>0.37</v>
      </c>
      <c r="AF58" s="122">
        <v>0.72</v>
      </c>
      <c r="AG58" s="122">
        <v>0.89</v>
      </c>
      <c r="AH58" s="122">
        <v>1.1599999999999999</v>
      </c>
      <c r="AI58" s="167"/>
      <c r="AJ58" s="122">
        <v>0.56000000000000005</v>
      </c>
      <c r="AK58" s="167"/>
      <c r="AL58" s="122">
        <v>0.03</v>
      </c>
      <c r="AM58" s="122">
        <v>0.09</v>
      </c>
      <c r="AN58" s="122">
        <v>0.19</v>
      </c>
      <c r="AO58" s="122">
        <v>0.36</v>
      </c>
      <c r="AP58" s="122">
        <v>0.45</v>
      </c>
      <c r="AQ58" s="122">
        <v>0.57999999999999996</v>
      </c>
      <c r="AR58" s="166"/>
      <c r="AS58" s="122">
        <v>0.28000000000000003</v>
      </c>
      <c r="AT58" s="166"/>
      <c r="AU58" s="122">
        <v>0.09</v>
      </c>
      <c r="AV58" s="122">
        <v>0.15</v>
      </c>
      <c r="AW58" s="122">
        <v>0</v>
      </c>
      <c r="AX58" s="122">
        <v>0.06</v>
      </c>
      <c r="AY58" s="122">
        <v>0.01</v>
      </c>
      <c r="AZ58" s="122">
        <v>0.02</v>
      </c>
      <c r="BA58" s="166"/>
      <c r="BB58" s="122">
        <v>0.06</v>
      </c>
      <c r="BC58" s="166"/>
      <c r="BD58" s="122">
        <v>5.72</v>
      </c>
      <c r="BE58" s="105"/>
    </row>
    <row r="59" spans="1:57" ht="12.75">
      <c r="A59" s="216" t="s">
        <v>1992</v>
      </c>
      <c r="B59" s="122">
        <v>100</v>
      </c>
      <c r="C59" s="122">
        <v>53.5</v>
      </c>
      <c r="D59" s="122">
        <v>58.8</v>
      </c>
      <c r="E59" s="122">
        <v>69.900000000000006</v>
      </c>
      <c r="F59" s="122">
        <v>68.099999999999994</v>
      </c>
      <c r="G59" s="122">
        <v>63.7</v>
      </c>
      <c r="H59" s="122">
        <v>0</v>
      </c>
      <c r="I59" s="122">
        <v>59.1</v>
      </c>
      <c r="J59" s="122">
        <v>0</v>
      </c>
      <c r="K59" s="122">
        <v>100</v>
      </c>
      <c r="L59" s="122">
        <v>100</v>
      </c>
      <c r="M59" s="122">
        <v>96.2</v>
      </c>
      <c r="N59" s="122">
        <v>99.2</v>
      </c>
      <c r="O59" s="122">
        <v>97.9</v>
      </c>
      <c r="P59" s="122">
        <v>98</v>
      </c>
      <c r="Q59" s="122">
        <v>0</v>
      </c>
      <c r="R59" s="122">
        <v>84.5</v>
      </c>
      <c r="S59" s="122">
        <v>0</v>
      </c>
      <c r="T59" s="122">
        <v>100</v>
      </c>
      <c r="U59" s="122">
        <v>69.599999999999994</v>
      </c>
      <c r="V59" s="122">
        <v>72.900000000000006</v>
      </c>
      <c r="W59" s="122">
        <v>82</v>
      </c>
      <c r="X59" s="122">
        <v>80.3</v>
      </c>
      <c r="Y59" s="122">
        <v>77.2</v>
      </c>
      <c r="Z59" s="167"/>
      <c r="AA59" s="122">
        <v>69.599999999999994</v>
      </c>
      <c r="AB59" s="167"/>
      <c r="AC59" s="122">
        <v>0.01</v>
      </c>
      <c r="AD59" s="122">
        <v>0.15</v>
      </c>
      <c r="AE59" s="122">
        <v>0.23</v>
      </c>
      <c r="AF59" s="122">
        <v>0.27</v>
      </c>
      <c r="AG59" s="122">
        <v>0.32</v>
      </c>
      <c r="AH59" s="122">
        <v>0.37</v>
      </c>
      <c r="AI59" s="167"/>
      <c r="AJ59" s="122">
        <v>0.23</v>
      </c>
      <c r="AK59" s="167"/>
      <c r="AL59" s="122">
        <v>0.01</v>
      </c>
      <c r="AM59" s="122">
        <v>0.08</v>
      </c>
      <c r="AN59" s="122">
        <v>0.12</v>
      </c>
      <c r="AO59" s="122">
        <v>0.14000000000000001</v>
      </c>
      <c r="AP59" s="122">
        <v>0.16</v>
      </c>
      <c r="AQ59" s="122">
        <v>0.19</v>
      </c>
      <c r="AR59" s="166"/>
      <c r="AS59" s="122">
        <v>0.11</v>
      </c>
      <c r="AT59" s="166"/>
      <c r="AU59" s="122">
        <v>0.02</v>
      </c>
      <c r="AV59" s="122">
        <v>0.11</v>
      </c>
      <c r="AW59" s="122">
        <v>0.01</v>
      </c>
      <c r="AX59" s="122">
        <v>0.02</v>
      </c>
      <c r="AY59" s="122">
        <v>0.01</v>
      </c>
      <c r="AZ59" s="122">
        <v>0</v>
      </c>
      <c r="BA59" s="166"/>
      <c r="BB59" s="122">
        <v>0.03</v>
      </c>
      <c r="BC59" s="166"/>
      <c r="BD59" s="122">
        <v>3.54</v>
      </c>
      <c r="BE59" s="105"/>
    </row>
    <row r="60" spans="1:57" ht="12.75">
      <c r="A60" s="123" t="s">
        <v>1993</v>
      </c>
      <c r="B60" s="122">
        <v>100</v>
      </c>
      <c r="C60" s="122">
        <v>57.4</v>
      </c>
      <c r="D60" s="122">
        <v>72.400000000000006</v>
      </c>
      <c r="E60" s="122">
        <v>75.099999999999994</v>
      </c>
      <c r="F60" s="122">
        <v>76</v>
      </c>
      <c r="G60" s="122">
        <v>81</v>
      </c>
      <c r="H60" s="122">
        <v>86.9</v>
      </c>
      <c r="I60" s="122">
        <v>78.400000000000006</v>
      </c>
      <c r="J60" s="122">
        <v>0</v>
      </c>
      <c r="K60" s="122">
        <v>100</v>
      </c>
      <c r="L60" s="122">
        <v>100</v>
      </c>
      <c r="M60" s="122">
        <v>98.6</v>
      </c>
      <c r="N60" s="122">
        <v>98.3</v>
      </c>
      <c r="O60" s="122">
        <v>93.7</v>
      </c>
      <c r="P60" s="122">
        <v>95.9</v>
      </c>
      <c r="Q60" s="122">
        <v>72.099999999999994</v>
      </c>
      <c r="R60" s="122">
        <v>94.1</v>
      </c>
      <c r="S60" s="122">
        <v>0</v>
      </c>
      <c r="T60" s="122">
        <v>100</v>
      </c>
      <c r="U60" s="122">
        <v>72.8</v>
      </c>
      <c r="V60" s="122">
        <v>83.4</v>
      </c>
      <c r="W60" s="122">
        <v>85.1</v>
      </c>
      <c r="X60" s="122">
        <v>84</v>
      </c>
      <c r="Y60" s="122">
        <v>87.8</v>
      </c>
      <c r="Z60" s="122">
        <v>78.8</v>
      </c>
      <c r="AA60" s="122">
        <v>85.5</v>
      </c>
      <c r="AB60" s="167"/>
      <c r="AC60" s="122">
        <v>0.02</v>
      </c>
      <c r="AD60" s="122">
        <v>0.05</v>
      </c>
      <c r="AE60" s="122">
        <v>0.05</v>
      </c>
      <c r="AF60" s="122">
        <v>0.11</v>
      </c>
      <c r="AG60" s="122">
        <v>0.14000000000000001</v>
      </c>
      <c r="AH60" s="122">
        <v>0.14000000000000001</v>
      </c>
      <c r="AI60" s="122">
        <v>0.39</v>
      </c>
      <c r="AJ60" s="122">
        <v>0.13</v>
      </c>
      <c r="AK60" s="167"/>
      <c r="AL60" s="122">
        <v>0.01</v>
      </c>
      <c r="AM60" s="122">
        <v>0.02</v>
      </c>
      <c r="AN60" s="122">
        <v>0.03</v>
      </c>
      <c r="AO60" s="122">
        <v>0.06</v>
      </c>
      <c r="AP60" s="122">
        <v>7.0000000000000007E-2</v>
      </c>
      <c r="AQ60" s="122">
        <v>7.0000000000000007E-2</v>
      </c>
      <c r="AR60" s="122">
        <v>0.19</v>
      </c>
      <c r="AS60" s="122">
        <v>0.06</v>
      </c>
      <c r="AT60" s="166"/>
      <c r="AU60" s="122">
        <v>0.03</v>
      </c>
      <c r="AV60" s="122">
        <v>7.0000000000000007E-2</v>
      </c>
      <c r="AW60" s="122">
        <v>0.05</v>
      </c>
      <c r="AX60" s="122">
        <v>0.04</v>
      </c>
      <c r="AY60" s="122">
        <v>0.02</v>
      </c>
      <c r="AZ60" s="122">
        <v>0.01</v>
      </c>
      <c r="BA60" s="122">
        <v>0.02</v>
      </c>
      <c r="BB60" s="122">
        <v>0.03</v>
      </c>
      <c r="BC60" s="166"/>
      <c r="BD60" s="122">
        <v>2.1800000000000002</v>
      </c>
      <c r="BE60" s="105"/>
    </row>
    <row r="61" spans="1:57" ht="12.75">
      <c r="A61" s="123" t="s">
        <v>1994</v>
      </c>
      <c r="B61" s="122">
        <v>100</v>
      </c>
      <c r="C61" s="122">
        <v>57.4</v>
      </c>
      <c r="D61" s="122">
        <v>72.400000000000006</v>
      </c>
      <c r="E61" s="122">
        <v>75.099999999999994</v>
      </c>
      <c r="F61" s="122">
        <v>76</v>
      </c>
      <c r="G61" s="122">
        <v>81</v>
      </c>
      <c r="H61" s="122">
        <v>86.9</v>
      </c>
      <c r="I61" s="122">
        <v>78.400000000000006</v>
      </c>
      <c r="J61" s="122">
        <v>0</v>
      </c>
      <c r="K61" s="122">
        <v>100</v>
      </c>
      <c r="L61" s="122">
        <v>100</v>
      </c>
      <c r="M61" s="122">
        <v>98.6</v>
      </c>
      <c r="N61" s="122">
        <v>98.3</v>
      </c>
      <c r="O61" s="122">
        <v>93.7</v>
      </c>
      <c r="P61" s="122">
        <v>95.9</v>
      </c>
      <c r="Q61" s="122">
        <v>72.099999999999994</v>
      </c>
      <c r="R61" s="122">
        <v>94.1</v>
      </c>
      <c r="S61" s="122">
        <v>0</v>
      </c>
      <c r="T61" s="122">
        <v>100</v>
      </c>
      <c r="U61" s="122">
        <v>72.8</v>
      </c>
      <c r="V61" s="122">
        <v>83.4</v>
      </c>
      <c r="W61" s="122">
        <v>85.1</v>
      </c>
      <c r="X61" s="122">
        <v>84</v>
      </c>
      <c r="Y61" s="122">
        <v>87.8</v>
      </c>
      <c r="Z61" s="122">
        <v>78.8</v>
      </c>
      <c r="AA61" s="122">
        <v>85.5</v>
      </c>
      <c r="AB61" s="167"/>
      <c r="AC61" s="122">
        <v>0.02</v>
      </c>
      <c r="AD61" s="122">
        <v>0.05</v>
      </c>
      <c r="AE61" s="122">
        <v>0.05</v>
      </c>
      <c r="AF61" s="122">
        <v>0.11</v>
      </c>
      <c r="AG61" s="122">
        <v>0.14000000000000001</v>
      </c>
      <c r="AH61" s="122">
        <v>0.14000000000000001</v>
      </c>
      <c r="AI61" s="122">
        <v>0.39</v>
      </c>
      <c r="AJ61" s="122">
        <v>0.13</v>
      </c>
      <c r="AK61" s="167"/>
      <c r="AL61" s="122">
        <v>0.01</v>
      </c>
      <c r="AM61" s="122">
        <v>0.02</v>
      </c>
      <c r="AN61" s="122">
        <v>0.03</v>
      </c>
      <c r="AO61" s="122">
        <v>0.06</v>
      </c>
      <c r="AP61" s="122">
        <v>7.0000000000000007E-2</v>
      </c>
      <c r="AQ61" s="122">
        <v>7.0000000000000007E-2</v>
      </c>
      <c r="AR61" s="122">
        <v>0.19</v>
      </c>
      <c r="AS61" s="122">
        <v>0.06</v>
      </c>
      <c r="AT61" s="166"/>
      <c r="AU61" s="122">
        <v>0.03</v>
      </c>
      <c r="AV61" s="122">
        <v>7.0000000000000007E-2</v>
      </c>
      <c r="AW61" s="122">
        <v>0.05</v>
      </c>
      <c r="AX61" s="122">
        <v>0.04</v>
      </c>
      <c r="AY61" s="122">
        <v>0.02</v>
      </c>
      <c r="AZ61" s="122">
        <v>0.01</v>
      </c>
      <c r="BA61" s="122">
        <v>0.02</v>
      </c>
      <c r="BB61" s="122">
        <v>0.03</v>
      </c>
      <c r="BC61" s="166"/>
      <c r="BD61" s="122">
        <v>2.1800000000000002</v>
      </c>
      <c r="BE61" s="105"/>
    </row>
    <row r="62" spans="1:57" ht="12.75">
      <c r="A62" s="123" t="s">
        <v>1995</v>
      </c>
      <c r="B62" s="122">
        <v>100</v>
      </c>
      <c r="C62" s="122">
        <v>57.4</v>
      </c>
      <c r="D62" s="122">
        <v>72.400000000000006</v>
      </c>
      <c r="E62" s="122">
        <v>75.2</v>
      </c>
      <c r="F62" s="122">
        <v>75.599999999999994</v>
      </c>
      <c r="G62" s="122">
        <v>80.099999999999994</v>
      </c>
      <c r="H62" s="122">
        <v>71.2</v>
      </c>
      <c r="I62" s="122">
        <v>76</v>
      </c>
      <c r="J62" s="122">
        <v>0</v>
      </c>
      <c r="K62" s="122">
        <v>100</v>
      </c>
      <c r="L62" s="122">
        <v>100</v>
      </c>
      <c r="M62" s="122">
        <v>98.6</v>
      </c>
      <c r="N62" s="122">
        <v>98.3</v>
      </c>
      <c r="O62" s="122">
        <v>93.7</v>
      </c>
      <c r="P62" s="122">
        <v>96.2</v>
      </c>
      <c r="Q62" s="122">
        <v>91.1</v>
      </c>
      <c r="R62" s="122">
        <v>96.8</v>
      </c>
      <c r="S62" s="122">
        <v>0</v>
      </c>
      <c r="T62" s="122">
        <v>100</v>
      </c>
      <c r="U62" s="122">
        <v>72.8</v>
      </c>
      <c r="V62" s="122">
        <v>83.4</v>
      </c>
      <c r="W62" s="122">
        <v>85.2</v>
      </c>
      <c r="X62" s="122">
        <v>83.7</v>
      </c>
      <c r="Y62" s="122">
        <v>87.4</v>
      </c>
      <c r="Z62" s="122">
        <v>79.900000000000006</v>
      </c>
      <c r="AA62" s="122">
        <v>85.2</v>
      </c>
      <c r="AB62" s="167"/>
      <c r="AC62" s="122">
        <v>0.02</v>
      </c>
      <c r="AD62" s="122">
        <v>0.05</v>
      </c>
      <c r="AE62" s="122">
        <v>0.05</v>
      </c>
      <c r="AF62" s="122">
        <v>0.13</v>
      </c>
      <c r="AG62" s="122">
        <v>0.16</v>
      </c>
      <c r="AH62" s="122">
        <v>0.15</v>
      </c>
      <c r="AI62" s="122">
        <v>0.36</v>
      </c>
      <c r="AJ62" s="122">
        <v>0.13</v>
      </c>
      <c r="AK62" s="167"/>
      <c r="AL62" s="122">
        <v>0.01</v>
      </c>
      <c r="AM62" s="122">
        <v>0.02</v>
      </c>
      <c r="AN62" s="122">
        <v>0.03</v>
      </c>
      <c r="AO62" s="122">
        <v>0.06</v>
      </c>
      <c r="AP62" s="122">
        <v>0.08</v>
      </c>
      <c r="AQ62" s="122">
        <v>0.08</v>
      </c>
      <c r="AR62" s="122">
        <v>0.18</v>
      </c>
      <c r="AS62" s="122">
        <v>7.0000000000000007E-2</v>
      </c>
      <c r="AT62" s="166"/>
      <c r="AU62" s="122">
        <v>0.03</v>
      </c>
      <c r="AV62" s="122">
        <v>7.0000000000000007E-2</v>
      </c>
      <c r="AW62" s="122">
        <v>0.05</v>
      </c>
      <c r="AX62" s="122">
        <v>0.03</v>
      </c>
      <c r="AY62" s="122">
        <v>0.02</v>
      </c>
      <c r="AZ62" s="122">
        <v>0.01</v>
      </c>
      <c r="BA62" s="122">
        <v>0</v>
      </c>
      <c r="BB62" s="122">
        <v>0.03</v>
      </c>
      <c r="BC62" s="166"/>
      <c r="BD62" s="122">
        <v>2.0299999999999998</v>
      </c>
      <c r="BE62" s="105"/>
    </row>
    <row r="63" spans="1:57" ht="12.75">
      <c r="A63" s="123" t="s">
        <v>1996</v>
      </c>
      <c r="B63" s="122">
        <v>100</v>
      </c>
      <c r="C63" s="122">
        <v>57.4</v>
      </c>
      <c r="D63" s="122">
        <v>72.400000000000006</v>
      </c>
      <c r="E63" s="122">
        <v>75.2</v>
      </c>
      <c r="F63" s="122">
        <v>75.599999999999994</v>
      </c>
      <c r="G63" s="122">
        <v>80.099999999999994</v>
      </c>
      <c r="H63" s="122">
        <v>71.2</v>
      </c>
      <c r="I63" s="122">
        <v>76</v>
      </c>
      <c r="J63" s="122">
        <v>0</v>
      </c>
      <c r="K63" s="122">
        <v>100</v>
      </c>
      <c r="L63" s="122">
        <v>100</v>
      </c>
      <c r="M63" s="122">
        <v>98.6</v>
      </c>
      <c r="N63" s="122">
        <v>98.3</v>
      </c>
      <c r="O63" s="122">
        <v>93.7</v>
      </c>
      <c r="P63" s="122">
        <v>96.2</v>
      </c>
      <c r="Q63" s="122">
        <v>91.1</v>
      </c>
      <c r="R63" s="122">
        <v>96.8</v>
      </c>
      <c r="S63" s="122">
        <v>0</v>
      </c>
      <c r="T63" s="122">
        <v>100</v>
      </c>
      <c r="U63" s="122">
        <v>72.8</v>
      </c>
      <c r="V63" s="122">
        <v>83.4</v>
      </c>
      <c r="W63" s="122">
        <v>85.2</v>
      </c>
      <c r="X63" s="122">
        <v>83.7</v>
      </c>
      <c r="Y63" s="122">
        <v>87.4</v>
      </c>
      <c r="Z63" s="122">
        <v>79.900000000000006</v>
      </c>
      <c r="AA63" s="122">
        <v>85.2</v>
      </c>
      <c r="AB63" s="167"/>
      <c r="AC63" s="122">
        <v>0.02</v>
      </c>
      <c r="AD63" s="122">
        <v>0.05</v>
      </c>
      <c r="AE63" s="122">
        <v>0.05</v>
      </c>
      <c r="AF63" s="122">
        <v>0.13</v>
      </c>
      <c r="AG63" s="122">
        <v>0.16</v>
      </c>
      <c r="AH63" s="122">
        <v>0.15</v>
      </c>
      <c r="AI63" s="122">
        <v>0.36</v>
      </c>
      <c r="AJ63" s="122">
        <v>0.13</v>
      </c>
      <c r="AK63" s="167"/>
      <c r="AL63" s="122">
        <v>0.01</v>
      </c>
      <c r="AM63" s="122">
        <v>0.02</v>
      </c>
      <c r="AN63" s="122">
        <v>0.03</v>
      </c>
      <c r="AO63" s="122">
        <v>0.06</v>
      </c>
      <c r="AP63" s="122">
        <v>0.08</v>
      </c>
      <c r="AQ63" s="122">
        <v>0.08</v>
      </c>
      <c r="AR63" s="122">
        <v>0.18</v>
      </c>
      <c r="AS63" s="122">
        <v>7.0000000000000007E-2</v>
      </c>
      <c r="AT63" s="166"/>
      <c r="AU63" s="122">
        <v>0.03</v>
      </c>
      <c r="AV63" s="122">
        <v>7.0000000000000007E-2</v>
      </c>
      <c r="AW63" s="122">
        <v>0.05</v>
      </c>
      <c r="AX63" s="122">
        <v>0.03</v>
      </c>
      <c r="AY63" s="122">
        <v>0.02</v>
      </c>
      <c r="AZ63" s="122">
        <v>0.01</v>
      </c>
      <c r="BA63" s="122">
        <v>0</v>
      </c>
      <c r="BB63" s="122">
        <v>0.03</v>
      </c>
      <c r="BC63" s="166"/>
      <c r="BD63" s="122">
        <v>2.0299999999999998</v>
      </c>
      <c r="BE63" s="105"/>
    </row>
    <row r="64" spans="1:57" ht="12.75">
      <c r="A64" s="216" t="s">
        <v>1997</v>
      </c>
      <c r="B64" s="122">
        <v>100</v>
      </c>
      <c r="C64" s="122">
        <v>57.4</v>
      </c>
      <c r="D64" s="122">
        <v>72.400000000000006</v>
      </c>
      <c r="E64" s="122">
        <v>74.8</v>
      </c>
      <c r="F64" s="122">
        <v>76.099999999999994</v>
      </c>
      <c r="G64" s="122">
        <v>81.5</v>
      </c>
      <c r="H64" s="122">
        <v>89.2</v>
      </c>
      <c r="I64" s="122">
        <v>78.8</v>
      </c>
      <c r="J64" s="122">
        <v>0</v>
      </c>
      <c r="K64" s="122">
        <v>100</v>
      </c>
      <c r="L64" s="122">
        <v>100</v>
      </c>
      <c r="M64" s="122">
        <v>98.6</v>
      </c>
      <c r="N64" s="122">
        <v>98.2</v>
      </c>
      <c r="O64" s="122">
        <v>93.7</v>
      </c>
      <c r="P64" s="122">
        <v>95.8</v>
      </c>
      <c r="Q64" s="122">
        <v>70.400000000000006</v>
      </c>
      <c r="R64" s="122">
        <v>93.8</v>
      </c>
      <c r="S64" s="122">
        <v>0</v>
      </c>
      <c r="T64" s="122">
        <v>100</v>
      </c>
      <c r="U64" s="122">
        <v>72.8</v>
      </c>
      <c r="V64" s="122">
        <v>83.4</v>
      </c>
      <c r="W64" s="122">
        <v>84.9</v>
      </c>
      <c r="X64" s="122">
        <v>84</v>
      </c>
      <c r="Y64" s="122">
        <v>88.1</v>
      </c>
      <c r="Z64" s="122">
        <v>78.7</v>
      </c>
      <c r="AA64" s="122">
        <v>85.6</v>
      </c>
      <c r="AB64" s="167"/>
      <c r="AC64" s="122">
        <v>0.02</v>
      </c>
      <c r="AD64" s="122">
        <v>0.05</v>
      </c>
      <c r="AE64" s="122">
        <v>0.05</v>
      </c>
      <c r="AF64" s="122">
        <v>0.11</v>
      </c>
      <c r="AG64" s="122">
        <v>0.14000000000000001</v>
      </c>
      <c r="AH64" s="122">
        <v>0.13</v>
      </c>
      <c r="AI64" s="122">
        <v>0.39</v>
      </c>
      <c r="AJ64" s="122">
        <v>0.13</v>
      </c>
      <c r="AK64" s="167"/>
      <c r="AL64" s="122">
        <v>0.01</v>
      </c>
      <c r="AM64" s="122">
        <v>0.02</v>
      </c>
      <c r="AN64" s="122">
        <v>0.03</v>
      </c>
      <c r="AO64" s="122">
        <v>0.06</v>
      </c>
      <c r="AP64" s="122">
        <v>7.0000000000000007E-2</v>
      </c>
      <c r="AQ64" s="122">
        <v>7.0000000000000007E-2</v>
      </c>
      <c r="AR64" s="122">
        <v>0.2</v>
      </c>
      <c r="AS64" s="122">
        <v>0.06</v>
      </c>
      <c r="AT64" s="166"/>
      <c r="AU64" s="122">
        <v>0.02</v>
      </c>
      <c r="AV64" s="122">
        <v>7.0000000000000007E-2</v>
      </c>
      <c r="AW64" s="122">
        <v>0.05</v>
      </c>
      <c r="AX64" s="122">
        <v>0.04</v>
      </c>
      <c r="AY64" s="122">
        <v>0.03</v>
      </c>
      <c r="AZ64" s="122">
        <v>0.01</v>
      </c>
      <c r="BA64" s="122">
        <v>0.01</v>
      </c>
      <c r="BB64" s="122">
        <v>0.03</v>
      </c>
      <c r="BC64" s="166"/>
      <c r="BD64" s="122">
        <v>2.16</v>
      </c>
      <c r="BE64" s="105"/>
    </row>
    <row r="65" spans="1:57" ht="12.75">
      <c r="A65" s="123" t="s">
        <v>1998</v>
      </c>
      <c r="B65" s="122">
        <v>100</v>
      </c>
      <c r="C65" s="122">
        <v>57.4</v>
      </c>
      <c r="D65" s="122">
        <v>72.400000000000006</v>
      </c>
      <c r="E65" s="122">
        <v>74.8</v>
      </c>
      <c r="F65" s="122">
        <v>76.099999999999994</v>
      </c>
      <c r="G65" s="122">
        <v>81.5</v>
      </c>
      <c r="H65" s="122">
        <v>89.2</v>
      </c>
      <c r="I65" s="122">
        <v>78.8</v>
      </c>
      <c r="J65" s="122">
        <v>0</v>
      </c>
      <c r="K65" s="122">
        <v>100</v>
      </c>
      <c r="L65" s="122">
        <v>100</v>
      </c>
      <c r="M65" s="122">
        <v>98.6</v>
      </c>
      <c r="N65" s="122">
        <v>98.2</v>
      </c>
      <c r="O65" s="122">
        <v>93.7</v>
      </c>
      <c r="P65" s="122">
        <v>95.8</v>
      </c>
      <c r="Q65" s="122">
        <v>70.400000000000006</v>
      </c>
      <c r="R65" s="122">
        <v>93.8</v>
      </c>
      <c r="S65" s="122">
        <v>0</v>
      </c>
      <c r="T65" s="122">
        <v>100</v>
      </c>
      <c r="U65" s="122">
        <v>72.8</v>
      </c>
      <c r="V65" s="122">
        <v>83.4</v>
      </c>
      <c r="W65" s="122">
        <v>84.9</v>
      </c>
      <c r="X65" s="122">
        <v>84</v>
      </c>
      <c r="Y65" s="122">
        <v>88.1</v>
      </c>
      <c r="Z65" s="122">
        <v>78.7</v>
      </c>
      <c r="AA65" s="122">
        <v>85.6</v>
      </c>
      <c r="AB65" s="167"/>
      <c r="AC65" s="122">
        <v>0.02</v>
      </c>
      <c r="AD65" s="122">
        <v>0.05</v>
      </c>
      <c r="AE65" s="122">
        <v>0.05</v>
      </c>
      <c r="AF65" s="122">
        <v>0.11</v>
      </c>
      <c r="AG65" s="122">
        <v>0.14000000000000001</v>
      </c>
      <c r="AH65" s="122">
        <v>0.13</v>
      </c>
      <c r="AI65" s="122">
        <v>0.39</v>
      </c>
      <c r="AJ65" s="122">
        <v>0.13</v>
      </c>
      <c r="AK65" s="167"/>
      <c r="AL65" s="122">
        <v>0.01</v>
      </c>
      <c r="AM65" s="122">
        <v>0.02</v>
      </c>
      <c r="AN65" s="122">
        <v>0.03</v>
      </c>
      <c r="AO65" s="122">
        <v>0.06</v>
      </c>
      <c r="AP65" s="122">
        <v>7.0000000000000007E-2</v>
      </c>
      <c r="AQ65" s="122">
        <v>7.0000000000000007E-2</v>
      </c>
      <c r="AR65" s="122">
        <v>0.2</v>
      </c>
      <c r="AS65" s="122">
        <v>0.06</v>
      </c>
      <c r="AT65" s="166"/>
      <c r="AU65" s="122">
        <v>0.02</v>
      </c>
      <c r="AV65" s="122">
        <v>7.0000000000000007E-2</v>
      </c>
      <c r="AW65" s="122">
        <v>0.05</v>
      </c>
      <c r="AX65" s="122">
        <v>0.04</v>
      </c>
      <c r="AY65" s="122">
        <v>0.03</v>
      </c>
      <c r="AZ65" s="122">
        <v>0.01</v>
      </c>
      <c r="BA65" s="122">
        <v>0.01</v>
      </c>
      <c r="BB65" s="122">
        <v>0.03</v>
      </c>
      <c r="BC65" s="166"/>
      <c r="BD65" s="122">
        <v>2.15</v>
      </c>
      <c r="BE65" s="105"/>
    </row>
    <row r="66" spans="1:57" ht="12.75">
      <c r="A66" s="123" t="s">
        <v>1999</v>
      </c>
      <c r="B66" s="122">
        <v>100</v>
      </c>
      <c r="C66" s="122">
        <v>57.4</v>
      </c>
      <c r="D66" s="122">
        <v>72</v>
      </c>
      <c r="E66" s="122">
        <v>75.8</v>
      </c>
      <c r="F66" s="122">
        <v>79.099999999999994</v>
      </c>
      <c r="G66" s="122">
        <v>86.3</v>
      </c>
      <c r="H66" s="122">
        <v>92.8</v>
      </c>
      <c r="I66" s="122">
        <v>80.5</v>
      </c>
      <c r="J66" s="122">
        <v>0</v>
      </c>
      <c r="K66" s="122">
        <v>100</v>
      </c>
      <c r="L66" s="122">
        <v>100</v>
      </c>
      <c r="M66" s="122">
        <v>99</v>
      </c>
      <c r="N66" s="122">
        <v>98.3</v>
      </c>
      <c r="O66" s="122">
        <v>92.9</v>
      </c>
      <c r="P66" s="122">
        <v>93.7</v>
      </c>
      <c r="Q66" s="122">
        <v>54.8</v>
      </c>
      <c r="R66" s="122">
        <v>91.3</v>
      </c>
      <c r="S66" s="122">
        <v>0</v>
      </c>
      <c r="T66" s="122">
        <v>100</v>
      </c>
      <c r="U66" s="122">
        <v>72.8</v>
      </c>
      <c r="V66" s="122">
        <v>83.3</v>
      </c>
      <c r="W66" s="122">
        <v>85.6</v>
      </c>
      <c r="X66" s="122">
        <v>85.4</v>
      </c>
      <c r="Y66" s="122">
        <v>89.8</v>
      </c>
      <c r="Z66" s="122">
        <v>68.900000000000006</v>
      </c>
      <c r="AA66" s="122">
        <v>85.5</v>
      </c>
      <c r="AB66" s="167"/>
      <c r="AC66" s="122">
        <v>0.01</v>
      </c>
      <c r="AD66" s="122">
        <v>0.05</v>
      </c>
      <c r="AE66" s="122">
        <v>0.05</v>
      </c>
      <c r="AF66" s="122">
        <v>0.11</v>
      </c>
      <c r="AG66" s="122">
        <v>0.14000000000000001</v>
      </c>
      <c r="AH66" s="122">
        <v>0.13</v>
      </c>
      <c r="AI66" s="122">
        <v>0.43</v>
      </c>
      <c r="AJ66" s="122">
        <v>0.13</v>
      </c>
      <c r="AK66" s="167"/>
      <c r="AL66" s="122">
        <v>0.01</v>
      </c>
      <c r="AM66" s="122">
        <v>0.02</v>
      </c>
      <c r="AN66" s="122">
        <v>0.03</v>
      </c>
      <c r="AO66" s="122">
        <v>0.05</v>
      </c>
      <c r="AP66" s="122">
        <v>7.0000000000000007E-2</v>
      </c>
      <c r="AQ66" s="122">
        <v>7.0000000000000007E-2</v>
      </c>
      <c r="AR66" s="122">
        <v>0.22</v>
      </c>
      <c r="AS66" s="122">
        <v>7.0000000000000007E-2</v>
      </c>
      <c r="AT66" s="166"/>
      <c r="AU66" s="122">
        <v>0.02</v>
      </c>
      <c r="AV66" s="122">
        <v>7.0000000000000007E-2</v>
      </c>
      <c r="AW66" s="122">
        <v>0.05</v>
      </c>
      <c r="AX66" s="122">
        <v>0.04</v>
      </c>
      <c r="AY66" s="122">
        <v>0.03</v>
      </c>
      <c r="AZ66" s="122">
        <v>0.01</v>
      </c>
      <c r="BA66" s="122">
        <v>0</v>
      </c>
      <c r="BB66" s="122">
        <v>0.03</v>
      </c>
      <c r="BC66" s="166"/>
      <c r="BD66" s="122">
        <v>2.2200000000000002</v>
      </c>
      <c r="BE66" s="105"/>
    </row>
    <row r="67" spans="1:57" ht="12.75">
      <c r="A67" s="123" t="s">
        <v>2000</v>
      </c>
      <c r="B67" s="122">
        <v>100</v>
      </c>
      <c r="C67" s="122">
        <v>57.4</v>
      </c>
      <c r="D67" s="122">
        <v>72</v>
      </c>
      <c r="E67" s="122">
        <v>75.8</v>
      </c>
      <c r="F67" s="122">
        <v>79.099999999999994</v>
      </c>
      <c r="G67" s="122">
        <v>86.3</v>
      </c>
      <c r="H67" s="122">
        <v>92.8</v>
      </c>
      <c r="I67" s="122">
        <v>80.5</v>
      </c>
      <c r="J67" s="122">
        <v>0</v>
      </c>
      <c r="K67" s="122">
        <v>100</v>
      </c>
      <c r="L67" s="122">
        <v>100</v>
      </c>
      <c r="M67" s="122">
        <v>99</v>
      </c>
      <c r="N67" s="122">
        <v>98.3</v>
      </c>
      <c r="O67" s="122">
        <v>92.9</v>
      </c>
      <c r="P67" s="122">
        <v>93.7</v>
      </c>
      <c r="Q67" s="122">
        <v>54.8</v>
      </c>
      <c r="R67" s="122">
        <v>91.3</v>
      </c>
      <c r="S67" s="122">
        <v>0</v>
      </c>
      <c r="T67" s="122">
        <v>100</v>
      </c>
      <c r="U67" s="122">
        <v>72.8</v>
      </c>
      <c r="V67" s="122">
        <v>83.3</v>
      </c>
      <c r="W67" s="122">
        <v>85.6</v>
      </c>
      <c r="X67" s="122">
        <v>85.4</v>
      </c>
      <c r="Y67" s="122">
        <v>89.8</v>
      </c>
      <c r="Z67" s="122">
        <v>68.900000000000006</v>
      </c>
      <c r="AA67" s="122">
        <v>85.5</v>
      </c>
      <c r="AB67" s="167"/>
      <c r="AC67" s="122">
        <v>0.01</v>
      </c>
      <c r="AD67" s="122">
        <v>0.05</v>
      </c>
      <c r="AE67" s="122">
        <v>0.05</v>
      </c>
      <c r="AF67" s="122">
        <v>0.11</v>
      </c>
      <c r="AG67" s="122">
        <v>0.14000000000000001</v>
      </c>
      <c r="AH67" s="122">
        <v>0.13</v>
      </c>
      <c r="AI67" s="122">
        <v>0.43</v>
      </c>
      <c r="AJ67" s="122">
        <v>0.13</v>
      </c>
      <c r="AK67" s="167"/>
      <c r="AL67" s="122">
        <v>0.01</v>
      </c>
      <c r="AM67" s="122">
        <v>0.02</v>
      </c>
      <c r="AN67" s="122">
        <v>0.03</v>
      </c>
      <c r="AO67" s="122">
        <v>0.05</v>
      </c>
      <c r="AP67" s="122">
        <v>7.0000000000000007E-2</v>
      </c>
      <c r="AQ67" s="122">
        <v>7.0000000000000007E-2</v>
      </c>
      <c r="AR67" s="122">
        <v>0.22</v>
      </c>
      <c r="AS67" s="122">
        <v>7.0000000000000007E-2</v>
      </c>
      <c r="AT67" s="166"/>
      <c r="AU67" s="122">
        <v>0.02</v>
      </c>
      <c r="AV67" s="122">
        <v>7.0000000000000007E-2</v>
      </c>
      <c r="AW67" s="122">
        <v>0.05</v>
      </c>
      <c r="AX67" s="122">
        <v>0.04</v>
      </c>
      <c r="AY67" s="122">
        <v>0.03</v>
      </c>
      <c r="AZ67" s="122">
        <v>0.01</v>
      </c>
      <c r="BA67" s="122">
        <v>0</v>
      </c>
      <c r="BB67" s="122">
        <v>0.03</v>
      </c>
      <c r="BC67" s="166"/>
      <c r="BD67" s="122">
        <v>2.2599999999999998</v>
      </c>
      <c r="BE67" s="105"/>
    </row>
    <row r="68" spans="1:57" ht="12.75">
      <c r="A68" s="123" t="s">
        <v>2001</v>
      </c>
      <c r="B68" s="122">
        <v>100</v>
      </c>
      <c r="C68" s="122">
        <v>58.5</v>
      </c>
      <c r="D68" s="122">
        <v>72.400000000000006</v>
      </c>
      <c r="E68" s="122">
        <v>74.8</v>
      </c>
      <c r="F68" s="122">
        <v>75</v>
      </c>
      <c r="G68" s="122">
        <v>78.599999999999994</v>
      </c>
      <c r="H68" s="122">
        <v>67.5</v>
      </c>
      <c r="I68" s="122">
        <v>75.2</v>
      </c>
      <c r="J68" s="122">
        <v>0</v>
      </c>
      <c r="K68" s="122">
        <v>100</v>
      </c>
      <c r="L68" s="122">
        <v>100</v>
      </c>
      <c r="M68" s="122">
        <v>98.6</v>
      </c>
      <c r="N68" s="122">
        <v>98.3</v>
      </c>
      <c r="O68" s="122">
        <v>93.5</v>
      </c>
      <c r="P68" s="122">
        <v>96.4</v>
      </c>
      <c r="Q68" s="122">
        <v>91.7</v>
      </c>
      <c r="R68" s="122">
        <v>96.9</v>
      </c>
      <c r="S68" s="122">
        <v>0</v>
      </c>
      <c r="T68" s="122">
        <v>100</v>
      </c>
      <c r="U68" s="122">
        <v>73.7</v>
      </c>
      <c r="V68" s="122">
        <v>83.4</v>
      </c>
      <c r="W68" s="122">
        <v>84.9</v>
      </c>
      <c r="X68" s="122">
        <v>83.2</v>
      </c>
      <c r="Y68" s="122">
        <v>86.5</v>
      </c>
      <c r="Z68" s="122">
        <v>77.7</v>
      </c>
      <c r="AA68" s="122">
        <v>84.7</v>
      </c>
      <c r="AB68" s="167"/>
      <c r="AC68" s="122">
        <v>0.02</v>
      </c>
      <c r="AD68" s="122">
        <v>0.05</v>
      </c>
      <c r="AE68" s="122">
        <v>0.06</v>
      </c>
      <c r="AF68" s="122">
        <v>0.14000000000000001</v>
      </c>
      <c r="AG68" s="122">
        <v>0.17</v>
      </c>
      <c r="AH68" s="122">
        <v>0.16</v>
      </c>
      <c r="AI68" s="122">
        <v>0.37</v>
      </c>
      <c r="AJ68" s="122">
        <v>0.14000000000000001</v>
      </c>
      <c r="AK68" s="167"/>
      <c r="AL68" s="122">
        <v>0.01</v>
      </c>
      <c r="AM68" s="122">
        <v>0.02</v>
      </c>
      <c r="AN68" s="122">
        <v>0.03</v>
      </c>
      <c r="AO68" s="122">
        <v>7.0000000000000007E-2</v>
      </c>
      <c r="AP68" s="122">
        <v>0.09</v>
      </c>
      <c r="AQ68" s="122">
        <v>0.08</v>
      </c>
      <c r="AR68" s="122">
        <v>0.18</v>
      </c>
      <c r="AS68" s="122">
        <v>7.0000000000000007E-2</v>
      </c>
      <c r="AT68" s="166"/>
      <c r="AU68" s="122">
        <v>0.03</v>
      </c>
      <c r="AV68" s="122">
        <v>7.0000000000000007E-2</v>
      </c>
      <c r="AW68" s="122">
        <v>0.05</v>
      </c>
      <c r="AX68" s="122">
        <v>0.03</v>
      </c>
      <c r="AY68" s="122">
        <v>0.02</v>
      </c>
      <c r="AZ68" s="122">
        <v>0.01</v>
      </c>
      <c r="BA68" s="122">
        <v>0</v>
      </c>
      <c r="BB68" s="122">
        <v>0.03</v>
      </c>
      <c r="BC68" s="166"/>
      <c r="BD68" s="122">
        <v>2.08</v>
      </c>
      <c r="BE68" s="105"/>
    </row>
    <row r="69" spans="1:57" ht="12.75">
      <c r="A69" s="123" t="s">
        <v>2002</v>
      </c>
      <c r="B69" s="122">
        <v>100</v>
      </c>
      <c r="C69" s="122">
        <v>58.5</v>
      </c>
      <c r="D69" s="122">
        <v>72.400000000000006</v>
      </c>
      <c r="E69" s="122">
        <v>74.8</v>
      </c>
      <c r="F69" s="122">
        <v>75</v>
      </c>
      <c r="G69" s="122">
        <v>78.599999999999994</v>
      </c>
      <c r="H69" s="122">
        <v>67.5</v>
      </c>
      <c r="I69" s="122">
        <v>75.2</v>
      </c>
      <c r="J69" s="122">
        <v>0</v>
      </c>
      <c r="K69" s="122">
        <v>100</v>
      </c>
      <c r="L69" s="122">
        <v>100</v>
      </c>
      <c r="M69" s="122">
        <v>98.6</v>
      </c>
      <c r="N69" s="122">
        <v>98.3</v>
      </c>
      <c r="O69" s="122">
        <v>93.5</v>
      </c>
      <c r="P69" s="122">
        <v>96.4</v>
      </c>
      <c r="Q69" s="122">
        <v>91.7</v>
      </c>
      <c r="R69" s="122">
        <v>96.9</v>
      </c>
      <c r="S69" s="122">
        <v>0</v>
      </c>
      <c r="T69" s="122">
        <v>100</v>
      </c>
      <c r="U69" s="122">
        <v>73.7</v>
      </c>
      <c r="V69" s="122">
        <v>83.4</v>
      </c>
      <c r="W69" s="122">
        <v>84.9</v>
      </c>
      <c r="X69" s="122">
        <v>83.2</v>
      </c>
      <c r="Y69" s="122">
        <v>86.5</v>
      </c>
      <c r="Z69" s="122">
        <v>77.7</v>
      </c>
      <c r="AA69" s="122">
        <v>84.7</v>
      </c>
      <c r="AB69" s="167"/>
      <c r="AC69" s="122">
        <v>0.02</v>
      </c>
      <c r="AD69" s="122">
        <v>0.05</v>
      </c>
      <c r="AE69" s="122">
        <v>0.06</v>
      </c>
      <c r="AF69" s="122">
        <v>0.14000000000000001</v>
      </c>
      <c r="AG69" s="122">
        <v>0.17</v>
      </c>
      <c r="AH69" s="122">
        <v>0.16</v>
      </c>
      <c r="AI69" s="122">
        <v>0.37</v>
      </c>
      <c r="AJ69" s="122">
        <v>0.14000000000000001</v>
      </c>
      <c r="AK69" s="167"/>
      <c r="AL69" s="122">
        <v>0.01</v>
      </c>
      <c r="AM69" s="122">
        <v>0.02</v>
      </c>
      <c r="AN69" s="122">
        <v>0.03</v>
      </c>
      <c r="AO69" s="122">
        <v>7.0000000000000007E-2</v>
      </c>
      <c r="AP69" s="122">
        <v>0.09</v>
      </c>
      <c r="AQ69" s="122">
        <v>0.08</v>
      </c>
      <c r="AR69" s="122">
        <v>0.18</v>
      </c>
      <c r="AS69" s="122">
        <v>7.0000000000000007E-2</v>
      </c>
      <c r="AT69" s="166"/>
      <c r="AU69" s="122">
        <v>0.03</v>
      </c>
      <c r="AV69" s="122">
        <v>7.0000000000000007E-2</v>
      </c>
      <c r="AW69" s="122">
        <v>0.05</v>
      </c>
      <c r="AX69" s="122">
        <v>0.03</v>
      </c>
      <c r="AY69" s="122">
        <v>0.02</v>
      </c>
      <c r="AZ69" s="122">
        <v>0.01</v>
      </c>
      <c r="BA69" s="122">
        <v>0</v>
      </c>
      <c r="BB69" s="122">
        <v>0.03</v>
      </c>
      <c r="BC69" s="166"/>
      <c r="BD69" s="122">
        <v>2.08</v>
      </c>
      <c r="BE69" s="105"/>
    </row>
    <row r="70" spans="1:57" ht="12.75">
      <c r="A70" s="216" t="s">
        <v>2003</v>
      </c>
      <c r="B70" s="122">
        <v>100</v>
      </c>
      <c r="C70" s="122">
        <v>56.5</v>
      </c>
      <c r="D70" s="122">
        <v>66.400000000000006</v>
      </c>
      <c r="E70" s="122">
        <v>64.900000000000006</v>
      </c>
      <c r="F70" s="122">
        <v>56.5</v>
      </c>
      <c r="G70" s="122">
        <v>50.8</v>
      </c>
      <c r="H70" s="122">
        <v>48.5</v>
      </c>
      <c r="I70" s="122">
        <v>63.4</v>
      </c>
      <c r="J70" s="122">
        <v>0</v>
      </c>
      <c r="K70" s="122">
        <v>100</v>
      </c>
      <c r="L70" s="122">
        <v>100</v>
      </c>
      <c r="M70" s="122">
        <v>100</v>
      </c>
      <c r="N70" s="122">
        <v>96</v>
      </c>
      <c r="O70" s="122">
        <v>95.2</v>
      </c>
      <c r="P70" s="122">
        <v>98</v>
      </c>
      <c r="Q70" s="122">
        <v>84</v>
      </c>
      <c r="R70" s="122">
        <v>96.2</v>
      </c>
      <c r="S70" s="122">
        <v>0</v>
      </c>
      <c r="T70" s="122">
        <v>100</v>
      </c>
      <c r="U70" s="122">
        <v>72.099999999999994</v>
      </c>
      <c r="V70" s="122">
        <v>79.7</v>
      </c>
      <c r="W70" s="122">
        <v>77.400000000000006</v>
      </c>
      <c r="X70" s="122">
        <v>70.900000000000006</v>
      </c>
      <c r="Y70" s="122">
        <v>66.900000000000006</v>
      </c>
      <c r="Z70" s="122">
        <v>61.5</v>
      </c>
      <c r="AA70" s="122">
        <v>76.400000000000006</v>
      </c>
      <c r="AB70" s="167"/>
      <c r="AC70" s="122">
        <v>0.14000000000000001</v>
      </c>
      <c r="AD70" s="122">
        <v>0.24</v>
      </c>
      <c r="AE70" s="122">
        <v>0.3</v>
      </c>
      <c r="AF70" s="122">
        <v>0.6</v>
      </c>
      <c r="AG70" s="122">
        <v>0.79</v>
      </c>
      <c r="AH70" s="122">
        <v>0.86</v>
      </c>
      <c r="AI70" s="122">
        <v>0.97</v>
      </c>
      <c r="AJ70" s="122">
        <v>0.56000000000000005</v>
      </c>
      <c r="AK70" s="167"/>
      <c r="AL70" s="122">
        <v>7.0000000000000007E-2</v>
      </c>
      <c r="AM70" s="122">
        <v>0.12</v>
      </c>
      <c r="AN70" s="122">
        <v>0.15</v>
      </c>
      <c r="AO70" s="122">
        <v>0.3</v>
      </c>
      <c r="AP70" s="122">
        <v>0.4</v>
      </c>
      <c r="AQ70" s="122">
        <v>0.43</v>
      </c>
      <c r="AR70" s="122">
        <v>0.49</v>
      </c>
      <c r="AS70" s="122">
        <v>0.28000000000000003</v>
      </c>
      <c r="AT70" s="166"/>
      <c r="AU70" s="122">
        <v>0.17</v>
      </c>
      <c r="AV70" s="122">
        <v>0.15</v>
      </c>
      <c r="AW70" s="122">
        <v>0.08</v>
      </c>
      <c r="AX70" s="122">
        <v>0.02</v>
      </c>
      <c r="AY70" s="122">
        <v>0.01</v>
      </c>
      <c r="AZ70" s="122">
        <v>0.02</v>
      </c>
      <c r="BA70" s="122">
        <v>0.01</v>
      </c>
      <c r="BB70" s="122">
        <v>7.0000000000000007E-2</v>
      </c>
      <c r="BC70" s="166"/>
      <c r="BD70" s="122">
        <v>6.13</v>
      </c>
      <c r="BE70" s="105"/>
    </row>
    <row r="71" spans="1:57" ht="12.75">
      <c r="A71" s="216" t="s">
        <v>525</v>
      </c>
      <c r="B71" s="122">
        <v>50</v>
      </c>
      <c r="C71" s="122">
        <v>41.9</v>
      </c>
      <c r="D71" s="122">
        <v>50.4</v>
      </c>
      <c r="E71" s="122">
        <v>58.8</v>
      </c>
      <c r="F71" s="122">
        <v>67.7</v>
      </c>
      <c r="G71" s="122">
        <v>70.599999999999994</v>
      </c>
      <c r="H71" s="122">
        <v>74.2</v>
      </c>
      <c r="I71" s="122">
        <v>59.1</v>
      </c>
      <c r="J71" s="122">
        <v>0</v>
      </c>
      <c r="K71" s="122">
        <v>100</v>
      </c>
      <c r="L71" s="122">
        <v>98.8</v>
      </c>
      <c r="M71" s="122">
        <v>94.3</v>
      </c>
      <c r="N71" s="122">
        <v>88.3</v>
      </c>
      <c r="O71" s="122">
        <v>75.400000000000006</v>
      </c>
      <c r="P71" s="122">
        <v>61.9</v>
      </c>
      <c r="Q71" s="122">
        <v>35.1</v>
      </c>
      <c r="R71" s="122">
        <v>79.099999999999994</v>
      </c>
      <c r="S71" s="122">
        <v>0</v>
      </c>
      <c r="T71" s="122">
        <v>66.7</v>
      </c>
      <c r="U71" s="122">
        <v>58.7</v>
      </c>
      <c r="V71" s="122">
        <v>65.599999999999994</v>
      </c>
      <c r="W71" s="122">
        <v>70.599999999999994</v>
      </c>
      <c r="X71" s="122">
        <v>71.3</v>
      </c>
      <c r="Y71" s="122">
        <v>65.900000000000006</v>
      </c>
      <c r="Z71" s="122">
        <v>47.6</v>
      </c>
      <c r="AA71" s="122">
        <v>67.599999999999994</v>
      </c>
      <c r="AB71" s="167"/>
      <c r="AC71" s="122">
        <v>0.23</v>
      </c>
      <c r="AD71" s="122">
        <v>0.31</v>
      </c>
      <c r="AE71" s="122">
        <v>0.37</v>
      </c>
      <c r="AF71" s="122">
        <v>0.67</v>
      </c>
      <c r="AG71" s="122">
        <v>0.75</v>
      </c>
      <c r="AH71" s="122">
        <v>0.78</v>
      </c>
      <c r="AI71" s="122">
        <v>0.93</v>
      </c>
      <c r="AJ71" s="122">
        <v>0.57999999999999996</v>
      </c>
      <c r="AK71" s="167"/>
      <c r="AL71" s="122">
        <v>0.11</v>
      </c>
      <c r="AM71" s="122">
        <v>0.16</v>
      </c>
      <c r="AN71" s="122">
        <v>0.18</v>
      </c>
      <c r="AO71" s="122">
        <v>0.34</v>
      </c>
      <c r="AP71" s="122">
        <v>0.38</v>
      </c>
      <c r="AQ71" s="122">
        <v>0.39</v>
      </c>
      <c r="AR71" s="122">
        <v>0.47</v>
      </c>
      <c r="AS71" s="122">
        <v>0.28999999999999998</v>
      </c>
      <c r="AT71" s="166"/>
      <c r="AU71" s="122">
        <v>0.51</v>
      </c>
      <c r="AV71" s="122">
        <v>0.01</v>
      </c>
      <c r="AW71" s="122">
        <v>7.0000000000000007E-2</v>
      </c>
      <c r="AX71" s="122">
        <v>0.06</v>
      </c>
      <c r="AY71" s="122">
        <v>0.02</v>
      </c>
      <c r="AZ71" s="122">
        <v>0.02</v>
      </c>
      <c r="BA71" s="122">
        <v>0.02</v>
      </c>
      <c r="BB71" s="122">
        <v>0.1</v>
      </c>
      <c r="BC71" s="166"/>
      <c r="BD71" s="122">
        <v>5.26</v>
      </c>
      <c r="BE71" s="105"/>
    </row>
    <row r="72" spans="1:57" ht="12.75">
      <c r="A72" s="216" t="s">
        <v>2004</v>
      </c>
      <c r="B72" s="122">
        <v>100</v>
      </c>
      <c r="C72" s="122">
        <v>53.7</v>
      </c>
      <c r="D72" s="122">
        <v>74.5</v>
      </c>
      <c r="E72" s="122">
        <v>67.900000000000006</v>
      </c>
      <c r="F72" s="122">
        <v>70.900000000000006</v>
      </c>
      <c r="G72" s="122">
        <v>55.1</v>
      </c>
      <c r="H72" s="122">
        <v>34.9</v>
      </c>
      <c r="I72" s="122">
        <v>65.3</v>
      </c>
      <c r="J72" s="122">
        <v>0</v>
      </c>
      <c r="K72" s="122">
        <v>100</v>
      </c>
      <c r="L72" s="122">
        <v>91.7</v>
      </c>
      <c r="M72" s="122">
        <v>93</v>
      </c>
      <c r="N72" s="122">
        <v>71.099999999999994</v>
      </c>
      <c r="O72" s="122">
        <v>50.4</v>
      </c>
      <c r="P72" s="122">
        <v>27.9</v>
      </c>
      <c r="Q72" s="122">
        <v>13.7</v>
      </c>
      <c r="R72" s="122">
        <v>64</v>
      </c>
      <c r="S72" s="122">
        <v>0</v>
      </c>
      <c r="T72" s="122">
        <v>100</v>
      </c>
      <c r="U72" s="122">
        <v>67.599999999999994</v>
      </c>
      <c r="V72" s="122">
        <v>82.6</v>
      </c>
      <c r="W72" s="122">
        <v>69.400000000000006</v>
      </c>
      <c r="X72" s="122">
        <v>58.9</v>
      </c>
      <c r="Y72" s="122">
        <v>37</v>
      </c>
      <c r="Z72" s="122">
        <v>19.7</v>
      </c>
      <c r="AA72" s="122">
        <v>64.599999999999994</v>
      </c>
      <c r="AB72" s="167"/>
      <c r="AC72" s="122">
        <v>0.03</v>
      </c>
      <c r="AD72" s="122">
        <v>0.18</v>
      </c>
      <c r="AE72" s="122">
        <v>0.38</v>
      </c>
      <c r="AF72" s="122">
        <v>0.73</v>
      </c>
      <c r="AG72" s="122">
        <v>0.89</v>
      </c>
      <c r="AH72" s="122">
        <v>1.03</v>
      </c>
      <c r="AI72" s="122">
        <v>1.41</v>
      </c>
      <c r="AJ72" s="122">
        <v>0.66</v>
      </c>
      <c r="AK72" s="167"/>
      <c r="AL72" s="122">
        <v>0.02</v>
      </c>
      <c r="AM72" s="122">
        <v>0.09</v>
      </c>
      <c r="AN72" s="122">
        <v>0.19</v>
      </c>
      <c r="AO72" s="122">
        <v>0.37</v>
      </c>
      <c r="AP72" s="122">
        <v>0.44</v>
      </c>
      <c r="AQ72" s="122">
        <v>0.52</v>
      </c>
      <c r="AR72" s="122">
        <v>0.71</v>
      </c>
      <c r="AS72" s="122">
        <v>0.33</v>
      </c>
      <c r="AT72" s="166"/>
      <c r="AU72" s="122">
        <v>0.01</v>
      </c>
      <c r="AV72" s="122">
        <v>0.08</v>
      </c>
      <c r="AW72" s="122">
        <v>0.01</v>
      </c>
      <c r="AX72" s="122">
        <v>0.03</v>
      </c>
      <c r="AY72" s="122">
        <v>7.0000000000000007E-2</v>
      </c>
      <c r="AZ72" s="122">
        <v>0.08</v>
      </c>
      <c r="BA72" s="122">
        <v>0.04</v>
      </c>
      <c r="BB72" s="122">
        <v>0.05</v>
      </c>
      <c r="BC72" s="166"/>
      <c r="BD72" s="122">
        <v>8.1199999999999992</v>
      </c>
      <c r="BE72" s="105"/>
    </row>
    <row r="73" spans="1:57" ht="12.75">
      <c r="A73" s="216" t="s">
        <v>2005</v>
      </c>
      <c r="B73" s="122">
        <v>100</v>
      </c>
      <c r="C73" s="122">
        <v>51.4</v>
      </c>
      <c r="D73" s="122">
        <v>74.900000000000006</v>
      </c>
      <c r="E73" s="122">
        <v>83.4</v>
      </c>
      <c r="F73" s="122">
        <v>77.7</v>
      </c>
      <c r="G73" s="122">
        <v>57.4</v>
      </c>
      <c r="H73" s="122">
        <v>37.299999999999997</v>
      </c>
      <c r="I73" s="122">
        <v>68.900000000000006</v>
      </c>
      <c r="J73" s="122">
        <v>0</v>
      </c>
      <c r="K73" s="122">
        <v>100</v>
      </c>
      <c r="L73" s="122">
        <v>100</v>
      </c>
      <c r="M73" s="122">
        <v>88.1</v>
      </c>
      <c r="N73" s="122">
        <v>70.400000000000006</v>
      </c>
      <c r="O73" s="122">
        <v>51.7</v>
      </c>
      <c r="P73" s="122">
        <v>29.5</v>
      </c>
      <c r="Q73" s="122">
        <v>14.8</v>
      </c>
      <c r="R73" s="122">
        <v>64.900000000000006</v>
      </c>
      <c r="S73" s="122">
        <v>0</v>
      </c>
      <c r="T73" s="122">
        <v>100</v>
      </c>
      <c r="U73" s="122">
        <v>67.7</v>
      </c>
      <c r="V73" s="122">
        <v>80.900000000000006</v>
      </c>
      <c r="W73" s="122">
        <v>76.3</v>
      </c>
      <c r="X73" s="122">
        <v>62.1</v>
      </c>
      <c r="Y73" s="122">
        <v>39</v>
      </c>
      <c r="Z73" s="122">
        <v>21.1</v>
      </c>
      <c r="AA73" s="122">
        <v>66.8</v>
      </c>
      <c r="AB73" s="167"/>
      <c r="AC73" s="122">
        <v>0.04</v>
      </c>
      <c r="AD73" s="122">
        <v>0.15</v>
      </c>
      <c r="AE73" s="122">
        <v>0.21</v>
      </c>
      <c r="AF73" s="122">
        <v>0.57999999999999996</v>
      </c>
      <c r="AG73" s="122">
        <v>0.71</v>
      </c>
      <c r="AH73" s="122">
        <v>0.83</v>
      </c>
      <c r="AI73" s="122">
        <v>1.28</v>
      </c>
      <c r="AJ73" s="122">
        <v>0.54</v>
      </c>
      <c r="AK73" s="167"/>
      <c r="AL73" s="122">
        <v>0.02</v>
      </c>
      <c r="AM73" s="122">
        <v>7.0000000000000007E-2</v>
      </c>
      <c r="AN73" s="122">
        <v>0.11</v>
      </c>
      <c r="AO73" s="122">
        <v>0.28999999999999998</v>
      </c>
      <c r="AP73" s="122">
        <v>0.36</v>
      </c>
      <c r="AQ73" s="122">
        <v>0.42</v>
      </c>
      <c r="AR73" s="122">
        <v>0.64</v>
      </c>
      <c r="AS73" s="122">
        <v>0.27</v>
      </c>
      <c r="AT73" s="166"/>
      <c r="AU73" s="122">
        <v>0.06</v>
      </c>
      <c r="AV73" s="122">
        <v>0.12</v>
      </c>
      <c r="AW73" s="122">
        <v>0.04</v>
      </c>
      <c r="AX73" s="122">
        <v>0.01</v>
      </c>
      <c r="AY73" s="122">
        <v>0.03</v>
      </c>
      <c r="AZ73" s="122">
        <v>0.05</v>
      </c>
      <c r="BA73" s="122">
        <v>0.02</v>
      </c>
      <c r="BB73" s="122">
        <v>0.05</v>
      </c>
      <c r="BC73" s="166"/>
      <c r="BD73" s="122">
        <v>5.97</v>
      </c>
      <c r="BE73" s="105"/>
    </row>
    <row r="74" spans="1:57" ht="12.75">
      <c r="A74" s="123" t="s">
        <v>863</v>
      </c>
      <c r="B74" s="219">
        <v>92.1</v>
      </c>
      <c r="C74" s="219">
        <v>48.2</v>
      </c>
      <c r="D74" s="219">
        <v>59.6</v>
      </c>
      <c r="E74" s="219">
        <v>60.7</v>
      </c>
      <c r="F74" s="219">
        <v>59.3</v>
      </c>
      <c r="G74" s="219">
        <v>53.4</v>
      </c>
      <c r="H74" s="219">
        <v>43.4</v>
      </c>
      <c r="I74" s="219">
        <v>59.5</v>
      </c>
      <c r="J74" s="219">
        <v>0</v>
      </c>
      <c r="K74" s="219">
        <v>99.6</v>
      </c>
      <c r="L74" s="219">
        <v>97.3</v>
      </c>
      <c r="M74" s="219">
        <v>93</v>
      </c>
      <c r="N74" s="219">
        <v>90.5</v>
      </c>
      <c r="O74" s="219">
        <v>84.9</v>
      </c>
      <c r="P74" s="219">
        <v>81.3</v>
      </c>
      <c r="Q74" s="219">
        <v>55.2</v>
      </c>
      <c r="R74" s="219">
        <v>86</v>
      </c>
      <c r="S74" s="219">
        <v>0</v>
      </c>
      <c r="T74" s="219">
        <v>94.5</v>
      </c>
      <c r="U74" s="219">
        <v>63.7</v>
      </c>
      <c r="V74" s="219">
        <v>71.900000000000006</v>
      </c>
      <c r="W74" s="219">
        <v>71.5</v>
      </c>
      <c r="X74" s="219">
        <v>67.8</v>
      </c>
      <c r="Y74" s="219">
        <v>61.1</v>
      </c>
      <c r="Z74" s="219">
        <v>49.9</v>
      </c>
      <c r="AA74" s="219">
        <v>69.400000000000006</v>
      </c>
      <c r="AB74" s="105"/>
      <c r="AC74" s="219">
        <v>0.09</v>
      </c>
      <c r="AD74" s="219">
        <v>0.2</v>
      </c>
      <c r="AE74" s="219">
        <v>0.27</v>
      </c>
      <c r="AF74" s="219">
        <v>0.51</v>
      </c>
      <c r="AG74" s="219">
        <v>0.6</v>
      </c>
      <c r="AH74" s="219">
        <v>0.68</v>
      </c>
      <c r="AI74" s="219">
        <v>0.92</v>
      </c>
      <c r="AJ74" s="219">
        <v>0.46</v>
      </c>
      <c r="AK74" s="219">
        <v>1.99</v>
      </c>
      <c r="AL74" s="219">
        <v>0.05</v>
      </c>
      <c r="AM74" s="219">
        <v>0.1</v>
      </c>
      <c r="AN74" s="219">
        <v>0.14000000000000001</v>
      </c>
      <c r="AO74" s="219">
        <v>0.26</v>
      </c>
      <c r="AP74" s="219">
        <v>0.3</v>
      </c>
      <c r="AQ74" s="219">
        <v>0.34</v>
      </c>
      <c r="AR74" s="219">
        <v>0.46</v>
      </c>
      <c r="AS74" s="219">
        <v>0.23</v>
      </c>
      <c r="AT74" s="219">
        <v>1</v>
      </c>
      <c r="AU74" s="219">
        <v>0.17</v>
      </c>
      <c r="AV74" s="219">
        <v>7.0000000000000007E-2</v>
      </c>
      <c r="AW74" s="219">
        <v>0.03</v>
      </c>
      <c r="AX74" s="219">
        <v>0.04</v>
      </c>
      <c r="AY74" s="219">
        <v>0.03</v>
      </c>
      <c r="AZ74" s="219">
        <v>0.03</v>
      </c>
      <c r="BA74" s="219">
        <v>0.05</v>
      </c>
      <c r="BB74" s="219">
        <v>0.06</v>
      </c>
      <c r="BC74" s="219">
        <v>0.06</v>
      </c>
      <c r="BD74" s="219">
        <v>5.03</v>
      </c>
      <c r="BE74" s="105"/>
    </row>
    <row r="75" spans="1:57" ht="12.75">
      <c r="A75" s="220" t="s">
        <v>2006</v>
      </c>
      <c r="B75" s="219">
        <v>4.3</v>
      </c>
      <c r="C75" s="219">
        <v>1.9</v>
      </c>
      <c r="D75" s="219">
        <v>2.5</v>
      </c>
      <c r="E75" s="219">
        <v>2.8</v>
      </c>
      <c r="F75" s="219">
        <v>3.3</v>
      </c>
      <c r="G75" s="219">
        <v>4.3</v>
      </c>
      <c r="H75" s="219">
        <v>6.2</v>
      </c>
      <c r="I75" s="219">
        <v>2.8</v>
      </c>
      <c r="J75" s="219">
        <v>0</v>
      </c>
      <c r="K75" s="219">
        <v>0.4</v>
      </c>
      <c r="L75" s="219">
        <v>1.3</v>
      </c>
      <c r="M75" s="219">
        <v>2.2000000000000002</v>
      </c>
      <c r="N75" s="219">
        <v>2.5</v>
      </c>
      <c r="O75" s="219">
        <v>3.9</v>
      </c>
      <c r="P75" s="219">
        <v>5.9</v>
      </c>
      <c r="Q75" s="219">
        <v>7.6</v>
      </c>
      <c r="R75" s="219">
        <v>2.9</v>
      </c>
      <c r="S75" s="219">
        <v>0</v>
      </c>
      <c r="T75" s="219">
        <v>2.8</v>
      </c>
      <c r="U75" s="219">
        <v>1.8</v>
      </c>
      <c r="V75" s="219">
        <v>2.2000000000000002</v>
      </c>
      <c r="W75" s="219">
        <v>2.2000000000000002</v>
      </c>
      <c r="X75" s="219">
        <v>2.8</v>
      </c>
      <c r="Y75" s="219">
        <v>4.4000000000000004</v>
      </c>
      <c r="Z75" s="219">
        <v>5.5</v>
      </c>
      <c r="AA75" s="219">
        <v>2.5</v>
      </c>
      <c r="AB75" s="105"/>
      <c r="AC75" s="219">
        <v>0.02</v>
      </c>
      <c r="AD75" s="219">
        <v>0.02</v>
      </c>
      <c r="AE75" s="219">
        <v>0.03</v>
      </c>
      <c r="AF75" s="219">
        <v>0.05</v>
      </c>
      <c r="AG75" s="219">
        <v>0.06</v>
      </c>
      <c r="AH75" s="219">
        <v>7.0000000000000007E-2</v>
      </c>
      <c r="AI75" s="219">
        <v>0.1</v>
      </c>
      <c r="AJ75" s="219">
        <v>0.04</v>
      </c>
      <c r="AK75" s="219">
        <v>0</v>
      </c>
      <c r="AL75" s="219">
        <v>0.01</v>
      </c>
      <c r="AM75" s="219">
        <v>0.01</v>
      </c>
      <c r="AN75" s="219">
        <v>0.01</v>
      </c>
      <c r="AO75" s="219">
        <v>0.02</v>
      </c>
      <c r="AP75" s="219">
        <v>0.03</v>
      </c>
      <c r="AQ75" s="219">
        <v>0.04</v>
      </c>
      <c r="AR75" s="219">
        <v>0.05</v>
      </c>
      <c r="AS75" s="219">
        <v>0.02</v>
      </c>
      <c r="AT75" s="219">
        <v>0</v>
      </c>
      <c r="AU75" s="219">
        <v>0.04</v>
      </c>
      <c r="AV75" s="219">
        <v>0.01</v>
      </c>
      <c r="AW75" s="219">
        <v>0.01</v>
      </c>
      <c r="AX75" s="219">
        <v>0</v>
      </c>
      <c r="AY75" s="219">
        <v>0.01</v>
      </c>
      <c r="AZ75" s="219">
        <v>0.01</v>
      </c>
      <c r="BA75" s="219">
        <v>0.01</v>
      </c>
      <c r="BB75" s="219">
        <v>0.01</v>
      </c>
      <c r="BC75" s="219">
        <v>0.03</v>
      </c>
      <c r="BD75" s="219">
        <v>0.39</v>
      </c>
      <c r="BE75" s="105"/>
    </row>
    <row r="76" spans="1:57" ht="12.75">
      <c r="A76" s="123" t="s">
        <v>865</v>
      </c>
      <c r="B76" s="219">
        <v>350.9</v>
      </c>
      <c r="C76" s="219">
        <v>70.2</v>
      </c>
      <c r="D76" s="219">
        <v>114.8</v>
      </c>
      <c r="E76" s="219">
        <v>147.30000000000001</v>
      </c>
      <c r="F76" s="219">
        <v>207.9</v>
      </c>
      <c r="G76" s="219">
        <v>354.9</v>
      </c>
      <c r="H76" s="219">
        <v>741</v>
      </c>
      <c r="I76" s="219">
        <v>145</v>
      </c>
      <c r="J76" s="219">
        <v>0</v>
      </c>
      <c r="K76" s="219">
        <v>2.4</v>
      </c>
      <c r="L76" s="219">
        <v>34.6</v>
      </c>
      <c r="M76" s="219">
        <v>88.6</v>
      </c>
      <c r="N76" s="219">
        <v>118.9</v>
      </c>
      <c r="O76" s="219">
        <v>288</v>
      </c>
      <c r="P76" s="219">
        <v>650.5</v>
      </c>
      <c r="Q76" s="219">
        <v>1104.7</v>
      </c>
      <c r="R76" s="219">
        <v>156.69999999999999</v>
      </c>
      <c r="S76" s="219">
        <v>0</v>
      </c>
      <c r="T76" s="219">
        <v>154.1</v>
      </c>
      <c r="U76" s="219">
        <v>64.3</v>
      </c>
      <c r="V76" s="219">
        <v>88.5</v>
      </c>
      <c r="W76" s="219">
        <v>90</v>
      </c>
      <c r="X76" s="219">
        <v>150.6</v>
      </c>
      <c r="Y76" s="219">
        <v>368.2</v>
      </c>
      <c r="Z76" s="219">
        <v>518.79999999999995</v>
      </c>
      <c r="AA76" s="219">
        <v>115.8</v>
      </c>
      <c r="AB76" s="105"/>
      <c r="AC76" s="219">
        <v>0.01</v>
      </c>
      <c r="AD76" s="219">
        <v>0.01</v>
      </c>
      <c r="AE76" s="219">
        <v>0.01</v>
      </c>
      <c r="AF76" s="219">
        <v>0.04</v>
      </c>
      <c r="AG76" s="219">
        <v>0.06</v>
      </c>
      <c r="AH76" s="219">
        <v>0.09</v>
      </c>
      <c r="AI76" s="219">
        <v>0.18</v>
      </c>
      <c r="AJ76" s="219">
        <v>0.04</v>
      </c>
      <c r="AK76" s="219">
        <v>0</v>
      </c>
      <c r="AL76" s="219">
        <v>0</v>
      </c>
      <c r="AM76" s="219">
        <v>0</v>
      </c>
      <c r="AN76" s="219">
        <v>0</v>
      </c>
      <c r="AO76" s="219">
        <v>0.01</v>
      </c>
      <c r="AP76" s="219">
        <v>0.02</v>
      </c>
      <c r="AQ76" s="219">
        <v>0.02</v>
      </c>
      <c r="AR76" s="219">
        <v>0.04</v>
      </c>
      <c r="AS76" s="219">
        <v>0.01</v>
      </c>
      <c r="AT76" s="219">
        <v>0</v>
      </c>
      <c r="AU76" s="219">
        <v>0.03</v>
      </c>
      <c r="AV76" s="219">
        <v>0</v>
      </c>
      <c r="AW76" s="219">
        <v>0</v>
      </c>
      <c r="AX76" s="219">
        <v>0</v>
      </c>
      <c r="AY76" s="219">
        <v>0</v>
      </c>
      <c r="AZ76" s="219">
        <v>0</v>
      </c>
      <c r="BA76" s="219">
        <v>0</v>
      </c>
      <c r="BB76" s="219">
        <v>0</v>
      </c>
      <c r="BC76" s="219">
        <v>0</v>
      </c>
      <c r="BD76" s="219">
        <v>2.96</v>
      </c>
      <c r="BE76" s="105"/>
    </row>
    <row r="77" spans="1:57" ht="12.75">
      <c r="A77" s="123" t="s">
        <v>866</v>
      </c>
      <c r="B77" s="219">
        <v>18.7</v>
      </c>
      <c r="C77" s="219">
        <v>8.4</v>
      </c>
      <c r="D77" s="219">
        <v>10.7</v>
      </c>
      <c r="E77" s="219">
        <v>12.1</v>
      </c>
      <c r="F77" s="219">
        <v>14.4</v>
      </c>
      <c r="G77" s="219">
        <v>18.8</v>
      </c>
      <c r="H77" s="219">
        <v>27.2</v>
      </c>
      <c r="I77" s="219">
        <v>12</v>
      </c>
      <c r="J77" s="219">
        <v>0</v>
      </c>
      <c r="K77" s="219">
        <v>1.5</v>
      </c>
      <c r="L77" s="219">
        <v>5.9</v>
      </c>
      <c r="M77" s="219">
        <v>9.4</v>
      </c>
      <c r="N77" s="219">
        <v>10.9</v>
      </c>
      <c r="O77" s="219">
        <v>17</v>
      </c>
      <c r="P77" s="219">
        <v>25.5</v>
      </c>
      <c r="Q77" s="219">
        <v>33.200000000000003</v>
      </c>
      <c r="R77" s="219">
        <v>12.5</v>
      </c>
      <c r="S77" s="219">
        <v>0</v>
      </c>
      <c r="T77" s="219">
        <v>12.4</v>
      </c>
      <c r="U77" s="219">
        <v>8</v>
      </c>
      <c r="V77" s="219">
        <v>9.4</v>
      </c>
      <c r="W77" s="219">
        <v>9.5</v>
      </c>
      <c r="X77" s="219">
        <v>12.3</v>
      </c>
      <c r="Y77" s="219">
        <v>19.2</v>
      </c>
      <c r="Z77" s="219">
        <v>22.8</v>
      </c>
      <c r="AA77" s="219">
        <v>10.8</v>
      </c>
      <c r="AB77" s="105"/>
      <c r="AC77" s="219">
        <v>7.0000000000000007E-2</v>
      </c>
      <c r="AD77" s="219">
        <v>0.08</v>
      </c>
      <c r="AE77" s="219">
        <v>0.12</v>
      </c>
      <c r="AF77" s="219">
        <v>0.21</v>
      </c>
      <c r="AG77" s="219">
        <v>0.25</v>
      </c>
      <c r="AH77" s="219">
        <v>0.31</v>
      </c>
      <c r="AI77" s="219">
        <v>0.42</v>
      </c>
      <c r="AJ77" s="219">
        <v>0.19</v>
      </c>
      <c r="AK77" s="219">
        <v>0</v>
      </c>
      <c r="AL77" s="219">
        <v>0.04</v>
      </c>
      <c r="AM77" s="219">
        <v>0.04</v>
      </c>
      <c r="AN77" s="219">
        <v>0.06</v>
      </c>
      <c r="AO77" s="219">
        <v>0.11</v>
      </c>
      <c r="AP77" s="219">
        <v>0.12</v>
      </c>
      <c r="AQ77" s="219">
        <v>0.15</v>
      </c>
      <c r="AR77" s="219">
        <v>0.21</v>
      </c>
      <c r="AS77" s="219">
        <v>0.1</v>
      </c>
      <c r="AT77" s="219">
        <v>0</v>
      </c>
      <c r="AU77" s="219">
        <v>0.17</v>
      </c>
      <c r="AV77" s="219">
        <v>0.05</v>
      </c>
      <c r="AW77" s="219">
        <v>0.02</v>
      </c>
      <c r="AX77" s="219">
        <v>0.02</v>
      </c>
      <c r="AY77" s="219">
        <v>0.02</v>
      </c>
      <c r="AZ77" s="219">
        <v>0.03</v>
      </c>
      <c r="BA77" s="219">
        <v>0.06</v>
      </c>
      <c r="BB77" s="219">
        <v>0.04</v>
      </c>
      <c r="BC77" s="219">
        <v>7.0000000000000007E-2</v>
      </c>
      <c r="BD77" s="219">
        <v>1.72</v>
      </c>
      <c r="BE77" s="105"/>
    </row>
    <row r="78" spans="1:57" ht="12.75">
      <c r="A78" s="277" t="s">
        <v>2015</v>
      </c>
      <c r="B78" s="247"/>
      <c r="C78" s="247"/>
      <c r="D78" s="247"/>
      <c r="E78" s="247"/>
      <c r="F78" s="247"/>
      <c r="G78" s="247"/>
      <c r="H78" s="247"/>
      <c r="I78" s="247"/>
      <c r="J78" s="247"/>
      <c r="K78" s="247"/>
      <c r="L78" s="247"/>
      <c r="M78" s="247"/>
      <c r="N78" s="247"/>
      <c r="O78" s="247"/>
      <c r="P78" s="247"/>
      <c r="Q78" s="247"/>
      <c r="R78" s="247"/>
      <c r="S78" s="247"/>
      <c r="T78" s="247"/>
      <c r="U78" s="247"/>
      <c r="V78" s="247"/>
      <c r="W78" s="247"/>
      <c r="X78" s="247"/>
      <c r="Y78" s="247"/>
      <c r="Z78" s="247"/>
      <c r="AA78" s="247"/>
      <c r="AB78" s="247"/>
      <c r="AC78" s="247"/>
      <c r="AD78" s="247"/>
      <c r="AE78" s="247"/>
      <c r="AF78" s="247"/>
      <c r="AG78" s="247"/>
      <c r="AH78" s="247"/>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8"/>
    </row>
    <row r="79" spans="1:57" ht="12.75">
      <c r="A79" s="196" t="s">
        <v>578</v>
      </c>
      <c r="B79" s="277" t="s">
        <v>1972</v>
      </c>
      <c r="C79" s="247"/>
      <c r="D79" s="247"/>
      <c r="E79" s="247"/>
      <c r="F79" s="247"/>
      <c r="G79" s="247"/>
      <c r="H79" s="247"/>
      <c r="I79" s="247"/>
      <c r="J79" s="248"/>
      <c r="K79" s="277" t="s">
        <v>1973</v>
      </c>
      <c r="L79" s="247"/>
      <c r="M79" s="247"/>
      <c r="N79" s="247"/>
      <c r="O79" s="247"/>
      <c r="P79" s="247"/>
      <c r="Q79" s="247"/>
      <c r="R79" s="247"/>
      <c r="S79" s="248"/>
      <c r="T79" s="277" t="s">
        <v>842</v>
      </c>
      <c r="U79" s="247"/>
      <c r="V79" s="247"/>
      <c r="W79" s="247"/>
      <c r="X79" s="247"/>
      <c r="Y79" s="247"/>
      <c r="Z79" s="247"/>
      <c r="AA79" s="247"/>
      <c r="AB79" s="248"/>
      <c r="AC79" s="279" t="s">
        <v>1974</v>
      </c>
      <c r="AD79" s="247"/>
      <c r="AE79" s="247"/>
      <c r="AF79" s="247"/>
      <c r="AG79" s="247"/>
      <c r="AH79" s="247"/>
      <c r="AI79" s="247"/>
      <c r="AJ79" s="247"/>
      <c r="AK79" s="248"/>
      <c r="AL79" s="278" t="s">
        <v>1975</v>
      </c>
      <c r="AM79" s="247"/>
      <c r="AN79" s="247"/>
      <c r="AO79" s="247"/>
      <c r="AP79" s="247"/>
      <c r="AQ79" s="247"/>
      <c r="AR79" s="247"/>
      <c r="AS79" s="247"/>
      <c r="AT79" s="248"/>
      <c r="AU79" s="278" t="s">
        <v>1976</v>
      </c>
      <c r="AV79" s="247"/>
      <c r="AW79" s="247"/>
      <c r="AX79" s="247"/>
      <c r="AY79" s="247"/>
      <c r="AZ79" s="247"/>
      <c r="BA79" s="247"/>
      <c r="BB79" s="247"/>
      <c r="BC79" s="248"/>
      <c r="BD79" s="100" t="s">
        <v>1977</v>
      </c>
      <c r="BE79" s="111" t="s">
        <v>1521</v>
      </c>
    </row>
    <row r="80" spans="1:57" ht="12.75">
      <c r="A80" s="105"/>
      <c r="B80" s="213" t="s">
        <v>1522</v>
      </c>
      <c r="C80" s="213" t="s">
        <v>1523</v>
      </c>
      <c r="D80" s="213" t="s">
        <v>847</v>
      </c>
      <c r="E80" s="213" t="s">
        <v>1524</v>
      </c>
      <c r="F80" s="213" t="s">
        <v>1525</v>
      </c>
      <c r="G80" s="213" t="s">
        <v>1526</v>
      </c>
      <c r="H80" s="213" t="s">
        <v>1527</v>
      </c>
      <c r="I80" s="213" t="s">
        <v>1528</v>
      </c>
      <c r="J80" s="213" t="s">
        <v>1978</v>
      </c>
      <c r="K80" s="213" t="s">
        <v>1522</v>
      </c>
      <c r="L80" s="213" t="s">
        <v>1523</v>
      </c>
      <c r="M80" s="213" t="s">
        <v>847</v>
      </c>
      <c r="N80" s="213" t="s">
        <v>1524</v>
      </c>
      <c r="O80" s="213" t="s">
        <v>1525</v>
      </c>
      <c r="P80" s="213" t="s">
        <v>1526</v>
      </c>
      <c r="Q80" s="213" t="s">
        <v>1527</v>
      </c>
      <c r="R80" s="213" t="s">
        <v>1528</v>
      </c>
      <c r="S80" s="213" t="s">
        <v>1978</v>
      </c>
      <c r="T80" s="213" t="s">
        <v>1522</v>
      </c>
      <c r="U80" s="213" t="s">
        <v>1523</v>
      </c>
      <c r="V80" s="213" t="s">
        <v>847</v>
      </c>
      <c r="W80" s="213" t="s">
        <v>1524</v>
      </c>
      <c r="X80" s="213" t="s">
        <v>1525</v>
      </c>
      <c r="Y80" s="213" t="s">
        <v>1526</v>
      </c>
      <c r="Z80" s="213" t="s">
        <v>1527</v>
      </c>
      <c r="AA80" s="213" t="s">
        <v>1528</v>
      </c>
      <c r="AB80" s="213" t="s">
        <v>1978</v>
      </c>
      <c r="AC80" s="213" t="s">
        <v>1522</v>
      </c>
      <c r="AD80" s="213" t="s">
        <v>1523</v>
      </c>
      <c r="AE80" s="213" t="s">
        <v>847</v>
      </c>
      <c r="AF80" s="213" t="s">
        <v>1524</v>
      </c>
      <c r="AG80" s="213" t="s">
        <v>1525</v>
      </c>
      <c r="AH80" s="213" t="s">
        <v>1526</v>
      </c>
      <c r="AI80" s="213" t="s">
        <v>1527</v>
      </c>
      <c r="AJ80" s="213" t="s">
        <v>1528</v>
      </c>
      <c r="AK80" s="213" t="s">
        <v>1978</v>
      </c>
      <c r="AL80" s="214" t="s">
        <v>1522</v>
      </c>
      <c r="AM80" s="215" t="s">
        <v>1523</v>
      </c>
      <c r="AN80" s="215" t="s">
        <v>847</v>
      </c>
      <c r="AO80" s="215" t="s">
        <v>1524</v>
      </c>
      <c r="AP80" s="215" t="s">
        <v>1525</v>
      </c>
      <c r="AQ80" s="215" t="s">
        <v>1526</v>
      </c>
      <c r="AR80" s="215" t="s">
        <v>1527</v>
      </c>
      <c r="AS80" s="215" t="s">
        <v>1528</v>
      </c>
      <c r="AT80" s="215" t="s">
        <v>1978</v>
      </c>
      <c r="AU80" s="214" t="s">
        <v>1522</v>
      </c>
      <c r="AV80" s="215" t="s">
        <v>1523</v>
      </c>
      <c r="AW80" s="215" t="s">
        <v>847</v>
      </c>
      <c r="AX80" s="215" t="s">
        <v>1524</v>
      </c>
      <c r="AY80" s="215" t="s">
        <v>1525</v>
      </c>
      <c r="AZ80" s="215" t="s">
        <v>1526</v>
      </c>
      <c r="BA80" s="215" t="s">
        <v>1527</v>
      </c>
      <c r="BB80" s="215" t="s">
        <v>1528</v>
      </c>
      <c r="BC80" s="215" t="s">
        <v>1978</v>
      </c>
      <c r="BD80" s="184"/>
      <c r="BE80" s="105"/>
    </row>
    <row r="81" spans="1:57" ht="12.75">
      <c r="A81" s="216" t="s">
        <v>1979</v>
      </c>
      <c r="B81" s="122">
        <v>66.7</v>
      </c>
      <c r="C81" s="122">
        <v>86.9</v>
      </c>
      <c r="D81" s="122">
        <v>96.5</v>
      </c>
      <c r="E81" s="122">
        <v>97.1</v>
      </c>
      <c r="F81" s="122">
        <v>97.6</v>
      </c>
      <c r="G81" s="122">
        <v>95.6</v>
      </c>
      <c r="H81" s="122">
        <v>93.4</v>
      </c>
      <c r="I81" s="122">
        <v>90.5</v>
      </c>
      <c r="J81" s="122">
        <v>0</v>
      </c>
      <c r="K81" s="122">
        <v>66.7</v>
      </c>
      <c r="L81" s="122">
        <v>75.2</v>
      </c>
      <c r="M81" s="122">
        <v>56.5</v>
      </c>
      <c r="N81" s="122">
        <v>56.3</v>
      </c>
      <c r="O81" s="122">
        <v>48.5</v>
      </c>
      <c r="P81" s="122">
        <v>42.4</v>
      </c>
      <c r="Q81" s="122">
        <v>26.1</v>
      </c>
      <c r="R81" s="122">
        <v>53.1</v>
      </c>
      <c r="S81" s="122">
        <v>0</v>
      </c>
      <c r="T81" s="122">
        <v>66.7</v>
      </c>
      <c r="U81" s="122">
        <v>80.5</v>
      </c>
      <c r="V81" s="122">
        <v>71.2</v>
      </c>
      <c r="W81" s="122">
        <v>71.099999999999994</v>
      </c>
      <c r="X81" s="122">
        <v>64.7</v>
      </c>
      <c r="Y81" s="122">
        <v>58.5</v>
      </c>
      <c r="Z81" s="122">
        <v>40.6</v>
      </c>
      <c r="AA81" s="122">
        <v>66.900000000000006</v>
      </c>
      <c r="AB81" s="167"/>
      <c r="AC81" s="122">
        <v>0.65</v>
      </c>
      <c r="AD81" s="122">
        <v>0.66</v>
      </c>
      <c r="AE81" s="122">
        <v>0.65</v>
      </c>
      <c r="AF81" s="122">
        <v>0.66</v>
      </c>
      <c r="AG81" s="122">
        <v>0.66</v>
      </c>
      <c r="AH81" s="122">
        <v>0.65</v>
      </c>
      <c r="AI81" s="122">
        <v>1.34</v>
      </c>
      <c r="AJ81" s="122">
        <v>0.75</v>
      </c>
      <c r="AK81" s="167"/>
      <c r="AL81" s="122">
        <v>0.47</v>
      </c>
      <c r="AM81" s="122">
        <v>0.48</v>
      </c>
      <c r="AN81" s="122">
        <v>0.48</v>
      </c>
      <c r="AO81" s="122">
        <v>0.48</v>
      </c>
      <c r="AP81" s="122">
        <v>0.49</v>
      </c>
      <c r="AQ81" s="122">
        <v>0.48</v>
      </c>
      <c r="AR81" s="122">
        <v>0.69</v>
      </c>
      <c r="AS81" s="122">
        <v>0.51</v>
      </c>
      <c r="AT81" s="166"/>
      <c r="AU81" s="122">
        <v>0.3</v>
      </c>
      <c r="AV81" s="122">
        <v>0.05</v>
      </c>
      <c r="AW81" s="122">
        <v>0.16</v>
      </c>
      <c r="AX81" s="122">
        <v>0.28999999999999998</v>
      </c>
      <c r="AY81" s="122">
        <v>0.32</v>
      </c>
      <c r="AZ81" s="122">
        <v>0.33</v>
      </c>
      <c r="BA81" s="122">
        <v>0.24</v>
      </c>
      <c r="BB81" s="122">
        <v>0.24</v>
      </c>
      <c r="BC81" s="166"/>
      <c r="BD81" s="122">
        <v>10.11</v>
      </c>
      <c r="BE81" s="105"/>
    </row>
    <row r="82" spans="1:57" ht="12.75">
      <c r="A82" s="216" t="s">
        <v>1980</v>
      </c>
      <c r="B82" s="122">
        <v>66.7</v>
      </c>
      <c r="C82" s="122">
        <v>50.4</v>
      </c>
      <c r="D82" s="122">
        <v>61</v>
      </c>
      <c r="E82" s="122">
        <v>52.2</v>
      </c>
      <c r="F82" s="122">
        <v>46</v>
      </c>
      <c r="G82" s="122">
        <v>36.9</v>
      </c>
      <c r="H82" s="122">
        <v>27.8</v>
      </c>
      <c r="I82" s="122">
        <v>48.7</v>
      </c>
      <c r="J82" s="122">
        <v>0</v>
      </c>
      <c r="K82" s="122">
        <v>66.7</v>
      </c>
      <c r="L82" s="122">
        <v>84.6</v>
      </c>
      <c r="M82" s="122">
        <v>85.8</v>
      </c>
      <c r="N82" s="122">
        <v>89.8</v>
      </c>
      <c r="O82" s="122">
        <v>85.7</v>
      </c>
      <c r="P82" s="122">
        <v>87.2</v>
      </c>
      <c r="Q82" s="122">
        <v>42.3</v>
      </c>
      <c r="R82" s="122">
        <v>77.400000000000006</v>
      </c>
      <c r="S82" s="122">
        <v>0</v>
      </c>
      <c r="T82" s="122">
        <v>66.7</v>
      </c>
      <c r="U82" s="122">
        <v>62.8</v>
      </c>
      <c r="V82" s="122">
        <v>71.2</v>
      </c>
      <c r="W82" s="122">
        <v>65.900000000000006</v>
      </c>
      <c r="X82" s="122">
        <v>59.8</v>
      </c>
      <c r="Y82" s="122">
        <v>51.8</v>
      </c>
      <c r="Z82" s="122">
        <v>33.4</v>
      </c>
      <c r="AA82" s="122">
        <v>59.8</v>
      </c>
      <c r="AB82" s="167"/>
      <c r="AC82" s="122">
        <v>0.69</v>
      </c>
      <c r="AD82" s="122">
        <v>0.68</v>
      </c>
      <c r="AE82" s="122">
        <v>0.68</v>
      </c>
      <c r="AF82" s="122">
        <v>0.69</v>
      </c>
      <c r="AG82" s="122">
        <v>0.74</v>
      </c>
      <c r="AH82" s="122">
        <v>0.77</v>
      </c>
      <c r="AI82" s="122">
        <v>1.5</v>
      </c>
      <c r="AJ82" s="122">
        <v>0.82</v>
      </c>
      <c r="AK82" s="167"/>
      <c r="AL82" s="122">
        <v>0.5</v>
      </c>
      <c r="AM82" s="122">
        <v>0.5</v>
      </c>
      <c r="AN82" s="122">
        <v>0.51</v>
      </c>
      <c r="AO82" s="122">
        <v>0.53</v>
      </c>
      <c r="AP82" s="122">
        <v>0.56999999999999995</v>
      </c>
      <c r="AQ82" s="122">
        <v>0.57999999999999996</v>
      </c>
      <c r="AR82" s="122">
        <v>0.78</v>
      </c>
      <c r="AS82" s="122">
        <v>0.56999999999999995</v>
      </c>
      <c r="AT82" s="166"/>
      <c r="AU82" s="122">
        <v>0.38</v>
      </c>
      <c r="AV82" s="122">
        <v>0.08</v>
      </c>
      <c r="AW82" s="122">
        <v>0.18</v>
      </c>
      <c r="AX82" s="122">
        <v>0.36</v>
      </c>
      <c r="AY82" s="122">
        <v>0.39</v>
      </c>
      <c r="AZ82" s="122">
        <v>0.4</v>
      </c>
      <c r="BA82" s="122">
        <v>0.39</v>
      </c>
      <c r="BB82" s="122">
        <v>0.31</v>
      </c>
      <c r="BC82" s="166"/>
      <c r="BD82" s="122">
        <v>10.72</v>
      </c>
      <c r="BE82" s="105"/>
    </row>
    <row r="83" spans="1:57" ht="12.75">
      <c r="A83" s="216" t="s">
        <v>1981</v>
      </c>
      <c r="B83" s="122">
        <v>66.7</v>
      </c>
      <c r="C83" s="122">
        <v>89.4</v>
      </c>
      <c r="D83" s="122">
        <v>93.4</v>
      </c>
      <c r="E83" s="122">
        <v>94.1</v>
      </c>
      <c r="F83" s="122">
        <v>94.7</v>
      </c>
      <c r="G83" s="122">
        <v>92.9</v>
      </c>
      <c r="H83" s="122">
        <v>87.8</v>
      </c>
      <c r="I83" s="122">
        <v>88.4</v>
      </c>
      <c r="J83" s="122">
        <v>0</v>
      </c>
      <c r="K83" s="122">
        <v>66.7</v>
      </c>
      <c r="L83" s="122">
        <v>91.1</v>
      </c>
      <c r="M83" s="122">
        <v>82.8</v>
      </c>
      <c r="N83" s="122">
        <v>83</v>
      </c>
      <c r="O83" s="122">
        <v>79.599999999999994</v>
      </c>
      <c r="P83" s="122">
        <v>80.099999999999994</v>
      </c>
      <c r="Q83" s="122">
        <v>67.7</v>
      </c>
      <c r="R83" s="122">
        <v>78.7</v>
      </c>
      <c r="S83" s="122">
        <v>0</v>
      </c>
      <c r="T83" s="122">
        <v>66.7</v>
      </c>
      <c r="U83" s="122">
        <v>90.2</v>
      </c>
      <c r="V83" s="122">
        <v>87.7</v>
      </c>
      <c r="W83" s="122">
        <v>88.1</v>
      </c>
      <c r="X83" s="122">
        <v>86.5</v>
      </c>
      <c r="Y83" s="122">
        <v>86</v>
      </c>
      <c r="Z83" s="122">
        <v>76.400000000000006</v>
      </c>
      <c r="AA83" s="122">
        <v>83.3</v>
      </c>
      <c r="AB83" s="167"/>
      <c r="AC83" s="122">
        <v>0.55000000000000004</v>
      </c>
      <c r="AD83" s="122">
        <v>0.56000000000000005</v>
      </c>
      <c r="AE83" s="122">
        <v>0.55000000000000004</v>
      </c>
      <c r="AF83" s="122">
        <v>0.56000000000000005</v>
      </c>
      <c r="AG83" s="122">
        <v>0.55000000000000004</v>
      </c>
      <c r="AH83" s="122">
        <v>0.56999999999999995</v>
      </c>
      <c r="AI83" s="122">
        <v>1.24</v>
      </c>
      <c r="AJ83" s="122">
        <v>0.65</v>
      </c>
      <c r="AK83" s="167"/>
      <c r="AL83" s="122">
        <v>0.43</v>
      </c>
      <c r="AM83" s="122">
        <v>0.43</v>
      </c>
      <c r="AN83" s="122">
        <v>0.44</v>
      </c>
      <c r="AO83" s="122">
        <v>0.45</v>
      </c>
      <c r="AP83" s="122">
        <v>0.45</v>
      </c>
      <c r="AQ83" s="122">
        <v>0.45</v>
      </c>
      <c r="AR83" s="122">
        <v>0.68</v>
      </c>
      <c r="AS83" s="122">
        <v>0.47</v>
      </c>
      <c r="AT83" s="166"/>
      <c r="AU83" s="122">
        <v>0.24</v>
      </c>
      <c r="AV83" s="122">
        <v>0.08</v>
      </c>
      <c r="AW83" s="122">
        <v>0.18</v>
      </c>
      <c r="AX83" s="122">
        <v>0.3</v>
      </c>
      <c r="AY83" s="122">
        <v>0.32</v>
      </c>
      <c r="AZ83" s="122">
        <v>0.35</v>
      </c>
      <c r="BA83" s="122">
        <v>0.27</v>
      </c>
      <c r="BB83" s="122">
        <v>0.25</v>
      </c>
      <c r="BC83" s="166"/>
      <c r="BD83" s="122">
        <v>10.119999999999999</v>
      </c>
      <c r="BE83" s="105"/>
    </row>
    <row r="84" spans="1:57" ht="12.75">
      <c r="A84" s="216" t="s">
        <v>1982</v>
      </c>
      <c r="B84" s="122">
        <v>66.7</v>
      </c>
      <c r="C84" s="122">
        <v>53.3</v>
      </c>
      <c r="D84" s="122">
        <v>70.7</v>
      </c>
      <c r="E84" s="122">
        <v>59.9</v>
      </c>
      <c r="F84" s="122">
        <v>54.8</v>
      </c>
      <c r="G84" s="122">
        <v>43.1</v>
      </c>
      <c r="H84" s="122">
        <v>30.5</v>
      </c>
      <c r="I84" s="122">
        <v>54.1</v>
      </c>
      <c r="J84" s="122">
        <v>0</v>
      </c>
      <c r="K84" s="122">
        <v>100</v>
      </c>
      <c r="L84" s="122">
        <v>100</v>
      </c>
      <c r="M84" s="122">
        <v>95.4</v>
      </c>
      <c r="N84" s="122">
        <v>98.3</v>
      </c>
      <c r="O84" s="122">
        <v>97.5</v>
      </c>
      <c r="P84" s="122">
        <v>97.6</v>
      </c>
      <c r="Q84" s="122">
        <v>87.1</v>
      </c>
      <c r="R84" s="122">
        <v>96.6</v>
      </c>
      <c r="S84" s="122">
        <v>0</v>
      </c>
      <c r="T84" s="122">
        <v>80</v>
      </c>
      <c r="U84" s="122">
        <v>69</v>
      </c>
      <c r="V84" s="122">
        <v>81.099999999999994</v>
      </c>
      <c r="W84" s="122">
        <v>74.400000000000006</v>
      </c>
      <c r="X84" s="122">
        <v>70.2</v>
      </c>
      <c r="Y84" s="122">
        <v>59.8</v>
      </c>
      <c r="Z84" s="122">
        <v>45.2</v>
      </c>
      <c r="AA84" s="122">
        <v>69.400000000000006</v>
      </c>
      <c r="AB84" s="167"/>
      <c r="AC84" s="122">
        <v>0.65</v>
      </c>
      <c r="AD84" s="122">
        <v>0.65</v>
      </c>
      <c r="AE84" s="122">
        <v>0.64</v>
      </c>
      <c r="AF84" s="122">
        <v>0.66</v>
      </c>
      <c r="AG84" s="122">
        <v>0.67</v>
      </c>
      <c r="AH84" s="122">
        <v>0.73</v>
      </c>
      <c r="AI84" s="122">
        <v>1.42</v>
      </c>
      <c r="AJ84" s="122">
        <v>0.78</v>
      </c>
      <c r="AK84" s="167"/>
      <c r="AL84" s="122">
        <v>0.47</v>
      </c>
      <c r="AM84" s="122">
        <v>0.47</v>
      </c>
      <c r="AN84" s="122">
        <v>0.48</v>
      </c>
      <c r="AO84" s="122">
        <v>0.5</v>
      </c>
      <c r="AP84" s="122">
        <v>0.51</v>
      </c>
      <c r="AQ84" s="122">
        <v>0.54</v>
      </c>
      <c r="AR84" s="122">
        <v>0.73</v>
      </c>
      <c r="AS84" s="122">
        <v>0.53</v>
      </c>
      <c r="AT84" s="166"/>
      <c r="AU84" s="122">
        <v>0.03</v>
      </c>
      <c r="AV84" s="122">
        <v>0.17</v>
      </c>
      <c r="AW84" s="122">
        <v>0.25</v>
      </c>
      <c r="AX84" s="122">
        <v>0.36</v>
      </c>
      <c r="AY84" s="122">
        <v>0.39</v>
      </c>
      <c r="AZ84" s="122">
        <v>0.43</v>
      </c>
      <c r="BA84" s="122">
        <v>0.37</v>
      </c>
      <c r="BB84" s="122">
        <v>0.28999999999999998</v>
      </c>
      <c r="BC84" s="166"/>
      <c r="BD84" s="122">
        <v>10.33</v>
      </c>
      <c r="BE84" s="105"/>
    </row>
    <row r="85" spans="1:57" ht="12.75">
      <c r="A85" s="216" t="s">
        <v>1983</v>
      </c>
      <c r="B85" s="122">
        <v>66.7</v>
      </c>
      <c r="C85" s="122">
        <v>80.8</v>
      </c>
      <c r="D85" s="122">
        <v>89</v>
      </c>
      <c r="E85" s="122">
        <v>75.5</v>
      </c>
      <c r="F85" s="122">
        <v>78.400000000000006</v>
      </c>
      <c r="G85" s="122">
        <v>70.599999999999994</v>
      </c>
      <c r="H85" s="122">
        <v>56.1</v>
      </c>
      <c r="I85" s="122">
        <v>73.900000000000006</v>
      </c>
      <c r="J85" s="122">
        <v>0</v>
      </c>
      <c r="K85" s="122">
        <v>100</v>
      </c>
      <c r="L85" s="122">
        <v>98.9</v>
      </c>
      <c r="M85" s="122">
        <v>95.2</v>
      </c>
      <c r="N85" s="122">
        <v>85.8</v>
      </c>
      <c r="O85" s="122">
        <v>75.5</v>
      </c>
      <c r="P85" s="122">
        <v>66.599999999999994</v>
      </c>
      <c r="Q85" s="122">
        <v>45.4</v>
      </c>
      <c r="R85" s="122">
        <v>81.099999999999994</v>
      </c>
      <c r="S85" s="122">
        <v>0</v>
      </c>
      <c r="T85" s="122">
        <v>80</v>
      </c>
      <c r="U85" s="122">
        <v>88.9</v>
      </c>
      <c r="V85" s="122">
        <v>91.9</v>
      </c>
      <c r="W85" s="122">
        <v>80.3</v>
      </c>
      <c r="X85" s="122">
        <v>76.900000000000006</v>
      </c>
      <c r="Y85" s="122">
        <v>68.5</v>
      </c>
      <c r="Z85" s="122">
        <v>50.1</v>
      </c>
      <c r="AA85" s="122">
        <v>77.3</v>
      </c>
      <c r="AB85" s="167"/>
      <c r="AC85" s="122">
        <v>0.65</v>
      </c>
      <c r="AD85" s="122">
        <v>0.64</v>
      </c>
      <c r="AE85" s="122">
        <v>0.63</v>
      </c>
      <c r="AF85" s="122">
        <v>0.69</v>
      </c>
      <c r="AG85" s="122">
        <v>0.71</v>
      </c>
      <c r="AH85" s="122">
        <v>0.79</v>
      </c>
      <c r="AI85" s="122">
        <v>1.52</v>
      </c>
      <c r="AJ85" s="122">
        <v>0.8</v>
      </c>
      <c r="AK85" s="122">
        <v>1.75</v>
      </c>
      <c r="AL85" s="122">
        <v>0.47</v>
      </c>
      <c r="AM85" s="122">
        <v>0.47</v>
      </c>
      <c r="AN85" s="122">
        <v>0.47</v>
      </c>
      <c r="AO85" s="122">
        <v>0.53</v>
      </c>
      <c r="AP85" s="122">
        <v>0.55000000000000004</v>
      </c>
      <c r="AQ85" s="122">
        <v>0.57999999999999996</v>
      </c>
      <c r="AR85" s="122">
        <v>0.78</v>
      </c>
      <c r="AS85" s="122">
        <v>0.55000000000000004</v>
      </c>
      <c r="AT85" s="122">
        <v>1</v>
      </c>
      <c r="AU85" s="122">
        <v>0.03</v>
      </c>
      <c r="AV85" s="122">
        <v>0.14000000000000001</v>
      </c>
      <c r="AW85" s="122">
        <v>0.22</v>
      </c>
      <c r="AX85" s="122">
        <v>0.34</v>
      </c>
      <c r="AY85" s="122">
        <v>0.33</v>
      </c>
      <c r="AZ85" s="122">
        <v>0.35</v>
      </c>
      <c r="BA85" s="122">
        <v>0.26</v>
      </c>
      <c r="BB85" s="122">
        <v>0.24</v>
      </c>
      <c r="BC85" s="122">
        <v>0.2</v>
      </c>
      <c r="BD85" s="122">
        <v>11.26</v>
      </c>
      <c r="BE85" s="105"/>
    </row>
    <row r="86" spans="1:57" ht="12.75">
      <c r="A86" s="216" t="s">
        <v>1984</v>
      </c>
      <c r="B86" s="122">
        <v>66.7</v>
      </c>
      <c r="C86" s="122">
        <v>62.9</v>
      </c>
      <c r="D86" s="122">
        <v>54.9</v>
      </c>
      <c r="E86" s="122">
        <v>59.7</v>
      </c>
      <c r="F86" s="122">
        <v>51.3</v>
      </c>
      <c r="G86" s="122">
        <v>35.1</v>
      </c>
      <c r="H86" s="122">
        <v>20.3</v>
      </c>
      <c r="I86" s="122">
        <v>50.1</v>
      </c>
      <c r="J86" s="122">
        <v>0</v>
      </c>
      <c r="K86" s="122">
        <v>100</v>
      </c>
      <c r="L86" s="122">
        <v>70.2</v>
      </c>
      <c r="M86" s="122">
        <v>64.599999999999994</v>
      </c>
      <c r="N86" s="122">
        <v>67.2</v>
      </c>
      <c r="O86" s="122">
        <v>58.8</v>
      </c>
      <c r="P86" s="122">
        <v>44</v>
      </c>
      <c r="Q86" s="122">
        <v>32.5</v>
      </c>
      <c r="R86" s="122">
        <v>62.5</v>
      </c>
      <c r="S86" s="122">
        <v>0</v>
      </c>
      <c r="T86" s="122">
        <v>80</v>
      </c>
      <c r="U86" s="122">
        <v>66.099999999999994</v>
      </c>
      <c r="V86" s="122">
        <v>59.3</v>
      </c>
      <c r="W86" s="122">
        <v>63.2</v>
      </c>
      <c r="X86" s="122">
        <v>54.7</v>
      </c>
      <c r="Y86" s="122">
        <v>39</v>
      </c>
      <c r="Z86" s="122">
        <v>24.9</v>
      </c>
      <c r="AA86" s="122">
        <v>55.6</v>
      </c>
      <c r="AB86" s="167"/>
      <c r="AC86" s="122">
        <v>0.61</v>
      </c>
      <c r="AD86" s="122">
        <v>0.72</v>
      </c>
      <c r="AE86" s="122">
        <v>0.6</v>
      </c>
      <c r="AF86" s="122">
        <v>0.71</v>
      </c>
      <c r="AG86" s="122">
        <v>0.73</v>
      </c>
      <c r="AH86" s="122">
        <v>0.89</v>
      </c>
      <c r="AI86" s="122">
        <v>1.64</v>
      </c>
      <c r="AJ86" s="122">
        <v>0.84</v>
      </c>
      <c r="AK86" s="122">
        <v>1.54</v>
      </c>
      <c r="AL86" s="122">
        <v>0.45</v>
      </c>
      <c r="AM86" s="122">
        <v>0.5</v>
      </c>
      <c r="AN86" s="122">
        <v>0.48</v>
      </c>
      <c r="AO86" s="122">
        <v>0.53</v>
      </c>
      <c r="AP86" s="122">
        <v>0.56999999999999995</v>
      </c>
      <c r="AQ86" s="122">
        <v>0.63</v>
      </c>
      <c r="AR86" s="122">
        <v>0.87</v>
      </c>
      <c r="AS86" s="122">
        <v>0.57999999999999996</v>
      </c>
      <c r="AT86" s="122">
        <v>1</v>
      </c>
      <c r="AU86" s="122">
        <v>0.12</v>
      </c>
      <c r="AV86" s="122">
        <v>0.24</v>
      </c>
      <c r="AW86" s="122">
        <v>0.25</v>
      </c>
      <c r="AX86" s="122">
        <v>0.44</v>
      </c>
      <c r="AY86" s="122">
        <v>0.43</v>
      </c>
      <c r="AZ86" s="122">
        <v>0.51</v>
      </c>
      <c r="BA86" s="122">
        <v>0.39</v>
      </c>
      <c r="BB86" s="122">
        <v>0.34</v>
      </c>
      <c r="BC86" s="122">
        <v>0.24</v>
      </c>
      <c r="BD86" s="122">
        <v>11.81</v>
      </c>
      <c r="BE86" s="105"/>
    </row>
    <row r="87" spans="1:57" ht="12.75">
      <c r="A87" s="216" t="s">
        <v>1985</v>
      </c>
      <c r="B87" s="122">
        <v>66.7</v>
      </c>
      <c r="C87" s="122">
        <v>70</v>
      </c>
      <c r="D87" s="122">
        <v>66.3</v>
      </c>
      <c r="E87" s="122">
        <v>64.3</v>
      </c>
      <c r="F87" s="122">
        <v>58</v>
      </c>
      <c r="G87" s="122">
        <v>41</v>
      </c>
      <c r="H87" s="122">
        <v>24.1</v>
      </c>
      <c r="I87" s="122">
        <v>55.8</v>
      </c>
      <c r="J87" s="122">
        <v>0</v>
      </c>
      <c r="K87" s="122">
        <v>100</v>
      </c>
      <c r="L87" s="122">
        <v>68.3</v>
      </c>
      <c r="M87" s="122">
        <v>66.400000000000006</v>
      </c>
      <c r="N87" s="122">
        <v>64.2</v>
      </c>
      <c r="O87" s="122">
        <v>50.6</v>
      </c>
      <c r="P87" s="122">
        <v>36.5</v>
      </c>
      <c r="Q87" s="122">
        <v>19.3</v>
      </c>
      <c r="R87" s="122">
        <v>57.9</v>
      </c>
      <c r="S87" s="122">
        <v>0</v>
      </c>
      <c r="T87" s="122">
        <v>80</v>
      </c>
      <c r="U87" s="122">
        <v>69</v>
      </c>
      <c r="V87" s="122">
        <v>66.3</v>
      </c>
      <c r="W87" s="122">
        <v>64.2</v>
      </c>
      <c r="X87" s="122">
        <v>54</v>
      </c>
      <c r="Y87" s="122">
        <v>38.6</v>
      </c>
      <c r="Z87" s="122">
        <v>21.4</v>
      </c>
      <c r="AA87" s="122">
        <v>56.8</v>
      </c>
      <c r="AB87" s="167"/>
      <c r="AC87" s="122">
        <v>0.65</v>
      </c>
      <c r="AD87" s="122">
        <v>0.63</v>
      </c>
      <c r="AE87" s="122">
        <v>0.64</v>
      </c>
      <c r="AF87" s="122">
        <v>0.66</v>
      </c>
      <c r="AG87" s="122">
        <v>0.7</v>
      </c>
      <c r="AH87" s="122">
        <v>0.73</v>
      </c>
      <c r="AI87" s="122">
        <v>1.6</v>
      </c>
      <c r="AJ87" s="122">
        <v>0.8</v>
      </c>
      <c r="AK87" s="122">
        <v>1.75</v>
      </c>
      <c r="AL87" s="122">
        <v>0.47</v>
      </c>
      <c r="AM87" s="122">
        <v>0.46</v>
      </c>
      <c r="AN87" s="122">
        <v>0.49</v>
      </c>
      <c r="AO87" s="122">
        <v>0.51</v>
      </c>
      <c r="AP87" s="122">
        <v>0.55000000000000004</v>
      </c>
      <c r="AQ87" s="122">
        <v>0.56999999999999995</v>
      </c>
      <c r="AR87" s="122">
        <v>0.82</v>
      </c>
      <c r="AS87" s="122">
        <v>0.55000000000000004</v>
      </c>
      <c r="AT87" s="122">
        <v>1</v>
      </c>
      <c r="AU87" s="122">
        <v>0.16</v>
      </c>
      <c r="AV87" s="122">
        <v>0.17</v>
      </c>
      <c r="AW87" s="122">
        <v>0.26</v>
      </c>
      <c r="AX87" s="122">
        <v>0.39</v>
      </c>
      <c r="AY87" s="122">
        <v>0.41</v>
      </c>
      <c r="AZ87" s="122">
        <v>0.43</v>
      </c>
      <c r="BA87" s="122">
        <v>0.42</v>
      </c>
      <c r="BB87" s="122">
        <v>0.32</v>
      </c>
      <c r="BC87" s="122">
        <v>0.08</v>
      </c>
      <c r="BD87" s="122">
        <v>11.33</v>
      </c>
      <c r="BE87" s="105"/>
    </row>
    <row r="88" spans="1:57" ht="12.75">
      <c r="A88" s="216" t="s">
        <v>594</v>
      </c>
      <c r="B88" s="122">
        <v>33.299999999999997</v>
      </c>
      <c r="C88" s="122">
        <v>64</v>
      </c>
      <c r="D88" s="122">
        <v>64.7</v>
      </c>
      <c r="E88" s="122">
        <v>65.400000000000006</v>
      </c>
      <c r="F88" s="122">
        <v>63.2</v>
      </c>
      <c r="G88" s="122">
        <v>55.7</v>
      </c>
      <c r="H88" s="122">
        <v>38.9</v>
      </c>
      <c r="I88" s="122">
        <v>55</v>
      </c>
      <c r="J88" s="122">
        <v>0</v>
      </c>
      <c r="K88" s="122">
        <v>100</v>
      </c>
      <c r="L88" s="122">
        <v>100</v>
      </c>
      <c r="M88" s="122">
        <v>73.3</v>
      </c>
      <c r="N88" s="122">
        <v>84.1</v>
      </c>
      <c r="O88" s="122">
        <v>85.1</v>
      </c>
      <c r="P88" s="122">
        <v>91.5</v>
      </c>
      <c r="Q88" s="122">
        <v>68.400000000000006</v>
      </c>
      <c r="R88" s="122">
        <v>86.1</v>
      </c>
      <c r="S88" s="122">
        <v>0</v>
      </c>
      <c r="T88" s="122">
        <v>50</v>
      </c>
      <c r="U88" s="122">
        <v>78</v>
      </c>
      <c r="V88" s="122">
        <v>68.8</v>
      </c>
      <c r="W88" s="122">
        <v>73.599999999999994</v>
      </c>
      <c r="X88" s="122">
        <v>72.599999999999994</v>
      </c>
      <c r="Y88" s="122">
        <v>69.3</v>
      </c>
      <c r="Z88" s="122">
        <v>49.6</v>
      </c>
      <c r="AA88" s="122">
        <v>67.2</v>
      </c>
      <c r="AB88" s="167"/>
      <c r="AC88" s="122">
        <v>0.73</v>
      </c>
      <c r="AD88" s="122">
        <v>0.71</v>
      </c>
      <c r="AE88" s="122">
        <v>0.72</v>
      </c>
      <c r="AF88" s="122">
        <v>0.83</v>
      </c>
      <c r="AG88" s="122">
        <v>0.86</v>
      </c>
      <c r="AH88" s="122">
        <v>0.89</v>
      </c>
      <c r="AI88" s="122">
        <v>1.65</v>
      </c>
      <c r="AJ88" s="122">
        <v>0.91</v>
      </c>
      <c r="AK88" s="167"/>
      <c r="AL88" s="122">
        <v>0.53</v>
      </c>
      <c r="AM88" s="122">
        <v>0.52</v>
      </c>
      <c r="AN88" s="122">
        <v>0.53</v>
      </c>
      <c r="AO88" s="122">
        <v>0.62</v>
      </c>
      <c r="AP88" s="122">
        <v>0.64</v>
      </c>
      <c r="AQ88" s="122">
        <v>0.65</v>
      </c>
      <c r="AR88" s="122">
        <v>0.85</v>
      </c>
      <c r="AS88" s="122">
        <v>0.62</v>
      </c>
      <c r="AT88" s="166"/>
      <c r="AU88" s="122">
        <v>0.51</v>
      </c>
      <c r="AV88" s="122">
        <v>0.17</v>
      </c>
      <c r="AW88" s="122">
        <v>0.28000000000000003</v>
      </c>
      <c r="AX88" s="122">
        <v>0.42</v>
      </c>
      <c r="AY88" s="122">
        <v>0.46</v>
      </c>
      <c r="AZ88" s="122">
        <v>0.54</v>
      </c>
      <c r="BA88" s="122">
        <v>0.52</v>
      </c>
      <c r="BB88" s="122">
        <v>0.41</v>
      </c>
      <c r="BC88" s="166"/>
      <c r="BD88" s="122">
        <v>11.2</v>
      </c>
      <c r="BE88" s="105"/>
    </row>
    <row r="89" spans="1:57" ht="12.75">
      <c r="A89" s="123" t="s">
        <v>599</v>
      </c>
      <c r="B89" s="122">
        <v>33.299999999999997</v>
      </c>
      <c r="C89" s="122">
        <v>60.8</v>
      </c>
      <c r="D89" s="122">
        <v>64.900000000000006</v>
      </c>
      <c r="E89" s="122">
        <v>73.099999999999994</v>
      </c>
      <c r="F89" s="122">
        <v>73.599999999999994</v>
      </c>
      <c r="G89" s="122">
        <v>51.8</v>
      </c>
      <c r="H89" s="122">
        <v>25.5</v>
      </c>
      <c r="I89" s="122">
        <v>54.7</v>
      </c>
      <c r="J89" s="122">
        <v>0</v>
      </c>
      <c r="K89" s="122">
        <v>100</v>
      </c>
      <c r="L89" s="122">
        <v>8.1999999999999993</v>
      </c>
      <c r="M89" s="122">
        <v>5.3</v>
      </c>
      <c r="N89" s="122">
        <v>9</v>
      </c>
      <c r="O89" s="122">
        <v>9.4</v>
      </c>
      <c r="P89" s="122">
        <v>6.2</v>
      </c>
      <c r="Q89" s="122">
        <v>2.4</v>
      </c>
      <c r="R89" s="122">
        <v>20.100000000000001</v>
      </c>
      <c r="S89" s="122">
        <v>0</v>
      </c>
      <c r="T89" s="122">
        <v>50</v>
      </c>
      <c r="U89" s="122">
        <v>14.4</v>
      </c>
      <c r="V89" s="122">
        <v>9.6999999999999993</v>
      </c>
      <c r="W89" s="122">
        <v>15.8</v>
      </c>
      <c r="X89" s="122">
        <v>16.5</v>
      </c>
      <c r="Y89" s="122">
        <v>11.1</v>
      </c>
      <c r="Z89" s="122">
        <v>4.4000000000000004</v>
      </c>
      <c r="AA89" s="122">
        <v>29.4</v>
      </c>
      <c r="AB89" s="167"/>
      <c r="AC89" s="122">
        <v>0.73</v>
      </c>
      <c r="AD89" s="122">
        <v>0.72</v>
      </c>
      <c r="AE89" s="122">
        <v>0.75</v>
      </c>
      <c r="AF89" s="122">
        <v>0.89</v>
      </c>
      <c r="AG89" s="122">
        <v>0.93</v>
      </c>
      <c r="AH89" s="122">
        <v>1.05</v>
      </c>
      <c r="AI89" s="122">
        <v>1.89</v>
      </c>
      <c r="AJ89" s="122">
        <v>0.99</v>
      </c>
      <c r="AK89" s="167"/>
      <c r="AL89" s="122">
        <v>0.53</v>
      </c>
      <c r="AM89" s="122">
        <v>0.53</v>
      </c>
      <c r="AN89" s="122">
        <v>0.56000000000000005</v>
      </c>
      <c r="AO89" s="122">
        <v>0.65</v>
      </c>
      <c r="AP89" s="122">
        <v>0.69</v>
      </c>
      <c r="AQ89" s="122">
        <v>0.77</v>
      </c>
      <c r="AR89" s="122">
        <v>0.97</v>
      </c>
      <c r="AS89" s="122">
        <v>0.67</v>
      </c>
      <c r="AT89" s="166"/>
      <c r="AU89" s="122">
        <v>0.51</v>
      </c>
      <c r="AV89" s="122">
        <v>0.06</v>
      </c>
      <c r="AW89" s="122">
        <v>0.14000000000000001</v>
      </c>
      <c r="AX89" s="122">
        <v>0.3</v>
      </c>
      <c r="AY89" s="122">
        <v>0.42</v>
      </c>
      <c r="AZ89" s="122">
        <v>0.51</v>
      </c>
      <c r="BA89" s="122">
        <v>0.53</v>
      </c>
      <c r="BB89" s="122">
        <v>0.35</v>
      </c>
      <c r="BC89" s="166"/>
      <c r="BD89" s="122">
        <v>11.77</v>
      </c>
      <c r="BE89" s="105"/>
    </row>
    <row r="90" spans="1:57" ht="12.75">
      <c r="A90" s="123" t="s">
        <v>603</v>
      </c>
      <c r="B90" s="122">
        <v>33.299999999999997</v>
      </c>
      <c r="C90" s="122">
        <v>34.299999999999997</v>
      </c>
      <c r="D90" s="122">
        <v>46.6</v>
      </c>
      <c r="E90" s="122">
        <v>43.6</v>
      </c>
      <c r="F90" s="122">
        <v>34</v>
      </c>
      <c r="G90" s="122">
        <v>17</v>
      </c>
      <c r="H90" s="122">
        <v>8.6</v>
      </c>
      <c r="I90" s="122">
        <v>31.1</v>
      </c>
      <c r="J90" s="122">
        <v>0</v>
      </c>
      <c r="K90" s="122">
        <v>100</v>
      </c>
      <c r="L90" s="122">
        <v>80</v>
      </c>
      <c r="M90" s="122">
        <v>65.8</v>
      </c>
      <c r="N90" s="122">
        <v>67.8</v>
      </c>
      <c r="O90" s="122">
        <v>51.1</v>
      </c>
      <c r="P90" s="122">
        <v>27.9</v>
      </c>
      <c r="Q90" s="122">
        <v>15.8</v>
      </c>
      <c r="R90" s="122">
        <v>58.3</v>
      </c>
      <c r="S90" s="122">
        <v>0</v>
      </c>
      <c r="T90" s="122">
        <v>50</v>
      </c>
      <c r="U90" s="122">
        <v>47.4</v>
      </c>
      <c r="V90" s="122">
        <v>54.2</v>
      </c>
      <c r="W90" s="122">
        <v>52.6</v>
      </c>
      <c r="X90" s="122">
        <v>40.299999999999997</v>
      </c>
      <c r="Y90" s="122">
        <v>20.7</v>
      </c>
      <c r="Z90" s="122">
        <v>10.8</v>
      </c>
      <c r="AA90" s="122">
        <v>40.5</v>
      </c>
      <c r="AB90" s="167"/>
      <c r="AC90" s="122">
        <v>0.73</v>
      </c>
      <c r="AD90" s="122">
        <v>0.73</v>
      </c>
      <c r="AE90" s="122">
        <v>0.73</v>
      </c>
      <c r="AF90" s="122">
        <v>0.82</v>
      </c>
      <c r="AG90" s="122">
        <v>0.91</v>
      </c>
      <c r="AH90" s="122">
        <v>1.01</v>
      </c>
      <c r="AI90" s="122">
        <v>1.75</v>
      </c>
      <c r="AJ90" s="122">
        <v>0.95</v>
      </c>
      <c r="AK90" s="167"/>
      <c r="AL90" s="122">
        <v>0.53</v>
      </c>
      <c r="AM90" s="122">
        <v>0.54</v>
      </c>
      <c r="AN90" s="122">
        <v>0.54</v>
      </c>
      <c r="AO90" s="122">
        <v>0.61</v>
      </c>
      <c r="AP90" s="122">
        <v>0.67</v>
      </c>
      <c r="AQ90" s="122">
        <v>0.74</v>
      </c>
      <c r="AR90" s="122">
        <v>0.9</v>
      </c>
      <c r="AS90" s="122">
        <v>0.65</v>
      </c>
      <c r="AT90" s="166"/>
      <c r="AU90" s="122">
        <v>0.51</v>
      </c>
      <c r="AV90" s="122">
        <v>0.27</v>
      </c>
      <c r="AW90" s="122">
        <v>0.39</v>
      </c>
      <c r="AX90" s="122">
        <v>0.5</v>
      </c>
      <c r="AY90" s="122">
        <v>0.52</v>
      </c>
      <c r="AZ90" s="122">
        <v>0.56000000000000005</v>
      </c>
      <c r="BA90" s="122">
        <v>0.5</v>
      </c>
      <c r="BB90" s="122">
        <v>0.46</v>
      </c>
      <c r="BC90" s="166"/>
      <c r="BD90" s="122">
        <v>11.5</v>
      </c>
      <c r="BE90" s="105"/>
    </row>
    <row r="91" spans="1:57" ht="12.75">
      <c r="A91" s="123" t="s">
        <v>1986</v>
      </c>
      <c r="B91" s="122">
        <v>100</v>
      </c>
      <c r="C91" s="122">
        <v>72.5</v>
      </c>
      <c r="D91" s="122">
        <v>81</v>
      </c>
      <c r="E91" s="122">
        <v>70.8</v>
      </c>
      <c r="F91" s="122">
        <v>63.2</v>
      </c>
      <c r="G91" s="122">
        <v>55.2</v>
      </c>
      <c r="H91" s="122">
        <v>47.1</v>
      </c>
      <c r="I91" s="122">
        <v>70</v>
      </c>
      <c r="J91" s="122">
        <v>0</v>
      </c>
      <c r="K91" s="122">
        <v>75</v>
      </c>
      <c r="L91" s="122">
        <v>93.6</v>
      </c>
      <c r="M91" s="122">
        <v>92.4</v>
      </c>
      <c r="N91" s="122">
        <v>94.6</v>
      </c>
      <c r="O91" s="122">
        <v>89.9</v>
      </c>
      <c r="P91" s="122">
        <v>93</v>
      </c>
      <c r="Q91" s="122">
        <v>31.1</v>
      </c>
      <c r="R91" s="122">
        <v>81.400000000000006</v>
      </c>
      <c r="S91" s="122">
        <v>0</v>
      </c>
      <c r="T91" s="122">
        <v>85.7</v>
      </c>
      <c r="U91" s="122">
        <v>81.5</v>
      </c>
      <c r="V91" s="122">
        <v>86.2</v>
      </c>
      <c r="W91" s="122">
        <v>80.900000000000006</v>
      </c>
      <c r="X91" s="122">
        <v>74.099999999999994</v>
      </c>
      <c r="Y91" s="122">
        <v>69.099999999999994</v>
      </c>
      <c r="Z91" s="122">
        <v>37.299999999999997</v>
      </c>
      <c r="AA91" s="122">
        <v>75.2</v>
      </c>
      <c r="AB91" s="167"/>
      <c r="AC91" s="122">
        <v>0.64</v>
      </c>
      <c r="AD91" s="122">
        <v>0.62</v>
      </c>
      <c r="AE91" s="122">
        <v>0.62</v>
      </c>
      <c r="AF91" s="122">
        <v>0.62</v>
      </c>
      <c r="AG91" s="122">
        <v>0.63</v>
      </c>
      <c r="AH91" s="122">
        <v>0.66</v>
      </c>
      <c r="AI91" s="122">
        <v>1.38</v>
      </c>
      <c r="AJ91" s="122">
        <v>0.74</v>
      </c>
      <c r="AK91" s="122">
        <v>1.99</v>
      </c>
      <c r="AL91" s="122">
        <v>0.46</v>
      </c>
      <c r="AM91" s="122">
        <v>0.46</v>
      </c>
      <c r="AN91" s="122">
        <v>0.47</v>
      </c>
      <c r="AO91" s="122">
        <v>0.47</v>
      </c>
      <c r="AP91" s="122">
        <v>0.48</v>
      </c>
      <c r="AQ91" s="122">
        <v>0.49</v>
      </c>
      <c r="AR91" s="122">
        <v>0.71</v>
      </c>
      <c r="AS91" s="122">
        <v>0.51</v>
      </c>
      <c r="AT91" s="122">
        <v>1</v>
      </c>
      <c r="AU91" s="122">
        <v>0.34</v>
      </c>
      <c r="AV91" s="122">
        <v>0.11</v>
      </c>
      <c r="AW91" s="122">
        <v>0.22</v>
      </c>
      <c r="AX91" s="122">
        <v>0.38</v>
      </c>
      <c r="AY91" s="122">
        <v>0.41</v>
      </c>
      <c r="AZ91" s="122">
        <v>0.45</v>
      </c>
      <c r="BA91" s="122">
        <v>0.31</v>
      </c>
      <c r="BB91" s="122">
        <v>0.32</v>
      </c>
      <c r="BC91" s="122">
        <v>0.02</v>
      </c>
      <c r="BD91" s="122">
        <v>11.09</v>
      </c>
      <c r="BE91" s="105"/>
    </row>
    <row r="92" spans="1:57" ht="12.75">
      <c r="A92" s="216" t="s">
        <v>1987</v>
      </c>
      <c r="B92" s="122">
        <v>100</v>
      </c>
      <c r="C92" s="122">
        <v>80</v>
      </c>
      <c r="D92" s="122">
        <v>91.2</v>
      </c>
      <c r="E92" s="122">
        <v>88.9</v>
      </c>
      <c r="F92" s="122">
        <v>86.8</v>
      </c>
      <c r="G92" s="122">
        <v>77.900000000000006</v>
      </c>
      <c r="H92" s="122">
        <v>67.599999999999994</v>
      </c>
      <c r="I92" s="122">
        <v>84.6</v>
      </c>
      <c r="J92" s="122">
        <v>0</v>
      </c>
      <c r="K92" s="122">
        <v>75</v>
      </c>
      <c r="L92" s="122">
        <v>95.2</v>
      </c>
      <c r="M92" s="122">
        <v>91.2</v>
      </c>
      <c r="N92" s="122">
        <v>93.5</v>
      </c>
      <c r="O92" s="122">
        <v>91.5</v>
      </c>
      <c r="P92" s="122">
        <v>93.4</v>
      </c>
      <c r="Q92" s="122">
        <v>34.5</v>
      </c>
      <c r="R92" s="122">
        <v>82</v>
      </c>
      <c r="S92" s="122">
        <v>0</v>
      </c>
      <c r="T92" s="122">
        <v>85.7</v>
      </c>
      <c r="U92" s="122">
        <v>87</v>
      </c>
      <c r="V92" s="122">
        <v>91.2</v>
      </c>
      <c r="W92" s="122">
        <v>91.1</v>
      </c>
      <c r="X92" s="122">
        <v>89.1</v>
      </c>
      <c r="Y92" s="122">
        <v>84.9</v>
      </c>
      <c r="Z92" s="122">
        <v>45.7</v>
      </c>
      <c r="AA92" s="122">
        <v>83.3</v>
      </c>
      <c r="AB92" s="167"/>
      <c r="AC92" s="122">
        <v>0.64</v>
      </c>
      <c r="AD92" s="122">
        <v>0.62</v>
      </c>
      <c r="AE92" s="122">
        <v>0.61</v>
      </c>
      <c r="AF92" s="122">
        <v>0.61</v>
      </c>
      <c r="AG92" s="122">
        <v>0.62</v>
      </c>
      <c r="AH92" s="122">
        <v>0.64</v>
      </c>
      <c r="AI92" s="122">
        <v>1.35</v>
      </c>
      <c r="AJ92" s="122">
        <v>0.73</v>
      </c>
      <c r="AK92" s="122">
        <v>1.99</v>
      </c>
      <c r="AL92" s="122">
        <v>0.46</v>
      </c>
      <c r="AM92" s="122">
        <v>0.46</v>
      </c>
      <c r="AN92" s="122">
        <v>0.46</v>
      </c>
      <c r="AO92" s="122">
        <v>0.46</v>
      </c>
      <c r="AP92" s="122">
        <v>0.47</v>
      </c>
      <c r="AQ92" s="122">
        <v>0.47</v>
      </c>
      <c r="AR92" s="122">
        <v>0.69</v>
      </c>
      <c r="AS92" s="122">
        <v>0.5</v>
      </c>
      <c r="AT92" s="122">
        <v>1</v>
      </c>
      <c r="AU92" s="122">
        <v>0.33</v>
      </c>
      <c r="AV92" s="122">
        <v>0.08</v>
      </c>
      <c r="AW92" s="122">
        <v>0.19</v>
      </c>
      <c r="AX92" s="122">
        <v>0.34</v>
      </c>
      <c r="AY92" s="122">
        <v>0.36</v>
      </c>
      <c r="AZ92" s="122">
        <v>0.4</v>
      </c>
      <c r="BA92" s="122">
        <v>0.27</v>
      </c>
      <c r="BB92" s="122">
        <v>0.28000000000000003</v>
      </c>
      <c r="BC92" s="122">
        <v>0.05</v>
      </c>
      <c r="BD92" s="122">
        <v>11.01</v>
      </c>
      <c r="BE92" s="105"/>
    </row>
    <row r="93" spans="1:57" ht="12.75">
      <c r="A93" s="216" t="s">
        <v>1988</v>
      </c>
      <c r="B93" s="122">
        <v>33.299999999999997</v>
      </c>
      <c r="C93" s="122">
        <v>33.799999999999997</v>
      </c>
      <c r="D93" s="122">
        <v>41.7</v>
      </c>
      <c r="E93" s="122">
        <v>38.1</v>
      </c>
      <c r="F93" s="122">
        <v>32</v>
      </c>
      <c r="G93" s="122">
        <v>24.7</v>
      </c>
      <c r="H93" s="122">
        <v>14.6</v>
      </c>
      <c r="I93" s="122">
        <v>31.2</v>
      </c>
      <c r="J93" s="122">
        <v>0</v>
      </c>
      <c r="K93" s="122">
        <v>100</v>
      </c>
      <c r="L93" s="122">
        <v>100</v>
      </c>
      <c r="M93" s="122">
        <v>97.1</v>
      </c>
      <c r="N93" s="122">
        <v>98.6</v>
      </c>
      <c r="O93" s="122">
        <v>98.4</v>
      </c>
      <c r="P93" s="122">
        <v>95.4</v>
      </c>
      <c r="Q93" s="122">
        <v>82.1</v>
      </c>
      <c r="R93" s="122">
        <v>95.9</v>
      </c>
      <c r="S93" s="122">
        <v>0</v>
      </c>
      <c r="T93" s="122">
        <v>50</v>
      </c>
      <c r="U93" s="122">
        <v>49.8</v>
      </c>
      <c r="V93" s="122">
        <v>57.6</v>
      </c>
      <c r="W93" s="122">
        <v>54.7</v>
      </c>
      <c r="X93" s="122">
        <v>48</v>
      </c>
      <c r="Y93" s="122">
        <v>38.6</v>
      </c>
      <c r="Z93" s="122">
        <v>23.2</v>
      </c>
      <c r="AA93" s="122">
        <v>47.1</v>
      </c>
      <c r="AB93" s="167"/>
      <c r="AC93" s="122">
        <v>0.64</v>
      </c>
      <c r="AD93" s="122">
        <v>0.65</v>
      </c>
      <c r="AE93" s="122">
        <v>0.63</v>
      </c>
      <c r="AF93" s="122">
        <v>0.71</v>
      </c>
      <c r="AG93" s="122">
        <v>0.72</v>
      </c>
      <c r="AH93" s="122">
        <v>0.7</v>
      </c>
      <c r="AI93" s="122">
        <v>0.99</v>
      </c>
      <c r="AJ93" s="122">
        <v>0.72</v>
      </c>
      <c r="AK93" s="122">
        <v>1.0900000000000001</v>
      </c>
      <c r="AL93" s="122">
        <v>0.49</v>
      </c>
      <c r="AM93" s="122">
        <v>0.51</v>
      </c>
      <c r="AN93" s="122">
        <v>0.51</v>
      </c>
      <c r="AO93" s="122">
        <v>0.59</v>
      </c>
      <c r="AP93" s="122">
        <v>0.61</v>
      </c>
      <c r="AQ93" s="122">
        <v>0.63</v>
      </c>
      <c r="AR93" s="122">
        <v>0.88</v>
      </c>
      <c r="AS93" s="122">
        <v>0.6</v>
      </c>
      <c r="AT93" s="122">
        <v>1</v>
      </c>
      <c r="AU93" s="122">
        <v>0.51</v>
      </c>
      <c r="AV93" s="122">
        <v>0.12</v>
      </c>
      <c r="AW93" s="122">
        <v>0.23</v>
      </c>
      <c r="AX93" s="122">
        <v>0.33</v>
      </c>
      <c r="AY93" s="122">
        <v>0.35</v>
      </c>
      <c r="AZ93" s="122">
        <v>0.28999999999999998</v>
      </c>
      <c r="BA93" s="122">
        <v>0.19</v>
      </c>
      <c r="BB93" s="122">
        <v>0.28999999999999998</v>
      </c>
      <c r="BC93" s="122">
        <v>0.63</v>
      </c>
      <c r="BD93" s="122">
        <v>10.48</v>
      </c>
      <c r="BE93" s="105"/>
    </row>
    <row r="94" spans="1:57" ht="12.75">
      <c r="A94" s="216" t="s">
        <v>1989</v>
      </c>
      <c r="B94" s="122">
        <v>66.7</v>
      </c>
      <c r="C94" s="122">
        <v>88.3</v>
      </c>
      <c r="D94" s="122">
        <v>88.1</v>
      </c>
      <c r="E94" s="122">
        <v>91.3</v>
      </c>
      <c r="F94" s="122">
        <v>91.5</v>
      </c>
      <c r="G94" s="122">
        <v>89.8</v>
      </c>
      <c r="H94" s="122">
        <v>84.2</v>
      </c>
      <c r="I94" s="122">
        <v>85.7</v>
      </c>
      <c r="J94" s="122">
        <v>0</v>
      </c>
      <c r="K94" s="122">
        <v>100</v>
      </c>
      <c r="L94" s="122">
        <v>99.5</v>
      </c>
      <c r="M94" s="122">
        <v>93.8</v>
      </c>
      <c r="N94" s="122">
        <v>96.5</v>
      </c>
      <c r="O94" s="122">
        <v>95.9</v>
      </c>
      <c r="P94" s="122">
        <v>96.2</v>
      </c>
      <c r="Q94" s="122">
        <v>79.099999999999994</v>
      </c>
      <c r="R94" s="122">
        <v>94.4</v>
      </c>
      <c r="S94" s="122">
        <v>0</v>
      </c>
      <c r="T94" s="122">
        <v>80</v>
      </c>
      <c r="U94" s="122">
        <v>93.5</v>
      </c>
      <c r="V94" s="122">
        <v>90.9</v>
      </c>
      <c r="W94" s="122">
        <v>93.8</v>
      </c>
      <c r="X94" s="122">
        <v>93.6</v>
      </c>
      <c r="Y94" s="122">
        <v>92.8</v>
      </c>
      <c r="Z94" s="122">
        <v>81.599999999999994</v>
      </c>
      <c r="AA94" s="122">
        <v>89.8</v>
      </c>
      <c r="AB94" s="167"/>
      <c r="AC94" s="122">
        <v>0.65</v>
      </c>
      <c r="AD94" s="122">
        <v>0.64</v>
      </c>
      <c r="AE94" s="122">
        <v>0.63</v>
      </c>
      <c r="AF94" s="122">
        <v>0.63</v>
      </c>
      <c r="AG94" s="122">
        <v>0.63</v>
      </c>
      <c r="AH94" s="122">
        <v>0.69</v>
      </c>
      <c r="AI94" s="122">
        <v>1.38</v>
      </c>
      <c r="AJ94" s="122">
        <v>0.75</v>
      </c>
      <c r="AK94" s="167"/>
      <c r="AL94" s="122">
        <v>0.47</v>
      </c>
      <c r="AM94" s="122">
        <v>0.47</v>
      </c>
      <c r="AN94" s="122">
        <v>0.47</v>
      </c>
      <c r="AO94" s="122">
        <v>0.48</v>
      </c>
      <c r="AP94" s="122">
        <v>0.49</v>
      </c>
      <c r="AQ94" s="122">
        <v>0.51</v>
      </c>
      <c r="AR94" s="122">
        <v>0.71</v>
      </c>
      <c r="AS94" s="122">
        <v>0.51</v>
      </c>
      <c r="AT94" s="166"/>
      <c r="AU94" s="122">
        <v>0.04</v>
      </c>
      <c r="AV94" s="122">
        <v>0.13</v>
      </c>
      <c r="AW94" s="122">
        <v>0.25</v>
      </c>
      <c r="AX94" s="122">
        <v>0.34</v>
      </c>
      <c r="AY94" s="122">
        <v>0.35</v>
      </c>
      <c r="AZ94" s="122">
        <v>0.39</v>
      </c>
      <c r="BA94" s="122">
        <v>0.31</v>
      </c>
      <c r="BB94" s="122">
        <v>0.26</v>
      </c>
      <c r="BC94" s="166"/>
      <c r="BD94" s="122">
        <v>10.14</v>
      </c>
      <c r="BE94" s="105"/>
    </row>
    <row r="95" spans="1:57" ht="12.75">
      <c r="A95" s="216" t="s">
        <v>1990</v>
      </c>
      <c r="B95" s="122">
        <v>66.7</v>
      </c>
      <c r="C95" s="122">
        <v>84.3</v>
      </c>
      <c r="D95" s="122">
        <v>90</v>
      </c>
      <c r="E95" s="122">
        <v>86.8</v>
      </c>
      <c r="F95" s="122">
        <v>78.099999999999994</v>
      </c>
      <c r="G95" s="122">
        <v>71</v>
      </c>
      <c r="H95" s="122">
        <v>59.5</v>
      </c>
      <c r="I95" s="122">
        <v>76.599999999999994</v>
      </c>
      <c r="J95" s="122">
        <v>0</v>
      </c>
      <c r="K95" s="122">
        <v>100</v>
      </c>
      <c r="L95" s="122">
        <v>100</v>
      </c>
      <c r="M95" s="122">
        <v>96.6</v>
      </c>
      <c r="N95" s="122">
        <v>94.1</v>
      </c>
      <c r="O95" s="122">
        <v>94.5</v>
      </c>
      <c r="P95" s="122">
        <v>97.2</v>
      </c>
      <c r="Q95" s="122">
        <v>87.6</v>
      </c>
      <c r="R95" s="122">
        <v>95.7</v>
      </c>
      <c r="S95" s="122">
        <v>0</v>
      </c>
      <c r="T95" s="122">
        <v>80</v>
      </c>
      <c r="U95" s="122">
        <v>91.4</v>
      </c>
      <c r="V95" s="122">
        <v>93.2</v>
      </c>
      <c r="W95" s="122">
        <v>90.3</v>
      </c>
      <c r="X95" s="122">
        <v>85.5</v>
      </c>
      <c r="Y95" s="122">
        <v>82</v>
      </c>
      <c r="Z95" s="122">
        <v>70.8</v>
      </c>
      <c r="AA95" s="122">
        <v>85.1</v>
      </c>
      <c r="AB95" s="167"/>
      <c r="AC95" s="122">
        <v>0.65</v>
      </c>
      <c r="AD95" s="122">
        <v>0.63</v>
      </c>
      <c r="AE95" s="122">
        <v>0.61</v>
      </c>
      <c r="AF95" s="122">
        <v>0.67</v>
      </c>
      <c r="AG95" s="122">
        <v>0.69</v>
      </c>
      <c r="AH95" s="122">
        <v>0.77</v>
      </c>
      <c r="AI95" s="122">
        <v>1.43</v>
      </c>
      <c r="AJ95" s="122">
        <v>0.78</v>
      </c>
      <c r="AK95" s="122">
        <v>1.58</v>
      </c>
      <c r="AL95" s="122">
        <v>0.47</v>
      </c>
      <c r="AM95" s="122">
        <v>0.46</v>
      </c>
      <c r="AN95" s="122">
        <v>0.47</v>
      </c>
      <c r="AO95" s="122">
        <v>0.51</v>
      </c>
      <c r="AP95" s="122">
        <v>0.54</v>
      </c>
      <c r="AQ95" s="122">
        <v>0.56999999999999995</v>
      </c>
      <c r="AR95" s="122">
        <v>0.76</v>
      </c>
      <c r="AS95" s="122">
        <v>0.54</v>
      </c>
      <c r="AT95" s="122">
        <v>1</v>
      </c>
      <c r="AU95" s="122">
        <v>0.06</v>
      </c>
      <c r="AV95" s="122">
        <v>0.15</v>
      </c>
      <c r="AW95" s="122">
        <v>0.21</v>
      </c>
      <c r="AX95" s="122">
        <v>0.32</v>
      </c>
      <c r="AY95" s="122">
        <v>0.34</v>
      </c>
      <c r="AZ95" s="122">
        <v>0.37</v>
      </c>
      <c r="BA95" s="122">
        <v>0.27</v>
      </c>
      <c r="BB95" s="122">
        <v>0.24</v>
      </c>
      <c r="BC95" s="122">
        <v>0.28000000000000003</v>
      </c>
      <c r="BD95" s="122">
        <v>10.89</v>
      </c>
      <c r="BE95" s="105"/>
    </row>
    <row r="96" spans="1:57" ht="12.75">
      <c r="A96" s="216" t="s">
        <v>1991</v>
      </c>
      <c r="B96" s="122">
        <v>66.7</v>
      </c>
      <c r="C96" s="122">
        <v>69.599999999999994</v>
      </c>
      <c r="D96" s="122">
        <v>60.5</v>
      </c>
      <c r="E96" s="122">
        <v>63</v>
      </c>
      <c r="F96" s="122">
        <v>60.3</v>
      </c>
      <c r="G96" s="122">
        <v>29.9</v>
      </c>
      <c r="H96" s="122">
        <v>0</v>
      </c>
      <c r="I96" s="122">
        <v>50</v>
      </c>
      <c r="J96" s="122">
        <v>0</v>
      </c>
      <c r="K96" s="122">
        <v>100</v>
      </c>
      <c r="L96" s="122">
        <v>96</v>
      </c>
      <c r="M96" s="122">
        <v>89.2</v>
      </c>
      <c r="N96" s="122">
        <v>76.599999999999994</v>
      </c>
      <c r="O96" s="122">
        <v>71.5</v>
      </c>
      <c r="P96" s="122">
        <v>73.7</v>
      </c>
      <c r="Q96" s="122">
        <v>0</v>
      </c>
      <c r="R96" s="122">
        <v>72.400000000000006</v>
      </c>
      <c r="S96" s="122">
        <v>0</v>
      </c>
      <c r="T96" s="122">
        <v>80</v>
      </c>
      <c r="U96" s="122">
        <v>80.599999999999994</v>
      </c>
      <c r="V96" s="122">
        <v>72.099999999999994</v>
      </c>
      <c r="W96" s="122">
        <v>69.099999999999994</v>
      </c>
      <c r="X96" s="122">
        <v>65.400000000000006</v>
      </c>
      <c r="Y96" s="122">
        <v>42.5</v>
      </c>
      <c r="Z96" s="167"/>
      <c r="AA96" s="122">
        <v>59.2</v>
      </c>
      <c r="AB96" s="167"/>
      <c r="AC96" s="122">
        <v>0.43</v>
      </c>
      <c r="AD96" s="122">
        <v>0.7</v>
      </c>
      <c r="AE96" s="122">
        <v>0.52</v>
      </c>
      <c r="AF96" s="122">
        <v>0.56000000000000005</v>
      </c>
      <c r="AG96" s="122">
        <v>0.56000000000000005</v>
      </c>
      <c r="AH96" s="122">
        <v>0.54</v>
      </c>
      <c r="AI96" s="167"/>
      <c r="AJ96" s="122">
        <v>0.55000000000000004</v>
      </c>
      <c r="AK96" s="167"/>
      <c r="AL96" s="122">
        <v>0.37</v>
      </c>
      <c r="AM96" s="122">
        <v>0.49</v>
      </c>
      <c r="AN96" s="122">
        <v>0.46</v>
      </c>
      <c r="AO96" s="122">
        <v>0.49</v>
      </c>
      <c r="AP96" s="122">
        <v>0.57999999999999996</v>
      </c>
      <c r="AQ96" s="122">
        <v>0.63</v>
      </c>
      <c r="AR96" s="166"/>
      <c r="AS96" s="122">
        <v>0.5</v>
      </c>
      <c r="AT96" s="166"/>
      <c r="AU96" s="122">
        <v>0.09</v>
      </c>
      <c r="AV96" s="122">
        <v>0.2</v>
      </c>
      <c r="AW96" s="122">
        <v>0.15</v>
      </c>
      <c r="AX96" s="122">
        <v>0.25</v>
      </c>
      <c r="AY96" s="122">
        <v>0.15</v>
      </c>
      <c r="AZ96" s="122">
        <v>0.09</v>
      </c>
      <c r="BA96" s="166"/>
      <c r="BB96" s="122">
        <v>0.15</v>
      </c>
      <c r="BC96" s="166"/>
      <c r="BD96" s="122">
        <v>10.57</v>
      </c>
      <c r="BE96" s="105"/>
    </row>
    <row r="97" spans="1:57" ht="12.75">
      <c r="A97" s="123" t="s">
        <v>1992</v>
      </c>
      <c r="B97" s="122">
        <v>66.7</v>
      </c>
      <c r="C97" s="122">
        <v>79.900000000000006</v>
      </c>
      <c r="D97" s="122">
        <v>78.2</v>
      </c>
      <c r="E97" s="122">
        <v>91.2</v>
      </c>
      <c r="F97" s="122">
        <v>86.7</v>
      </c>
      <c r="G97" s="122">
        <v>77.900000000000006</v>
      </c>
      <c r="H97" s="122">
        <v>0</v>
      </c>
      <c r="I97" s="122">
        <v>68.599999999999994</v>
      </c>
      <c r="J97" s="122">
        <v>0</v>
      </c>
      <c r="K97" s="122">
        <v>100</v>
      </c>
      <c r="L97" s="122">
        <v>100</v>
      </c>
      <c r="M97" s="122">
        <v>92.2</v>
      </c>
      <c r="N97" s="122">
        <v>98.6</v>
      </c>
      <c r="O97" s="122">
        <v>97</v>
      </c>
      <c r="P97" s="122">
        <v>97.3</v>
      </c>
      <c r="Q97" s="122">
        <v>0</v>
      </c>
      <c r="R97" s="122">
        <v>83.6</v>
      </c>
      <c r="S97" s="122">
        <v>0</v>
      </c>
      <c r="T97" s="122">
        <v>80</v>
      </c>
      <c r="U97" s="122">
        <v>88.8</v>
      </c>
      <c r="V97" s="122">
        <v>84.6</v>
      </c>
      <c r="W97" s="122">
        <v>94.7</v>
      </c>
      <c r="X97" s="122">
        <v>91.5</v>
      </c>
      <c r="Y97" s="122">
        <v>86.5</v>
      </c>
      <c r="Z97" s="167"/>
      <c r="AA97" s="122">
        <v>75.400000000000006</v>
      </c>
      <c r="AB97" s="167"/>
      <c r="AC97" s="122">
        <v>0.62</v>
      </c>
      <c r="AD97" s="122">
        <v>0.68</v>
      </c>
      <c r="AE97" s="122">
        <v>0.6</v>
      </c>
      <c r="AF97" s="122">
        <v>0.64</v>
      </c>
      <c r="AG97" s="122">
        <v>0.67</v>
      </c>
      <c r="AH97" s="122">
        <v>0.72</v>
      </c>
      <c r="AI97" s="167"/>
      <c r="AJ97" s="122">
        <v>0.66</v>
      </c>
      <c r="AK97" s="167"/>
      <c r="AL97" s="122">
        <v>0.46</v>
      </c>
      <c r="AM97" s="122">
        <v>0.48</v>
      </c>
      <c r="AN97" s="122">
        <v>0.47</v>
      </c>
      <c r="AO97" s="122">
        <v>0.49</v>
      </c>
      <c r="AP97" s="122">
        <v>0.51</v>
      </c>
      <c r="AQ97" s="122">
        <v>0.54</v>
      </c>
      <c r="AR97" s="166"/>
      <c r="AS97" s="122">
        <v>0.49</v>
      </c>
      <c r="AT97" s="166"/>
      <c r="AU97" s="122">
        <v>0.03</v>
      </c>
      <c r="AV97" s="122">
        <v>0.21</v>
      </c>
      <c r="AW97" s="122">
        <v>0.2</v>
      </c>
      <c r="AX97" s="122">
        <v>0.35</v>
      </c>
      <c r="AY97" s="122">
        <v>0.37</v>
      </c>
      <c r="AZ97" s="122">
        <v>0.39</v>
      </c>
      <c r="BA97" s="166"/>
      <c r="BB97" s="122">
        <v>0.26</v>
      </c>
      <c r="BC97" s="166"/>
      <c r="BD97" s="122">
        <v>9.9600000000000009</v>
      </c>
      <c r="BE97" s="105"/>
    </row>
    <row r="98" spans="1:57" ht="12.75">
      <c r="A98" s="123" t="s">
        <v>1993</v>
      </c>
      <c r="B98" s="122">
        <v>66.7</v>
      </c>
      <c r="C98" s="122">
        <v>95.7</v>
      </c>
      <c r="D98" s="122">
        <v>100</v>
      </c>
      <c r="E98" s="122">
        <v>98.5</v>
      </c>
      <c r="F98" s="122">
        <v>97.4</v>
      </c>
      <c r="G98" s="122">
        <v>97.4</v>
      </c>
      <c r="H98" s="122">
        <v>92.6</v>
      </c>
      <c r="I98" s="122">
        <v>92.6</v>
      </c>
      <c r="J98" s="122">
        <v>0</v>
      </c>
      <c r="K98" s="122">
        <v>100</v>
      </c>
      <c r="L98" s="122">
        <v>100</v>
      </c>
      <c r="M98" s="122">
        <v>94.8</v>
      </c>
      <c r="N98" s="122">
        <v>96.9</v>
      </c>
      <c r="O98" s="122">
        <v>93.7</v>
      </c>
      <c r="P98" s="122">
        <v>94.1</v>
      </c>
      <c r="Q98" s="122">
        <v>60.3</v>
      </c>
      <c r="R98" s="122">
        <v>91.4</v>
      </c>
      <c r="S98" s="122">
        <v>0</v>
      </c>
      <c r="T98" s="122">
        <v>80</v>
      </c>
      <c r="U98" s="122">
        <v>97.8</v>
      </c>
      <c r="V98" s="122">
        <v>97.3</v>
      </c>
      <c r="W98" s="122">
        <v>97.7</v>
      </c>
      <c r="X98" s="122">
        <v>95.5</v>
      </c>
      <c r="Y98" s="122">
        <v>95.7</v>
      </c>
      <c r="Z98" s="122">
        <v>73</v>
      </c>
      <c r="AA98" s="122">
        <v>92</v>
      </c>
      <c r="AB98" s="167"/>
      <c r="AC98" s="122">
        <v>0.64</v>
      </c>
      <c r="AD98" s="122">
        <v>0.63</v>
      </c>
      <c r="AE98" s="122">
        <v>0.6</v>
      </c>
      <c r="AF98" s="122">
        <v>0.61</v>
      </c>
      <c r="AG98" s="122">
        <v>0.61</v>
      </c>
      <c r="AH98" s="122">
        <v>0.64</v>
      </c>
      <c r="AI98" s="122">
        <v>1.35</v>
      </c>
      <c r="AJ98" s="122">
        <v>0.73</v>
      </c>
      <c r="AK98" s="167"/>
      <c r="AL98" s="122">
        <v>0.47</v>
      </c>
      <c r="AM98" s="122">
        <v>0.46</v>
      </c>
      <c r="AN98" s="122">
        <v>0.46</v>
      </c>
      <c r="AO98" s="122">
        <v>0.46</v>
      </c>
      <c r="AP98" s="122">
        <v>0.47</v>
      </c>
      <c r="AQ98" s="122">
        <v>0.47</v>
      </c>
      <c r="AR98" s="122">
        <v>0.69</v>
      </c>
      <c r="AS98" s="122">
        <v>0.5</v>
      </c>
      <c r="AT98" s="166"/>
      <c r="AU98" s="122">
        <v>0.02</v>
      </c>
      <c r="AV98" s="122">
        <v>0.15</v>
      </c>
      <c r="AW98" s="122">
        <v>0.24</v>
      </c>
      <c r="AX98" s="122">
        <v>0.37</v>
      </c>
      <c r="AY98" s="122">
        <v>0.38</v>
      </c>
      <c r="AZ98" s="122">
        <v>0.41</v>
      </c>
      <c r="BA98" s="122">
        <v>0.33</v>
      </c>
      <c r="BB98" s="122">
        <v>0.27</v>
      </c>
      <c r="BC98" s="166"/>
      <c r="BD98" s="122">
        <v>10.220000000000001</v>
      </c>
      <c r="BE98" s="105"/>
    </row>
    <row r="99" spans="1:57" ht="12.75">
      <c r="A99" s="123" t="s">
        <v>1994</v>
      </c>
      <c r="B99" s="122">
        <v>66.7</v>
      </c>
      <c r="C99" s="122">
        <v>95.7</v>
      </c>
      <c r="D99" s="122">
        <v>100</v>
      </c>
      <c r="E99" s="122">
        <v>98.5</v>
      </c>
      <c r="F99" s="122">
        <v>97.4</v>
      </c>
      <c r="G99" s="122">
        <v>97.4</v>
      </c>
      <c r="H99" s="122">
        <v>92.6</v>
      </c>
      <c r="I99" s="122">
        <v>92.6</v>
      </c>
      <c r="J99" s="122">
        <v>0</v>
      </c>
      <c r="K99" s="122">
        <v>100</v>
      </c>
      <c r="L99" s="122">
        <v>100</v>
      </c>
      <c r="M99" s="122">
        <v>94.8</v>
      </c>
      <c r="N99" s="122">
        <v>96.9</v>
      </c>
      <c r="O99" s="122">
        <v>93.7</v>
      </c>
      <c r="P99" s="122">
        <v>94.1</v>
      </c>
      <c r="Q99" s="122">
        <v>60.3</v>
      </c>
      <c r="R99" s="122">
        <v>91.4</v>
      </c>
      <c r="S99" s="122">
        <v>0</v>
      </c>
      <c r="T99" s="122">
        <v>80</v>
      </c>
      <c r="U99" s="122">
        <v>97.8</v>
      </c>
      <c r="V99" s="122">
        <v>97.3</v>
      </c>
      <c r="W99" s="122">
        <v>97.7</v>
      </c>
      <c r="X99" s="122">
        <v>95.5</v>
      </c>
      <c r="Y99" s="122">
        <v>95.7</v>
      </c>
      <c r="Z99" s="122">
        <v>73</v>
      </c>
      <c r="AA99" s="122">
        <v>92</v>
      </c>
      <c r="AB99" s="167"/>
      <c r="AC99" s="122">
        <v>0.65</v>
      </c>
      <c r="AD99" s="122">
        <v>0.63</v>
      </c>
      <c r="AE99" s="122">
        <v>0.65</v>
      </c>
      <c r="AF99" s="122">
        <v>0.65</v>
      </c>
      <c r="AG99" s="122">
        <v>0.66</v>
      </c>
      <c r="AH99" s="122">
        <v>0.64</v>
      </c>
      <c r="AI99" s="122">
        <v>1.35</v>
      </c>
      <c r="AJ99" s="122">
        <v>0.75</v>
      </c>
      <c r="AK99" s="167"/>
      <c r="AL99" s="122">
        <v>0.47</v>
      </c>
      <c r="AM99" s="122">
        <v>0.46</v>
      </c>
      <c r="AN99" s="122">
        <v>0.48</v>
      </c>
      <c r="AO99" s="122">
        <v>0.48</v>
      </c>
      <c r="AP99" s="122">
        <v>0.49</v>
      </c>
      <c r="AQ99" s="122">
        <v>0.47</v>
      </c>
      <c r="AR99" s="122">
        <v>0.69</v>
      </c>
      <c r="AS99" s="122">
        <v>0.5</v>
      </c>
      <c r="AT99" s="166"/>
      <c r="AU99" s="122">
        <v>0.02</v>
      </c>
      <c r="AV99" s="122">
        <v>0.15</v>
      </c>
      <c r="AW99" s="122">
        <v>0.25</v>
      </c>
      <c r="AX99" s="122">
        <v>0.38</v>
      </c>
      <c r="AY99" s="122">
        <v>0.41</v>
      </c>
      <c r="AZ99" s="122">
        <v>0.41</v>
      </c>
      <c r="BA99" s="122">
        <v>0.33</v>
      </c>
      <c r="BB99" s="122">
        <v>0.28000000000000003</v>
      </c>
      <c r="BC99" s="166"/>
      <c r="BD99" s="122">
        <v>10.36</v>
      </c>
      <c r="BE99" s="105"/>
    </row>
    <row r="100" spans="1:57" ht="12.75">
      <c r="A100" s="216" t="s">
        <v>1995</v>
      </c>
      <c r="B100" s="122">
        <v>66.7</v>
      </c>
      <c r="C100" s="122">
        <v>95.7</v>
      </c>
      <c r="D100" s="122">
        <v>100</v>
      </c>
      <c r="E100" s="122">
        <v>98.5</v>
      </c>
      <c r="F100" s="122">
        <v>96.8</v>
      </c>
      <c r="G100" s="122">
        <v>96.5</v>
      </c>
      <c r="H100" s="122">
        <v>80.099999999999994</v>
      </c>
      <c r="I100" s="122">
        <v>90.6</v>
      </c>
      <c r="J100" s="122">
        <v>0</v>
      </c>
      <c r="K100" s="122">
        <v>100</v>
      </c>
      <c r="L100" s="122">
        <v>100</v>
      </c>
      <c r="M100" s="122">
        <v>94.8</v>
      </c>
      <c r="N100" s="122">
        <v>96.9</v>
      </c>
      <c r="O100" s="122">
        <v>93.7</v>
      </c>
      <c r="P100" s="122">
        <v>95.8</v>
      </c>
      <c r="Q100" s="122">
        <v>89.4</v>
      </c>
      <c r="R100" s="122">
        <v>95.8</v>
      </c>
      <c r="S100" s="122">
        <v>0</v>
      </c>
      <c r="T100" s="122">
        <v>80</v>
      </c>
      <c r="U100" s="122">
        <v>97.8</v>
      </c>
      <c r="V100" s="122">
        <v>97.3</v>
      </c>
      <c r="W100" s="122">
        <v>97.7</v>
      </c>
      <c r="X100" s="122">
        <v>95.2</v>
      </c>
      <c r="Y100" s="122">
        <v>96.2</v>
      </c>
      <c r="Z100" s="122">
        <v>84.5</v>
      </c>
      <c r="AA100" s="122">
        <v>93.1</v>
      </c>
      <c r="AB100" s="167"/>
      <c r="AC100" s="122">
        <v>0.64</v>
      </c>
      <c r="AD100" s="122">
        <v>0.63</v>
      </c>
      <c r="AE100" s="122">
        <v>0.6</v>
      </c>
      <c r="AF100" s="122">
        <v>0.6</v>
      </c>
      <c r="AG100" s="122">
        <v>0.6</v>
      </c>
      <c r="AH100" s="122">
        <v>0.63</v>
      </c>
      <c r="AI100" s="122">
        <v>1.22</v>
      </c>
      <c r="AJ100" s="122">
        <v>0.7</v>
      </c>
      <c r="AK100" s="167"/>
      <c r="AL100" s="122">
        <v>0.47</v>
      </c>
      <c r="AM100" s="122">
        <v>0.46</v>
      </c>
      <c r="AN100" s="122">
        <v>0.46</v>
      </c>
      <c r="AO100" s="122">
        <v>0.46</v>
      </c>
      <c r="AP100" s="122">
        <v>0.47</v>
      </c>
      <c r="AQ100" s="122">
        <v>0.47</v>
      </c>
      <c r="AR100" s="122">
        <v>0.7</v>
      </c>
      <c r="AS100" s="122">
        <v>0.5</v>
      </c>
      <c r="AT100" s="166"/>
      <c r="AU100" s="122">
        <v>0.02</v>
      </c>
      <c r="AV100" s="122">
        <v>0.15</v>
      </c>
      <c r="AW100" s="122">
        <v>0.24</v>
      </c>
      <c r="AX100" s="122">
        <v>0.35</v>
      </c>
      <c r="AY100" s="122">
        <v>0.36</v>
      </c>
      <c r="AZ100" s="122">
        <v>0.39</v>
      </c>
      <c r="BA100" s="122">
        <v>0.2</v>
      </c>
      <c r="BB100" s="122">
        <v>0.25</v>
      </c>
      <c r="BC100" s="166"/>
      <c r="BD100" s="122">
        <v>9.82</v>
      </c>
      <c r="BE100" s="105"/>
    </row>
    <row r="101" spans="1:57" ht="12.75">
      <c r="A101" s="123" t="s">
        <v>1996</v>
      </c>
      <c r="B101" s="122">
        <v>66.7</v>
      </c>
      <c r="C101" s="122">
        <v>95.7</v>
      </c>
      <c r="D101" s="122">
        <v>100</v>
      </c>
      <c r="E101" s="122">
        <v>98.5</v>
      </c>
      <c r="F101" s="122">
        <v>96.8</v>
      </c>
      <c r="G101" s="122">
        <v>96.5</v>
      </c>
      <c r="H101" s="122">
        <v>80.099999999999994</v>
      </c>
      <c r="I101" s="122">
        <v>90.6</v>
      </c>
      <c r="J101" s="122">
        <v>0</v>
      </c>
      <c r="K101" s="122">
        <v>100</v>
      </c>
      <c r="L101" s="122">
        <v>100</v>
      </c>
      <c r="M101" s="122">
        <v>94.8</v>
      </c>
      <c r="N101" s="122">
        <v>96.9</v>
      </c>
      <c r="O101" s="122">
        <v>93.7</v>
      </c>
      <c r="P101" s="122">
        <v>95.8</v>
      </c>
      <c r="Q101" s="122">
        <v>89.4</v>
      </c>
      <c r="R101" s="122">
        <v>95.8</v>
      </c>
      <c r="S101" s="122">
        <v>0</v>
      </c>
      <c r="T101" s="122">
        <v>80</v>
      </c>
      <c r="U101" s="122">
        <v>97.8</v>
      </c>
      <c r="V101" s="122">
        <v>97.3</v>
      </c>
      <c r="W101" s="122">
        <v>97.7</v>
      </c>
      <c r="X101" s="122">
        <v>95.2</v>
      </c>
      <c r="Y101" s="122">
        <v>96.2</v>
      </c>
      <c r="Z101" s="122">
        <v>84.5</v>
      </c>
      <c r="AA101" s="122">
        <v>93.1</v>
      </c>
      <c r="AB101" s="167"/>
      <c r="AC101" s="122">
        <v>0.65</v>
      </c>
      <c r="AD101" s="122">
        <v>0.63</v>
      </c>
      <c r="AE101" s="122">
        <v>0.65</v>
      </c>
      <c r="AF101" s="122">
        <v>0.65</v>
      </c>
      <c r="AG101" s="122">
        <v>0.67</v>
      </c>
      <c r="AH101" s="122">
        <v>0.66</v>
      </c>
      <c r="AI101" s="122">
        <v>1.42</v>
      </c>
      <c r="AJ101" s="122">
        <v>0.76</v>
      </c>
      <c r="AK101" s="167"/>
      <c r="AL101" s="122">
        <v>0.47</v>
      </c>
      <c r="AM101" s="122">
        <v>0.46</v>
      </c>
      <c r="AN101" s="122">
        <v>0.48</v>
      </c>
      <c r="AO101" s="122">
        <v>0.48</v>
      </c>
      <c r="AP101" s="122">
        <v>0.5</v>
      </c>
      <c r="AQ101" s="122">
        <v>0.48</v>
      </c>
      <c r="AR101" s="122">
        <v>0.73</v>
      </c>
      <c r="AS101" s="122">
        <v>0.51</v>
      </c>
      <c r="AT101" s="166"/>
      <c r="AU101" s="122">
        <v>0.02</v>
      </c>
      <c r="AV101" s="122">
        <v>0.15</v>
      </c>
      <c r="AW101" s="122">
        <v>0.25</v>
      </c>
      <c r="AX101" s="122">
        <v>0.38</v>
      </c>
      <c r="AY101" s="122">
        <v>0.4</v>
      </c>
      <c r="AZ101" s="122">
        <v>0.41</v>
      </c>
      <c r="BA101" s="122">
        <v>0.32</v>
      </c>
      <c r="BB101" s="122">
        <v>0.28000000000000003</v>
      </c>
      <c r="BC101" s="166"/>
      <c r="BD101" s="122">
        <v>10.220000000000001</v>
      </c>
      <c r="BE101" s="105"/>
    </row>
    <row r="102" spans="1:57" ht="12.75">
      <c r="A102" s="123" t="s">
        <v>1997</v>
      </c>
      <c r="B102" s="122">
        <v>66.7</v>
      </c>
      <c r="C102" s="122">
        <v>95.7</v>
      </c>
      <c r="D102" s="122">
        <v>100</v>
      </c>
      <c r="E102" s="122">
        <v>98.5</v>
      </c>
      <c r="F102" s="122">
        <v>97.4</v>
      </c>
      <c r="G102" s="122">
        <v>97.7</v>
      </c>
      <c r="H102" s="122">
        <v>93</v>
      </c>
      <c r="I102" s="122">
        <v>92.7</v>
      </c>
      <c r="J102" s="122">
        <v>0</v>
      </c>
      <c r="K102" s="122">
        <v>100</v>
      </c>
      <c r="L102" s="122">
        <v>100</v>
      </c>
      <c r="M102" s="122">
        <v>94.8</v>
      </c>
      <c r="N102" s="122">
        <v>96.9</v>
      </c>
      <c r="O102" s="122">
        <v>93.6</v>
      </c>
      <c r="P102" s="122">
        <v>93.2</v>
      </c>
      <c r="Q102" s="122">
        <v>55.2</v>
      </c>
      <c r="R102" s="122">
        <v>90.5</v>
      </c>
      <c r="S102" s="122">
        <v>0</v>
      </c>
      <c r="T102" s="122">
        <v>80</v>
      </c>
      <c r="U102" s="122">
        <v>97.8</v>
      </c>
      <c r="V102" s="122">
        <v>97.3</v>
      </c>
      <c r="W102" s="122">
        <v>97.7</v>
      </c>
      <c r="X102" s="122">
        <v>95.5</v>
      </c>
      <c r="Y102" s="122">
        <v>95.4</v>
      </c>
      <c r="Z102" s="122">
        <v>69.3</v>
      </c>
      <c r="AA102" s="122">
        <v>91.6</v>
      </c>
      <c r="AB102" s="167"/>
      <c r="AC102" s="122">
        <v>0.64</v>
      </c>
      <c r="AD102" s="122">
        <v>0.63</v>
      </c>
      <c r="AE102" s="122">
        <v>0.6</v>
      </c>
      <c r="AF102" s="122">
        <v>0.61</v>
      </c>
      <c r="AG102" s="122">
        <v>0.61</v>
      </c>
      <c r="AH102" s="122">
        <v>0.63</v>
      </c>
      <c r="AI102" s="122">
        <v>1.35</v>
      </c>
      <c r="AJ102" s="122">
        <v>0.73</v>
      </c>
      <c r="AK102" s="167"/>
      <c r="AL102" s="122">
        <v>0.47</v>
      </c>
      <c r="AM102" s="122">
        <v>0.46</v>
      </c>
      <c r="AN102" s="122">
        <v>0.46</v>
      </c>
      <c r="AO102" s="122">
        <v>0.46</v>
      </c>
      <c r="AP102" s="122">
        <v>0.47</v>
      </c>
      <c r="AQ102" s="122">
        <v>0.47</v>
      </c>
      <c r="AR102" s="122">
        <v>0.69</v>
      </c>
      <c r="AS102" s="122">
        <v>0.5</v>
      </c>
      <c r="AT102" s="166"/>
      <c r="AU102" s="122">
        <v>0.02</v>
      </c>
      <c r="AV102" s="122">
        <v>0.15</v>
      </c>
      <c r="AW102" s="122">
        <v>0.24</v>
      </c>
      <c r="AX102" s="122">
        <v>0.37</v>
      </c>
      <c r="AY102" s="122">
        <v>0.38</v>
      </c>
      <c r="AZ102" s="122">
        <v>0.41</v>
      </c>
      <c r="BA102" s="122">
        <v>0.32</v>
      </c>
      <c r="BB102" s="122">
        <v>0.27</v>
      </c>
      <c r="BC102" s="166"/>
      <c r="BD102" s="122">
        <v>10.210000000000001</v>
      </c>
      <c r="BE102" s="105"/>
    </row>
    <row r="103" spans="1:57" ht="12.75">
      <c r="A103" s="123" t="s">
        <v>1998</v>
      </c>
      <c r="B103" s="122">
        <v>66.7</v>
      </c>
      <c r="C103" s="122">
        <v>95.7</v>
      </c>
      <c r="D103" s="122">
        <v>100</v>
      </c>
      <c r="E103" s="122">
        <v>98.5</v>
      </c>
      <c r="F103" s="122">
        <v>97.4</v>
      </c>
      <c r="G103" s="122">
        <v>97.7</v>
      </c>
      <c r="H103" s="122">
        <v>93</v>
      </c>
      <c r="I103" s="122">
        <v>92.7</v>
      </c>
      <c r="J103" s="122">
        <v>0</v>
      </c>
      <c r="K103" s="122">
        <v>100</v>
      </c>
      <c r="L103" s="122">
        <v>100</v>
      </c>
      <c r="M103" s="122">
        <v>94.8</v>
      </c>
      <c r="N103" s="122">
        <v>96.9</v>
      </c>
      <c r="O103" s="122">
        <v>93.6</v>
      </c>
      <c r="P103" s="122">
        <v>93.2</v>
      </c>
      <c r="Q103" s="122">
        <v>55.2</v>
      </c>
      <c r="R103" s="122">
        <v>90.5</v>
      </c>
      <c r="S103" s="122">
        <v>0</v>
      </c>
      <c r="T103" s="122">
        <v>80</v>
      </c>
      <c r="U103" s="122">
        <v>97.8</v>
      </c>
      <c r="V103" s="122">
        <v>97.3</v>
      </c>
      <c r="W103" s="122">
        <v>97.7</v>
      </c>
      <c r="X103" s="122">
        <v>95.5</v>
      </c>
      <c r="Y103" s="122">
        <v>95.4</v>
      </c>
      <c r="Z103" s="122">
        <v>69.3</v>
      </c>
      <c r="AA103" s="122">
        <v>91.6</v>
      </c>
      <c r="AB103" s="167"/>
      <c r="AC103" s="122">
        <v>0.65</v>
      </c>
      <c r="AD103" s="122">
        <v>0.63</v>
      </c>
      <c r="AE103" s="122">
        <v>0.65</v>
      </c>
      <c r="AF103" s="122">
        <v>0.65</v>
      </c>
      <c r="AG103" s="122">
        <v>0.66</v>
      </c>
      <c r="AH103" s="122">
        <v>0.64</v>
      </c>
      <c r="AI103" s="122">
        <v>1.35</v>
      </c>
      <c r="AJ103" s="122">
        <v>0.75</v>
      </c>
      <c r="AK103" s="167"/>
      <c r="AL103" s="122">
        <v>0.47</v>
      </c>
      <c r="AM103" s="122">
        <v>0.46</v>
      </c>
      <c r="AN103" s="122">
        <v>0.48</v>
      </c>
      <c r="AO103" s="122">
        <v>0.48</v>
      </c>
      <c r="AP103" s="122">
        <v>0.49</v>
      </c>
      <c r="AQ103" s="122">
        <v>0.47</v>
      </c>
      <c r="AR103" s="122">
        <v>0.69</v>
      </c>
      <c r="AS103" s="122">
        <v>0.5</v>
      </c>
      <c r="AT103" s="166"/>
      <c r="AU103" s="122">
        <v>0.02</v>
      </c>
      <c r="AV103" s="122">
        <v>0.15</v>
      </c>
      <c r="AW103" s="122">
        <v>0.25</v>
      </c>
      <c r="AX103" s="122">
        <v>0.39</v>
      </c>
      <c r="AY103" s="122">
        <v>0.41</v>
      </c>
      <c r="AZ103" s="122">
        <v>0.41</v>
      </c>
      <c r="BA103" s="122">
        <v>0.32</v>
      </c>
      <c r="BB103" s="122">
        <v>0.28000000000000003</v>
      </c>
      <c r="BC103" s="166"/>
      <c r="BD103" s="122">
        <v>10.33</v>
      </c>
      <c r="BE103" s="105"/>
    </row>
    <row r="104" spans="1:57" ht="12.75">
      <c r="A104" s="123" t="s">
        <v>1999</v>
      </c>
      <c r="B104" s="122">
        <v>66.7</v>
      </c>
      <c r="C104" s="122">
        <v>95.7</v>
      </c>
      <c r="D104" s="122">
        <v>100</v>
      </c>
      <c r="E104" s="122">
        <v>98.7</v>
      </c>
      <c r="F104" s="122">
        <v>97.6</v>
      </c>
      <c r="G104" s="122">
        <v>98.2</v>
      </c>
      <c r="H104" s="122">
        <v>93.5</v>
      </c>
      <c r="I104" s="122">
        <v>92.9</v>
      </c>
      <c r="J104" s="122">
        <v>0</v>
      </c>
      <c r="K104" s="122">
        <v>100</v>
      </c>
      <c r="L104" s="122">
        <v>98.1</v>
      </c>
      <c r="M104" s="122">
        <v>93.6</v>
      </c>
      <c r="N104" s="122">
        <v>94</v>
      </c>
      <c r="O104" s="122">
        <v>87.3</v>
      </c>
      <c r="P104" s="122">
        <v>82.7</v>
      </c>
      <c r="Q104" s="122">
        <v>39.200000000000003</v>
      </c>
      <c r="R104" s="122">
        <v>85</v>
      </c>
      <c r="S104" s="122">
        <v>0</v>
      </c>
      <c r="T104" s="122">
        <v>80</v>
      </c>
      <c r="U104" s="122">
        <v>96.8</v>
      </c>
      <c r="V104" s="122">
        <v>96.7</v>
      </c>
      <c r="W104" s="122">
        <v>96.3</v>
      </c>
      <c r="X104" s="122">
        <v>92.2</v>
      </c>
      <c r="Y104" s="122">
        <v>89.8</v>
      </c>
      <c r="Z104" s="122">
        <v>55.2</v>
      </c>
      <c r="AA104" s="122">
        <v>88.8</v>
      </c>
      <c r="AB104" s="167"/>
      <c r="AC104" s="122">
        <v>0.65</v>
      </c>
      <c r="AD104" s="122">
        <v>0.63</v>
      </c>
      <c r="AE104" s="122">
        <v>0.6</v>
      </c>
      <c r="AF104" s="122">
        <v>0.61</v>
      </c>
      <c r="AG104" s="122">
        <v>0.61</v>
      </c>
      <c r="AH104" s="122">
        <v>0.63</v>
      </c>
      <c r="AI104" s="122">
        <v>1.35</v>
      </c>
      <c r="AJ104" s="122">
        <v>0.72</v>
      </c>
      <c r="AK104" s="167"/>
      <c r="AL104" s="122">
        <v>0.47</v>
      </c>
      <c r="AM104" s="122">
        <v>0.46</v>
      </c>
      <c r="AN104" s="122">
        <v>0.46</v>
      </c>
      <c r="AO104" s="122">
        <v>0.46</v>
      </c>
      <c r="AP104" s="122">
        <v>0.47</v>
      </c>
      <c r="AQ104" s="122">
        <v>0.47</v>
      </c>
      <c r="AR104" s="122">
        <v>0.69</v>
      </c>
      <c r="AS104" s="122">
        <v>0.5</v>
      </c>
      <c r="AT104" s="166"/>
      <c r="AU104" s="122">
        <v>0.01</v>
      </c>
      <c r="AV104" s="122">
        <v>0.15</v>
      </c>
      <c r="AW104" s="122">
        <v>0.24</v>
      </c>
      <c r="AX104" s="122">
        <v>0.37</v>
      </c>
      <c r="AY104" s="122">
        <v>0.38</v>
      </c>
      <c r="AZ104" s="122">
        <v>0.4</v>
      </c>
      <c r="BA104" s="122">
        <v>0.3</v>
      </c>
      <c r="BB104" s="122">
        <v>0.26</v>
      </c>
      <c r="BC104" s="166"/>
      <c r="BD104" s="122">
        <v>10.23</v>
      </c>
      <c r="BE104" s="105"/>
    </row>
    <row r="105" spans="1:57" ht="12.75">
      <c r="A105" s="123" t="s">
        <v>2000</v>
      </c>
      <c r="B105" s="122">
        <v>66.7</v>
      </c>
      <c r="C105" s="122">
        <v>95.7</v>
      </c>
      <c r="D105" s="122">
        <v>100</v>
      </c>
      <c r="E105" s="122">
        <v>98.7</v>
      </c>
      <c r="F105" s="122">
        <v>97.6</v>
      </c>
      <c r="G105" s="122">
        <v>98.2</v>
      </c>
      <c r="H105" s="122">
        <v>93.5</v>
      </c>
      <c r="I105" s="122">
        <v>92.9</v>
      </c>
      <c r="J105" s="122">
        <v>0</v>
      </c>
      <c r="K105" s="122">
        <v>100</v>
      </c>
      <c r="L105" s="122">
        <v>98.1</v>
      </c>
      <c r="M105" s="122">
        <v>93.6</v>
      </c>
      <c r="N105" s="122">
        <v>94</v>
      </c>
      <c r="O105" s="122">
        <v>87.3</v>
      </c>
      <c r="P105" s="122">
        <v>82.7</v>
      </c>
      <c r="Q105" s="122">
        <v>39.200000000000003</v>
      </c>
      <c r="R105" s="122">
        <v>85</v>
      </c>
      <c r="S105" s="122">
        <v>0</v>
      </c>
      <c r="T105" s="122">
        <v>80</v>
      </c>
      <c r="U105" s="122">
        <v>96.8</v>
      </c>
      <c r="V105" s="122">
        <v>96.7</v>
      </c>
      <c r="W105" s="122">
        <v>96.3</v>
      </c>
      <c r="X105" s="122">
        <v>92.2</v>
      </c>
      <c r="Y105" s="122">
        <v>89.8</v>
      </c>
      <c r="Z105" s="122">
        <v>55.2</v>
      </c>
      <c r="AA105" s="122">
        <v>88.8</v>
      </c>
      <c r="AB105" s="167"/>
      <c r="AC105" s="122">
        <v>0.65</v>
      </c>
      <c r="AD105" s="122">
        <v>0.63</v>
      </c>
      <c r="AE105" s="122">
        <v>0.65</v>
      </c>
      <c r="AF105" s="122">
        <v>0.65</v>
      </c>
      <c r="AG105" s="122">
        <v>0.66</v>
      </c>
      <c r="AH105" s="122">
        <v>0.64</v>
      </c>
      <c r="AI105" s="122">
        <v>1.35</v>
      </c>
      <c r="AJ105" s="122">
        <v>0.75</v>
      </c>
      <c r="AK105" s="167"/>
      <c r="AL105" s="122">
        <v>0.47</v>
      </c>
      <c r="AM105" s="122">
        <v>0.46</v>
      </c>
      <c r="AN105" s="122">
        <v>0.48</v>
      </c>
      <c r="AO105" s="122">
        <v>0.48</v>
      </c>
      <c r="AP105" s="122">
        <v>0.49</v>
      </c>
      <c r="AQ105" s="122">
        <v>0.47</v>
      </c>
      <c r="AR105" s="122">
        <v>0.69</v>
      </c>
      <c r="AS105" s="122">
        <v>0.5</v>
      </c>
      <c r="AT105" s="166"/>
      <c r="AU105" s="122">
        <v>0.01</v>
      </c>
      <c r="AV105" s="122">
        <v>0.15</v>
      </c>
      <c r="AW105" s="122">
        <v>0.25</v>
      </c>
      <c r="AX105" s="122">
        <v>0.39</v>
      </c>
      <c r="AY105" s="122">
        <v>0.41</v>
      </c>
      <c r="AZ105" s="122">
        <v>0.41</v>
      </c>
      <c r="BA105" s="122">
        <v>0.3</v>
      </c>
      <c r="BB105" s="122">
        <v>0.27</v>
      </c>
      <c r="BC105" s="166"/>
      <c r="BD105" s="122">
        <v>10.42</v>
      </c>
      <c r="BE105" s="105"/>
    </row>
    <row r="106" spans="1:57" ht="12.75">
      <c r="A106" s="123" t="s">
        <v>2001</v>
      </c>
      <c r="B106" s="122">
        <v>66.7</v>
      </c>
      <c r="C106" s="122">
        <v>94.7</v>
      </c>
      <c r="D106" s="122">
        <v>99.3</v>
      </c>
      <c r="E106" s="122">
        <v>96.9</v>
      </c>
      <c r="F106" s="122">
        <v>95.4</v>
      </c>
      <c r="G106" s="122">
        <v>93.9</v>
      </c>
      <c r="H106" s="122">
        <v>76.3</v>
      </c>
      <c r="I106" s="122">
        <v>89</v>
      </c>
      <c r="J106" s="122">
        <v>0</v>
      </c>
      <c r="K106" s="122">
        <v>100</v>
      </c>
      <c r="L106" s="122">
        <v>100</v>
      </c>
      <c r="M106" s="122">
        <v>95.1</v>
      </c>
      <c r="N106" s="122">
        <v>96.9</v>
      </c>
      <c r="O106" s="122">
        <v>93.9</v>
      </c>
      <c r="P106" s="122">
        <v>96.1</v>
      </c>
      <c r="Q106" s="122">
        <v>91.6</v>
      </c>
      <c r="R106" s="122">
        <v>96.2</v>
      </c>
      <c r="S106" s="122">
        <v>0</v>
      </c>
      <c r="T106" s="122">
        <v>80</v>
      </c>
      <c r="U106" s="122">
        <v>97.3</v>
      </c>
      <c r="V106" s="122">
        <v>97.1</v>
      </c>
      <c r="W106" s="122">
        <v>96.9</v>
      </c>
      <c r="X106" s="122">
        <v>94.7</v>
      </c>
      <c r="Y106" s="122">
        <v>95</v>
      </c>
      <c r="Z106" s="122">
        <v>83.2</v>
      </c>
      <c r="AA106" s="122">
        <v>92.5</v>
      </c>
      <c r="AB106" s="167"/>
      <c r="AC106" s="122">
        <v>0.65</v>
      </c>
      <c r="AD106" s="122">
        <v>0.63</v>
      </c>
      <c r="AE106" s="122">
        <v>0.6</v>
      </c>
      <c r="AF106" s="122">
        <v>0.6</v>
      </c>
      <c r="AG106" s="122">
        <v>0.6</v>
      </c>
      <c r="AH106" s="122">
        <v>0.63</v>
      </c>
      <c r="AI106" s="122">
        <v>1.23</v>
      </c>
      <c r="AJ106" s="122">
        <v>0.71</v>
      </c>
      <c r="AK106" s="167"/>
      <c r="AL106" s="122">
        <v>0.47</v>
      </c>
      <c r="AM106" s="122">
        <v>0.46</v>
      </c>
      <c r="AN106" s="122">
        <v>0.46</v>
      </c>
      <c r="AO106" s="122">
        <v>0.46</v>
      </c>
      <c r="AP106" s="122">
        <v>0.47</v>
      </c>
      <c r="AQ106" s="122">
        <v>0.47</v>
      </c>
      <c r="AR106" s="122">
        <v>0.7</v>
      </c>
      <c r="AS106" s="122">
        <v>0.5</v>
      </c>
      <c r="AT106" s="166"/>
      <c r="AU106" s="122">
        <v>0.02</v>
      </c>
      <c r="AV106" s="122">
        <v>0.16</v>
      </c>
      <c r="AW106" s="122">
        <v>0.25</v>
      </c>
      <c r="AX106" s="122">
        <v>0.35</v>
      </c>
      <c r="AY106" s="122">
        <v>0.36</v>
      </c>
      <c r="AZ106" s="122">
        <v>0.4</v>
      </c>
      <c r="BA106" s="122">
        <v>0.21</v>
      </c>
      <c r="BB106" s="122">
        <v>0.25</v>
      </c>
      <c r="BC106" s="166"/>
      <c r="BD106" s="122">
        <v>9.83</v>
      </c>
      <c r="BE106" s="105"/>
    </row>
    <row r="107" spans="1:57" ht="12.75">
      <c r="A107" s="123" t="s">
        <v>2002</v>
      </c>
      <c r="B107" s="122">
        <v>66.7</v>
      </c>
      <c r="C107" s="122">
        <v>94.7</v>
      </c>
      <c r="D107" s="122">
        <v>99.3</v>
      </c>
      <c r="E107" s="122">
        <v>96.9</v>
      </c>
      <c r="F107" s="122">
        <v>95.4</v>
      </c>
      <c r="G107" s="122">
        <v>93.9</v>
      </c>
      <c r="H107" s="122">
        <v>76.3</v>
      </c>
      <c r="I107" s="122">
        <v>89</v>
      </c>
      <c r="J107" s="122">
        <v>0</v>
      </c>
      <c r="K107" s="122">
        <v>100</v>
      </c>
      <c r="L107" s="122">
        <v>100</v>
      </c>
      <c r="M107" s="122">
        <v>95.1</v>
      </c>
      <c r="N107" s="122">
        <v>96.9</v>
      </c>
      <c r="O107" s="122">
        <v>93.9</v>
      </c>
      <c r="P107" s="122">
        <v>96.1</v>
      </c>
      <c r="Q107" s="122">
        <v>91.6</v>
      </c>
      <c r="R107" s="122">
        <v>96.2</v>
      </c>
      <c r="S107" s="122">
        <v>0</v>
      </c>
      <c r="T107" s="122">
        <v>80</v>
      </c>
      <c r="U107" s="122">
        <v>97.3</v>
      </c>
      <c r="V107" s="122">
        <v>97.1</v>
      </c>
      <c r="W107" s="122">
        <v>96.9</v>
      </c>
      <c r="X107" s="122">
        <v>94.7</v>
      </c>
      <c r="Y107" s="122">
        <v>95</v>
      </c>
      <c r="Z107" s="122">
        <v>83.2</v>
      </c>
      <c r="AA107" s="122">
        <v>92.5</v>
      </c>
      <c r="AB107" s="167"/>
      <c r="AC107" s="122">
        <v>0.65</v>
      </c>
      <c r="AD107" s="122">
        <v>0.63</v>
      </c>
      <c r="AE107" s="122">
        <v>0.65</v>
      </c>
      <c r="AF107" s="122">
        <v>0.66</v>
      </c>
      <c r="AG107" s="122">
        <v>0.67</v>
      </c>
      <c r="AH107" s="122">
        <v>0.66</v>
      </c>
      <c r="AI107" s="122">
        <v>1.42</v>
      </c>
      <c r="AJ107" s="122">
        <v>0.76</v>
      </c>
      <c r="AK107" s="167"/>
      <c r="AL107" s="122">
        <v>0.47</v>
      </c>
      <c r="AM107" s="122">
        <v>0.46</v>
      </c>
      <c r="AN107" s="122">
        <v>0.48</v>
      </c>
      <c r="AO107" s="122">
        <v>0.48</v>
      </c>
      <c r="AP107" s="122">
        <v>0.5</v>
      </c>
      <c r="AQ107" s="122">
        <v>0.49</v>
      </c>
      <c r="AR107" s="122">
        <v>0.73</v>
      </c>
      <c r="AS107" s="122">
        <v>0.51</v>
      </c>
      <c r="AT107" s="166"/>
      <c r="AU107" s="122">
        <v>0.02</v>
      </c>
      <c r="AV107" s="122">
        <v>0.16</v>
      </c>
      <c r="AW107" s="122">
        <v>0.26</v>
      </c>
      <c r="AX107" s="122">
        <v>0.38</v>
      </c>
      <c r="AY107" s="122">
        <v>0.4</v>
      </c>
      <c r="AZ107" s="122">
        <v>0.41</v>
      </c>
      <c r="BA107" s="122">
        <v>0.32</v>
      </c>
      <c r="BB107" s="122">
        <v>0.28000000000000003</v>
      </c>
      <c r="BC107" s="166"/>
      <c r="BD107" s="122">
        <v>10.23</v>
      </c>
      <c r="BE107" s="105"/>
    </row>
    <row r="108" spans="1:57" ht="12.75">
      <c r="A108" s="216" t="s">
        <v>2003</v>
      </c>
      <c r="B108" s="122">
        <v>66.7</v>
      </c>
      <c r="C108" s="122">
        <v>81.8</v>
      </c>
      <c r="D108" s="122">
        <v>85.1</v>
      </c>
      <c r="E108" s="122">
        <v>83.8</v>
      </c>
      <c r="F108" s="122">
        <v>75.7</v>
      </c>
      <c r="G108" s="122">
        <v>64</v>
      </c>
      <c r="H108" s="122">
        <v>51.1</v>
      </c>
      <c r="I108" s="122">
        <v>72.599999999999994</v>
      </c>
      <c r="J108" s="122">
        <v>0</v>
      </c>
      <c r="K108" s="122">
        <v>100</v>
      </c>
      <c r="L108" s="122">
        <v>99.4</v>
      </c>
      <c r="M108" s="122">
        <v>99.6</v>
      </c>
      <c r="N108" s="122">
        <v>91.5</v>
      </c>
      <c r="O108" s="122">
        <v>86.9</v>
      </c>
      <c r="P108" s="122">
        <v>78.400000000000006</v>
      </c>
      <c r="Q108" s="122">
        <v>50.2</v>
      </c>
      <c r="R108" s="122">
        <v>86.6</v>
      </c>
      <c r="S108" s="122">
        <v>0</v>
      </c>
      <c r="T108" s="122">
        <v>80</v>
      </c>
      <c r="U108" s="122">
        <v>89.7</v>
      </c>
      <c r="V108" s="122">
        <v>91.7</v>
      </c>
      <c r="W108" s="122">
        <v>87.5</v>
      </c>
      <c r="X108" s="122">
        <v>80.900000000000006</v>
      </c>
      <c r="Y108" s="122">
        <v>70.400000000000006</v>
      </c>
      <c r="Z108" s="122">
        <v>50.6</v>
      </c>
      <c r="AA108" s="122">
        <v>79</v>
      </c>
      <c r="AB108" s="167"/>
      <c r="AC108" s="122">
        <v>0.65</v>
      </c>
      <c r="AD108" s="122">
        <v>0.63</v>
      </c>
      <c r="AE108" s="122">
        <v>0.6</v>
      </c>
      <c r="AF108" s="122">
        <v>0.7</v>
      </c>
      <c r="AG108" s="122">
        <v>0.79</v>
      </c>
      <c r="AH108" s="122">
        <v>0.91</v>
      </c>
      <c r="AI108" s="122">
        <v>1.62</v>
      </c>
      <c r="AJ108" s="122">
        <v>0.84</v>
      </c>
      <c r="AK108" s="167"/>
      <c r="AL108" s="122">
        <v>0.47</v>
      </c>
      <c r="AM108" s="122">
        <v>0.46</v>
      </c>
      <c r="AN108" s="122">
        <v>0.46</v>
      </c>
      <c r="AO108" s="122">
        <v>0.54</v>
      </c>
      <c r="AP108" s="122">
        <v>0.62</v>
      </c>
      <c r="AQ108" s="122">
        <v>0.67</v>
      </c>
      <c r="AR108" s="122">
        <v>0.83</v>
      </c>
      <c r="AS108" s="122">
        <v>0.57999999999999996</v>
      </c>
      <c r="AT108" s="166"/>
      <c r="AU108" s="122">
        <v>0.17</v>
      </c>
      <c r="AV108" s="122">
        <v>0.24</v>
      </c>
      <c r="AW108" s="122">
        <v>0.28000000000000003</v>
      </c>
      <c r="AX108" s="122">
        <v>0.33</v>
      </c>
      <c r="AY108" s="122">
        <v>0.31</v>
      </c>
      <c r="AZ108" s="122">
        <v>0.34</v>
      </c>
      <c r="BA108" s="122">
        <v>0.26</v>
      </c>
      <c r="BB108" s="122">
        <v>0.28000000000000003</v>
      </c>
      <c r="BC108" s="166"/>
      <c r="BD108" s="122">
        <v>11.58</v>
      </c>
      <c r="BE108" s="105"/>
    </row>
    <row r="109" spans="1:57" ht="12.75">
      <c r="A109" s="216" t="s">
        <v>525</v>
      </c>
      <c r="B109" s="122">
        <v>33.299999999999997</v>
      </c>
      <c r="C109" s="122">
        <v>76.099999999999994</v>
      </c>
      <c r="D109" s="122">
        <v>74</v>
      </c>
      <c r="E109" s="122">
        <v>81.900000000000006</v>
      </c>
      <c r="F109" s="122">
        <v>86.9</v>
      </c>
      <c r="G109" s="122">
        <v>83.6</v>
      </c>
      <c r="H109" s="122">
        <v>77.400000000000006</v>
      </c>
      <c r="I109" s="122">
        <v>73.3</v>
      </c>
      <c r="J109" s="122">
        <v>0</v>
      </c>
      <c r="K109" s="122">
        <v>100</v>
      </c>
      <c r="L109" s="122">
        <v>43.3</v>
      </c>
      <c r="M109" s="122">
        <v>31.3</v>
      </c>
      <c r="N109" s="122">
        <v>37.4</v>
      </c>
      <c r="O109" s="122">
        <v>28.5</v>
      </c>
      <c r="P109" s="122">
        <v>15.9</v>
      </c>
      <c r="Q109" s="122">
        <v>6.5</v>
      </c>
      <c r="R109" s="122">
        <v>37.5</v>
      </c>
      <c r="S109" s="122">
        <v>0</v>
      </c>
      <c r="T109" s="122">
        <v>50</v>
      </c>
      <c r="U109" s="122">
        <v>55.1</v>
      </c>
      <c r="V109" s="122">
        <v>44</v>
      </c>
      <c r="W109" s="122">
        <v>51.3</v>
      </c>
      <c r="X109" s="122">
        <v>42.9</v>
      </c>
      <c r="Y109" s="122">
        <v>26.6</v>
      </c>
      <c r="Z109" s="122">
        <v>11.9</v>
      </c>
      <c r="AA109" s="122">
        <v>49.7</v>
      </c>
      <c r="AB109" s="167"/>
      <c r="AC109" s="122">
        <v>0.73</v>
      </c>
      <c r="AD109" s="122">
        <v>0.71</v>
      </c>
      <c r="AE109" s="122">
        <v>0.71</v>
      </c>
      <c r="AF109" s="122">
        <v>0.72</v>
      </c>
      <c r="AG109" s="122">
        <v>0.76</v>
      </c>
      <c r="AH109" s="122">
        <v>0.79</v>
      </c>
      <c r="AI109" s="122">
        <v>1.47</v>
      </c>
      <c r="AJ109" s="122">
        <v>0.84</v>
      </c>
      <c r="AK109" s="167"/>
      <c r="AL109" s="122">
        <v>0.53</v>
      </c>
      <c r="AM109" s="122">
        <v>0.52</v>
      </c>
      <c r="AN109" s="122">
        <v>0.53</v>
      </c>
      <c r="AO109" s="122">
        <v>0.54</v>
      </c>
      <c r="AP109" s="122">
        <v>0.56999999999999995</v>
      </c>
      <c r="AQ109" s="122">
        <v>0.57999999999999996</v>
      </c>
      <c r="AR109" s="122">
        <v>0.75</v>
      </c>
      <c r="AS109" s="122">
        <v>0.56999999999999995</v>
      </c>
      <c r="AT109" s="166"/>
      <c r="AU109" s="122">
        <v>0.51</v>
      </c>
      <c r="AV109" s="122">
        <v>0.01</v>
      </c>
      <c r="AW109" s="122">
        <v>0.11</v>
      </c>
      <c r="AX109" s="122">
        <v>0.26</v>
      </c>
      <c r="AY109" s="122">
        <v>0.27</v>
      </c>
      <c r="AZ109" s="122">
        <v>0.24</v>
      </c>
      <c r="BA109" s="122">
        <v>0.16</v>
      </c>
      <c r="BB109" s="122">
        <v>0.22</v>
      </c>
      <c r="BC109" s="166"/>
      <c r="BD109" s="122">
        <v>10.73</v>
      </c>
      <c r="BE109" s="105"/>
    </row>
    <row r="110" spans="1:57" ht="12.75">
      <c r="A110" s="216" t="s">
        <v>2004</v>
      </c>
      <c r="B110" s="122">
        <v>66.7</v>
      </c>
      <c r="C110" s="122">
        <v>79.900000000000006</v>
      </c>
      <c r="D110" s="122">
        <v>83.4</v>
      </c>
      <c r="E110" s="122">
        <v>73.099999999999994</v>
      </c>
      <c r="F110" s="122">
        <v>75.400000000000006</v>
      </c>
      <c r="G110" s="122">
        <v>56.7</v>
      </c>
      <c r="H110" s="122">
        <v>34.799999999999997</v>
      </c>
      <c r="I110" s="122">
        <v>67.099999999999994</v>
      </c>
      <c r="J110" s="122">
        <v>0</v>
      </c>
      <c r="K110" s="122">
        <v>100</v>
      </c>
      <c r="L110" s="122">
        <v>63.1</v>
      </c>
      <c r="M110" s="122">
        <v>51.1</v>
      </c>
      <c r="N110" s="122">
        <v>51.9</v>
      </c>
      <c r="O110" s="122">
        <v>39.200000000000003</v>
      </c>
      <c r="P110" s="122">
        <v>23.1</v>
      </c>
      <c r="Q110" s="122">
        <v>12.3</v>
      </c>
      <c r="R110" s="122">
        <v>48.7</v>
      </c>
      <c r="S110" s="122">
        <v>0</v>
      </c>
      <c r="T110" s="122">
        <v>80</v>
      </c>
      <c r="U110" s="122">
        <v>70.3</v>
      </c>
      <c r="V110" s="122">
        <v>63.3</v>
      </c>
      <c r="W110" s="122">
        <v>60.7</v>
      </c>
      <c r="X110" s="122">
        <v>51.6</v>
      </c>
      <c r="Y110" s="122">
        <v>32.799999999999997</v>
      </c>
      <c r="Z110" s="122">
        <v>18.100000000000001</v>
      </c>
      <c r="AA110" s="122">
        <v>56.4</v>
      </c>
      <c r="AB110" s="167"/>
      <c r="AC110" s="122">
        <v>0.59</v>
      </c>
      <c r="AD110" s="122">
        <v>0.66</v>
      </c>
      <c r="AE110" s="122">
        <v>0.67</v>
      </c>
      <c r="AF110" s="122">
        <v>0.72</v>
      </c>
      <c r="AG110" s="122">
        <v>0.74</v>
      </c>
      <c r="AH110" s="122">
        <v>0.93</v>
      </c>
      <c r="AI110" s="122">
        <v>1.69</v>
      </c>
      <c r="AJ110" s="122">
        <v>0.86</v>
      </c>
      <c r="AK110" s="167"/>
      <c r="AL110" s="122">
        <v>0.44</v>
      </c>
      <c r="AM110" s="122">
        <v>0.48</v>
      </c>
      <c r="AN110" s="122">
        <v>0.52</v>
      </c>
      <c r="AO110" s="122">
        <v>0.56999999999999995</v>
      </c>
      <c r="AP110" s="122">
        <v>0.6</v>
      </c>
      <c r="AQ110" s="122">
        <v>0.7</v>
      </c>
      <c r="AR110" s="122">
        <v>0.88</v>
      </c>
      <c r="AS110" s="122">
        <v>0.6</v>
      </c>
      <c r="AT110" s="166"/>
      <c r="AU110" s="122">
        <v>0.04</v>
      </c>
      <c r="AV110" s="122">
        <v>0.13</v>
      </c>
      <c r="AW110" s="122">
        <v>0.16</v>
      </c>
      <c r="AX110" s="122">
        <v>0.27</v>
      </c>
      <c r="AY110" s="122">
        <v>0.26</v>
      </c>
      <c r="AZ110" s="122">
        <v>0.31</v>
      </c>
      <c r="BA110" s="122">
        <v>0.26</v>
      </c>
      <c r="BB110" s="122">
        <v>0.2</v>
      </c>
      <c r="BC110" s="166"/>
      <c r="BD110" s="122">
        <v>11.49</v>
      </c>
      <c r="BE110" s="105"/>
    </row>
    <row r="111" spans="1:57" ht="12.75">
      <c r="A111" s="216" t="s">
        <v>2005</v>
      </c>
      <c r="B111" s="122">
        <v>66.7</v>
      </c>
      <c r="C111" s="122">
        <v>79.900000000000006</v>
      </c>
      <c r="D111" s="122">
        <v>86.8</v>
      </c>
      <c r="E111" s="122">
        <v>89.9</v>
      </c>
      <c r="F111" s="122">
        <v>80.3</v>
      </c>
      <c r="G111" s="122">
        <v>59.1</v>
      </c>
      <c r="H111" s="122">
        <v>37.299999999999997</v>
      </c>
      <c r="I111" s="122">
        <v>71.400000000000006</v>
      </c>
      <c r="J111" s="122">
        <v>0</v>
      </c>
      <c r="K111" s="122">
        <v>100</v>
      </c>
      <c r="L111" s="122">
        <v>62.9</v>
      </c>
      <c r="M111" s="122">
        <v>50.3</v>
      </c>
      <c r="N111" s="122">
        <v>50</v>
      </c>
      <c r="O111" s="122">
        <v>38.9</v>
      </c>
      <c r="P111" s="122">
        <v>24.5</v>
      </c>
      <c r="Q111" s="122">
        <v>13.3</v>
      </c>
      <c r="R111" s="122">
        <v>48.5</v>
      </c>
      <c r="S111" s="122">
        <v>0</v>
      </c>
      <c r="T111" s="122">
        <v>80</v>
      </c>
      <c r="U111" s="122">
        <v>70.2</v>
      </c>
      <c r="V111" s="122">
        <v>63.7</v>
      </c>
      <c r="W111" s="122">
        <v>64.2</v>
      </c>
      <c r="X111" s="122">
        <v>52.3</v>
      </c>
      <c r="Y111" s="122">
        <v>34.6</v>
      </c>
      <c r="Z111" s="122">
        <v>19.5</v>
      </c>
      <c r="AA111" s="122">
        <v>57.8</v>
      </c>
      <c r="AB111" s="167"/>
      <c r="AC111" s="122">
        <v>0.62</v>
      </c>
      <c r="AD111" s="122">
        <v>0.62</v>
      </c>
      <c r="AE111" s="122">
        <v>0.6</v>
      </c>
      <c r="AF111" s="122">
        <v>0.65</v>
      </c>
      <c r="AG111" s="122">
        <v>0.71</v>
      </c>
      <c r="AH111" s="122">
        <v>0.85</v>
      </c>
      <c r="AI111" s="122">
        <v>1.68</v>
      </c>
      <c r="AJ111" s="122">
        <v>0.82</v>
      </c>
      <c r="AK111" s="167"/>
      <c r="AL111" s="122">
        <v>0.46</v>
      </c>
      <c r="AM111" s="122">
        <v>0.46</v>
      </c>
      <c r="AN111" s="122">
        <v>0.46</v>
      </c>
      <c r="AO111" s="122">
        <v>0.5</v>
      </c>
      <c r="AP111" s="122">
        <v>0.56000000000000005</v>
      </c>
      <c r="AQ111" s="122">
        <v>0.65</v>
      </c>
      <c r="AR111" s="122">
        <v>0.87</v>
      </c>
      <c r="AS111" s="122">
        <v>0.56999999999999995</v>
      </c>
      <c r="AT111" s="166"/>
      <c r="AU111" s="122">
        <v>0.04</v>
      </c>
      <c r="AV111" s="122">
        <v>0.13</v>
      </c>
      <c r="AW111" s="122">
        <v>0.18</v>
      </c>
      <c r="AX111" s="122">
        <v>0.3</v>
      </c>
      <c r="AY111" s="122">
        <v>0.3</v>
      </c>
      <c r="AZ111" s="122">
        <v>0.34</v>
      </c>
      <c r="BA111" s="122">
        <v>0.3</v>
      </c>
      <c r="BB111" s="122">
        <v>0.23</v>
      </c>
      <c r="BC111" s="166"/>
      <c r="BD111" s="122">
        <v>10.73</v>
      </c>
      <c r="BE111" s="105"/>
    </row>
    <row r="112" spans="1:57" ht="12.75">
      <c r="A112" s="123" t="s">
        <v>863</v>
      </c>
      <c r="B112" s="122">
        <v>63</v>
      </c>
      <c r="C112" s="122">
        <v>73.7</v>
      </c>
      <c r="D112" s="122">
        <v>77.599999999999994</v>
      </c>
      <c r="E112" s="122">
        <v>75.8</v>
      </c>
      <c r="F112" s="122">
        <v>72.7</v>
      </c>
      <c r="G112" s="122">
        <v>62.5</v>
      </c>
      <c r="H112" s="122">
        <v>49.2</v>
      </c>
      <c r="I112" s="122">
        <v>67.8</v>
      </c>
      <c r="J112" s="122">
        <v>0</v>
      </c>
      <c r="K112" s="122">
        <v>93.1</v>
      </c>
      <c r="L112" s="122">
        <v>86</v>
      </c>
      <c r="M112" s="122">
        <v>78.599999999999994</v>
      </c>
      <c r="N112" s="122">
        <v>78.599999999999994</v>
      </c>
      <c r="O112" s="122">
        <v>73.400000000000006</v>
      </c>
      <c r="P112" s="122">
        <v>68.900000000000006</v>
      </c>
      <c r="Q112" s="122">
        <v>46.9</v>
      </c>
      <c r="R112" s="122">
        <v>75.099999999999994</v>
      </c>
      <c r="S112" s="122">
        <v>0</v>
      </c>
      <c r="T112" s="122">
        <v>73.099999999999994</v>
      </c>
      <c r="U112" s="122">
        <v>77.2</v>
      </c>
      <c r="V112" s="122">
        <v>75.7</v>
      </c>
      <c r="W112" s="122">
        <v>74.5</v>
      </c>
      <c r="X112" s="122">
        <v>69.099999999999994</v>
      </c>
      <c r="Y112" s="122">
        <v>59.6</v>
      </c>
      <c r="Z112" s="122">
        <v>44</v>
      </c>
      <c r="AA112" s="122">
        <v>68.7</v>
      </c>
      <c r="AB112" s="167"/>
      <c r="AC112" s="122">
        <v>0.63</v>
      </c>
      <c r="AD112" s="122">
        <v>0.65</v>
      </c>
      <c r="AE112" s="122">
        <v>0.63</v>
      </c>
      <c r="AF112" s="122">
        <v>0.67</v>
      </c>
      <c r="AG112" s="122">
        <v>0.69</v>
      </c>
      <c r="AH112" s="122">
        <v>0.75</v>
      </c>
      <c r="AI112" s="122">
        <v>1.46</v>
      </c>
      <c r="AJ112" s="122">
        <v>0.78</v>
      </c>
      <c r="AK112" s="122">
        <v>1.62</v>
      </c>
      <c r="AL112" s="122">
        <v>0.47</v>
      </c>
      <c r="AM112" s="122">
        <v>0.48</v>
      </c>
      <c r="AN112" s="122">
        <v>0.48</v>
      </c>
      <c r="AO112" s="122">
        <v>0.52</v>
      </c>
      <c r="AP112" s="122">
        <v>0.55000000000000004</v>
      </c>
      <c r="AQ112" s="122">
        <v>0.57999999999999996</v>
      </c>
      <c r="AR112" s="122">
        <v>0.78</v>
      </c>
      <c r="AS112" s="122">
        <v>0.55000000000000004</v>
      </c>
      <c r="AT112" s="122">
        <v>1</v>
      </c>
      <c r="AU112" s="122">
        <v>0.2</v>
      </c>
      <c r="AV112" s="122">
        <v>0.14000000000000001</v>
      </c>
      <c r="AW112" s="122">
        <v>0.21</v>
      </c>
      <c r="AX112" s="122">
        <v>0.33</v>
      </c>
      <c r="AY112" s="122">
        <v>0.34</v>
      </c>
      <c r="AZ112" s="122">
        <v>0.36</v>
      </c>
      <c r="BA112" s="122">
        <v>0.3</v>
      </c>
      <c r="BB112" s="122">
        <v>0.27</v>
      </c>
      <c r="BC112" s="122">
        <v>0.25</v>
      </c>
      <c r="BD112" s="122">
        <v>10.79</v>
      </c>
      <c r="BE112" s="105"/>
    </row>
    <row r="113" spans="1:57" ht="12.75">
      <c r="A113" s="220" t="s">
        <v>2006</v>
      </c>
      <c r="B113" s="122">
        <v>3.7</v>
      </c>
      <c r="C113" s="122">
        <v>3.7</v>
      </c>
      <c r="D113" s="122">
        <v>3.9</v>
      </c>
      <c r="E113" s="122">
        <v>4.0999999999999996</v>
      </c>
      <c r="F113" s="122">
        <v>4.5</v>
      </c>
      <c r="G113" s="122">
        <v>5.6</v>
      </c>
      <c r="H113" s="122">
        <v>6.6</v>
      </c>
      <c r="I113" s="122">
        <v>4.0999999999999996</v>
      </c>
      <c r="J113" s="122">
        <v>0</v>
      </c>
      <c r="K113" s="122">
        <v>3.2</v>
      </c>
      <c r="L113" s="122">
        <v>4.2</v>
      </c>
      <c r="M113" s="122">
        <v>4.8</v>
      </c>
      <c r="N113" s="122">
        <v>4.5999999999999996</v>
      </c>
      <c r="O113" s="122">
        <v>5.5</v>
      </c>
      <c r="P113" s="122">
        <v>6.9</v>
      </c>
      <c r="Q113" s="122">
        <v>7.2</v>
      </c>
      <c r="R113" s="122">
        <v>4.5</v>
      </c>
      <c r="S113" s="122">
        <v>0</v>
      </c>
      <c r="T113" s="122">
        <v>2.8</v>
      </c>
      <c r="U113" s="122">
        <v>3.3</v>
      </c>
      <c r="V113" s="122">
        <v>3.6</v>
      </c>
      <c r="W113" s="122">
        <v>3.3</v>
      </c>
      <c r="X113" s="122">
        <v>3.9</v>
      </c>
      <c r="Y113" s="122">
        <v>5.3</v>
      </c>
      <c r="Z113" s="122">
        <v>5.6</v>
      </c>
      <c r="AA113" s="122">
        <v>3.4</v>
      </c>
      <c r="AB113" s="167"/>
      <c r="AC113" s="122">
        <v>0.02</v>
      </c>
      <c r="AD113" s="122">
        <v>0.01</v>
      </c>
      <c r="AE113" s="122">
        <v>0.01</v>
      </c>
      <c r="AF113" s="122">
        <v>0.02</v>
      </c>
      <c r="AG113" s="122">
        <v>0.02</v>
      </c>
      <c r="AH113" s="122">
        <v>0.03</v>
      </c>
      <c r="AI113" s="122">
        <v>0.05</v>
      </c>
      <c r="AJ113" s="122">
        <v>0.02</v>
      </c>
      <c r="AK113" s="122">
        <v>0.12</v>
      </c>
      <c r="AL113" s="122">
        <v>0.01</v>
      </c>
      <c r="AM113" s="122">
        <v>0.01</v>
      </c>
      <c r="AN113" s="122">
        <v>0.01</v>
      </c>
      <c r="AO113" s="122">
        <v>0.01</v>
      </c>
      <c r="AP113" s="122">
        <v>0.01</v>
      </c>
      <c r="AQ113" s="122">
        <v>0.02</v>
      </c>
      <c r="AR113" s="122">
        <v>0.02</v>
      </c>
      <c r="AS113" s="122">
        <v>0.01</v>
      </c>
      <c r="AT113" s="122">
        <v>0</v>
      </c>
      <c r="AU113" s="122">
        <v>0.04</v>
      </c>
      <c r="AV113" s="122">
        <v>0.01</v>
      </c>
      <c r="AW113" s="122">
        <v>0.01</v>
      </c>
      <c r="AX113" s="122">
        <v>0.01</v>
      </c>
      <c r="AY113" s="122">
        <v>0.02</v>
      </c>
      <c r="AZ113" s="122">
        <v>0.02</v>
      </c>
      <c r="BA113" s="122">
        <v>0.02</v>
      </c>
      <c r="BB113" s="122">
        <v>0.01</v>
      </c>
      <c r="BC113" s="122">
        <v>0.08</v>
      </c>
      <c r="BD113" s="122">
        <v>0.13</v>
      </c>
      <c r="BE113" s="105"/>
    </row>
    <row r="114" spans="1:57" ht="12.75">
      <c r="A114" s="123" t="s">
        <v>865</v>
      </c>
      <c r="B114" s="122">
        <v>246.9</v>
      </c>
      <c r="C114" s="122">
        <v>250.7</v>
      </c>
      <c r="D114" s="122">
        <v>270.10000000000002</v>
      </c>
      <c r="E114" s="122">
        <v>296.2</v>
      </c>
      <c r="F114" s="122">
        <v>362.9</v>
      </c>
      <c r="G114" s="122">
        <v>562.9</v>
      </c>
      <c r="H114" s="122">
        <v>780.1</v>
      </c>
      <c r="I114" s="122">
        <v>298.60000000000002</v>
      </c>
      <c r="J114" s="122">
        <v>0</v>
      </c>
      <c r="K114" s="122">
        <v>181.8</v>
      </c>
      <c r="L114" s="122">
        <v>311</v>
      </c>
      <c r="M114" s="122">
        <v>420.9</v>
      </c>
      <c r="N114" s="122">
        <v>374.7</v>
      </c>
      <c r="O114" s="122">
        <v>538.20000000000005</v>
      </c>
      <c r="P114" s="122">
        <v>867.4</v>
      </c>
      <c r="Q114" s="122">
        <v>941.5</v>
      </c>
      <c r="R114" s="122">
        <v>367</v>
      </c>
      <c r="S114" s="122">
        <v>0</v>
      </c>
      <c r="T114" s="122">
        <v>141.6</v>
      </c>
      <c r="U114" s="122">
        <v>192.6</v>
      </c>
      <c r="V114" s="122">
        <v>237.1</v>
      </c>
      <c r="W114" s="122">
        <v>200.2</v>
      </c>
      <c r="X114" s="122">
        <v>278.8</v>
      </c>
      <c r="Y114" s="122">
        <v>509.9</v>
      </c>
      <c r="Z114" s="122">
        <v>541.70000000000005</v>
      </c>
      <c r="AA114" s="122">
        <v>206.3</v>
      </c>
      <c r="AB114" s="167"/>
      <c r="AC114" s="122">
        <v>0</v>
      </c>
      <c r="AD114" s="122">
        <v>0</v>
      </c>
      <c r="AE114" s="122">
        <v>0</v>
      </c>
      <c r="AF114" s="122">
        <v>0</v>
      </c>
      <c r="AG114" s="122">
        <v>0.01</v>
      </c>
      <c r="AH114" s="122">
        <v>0.01</v>
      </c>
      <c r="AI114" s="122">
        <v>0.04</v>
      </c>
      <c r="AJ114" s="122">
        <v>0.01</v>
      </c>
      <c r="AK114" s="122">
        <v>0.09</v>
      </c>
      <c r="AL114" s="122">
        <v>0</v>
      </c>
      <c r="AM114" s="122">
        <v>0</v>
      </c>
      <c r="AN114" s="122">
        <v>0</v>
      </c>
      <c r="AO114" s="122">
        <v>0</v>
      </c>
      <c r="AP114" s="122">
        <v>0</v>
      </c>
      <c r="AQ114" s="122">
        <v>0.01</v>
      </c>
      <c r="AR114" s="122">
        <v>0.01</v>
      </c>
      <c r="AS114" s="122">
        <v>0</v>
      </c>
      <c r="AT114" s="122">
        <v>0</v>
      </c>
      <c r="AU114" s="122">
        <v>0.03</v>
      </c>
      <c r="AV114" s="122">
        <v>0</v>
      </c>
      <c r="AW114" s="122">
        <v>0</v>
      </c>
      <c r="AX114" s="122">
        <v>0</v>
      </c>
      <c r="AY114" s="122">
        <v>0.01</v>
      </c>
      <c r="AZ114" s="122">
        <v>0.01</v>
      </c>
      <c r="BA114" s="122">
        <v>0.01</v>
      </c>
      <c r="BB114" s="122">
        <v>0</v>
      </c>
      <c r="BC114" s="122">
        <v>0.04</v>
      </c>
      <c r="BD114" s="122">
        <v>0.33</v>
      </c>
      <c r="BE114" s="105"/>
    </row>
    <row r="115" spans="1:57" ht="12.75">
      <c r="A115" s="123" t="s">
        <v>866</v>
      </c>
      <c r="B115" s="122">
        <v>15.7</v>
      </c>
      <c r="C115" s="122">
        <v>15.8</v>
      </c>
      <c r="D115" s="122">
        <v>16.399999999999999</v>
      </c>
      <c r="E115" s="122">
        <v>17.2</v>
      </c>
      <c r="F115" s="122">
        <v>19.100000000000001</v>
      </c>
      <c r="G115" s="122">
        <v>23.7</v>
      </c>
      <c r="H115" s="122">
        <v>27.9</v>
      </c>
      <c r="I115" s="122">
        <v>17.3</v>
      </c>
      <c r="J115" s="122">
        <v>0</v>
      </c>
      <c r="K115" s="122">
        <v>13.5</v>
      </c>
      <c r="L115" s="122">
        <v>17.600000000000001</v>
      </c>
      <c r="M115" s="122">
        <v>20.5</v>
      </c>
      <c r="N115" s="122">
        <v>19.399999999999999</v>
      </c>
      <c r="O115" s="122">
        <v>23.2</v>
      </c>
      <c r="P115" s="122">
        <v>29.5</v>
      </c>
      <c r="Q115" s="122">
        <v>30.7</v>
      </c>
      <c r="R115" s="122">
        <v>19.2</v>
      </c>
      <c r="S115" s="122">
        <v>0</v>
      </c>
      <c r="T115" s="122">
        <v>11.9</v>
      </c>
      <c r="U115" s="122">
        <v>13.9</v>
      </c>
      <c r="V115" s="122">
        <v>15.4</v>
      </c>
      <c r="W115" s="122">
        <v>14.1</v>
      </c>
      <c r="X115" s="122">
        <v>16.7</v>
      </c>
      <c r="Y115" s="122">
        <v>22.6</v>
      </c>
      <c r="Z115" s="122">
        <v>23.3</v>
      </c>
      <c r="AA115" s="122">
        <v>14.4</v>
      </c>
      <c r="AB115" s="167"/>
      <c r="AC115" s="122">
        <v>7.0000000000000007E-2</v>
      </c>
      <c r="AD115" s="122">
        <v>0.04</v>
      </c>
      <c r="AE115" s="122">
        <v>0.05</v>
      </c>
      <c r="AF115" s="122">
        <v>7.0000000000000007E-2</v>
      </c>
      <c r="AG115" s="122">
        <v>0.08</v>
      </c>
      <c r="AH115" s="122">
        <v>0.12</v>
      </c>
      <c r="AI115" s="122">
        <v>0.19</v>
      </c>
      <c r="AJ115" s="122">
        <v>0.08</v>
      </c>
      <c r="AK115" s="122">
        <v>0.3</v>
      </c>
      <c r="AL115" s="122">
        <v>0.04</v>
      </c>
      <c r="AM115" s="122">
        <v>0.02</v>
      </c>
      <c r="AN115" s="122">
        <v>0.03</v>
      </c>
      <c r="AO115" s="122">
        <v>0.04</v>
      </c>
      <c r="AP115" s="122">
        <v>0.06</v>
      </c>
      <c r="AQ115" s="122">
        <v>0.08</v>
      </c>
      <c r="AR115" s="122">
        <v>7.0000000000000007E-2</v>
      </c>
      <c r="AS115" s="122">
        <v>0.04</v>
      </c>
      <c r="AT115" s="122">
        <v>0</v>
      </c>
      <c r="AU115" s="122">
        <v>0.18</v>
      </c>
      <c r="AV115" s="122">
        <v>0.06</v>
      </c>
      <c r="AW115" s="122">
        <v>0.05</v>
      </c>
      <c r="AX115" s="122">
        <v>0.05</v>
      </c>
      <c r="AY115" s="122">
        <v>7.0000000000000007E-2</v>
      </c>
      <c r="AZ115" s="122">
        <v>0.1</v>
      </c>
      <c r="BA115" s="122">
        <v>0.09</v>
      </c>
      <c r="BB115" s="122">
        <v>0.06</v>
      </c>
      <c r="BC115" s="122">
        <v>0.21</v>
      </c>
      <c r="BD115" s="122">
        <v>0.56999999999999995</v>
      </c>
      <c r="BE115" s="105"/>
    </row>
  </sheetData>
  <mergeCells count="22">
    <mergeCell ref="A1:BE1"/>
    <mergeCell ref="B2:J2"/>
    <mergeCell ref="K2:S2"/>
    <mergeCell ref="T2:AB2"/>
    <mergeCell ref="AC2:AK2"/>
    <mergeCell ref="AL2:AT2"/>
    <mergeCell ref="AU2:BC2"/>
    <mergeCell ref="A78:BE78"/>
    <mergeCell ref="B79:J79"/>
    <mergeCell ref="K79:S79"/>
    <mergeCell ref="T79:AB79"/>
    <mergeCell ref="AC79:AK79"/>
    <mergeCell ref="AL79:AT79"/>
    <mergeCell ref="AU79:BC79"/>
    <mergeCell ref="B39:BD39"/>
    <mergeCell ref="A40:BE40"/>
    <mergeCell ref="B41:J41"/>
    <mergeCell ref="K41:S41"/>
    <mergeCell ref="T41:AB41"/>
    <mergeCell ref="AC41:AK41"/>
    <mergeCell ref="AL41:AT41"/>
    <mergeCell ref="AU41:BC41"/>
  </mergeCells>
  <conditionalFormatting sqref="AC4:AK35">
    <cfRule type="colorScale" priority="1">
      <colorScale>
        <cfvo type="min"/>
        <cfvo type="percentile" val="50"/>
        <cfvo type="max"/>
        <color rgb="FF57BB8A"/>
        <color rgb="FFFFFFFF"/>
        <color rgb="FFE67C73"/>
      </colorScale>
    </cfRule>
  </conditionalFormatting>
  <conditionalFormatting sqref="B43:AB74 B81:AB112">
    <cfRule type="colorScale" priority="2">
      <colorScale>
        <cfvo type="min"/>
        <cfvo type="percentile" val="50"/>
        <cfvo type="max"/>
        <color rgb="FFE67C73"/>
        <color rgb="FFFFFFFF"/>
        <color rgb="FF57BB8A"/>
      </colorScale>
    </cfRule>
  </conditionalFormatting>
  <conditionalFormatting sqref="AC43:AK73 AC81:AK112">
    <cfRule type="colorScale" priority="3">
      <colorScale>
        <cfvo type="min"/>
        <cfvo type="percentile" val="50"/>
        <cfvo type="max"/>
        <color rgb="FF57BB8A"/>
        <color rgb="FFFFFFFF"/>
        <color rgb="FFE67C73"/>
      </colorScale>
    </cfRule>
  </conditionalFormatting>
  <conditionalFormatting sqref="AL4:AT35">
    <cfRule type="colorScale" priority="4">
      <colorScale>
        <cfvo type="min"/>
        <cfvo type="percentile" val="50"/>
        <cfvo type="max"/>
        <color rgb="FF57BB8A"/>
        <color rgb="FFFFFFFF"/>
        <color rgb="FFE67C73"/>
      </colorScale>
    </cfRule>
  </conditionalFormatting>
  <conditionalFormatting sqref="BD4:BD34">
    <cfRule type="colorScale" priority="5">
      <colorScale>
        <cfvo type="min"/>
        <cfvo type="percentile" val="50"/>
        <cfvo type="max"/>
        <color rgb="FF57BB8A"/>
        <color rgb="FFFFFFFF"/>
        <color rgb="FFE67C73"/>
      </colorScale>
    </cfRule>
  </conditionalFormatting>
  <conditionalFormatting sqref="AL43:AT73 AL81:AT112">
    <cfRule type="colorScale" priority="6">
      <colorScale>
        <cfvo type="min"/>
        <cfvo type="percentile" val="50"/>
        <cfvo type="max"/>
        <color rgb="FF57BB8A"/>
        <color rgb="FFFFFFFF"/>
        <color rgb="FFE67C73"/>
      </colorScale>
    </cfRule>
  </conditionalFormatting>
  <conditionalFormatting sqref="AU4:BC35 AU43:BC74 AU81:BC112">
    <cfRule type="colorScale" priority="7">
      <colorScale>
        <cfvo type="min"/>
        <cfvo type="percentile" val="50"/>
        <cfvo type="max"/>
        <color rgb="FF57BB8A"/>
        <color rgb="FFFFFFFF"/>
        <color rgb="FFE67C73"/>
      </colorScale>
    </cfRule>
  </conditionalFormatting>
  <conditionalFormatting sqref="AU43:BC73 AU81:BC112">
    <cfRule type="colorScale" priority="8">
      <colorScale>
        <cfvo type="min"/>
        <cfvo type="percentile" val="50"/>
        <cfvo type="max"/>
        <color rgb="FF57BB8A"/>
        <color rgb="FFFFFFFF"/>
        <color rgb="FFE67C73"/>
      </colorScale>
    </cfRule>
  </conditionalFormatting>
  <conditionalFormatting sqref="BD4:BD34 BD43:BD73 BD81:BD112">
    <cfRule type="colorScale" priority="9">
      <colorScale>
        <cfvo type="min"/>
        <cfvo type="percentile" val="50"/>
        <cfvo type="max"/>
        <color rgb="FF57BB8A"/>
        <color rgb="FFFFFFFF"/>
        <color rgb="FFE67C73"/>
      </colorScale>
    </cfRule>
  </conditionalFormatting>
  <conditionalFormatting sqref="B4:AB35">
    <cfRule type="colorScale" priority="10">
      <colorScale>
        <cfvo type="min"/>
        <cfvo type="percentile" val="50"/>
        <cfvo type="max"/>
        <color rgb="FFE67C73"/>
        <color rgb="FFFFFFFF"/>
        <color rgb="FF57BB8A"/>
      </colorScale>
    </cfRule>
  </conditionalFormatting>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sheetPr>
  <dimension ref="A1:I41"/>
  <sheetViews>
    <sheetView workbookViewId="0">
      <selection sqref="A1:I1"/>
    </sheetView>
  </sheetViews>
  <sheetFormatPr defaultColWidth="14.42578125" defaultRowHeight="15.75" customHeight="1"/>
  <cols>
    <col min="2" max="9" width="24.42578125" customWidth="1"/>
  </cols>
  <sheetData>
    <row r="1" spans="1:9" ht="46.5" customHeight="1">
      <c r="A1" s="246" t="s">
        <v>2016</v>
      </c>
      <c r="B1" s="281"/>
      <c r="C1" s="281"/>
      <c r="D1" s="281"/>
      <c r="E1" s="281"/>
      <c r="F1" s="281"/>
      <c r="G1" s="281"/>
      <c r="H1" s="281"/>
      <c r="I1" s="281"/>
    </row>
    <row r="2" spans="1:9" ht="12.75">
      <c r="A2" s="221" t="s">
        <v>911</v>
      </c>
      <c r="B2" s="222" t="s">
        <v>2017</v>
      </c>
      <c r="C2" s="222" t="s">
        <v>2018</v>
      </c>
      <c r="D2" s="223" t="s">
        <v>1551</v>
      </c>
      <c r="E2" s="222" t="s">
        <v>1974</v>
      </c>
      <c r="F2" s="223" t="s">
        <v>2019</v>
      </c>
      <c r="G2" s="223" t="s">
        <v>2020</v>
      </c>
      <c r="H2" s="222" t="s">
        <v>1977</v>
      </c>
      <c r="I2" s="223" t="s">
        <v>740</v>
      </c>
    </row>
    <row r="3" spans="1:9" ht="12.75">
      <c r="A3" s="148" t="s">
        <v>919</v>
      </c>
      <c r="B3" s="123" t="s">
        <v>2021</v>
      </c>
      <c r="C3" s="123" t="s">
        <v>2022</v>
      </c>
      <c r="D3" s="123" t="s">
        <v>2023</v>
      </c>
      <c r="E3" s="123" t="s">
        <v>2023</v>
      </c>
      <c r="F3" s="123" t="s">
        <v>2023</v>
      </c>
      <c r="G3" s="123" t="s">
        <v>2024</v>
      </c>
      <c r="H3" s="123" t="s">
        <v>2023</v>
      </c>
      <c r="I3" s="123" t="s">
        <v>2025</v>
      </c>
    </row>
    <row r="4" spans="1:9" ht="12.75">
      <c r="A4" s="148" t="s">
        <v>932</v>
      </c>
      <c r="B4" s="123" t="s">
        <v>2026</v>
      </c>
      <c r="C4" s="123" t="s">
        <v>2027</v>
      </c>
      <c r="D4" s="123" t="s">
        <v>2028</v>
      </c>
      <c r="E4" s="123" t="s">
        <v>2029</v>
      </c>
      <c r="F4" s="123" t="s">
        <v>2030</v>
      </c>
      <c r="G4" s="123" t="s">
        <v>2031</v>
      </c>
      <c r="H4" s="123" t="s">
        <v>2032</v>
      </c>
      <c r="I4" s="123" t="s">
        <v>2033</v>
      </c>
    </row>
    <row r="5" spans="1:9" ht="12.75">
      <c r="A5" s="148" t="s">
        <v>945</v>
      </c>
      <c r="B5" s="123" t="s">
        <v>2034</v>
      </c>
      <c r="C5" s="123" t="s">
        <v>2035</v>
      </c>
      <c r="D5" s="123" t="s">
        <v>2036</v>
      </c>
      <c r="E5" s="123" t="s">
        <v>2037</v>
      </c>
      <c r="F5" s="123" t="s">
        <v>2031</v>
      </c>
      <c r="G5" s="123" t="s">
        <v>2038</v>
      </c>
      <c r="H5" s="123" t="s">
        <v>2039</v>
      </c>
      <c r="I5" s="123" t="s">
        <v>2040</v>
      </c>
    </row>
    <row r="6" spans="1:9" ht="12.75">
      <c r="A6" s="148" t="s">
        <v>960</v>
      </c>
      <c r="B6" s="123" t="s">
        <v>2041</v>
      </c>
      <c r="C6" s="123" t="s">
        <v>2042</v>
      </c>
      <c r="D6" s="123" t="s">
        <v>2043</v>
      </c>
      <c r="E6" s="123" t="s">
        <v>2044</v>
      </c>
      <c r="F6" s="123" t="s">
        <v>2044</v>
      </c>
      <c r="G6" s="123" t="s">
        <v>2045</v>
      </c>
      <c r="H6" s="123" t="s">
        <v>2046</v>
      </c>
      <c r="I6" s="123" t="s">
        <v>2047</v>
      </c>
    </row>
    <row r="7" spans="1:9" ht="12.75">
      <c r="A7" s="148" t="s">
        <v>974</v>
      </c>
      <c r="B7" s="123" t="s">
        <v>2048</v>
      </c>
      <c r="C7" s="123" t="s">
        <v>2049</v>
      </c>
      <c r="D7" s="123" t="s">
        <v>2050</v>
      </c>
      <c r="E7" s="123" t="s">
        <v>2051</v>
      </c>
      <c r="F7" s="123" t="s">
        <v>2052</v>
      </c>
      <c r="G7" s="123" t="s">
        <v>2053</v>
      </c>
      <c r="H7" s="123" t="s">
        <v>2054</v>
      </c>
      <c r="I7" s="123" t="s">
        <v>2055</v>
      </c>
    </row>
    <row r="8" spans="1:9" ht="12.75">
      <c r="A8" s="148" t="s">
        <v>986</v>
      </c>
      <c r="B8" s="123" t="s">
        <v>2056</v>
      </c>
      <c r="C8" s="123" t="s">
        <v>2057</v>
      </c>
      <c r="D8" s="123" t="s">
        <v>2058</v>
      </c>
      <c r="E8" s="123" t="s">
        <v>2059</v>
      </c>
      <c r="F8" s="123" t="s">
        <v>2051</v>
      </c>
      <c r="G8" s="123" t="s">
        <v>2060</v>
      </c>
      <c r="H8" s="123" t="s">
        <v>2061</v>
      </c>
      <c r="I8" s="123" t="s">
        <v>2062</v>
      </c>
    </row>
    <row r="9" spans="1:9" ht="12.75">
      <c r="A9" s="148" t="s">
        <v>1001</v>
      </c>
      <c r="B9" s="123" t="s">
        <v>2063</v>
      </c>
      <c r="C9" s="123" t="s">
        <v>2064</v>
      </c>
      <c r="D9" s="123" t="s">
        <v>2065</v>
      </c>
      <c r="E9" s="123" t="s">
        <v>2066</v>
      </c>
      <c r="F9" s="123" t="s">
        <v>2067</v>
      </c>
      <c r="G9" s="123" t="s">
        <v>2068</v>
      </c>
      <c r="H9" s="123" t="s">
        <v>2069</v>
      </c>
      <c r="I9" s="123" t="s">
        <v>2070</v>
      </c>
    </row>
    <row r="10" spans="1:9" ht="12.75">
      <c r="A10" s="148" t="s">
        <v>1011</v>
      </c>
      <c r="B10" s="123" t="s">
        <v>2071</v>
      </c>
      <c r="C10" s="123" t="s">
        <v>2072</v>
      </c>
      <c r="D10" s="123" t="s">
        <v>2073</v>
      </c>
      <c r="E10" s="123" t="s">
        <v>2074</v>
      </c>
      <c r="F10" s="123" t="s">
        <v>2053</v>
      </c>
      <c r="G10" s="123" t="s">
        <v>2075</v>
      </c>
      <c r="H10" s="123" t="s">
        <v>2076</v>
      </c>
      <c r="I10" s="123" t="s">
        <v>2077</v>
      </c>
    </row>
    <row r="11" spans="1:9" ht="12.75">
      <c r="A11" s="148" t="s">
        <v>1073</v>
      </c>
      <c r="B11" s="123" t="s">
        <v>2078</v>
      </c>
      <c r="C11" s="123" t="s">
        <v>2079</v>
      </c>
      <c r="D11" s="123" t="s">
        <v>2080</v>
      </c>
      <c r="E11" s="123" t="s">
        <v>2081</v>
      </c>
      <c r="F11" s="123" t="s">
        <v>2074</v>
      </c>
      <c r="G11" s="123" t="s">
        <v>2082</v>
      </c>
      <c r="H11" s="123" t="s">
        <v>2083</v>
      </c>
      <c r="I11" s="123" t="s">
        <v>2084</v>
      </c>
    </row>
    <row r="12" spans="1:9" ht="12.75">
      <c r="A12" s="148" t="s">
        <v>1079</v>
      </c>
      <c r="B12" s="123" t="s">
        <v>2085</v>
      </c>
      <c r="C12" s="123" t="s">
        <v>2086</v>
      </c>
      <c r="D12" s="123" t="s">
        <v>2087</v>
      </c>
      <c r="E12" s="123" t="s">
        <v>2088</v>
      </c>
      <c r="F12" s="123" t="s">
        <v>2089</v>
      </c>
      <c r="G12" s="123" t="s">
        <v>2090</v>
      </c>
      <c r="H12" s="123" t="s">
        <v>2091</v>
      </c>
      <c r="I12" s="123" t="s">
        <v>2092</v>
      </c>
    </row>
    <row r="13" spans="1:9" ht="12.75">
      <c r="A13" s="224" t="s">
        <v>1085</v>
      </c>
      <c r="B13" s="123" t="s">
        <v>2093</v>
      </c>
      <c r="C13" s="123" t="s">
        <v>2094</v>
      </c>
      <c r="D13" s="123" t="s">
        <v>2095</v>
      </c>
      <c r="E13" s="123" t="s">
        <v>2096</v>
      </c>
      <c r="F13" s="123" t="s">
        <v>2097</v>
      </c>
      <c r="G13" s="123" t="s">
        <v>2098</v>
      </c>
      <c r="H13" s="123" t="s">
        <v>2099</v>
      </c>
      <c r="I13" s="123" t="s">
        <v>2100</v>
      </c>
    </row>
    <row r="14" spans="1:9" ht="12.75">
      <c r="A14" s="224" t="s">
        <v>1091</v>
      </c>
      <c r="B14" s="123" t="s">
        <v>2101</v>
      </c>
      <c r="C14" s="123" t="s">
        <v>2102</v>
      </c>
      <c r="D14" s="123" t="s">
        <v>2103</v>
      </c>
      <c r="E14" s="123" t="s">
        <v>2104</v>
      </c>
      <c r="F14" s="123" t="s">
        <v>2105</v>
      </c>
      <c r="G14" s="123" t="s">
        <v>2106</v>
      </c>
      <c r="H14" s="123" t="s">
        <v>2107</v>
      </c>
      <c r="I14" s="123" t="s">
        <v>2108</v>
      </c>
    </row>
    <row r="15" spans="1:9" ht="12.75">
      <c r="A15" s="224" t="s">
        <v>1097</v>
      </c>
      <c r="B15" s="123" t="s">
        <v>2109</v>
      </c>
      <c r="C15" s="123" t="s">
        <v>2110</v>
      </c>
      <c r="D15" s="123" t="s">
        <v>2109</v>
      </c>
      <c r="E15" s="123" t="s">
        <v>2111</v>
      </c>
      <c r="F15" s="123" t="s">
        <v>2112</v>
      </c>
      <c r="G15" s="123" t="s">
        <v>2113</v>
      </c>
      <c r="H15" s="123" t="s">
        <v>2114</v>
      </c>
      <c r="I15" s="123" t="s">
        <v>2115</v>
      </c>
    </row>
    <row r="16" spans="1:9" ht="12.75">
      <c r="A16" s="224" t="s">
        <v>1102</v>
      </c>
      <c r="B16" s="123" t="s">
        <v>2116</v>
      </c>
      <c r="C16" s="123" t="s">
        <v>2117</v>
      </c>
      <c r="D16" s="123" t="s">
        <v>2118</v>
      </c>
      <c r="E16" s="123" t="s">
        <v>2119</v>
      </c>
      <c r="F16" s="123" t="s">
        <v>2120</v>
      </c>
      <c r="G16" s="123" t="s">
        <v>2121</v>
      </c>
      <c r="H16" s="123" t="s">
        <v>2122</v>
      </c>
      <c r="I16" s="123" t="s">
        <v>2123</v>
      </c>
    </row>
    <row r="17" spans="1:9" ht="12.75">
      <c r="A17" s="224" t="s">
        <v>1108</v>
      </c>
      <c r="B17" s="123" t="s">
        <v>2124</v>
      </c>
      <c r="C17" s="123" t="s">
        <v>2125</v>
      </c>
      <c r="D17" s="123" t="s">
        <v>2126</v>
      </c>
      <c r="E17" s="123" t="s">
        <v>2127</v>
      </c>
      <c r="F17" s="123" t="s">
        <v>2128</v>
      </c>
      <c r="G17" s="123" t="s">
        <v>2129</v>
      </c>
      <c r="H17" s="123" t="s">
        <v>2130</v>
      </c>
      <c r="I17" s="123" t="s">
        <v>2131</v>
      </c>
    </row>
    <row r="18" spans="1:9" ht="12.75">
      <c r="A18" s="224" t="s">
        <v>1174</v>
      </c>
      <c r="B18" s="123" t="s">
        <v>2132</v>
      </c>
      <c r="C18" s="123" t="s">
        <v>2133</v>
      </c>
      <c r="D18" s="123" t="s">
        <v>2134</v>
      </c>
      <c r="E18" s="123" t="s">
        <v>2135</v>
      </c>
      <c r="F18" s="123" t="s">
        <v>2136</v>
      </c>
      <c r="G18" s="123" t="s">
        <v>2137</v>
      </c>
      <c r="H18" s="123" t="s">
        <v>2138</v>
      </c>
      <c r="I18" s="123" t="s">
        <v>2139</v>
      </c>
    </row>
    <row r="19" spans="1:9" ht="12.75">
      <c r="A19" s="224" t="s">
        <v>1180</v>
      </c>
      <c r="B19" s="123" t="s">
        <v>2140</v>
      </c>
      <c r="C19" s="123" t="s">
        <v>2141</v>
      </c>
      <c r="D19" s="123" t="s">
        <v>2142</v>
      </c>
      <c r="E19" s="123" t="s">
        <v>2143</v>
      </c>
      <c r="F19" s="123" t="s">
        <v>2144</v>
      </c>
      <c r="G19" s="123" t="s">
        <v>2145</v>
      </c>
      <c r="H19" s="123" t="s">
        <v>2146</v>
      </c>
      <c r="I19" s="123" t="s">
        <v>2147</v>
      </c>
    </row>
    <row r="20" spans="1:9" ht="12.75">
      <c r="A20" s="224" t="s">
        <v>1186</v>
      </c>
      <c r="B20" s="123" t="s">
        <v>2148</v>
      </c>
      <c r="C20" s="123" t="s">
        <v>2149</v>
      </c>
      <c r="D20" s="123" t="s">
        <v>2150</v>
      </c>
      <c r="E20" s="123" t="s">
        <v>2150</v>
      </c>
      <c r="F20" s="123" t="s">
        <v>2151</v>
      </c>
      <c r="G20" s="123" t="s">
        <v>2152</v>
      </c>
      <c r="H20" s="123" t="s">
        <v>2153</v>
      </c>
      <c r="I20" s="123" t="s">
        <v>2154</v>
      </c>
    </row>
    <row r="21" spans="1:9" ht="12.75">
      <c r="A21" s="224" t="s">
        <v>1192</v>
      </c>
      <c r="B21" s="123" t="s">
        <v>2155</v>
      </c>
      <c r="C21" s="123" t="s">
        <v>2156</v>
      </c>
      <c r="D21" s="123" t="s">
        <v>2157</v>
      </c>
      <c r="E21" s="123" t="s">
        <v>2158</v>
      </c>
      <c r="F21" s="123" t="s">
        <v>2155</v>
      </c>
      <c r="G21" s="123" t="s">
        <v>2159</v>
      </c>
      <c r="H21" s="123" t="s">
        <v>2160</v>
      </c>
      <c r="I21" s="123" t="s">
        <v>2161</v>
      </c>
    </row>
    <row r="22" spans="1:9" ht="12.75">
      <c r="A22" s="225" t="s">
        <v>911</v>
      </c>
      <c r="B22" s="223" t="s">
        <v>2162</v>
      </c>
      <c r="C22" s="223" t="s">
        <v>2163</v>
      </c>
      <c r="D22" s="223" t="s">
        <v>2164</v>
      </c>
      <c r="E22" s="223" t="s">
        <v>2165</v>
      </c>
      <c r="F22" s="223" t="s">
        <v>2166</v>
      </c>
      <c r="G22" s="223" t="s">
        <v>2167</v>
      </c>
      <c r="H22" s="223" t="s">
        <v>2168</v>
      </c>
      <c r="I22" s="223" t="s">
        <v>2169</v>
      </c>
    </row>
    <row r="23" spans="1:9" ht="12.75">
      <c r="A23" s="148" t="s">
        <v>919</v>
      </c>
      <c r="B23" s="123" t="s">
        <v>2170</v>
      </c>
      <c r="C23" s="123" t="s">
        <v>2171</v>
      </c>
      <c r="D23" s="123" t="s">
        <v>2021</v>
      </c>
      <c r="E23" s="123" t="s">
        <v>2172</v>
      </c>
      <c r="F23" s="123" t="s">
        <v>2173</v>
      </c>
      <c r="G23" s="123" t="s">
        <v>2174</v>
      </c>
      <c r="H23" s="123" t="s">
        <v>2023</v>
      </c>
      <c r="I23" s="123" t="s">
        <v>2175</v>
      </c>
    </row>
    <row r="24" spans="1:9" ht="12.75">
      <c r="A24" s="148" t="s">
        <v>932</v>
      </c>
      <c r="B24" s="123" t="s">
        <v>2176</v>
      </c>
      <c r="C24" s="123" t="s">
        <v>2177</v>
      </c>
      <c r="D24" s="123" t="s">
        <v>2178</v>
      </c>
      <c r="E24" s="123" t="s">
        <v>2029</v>
      </c>
      <c r="F24" s="123" t="s">
        <v>2029</v>
      </c>
      <c r="G24" s="123" t="s">
        <v>2049</v>
      </c>
      <c r="H24" s="123" t="s">
        <v>2032</v>
      </c>
      <c r="I24" s="123" t="s">
        <v>2179</v>
      </c>
    </row>
    <row r="25" spans="1:9" ht="12.75">
      <c r="A25" s="148" t="s">
        <v>945</v>
      </c>
      <c r="B25" s="123" t="s">
        <v>2180</v>
      </c>
      <c r="C25" s="123" t="s">
        <v>2181</v>
      </c>
      <c r="D25" s="123" t="s">
        <v>2182</v>
      </c>
      <c r="E25" s="123" t="s">
        <v>2031</v>
      </c>
      <c r="F25" s="123" t="s">
        <v>2183</v>
      </c>
      <c r="G25" s="123" t="s">
        <v>2184</v>
      </c>
      <c r="H25" s="123" t="s">
        <v>2039</v>
      </c>
      <c r="I25" s="123" t="s">
        <v>2185</v>
      </c>
    </row>
    <row r="26" spans="1:9" ht="12.75">
      <c r="A26" s="148" t="s">
        <v>960</v>
      </c>
      <c r="B26" s="123" t="s">
        <v>2186</v>
      </c>
      <c r="C26" s="123" t="s">
        <v>2187</v>
      </c>
      <c r="D26" s="123" t="s">
        <v>2188</v>
      </c>
      <c r="E26" s="123" t="s">
        <v>2189</v>
      </c>
      <c r="F26" s="123" t="s">
        <v>2190</v>
      </c>
      <c r="G26" s="123" t="s">
        <v>2191</v>
      </c>
      <c r="H26" s="123" t="s">
        <v>2046</v>
      </c>
      <c r="I26" s="123" t="s">
        <v>2192</v>
      </c>
    </row>
    <row r="27" spans="1:9" ht="12.75">
      <c r="A27" s="148" t="s">
        <v>974</v>
      </c>
      <c r="B27" s="123" t="s">
        <v>2193</v>
      </c>
      <c r="C27" s="123" t="s">
        <v>2194</v>
      </c>
      <c r="D27" s="123" t="s">
        <v>2195</v>
      </c>
      <c r="E27" s="123" t="s">
        <v>2065</v>
      </c>
      <c r="F27" s="123" t="s">
        <v>2196</v>
      </c>
      <c r="G27" s="123" t="s">
        <v>2197</v>
      </c>
      <c r="H27" s="123" t="s">
        <v>2054</v>
      </c>
      <c r="I27" s="123" t="s">
        <v>2198</v>
      </c>
    </row>
    <row r="28" spans="1:9" ht="12.75">
      <c r="A28" s="148" t="s">
        <v>986</v>
      </c>
      <c r="B28" s="123" t="s">
        <v>2199</v>
      </c>
      <c r="C28" s="123" t="s">
        <v>2200</v>
      </c>
      <c r="D28" s="123" t="s">
        <v>2201</v>
      </c>
      <c r="E28" s="123" t="s">
        <v>2066</v>
      </c>
      <c r="F28" s="123" t="s">
        <v>2202</v>
      </c>
      <c r="G28" s="123" t="s">
        <v>2203</v>
      </c>
      <c r="H28" s="123" t="s">
        <v>2061</v>
      </c>
      <c r="I28" s="123" t="s">
        <v>2204</v>
      </c>
    </row>
    <row r="29" spans="1:9" ht="12.75">
      <c r="A29" s="148" t="s">
        <v>1001</v>
      </c>
      <c r="B29" s="123" t="s">
        <v>2205</v>
      </c>
      <c r="C29" s="123" t="s">
        <v>2206</v>
      </c>
      <c r="D29" s="123" t="s">
        <v>2207</v>
      </c>
      <c r="E29" s="123" t="s">
        <v>2208</v>
      </c>
      <c r="F29" s="123" t="s">
        <v>2209</v>
      </c>
      <c r="G29" s="123" t="s">
        <v>2210</v>
      </c>
      <c r="H29" s="123" t="s">
        <v>2211</v>
      </c>
      <c r="I29" s="123" t="s">
        <v>2212</v>
      </c>
    </row>
    <row r="30" spans="1:9" ht="12.75">
      <c r="A30" s="148" t="s">
        <v>1011</v>
      </c>
      <c r="B30" s="123" t="s">
        <v>2213</v>
      </c>
      <c r="C30" s="123" t="s">
        <v>2189</v>
      </c>
      <c r="D30" s="123" t="s">
        <v>2214</v>
      </c>
      <c r="E30" s="123" t="s">
        <v>2074</v>
      </c>
      <c r="F30" s="123" t="s">
        <v>2203</v>
      </c>
      <c r="G30" s="123" t="s">
        <v>2073</v>
      </c>
      <c r="H30" s="123" t="s">
        <v>2215</v>
      </c>
      <c r="I30" s="123" t="s">
        <v>2216</v>
      </c>
    </row>
    <row r="31" spans="1:9" ht="12.75">
      <c r="A31" s="148" t="s">
        <v>1073</v>
      </c>
      <c r="B31" s="123" t="s">
        <v>2217</v>
      </c>
      <c r="C31" s="123" t="s">
        <v>2218</v>
      </c>
      <c r="D31" s="123" t="s">
        <v>2219</v>
      </c>
      <c r="E31" s="123" t="s">
        <v>2081</v>
      </c>
      <c r="F31" s="123" t="s">
        <v>2220</v>
      </c>
      <c r="G31" s="123" t="s">
        <v>2221</v>
      </c>
      <c r="H31" s="123" t="s">
        <v>2222</v>
      </c>
      <c r="I31" s="123" t="s">
        <v>2223</v>
      </c>
    </row>
    <row r="32" spans="1:9" ht="12.75">
      <c r="A32" s="148" t="s">
        <v>1079</v>
      </c>
      <c r="B32" s="123" t="s">
        <v>2224</v>
      </c>
      <c r="C32" s="123" t="s">
        <v>2225</v>
      </c>
      <c r="D32" s="123" t="s">
        <v>2226</v>
      </c>
      <c r="E32" s="123" t="s">
        <v>2227</v>
      </c>
      <c r="F32" s="123" t="s">
        <v>2228</v>
      </c>
      <c r="G32" s="123" t="s">
        <v>2101</v>
      </c>
      <c r="H32" s="123" t="s">
        <v>2229</v>
      </c>
      <c r="I32" s="123" t="s">
        <v>2230</v>
      </c>
    </row>
    <row r="33" spans="1:9" ht="12.75">
      <c r="A33" s="224" t="s">
        <v>1085</v>
      </c>
      <c r="B33" s="123" t="s">
        <v>2231</v>
      </c>
      <c r="C33" s="123" t="s">
        <v>2232</v>
      </c>
      <c r="D33" s="123" t="s">
        <v>2087</v>
      </c>
      <c r="E33" s="123" t="s">
        <v>2233</v>
      </c>
      <c r="F33" s="123" t="s">
        <v>2234</v>
      </c>
      <c r="G33" s="123" t="s">
        <v>2235</v>
      </c>
      <c r="H33" s="123" t="s">
        <v>2236</v>
      </c>
      <c r="I33" s="123" t="s">
        <v>2237</v>
      </c>
    </row>
    <row r="34" spans="1:9" ht="12.75">
      <c r="A34" s="224" t="s">
        <v>1091</v>
      </c>
      <c r="B34" s="123" t="s">
        <v>2238</v>
      </c>
      <c r="C34" s="123" t="s">
        <v>2239</v>
      </c>
      <c r="D34" s="123" t="s">
        <v>2240</v>
      </c>
      <c r="E34" s="123" t="s">
        <v>2241</v>
      </c>
      <c r="F34" s="123" t="s">
        <v>2242</v>
      </c>
      <c r="G34" s="123" t="s">
        <v>2243</v>
      </c>
      <c r="H34" s="123" t="s">
        <v>2244</v>
      </c>
      <c r="I34" s="123" t="s">
        <v>2245</v>
      </c>
    </row>
    <row r="35" spans="1:9" ht="12.75">
      <c r="A35" s="224" t="s">
        <v>1097</v>
      </c>
      <c r="B35" s="123" t="s">
        <v>2246</v>
      </c>
      <c r="C35" s="123" t="s">
        <v>2247</v>
      </c>
      <c r="D35" s="123" t="s">
        <v>2248</v>
      </c>
      <c r="E35" s="123" t="s">
        <v>2249</v>
      </c>
      <c r="F35" s="123" t="s">
        <v>2112</v>
      </c>
      <c r="G35" s="123" t="s">
        <v>2250</v>
      </c>
      <c r="H35" s="123" t="s">
        <v>2251</v>
      </c>
      <c r="I35" s="123" t="s">
        <v>2252</v>
      </c>
    </row>
    <row r="36" spans="1:9" ht="12.75">
      <c r="A36" s="224" t="s">
        <v>1102</v>
      </c>
      <c r="B36" s="123" t="s">
        <v>2253</v>
      </c>
      <c r="C36" s="123" t="s">
        <v>2254</v>
      </c>
      <c r="D36" s="123" t="s">
        <v>2254</v>
      </c>
      <c r="E36" s="123" t="s">
        <v>2255</v>
      </c>
      <c r="F36" s="123" t="s">
        <v>2256</v>
      </c>
      <c r="G36" s="123" t="s">
        <v>2257</v>
      </c>
      <c r="H36" s="123" t="s">
        <v>2258</v>
      </c>
      <c r="I36" s="123" t="s">
        <v>2259</v>
      </c>
    </row>
    <row r="37" spans="1:9" ht="12.75">
      <c r="A37" s="224" t="s">
        <v>1108</v>
      </c>
      <c r="B37" s="123" t="s">
        <v>2260</v>
      </c>
      <c r="C37" s="123" t="s">
        <v>2261</v>
      </c>
      <c r="D37" s="123" t="s">
        <v>2104</v>
      </c>
      <c r="E37" s="123" t="s">
        <v>2262</v>
      </c>
      <c r="F37" s="123" t="s">
        <v>2262</v>
      </c>
      <c r="G37" s="123" t="s">
        <v>2263</v>
      </c>
      <c r="H37" s="123" t="s">
        <v>2130</v>
      </c>
      <c r="I37" s="123" t="s">
        <v>2264</v>
      </c>
    </row>
    <row r="38" spans="1:9" ht="12.75">
      <c r="A38" s="224" t="s">
        <v>1174</v>
      </c>
      <c r="B38" s="123" t="s">
        <v>2265</v>
      </c>
      <c r="C38" s="123" t="s">
        <v>2148</v>
      </c>
      <c r="D38" s="123" t="s">
        <v>2125</v>
      </c>
      <c r="E38" s="123" t="s">
        <v>2266</v>
      </c>
      <c r="F38" s="123" t="s">
        <v>2267</v>
      </c>
      <c r="G38" s="123" t="s">
        <v>2268</v>
      </c>
      <c r="H38" s="123" t="s">
        <v>2269</v>
      </c>
      <c r="I38" s="123" t="s">
        <v>2270</v>
      </c>
    </row>
    <row r="39" spans="1:9" ht="12.75">
      <c r="A39" s="224" t="s">
        <v>1180</v>
      </c>
      <c r="B39" s="123" t="s">
        <v>2271</v>
      </c>
      <c r="C39" s="123" t="s">
        <v>2272</v>
      </c>
      <c r="D39" s="123" t="s">
        <v>2120</v>
      </c>
      <c r="E39" s="123" t="s">
        <v>2273</v>
      </c>
      <c r="F39" s="123" t="s">
        <v>2274</v>
      </c>
      <c r="G39" s="123" t="s">
        <v>2145</v>
      </c>
      <c r="H39" s="123" t="s">
        <v>2275</v>
      </c>
      <c r="I39" s="123" t="s">
        <v>2276</v>
      </c>
    </row>
    <row r="40" spans="1:9" ht="12.75">
      <c r="A40" s="224" t="s">
        <v>1186</v>
      </c>
      <c r="B40" s="123" t="s">
        <v>2140</v>
      </c>
      <c r="C40" s="123" t="s">
        <v>2277</v>
      </c>
      <c r="D40" s="123" t="s">
        <v>2278</v>
      </c>
      <c r="E40" s="123" t="s">
        <v>2279</v>
      </c>
      <c r="F40" s="123" t="s">
        <v>2279</v>
      </c>
      <c r="G40" s="123" t="s">
        <v>2280</v>
      </c>
      <c r="H40" s="123" t="s">
        <v>2281</v>
      </c>
      <c r="I40" s="123" t="s">
        <v>2282</v>
      </c>
    </row>
    <row r="41" spans="1:9" ht="12.75">
      <c r="A41" s="224" t="s">
        <v>1192</v>
      </c>
      <c r="B41" s="123" t="s">
        <v>2155</v>
      </c>
      <c r="C41" s="123" t="s">
        <v>2133</v>
      </c>
      <c r="D41" s="123" t="s">
        <v>2283</v>
      </c>
      <c r="E41" s="123" t="s">
        <v>2155</v>
      </c>
      <c r="F41" s="123" t="s">
        <v>2284</v>
      </c>
      <c r="G41" s="123" t="s">
        <v>2285</v>
      </c>
      <c r="H41" s="123" t="s">
        <v>2286</v>
      </c>
      <c r="I41" s="123" t="s">
        <v>2287</v>
      </c>
    </row>
  </sheetData>
  <mergeCells count="1">
    <mergeCell ref="A1:I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sheetPr>
  <dimension ref="A1:BE82"/>
  <sheetViews>
    <sheetView workbookViewId="0">
      <selection sqref="A1:BE1"/>
    </sheetView>
  </sheetViews>
  <sheetFormatPr defaultColWidth="14.42578125" defaultRowHeight="15.75" customHeight="1"/>
  <cols>
    <col min="1" max="1" width="19.85546875" customWidth="1"/>
    <col min="2" max="55" width="5.140625" customWidth="1"/>
    <col min="56" max="56" width="23.5703125" customWidth="1"/>
    <col min="57" max="57" width="8.85546875" customWidth="1"/>
  </cols>
  <sheetData>
    <row r="1" spans="1:57" ht="66" customHeight="1">
      <c r="A1" s="286" t="s">
        <v>2288</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4"/>
    </row>
    <row r="2" spans="1:57" ht="12.75">
      <c r="A2" s="196" t="s">
        <v>578</v>
      </c>
      <c r="B2" s="277" t="s">
        <v>1972</v>
      </c>
      <c r="C2" s="247"/>
      <c r="D2" s="247"/>
      <c r="E2" s="247"/>
      <c r="F2" s="247"/>
      <c r="G2" s="247"/>
      <c r="H2" s="247"/>
      <c r="I2" s="247"/>
      <c r="J2" s="248"/>
      <c r="K2" s="277" t="s">
        <v>1973</v>
      </c>
      <c r="L2" s="247"/>
      <c r="M2" s="247"/>
      <c r="N2" s="247"/>
      <c r="O2" s="247"/>
      <c r="P2" s="247"/>
      <c r="Q2" s="247"/>
      <c r="R2" s="247"/>
      <c r="S2" s="248"/>
      <c r="T2" s="277" t="s">
        <v>842</v>
      </c>
      <c r="U2" s="247"/>
      <c r="V2" s="247"/>
      <c r="W2" s="247"/>
      <c r="X2" s="247"/>
      <c r="Y2" s="247"/>
      <c r="Z2" s="247"/>
      <c r="AA2" s="247"/>
      <c r="AB2" s="248"/>
      <c r="AC2" s="277" t="s">
        <v>1974</v>
      </c>
      <c r="AD2" s="247"/>
      <c r="AE2" s="247"/>
      <c r="AF2" s="247"/>
      <c r="AG2" s="247"/>
      <c r="AH2" s="247"/>
      <c r="AI2" s="247"/>
      <c r="AJ2" s="247"/>
      <c r="AK2" s="248"/>
      <c r="AL2" s="278" t="s">
        <v>1975</v>
      </c>
      <c r="AM2" s="247"/>
      <c r="AN2" s="247"/>
      <c r="AO2" s="247"/>
      <c r="AP2" s="247"/>
      <c r="AQ2" s="247"/>
      <c r="AR2" s="247"/>
      <c r="AS2" s="247"/>
      <c r="AT2" s="248"/>
      <c r="AU2" s="278" t="s">
        <v>1976</v>
      </c>
      <c r="AV2" s="247"/>
      <c r="AW2" s="247"/>
      <c r="AX2" s="247"/>
      <c r="AY2" s="247"/>
      <c r="AZ2" s="247"/>
      <c r="BA2" s="247"/>
      <c r="BB2" s="247"/>
      <c r="BC2" s="248"/>
      <c r="BD2" s="100" t="s">
        <v>1977</v>
      </c>
      <c r="BE2" s="111" t="s">
        <v>1521</v>
      </c>
    </row>
    <row r="3" spans="1:57" ht="12.75">
      <c r="A3" s="105"/>
      <c r="B3" s="213" t="s">
        <v>1522</v>
      </c>
      <c r="C3" s="213" t="s">
        <v>1523</v>
      </c>
      <c r="D3" s="213" t="s">
        <v>847</v>
      </c>
      <c r="E3" s="213" t="s">
        <v>1524</v>
      </c>
      <c r="F3" s="213" t="s">
        <v>1525</v>
      </c>
      <c r="G3" s="213" t="s">
        <v>1526</v>
      </c>
      <c r="H3" s="213" t="s">
        <v>1527</v>
      </c>
      <c r="I3" s="213" t="s">
        <v>1528</v>
      </c>
      <c r="J3" s="213" t="s">
        <v>1978</v>
      </c>
      <c r="K3" s="213" t="s">
        <v>1522</v>
      </c>
      <c r="L3" s="213" t="s">
        <v>1523</v>
      </c>
      <c r="M3" s="213" t="s">
        <v>847</v>
      </c>
      <c r="N3" s="213" t="s">
        <v>1524</v>
      </c>
      <c r="O3" s="213" t="s">
        <v>1525</v>
      </c>
      <c r="P3" s="213" t="s">
        <v>1526</v>
      </c>
      <c r="Q3" s="213" t="s">
        <v>1527</v>
      </c>
      <c r="R3" s="213" t="s">
        <v>1528</v>
      </c>
      <c r="S3" s="213" t="s">
        <v>1978</v>
      </c>
      <c r="T3" s="213" t="s">
        <v>1522</v>
      </c>
      <c r="U3" s="213" t="s">
        <v>1523</v>
      </c>
      <c r="V3" s="213" t="s">
        <v>847</v>
      </c>
      <c r="W3" s="213" t="s">
        <v>1524</v>
      </c>
      <c r="X3" s="213" t="s">
        <v>1525</v>
      </c>
      <c r="Y3" s="213" t="s">
        <v>1526</v>
      </c>
      <c r="Z3" s="213" t="s">
        <v>1527</v>
      </c>
      <c r="AA3" s="213" t="s">
        <v>1528</v>
      </c>
      <c r="AB3" s="213" t="s">
        <v>1978</v>
      </c>
      <c r="AC3" s="213" t="s">
        <v>1522</v>
      </c>
      <c r="AD3" s="213" t="s">
        <v>1523</v>
      </c>
      <c r="AE3" s="213" t="s">
        <v>847</v>
      </c>
      <c r="AF3" s="213" t="s">
        <v>1524</v>
      </c>
      <c r="AG3" s="213" t="s">
        <v>1525</v>
      </c>
      <c r="AH3" s="213" t="s">
        <v>1526</v>
      </c>
      <c r="AI3" s="213" t="s">
        <v>1527</v>
      </c>
      <c r="AJ3" s="213" t="s">
        <v>1528</v>
      </c>
      <c r="AK3" s="213" t="s">
        <v>1978</v>
      </c>
      <c r="AL3" s="213" t="s">
        <v>1522</v>
      </c>
      <c r="AM3" s="213" t="s">
        <v>1523</v>
      </c>
      <c r="AN3" s="213" t="s">
        <v>847</v>
      </c>
      <c r="AO3" s="213" t="s">
        <v>1524</v>
      </c>
      <c r="AP3" s="213" t="s">
        <v>1525</v>
      </c>
      <c r="AQ3" s="213" t="s">
        <v>1526</v>
      </c>
      <c r="AR3" s="213" t="s">
        <v>1527</v>
      </c>
      <c r="AS3" s="213" t="s">
        <v>1528</v>
      </c>
      <c r="AT3" s="213" t="s">
        <v>1978</v>
      </c>
      <c r="AU3" s="213" t="s">
        <v>1522</v>
      </c>
      <c r="AV3" s="213" t="s">
        <v>1523</v>
      </c>
      <c r="AW3" s="213" t="s">
        <v>847</v>
      </c>
      <c r="AX3" s="213" t="s">
        <v>1524</v>
      </c>
      <c r="AY3" s="213" t="s">
        <v>1525</v>
      </c>
      <c r="AZ3" s="213" t="s">
        <v>1526</v>
      </c>
      <c r="BA3" s="213" t="s">
        <v>1527</v>
      </c>
      <c r="BB3" s="213" t="s">
        <v>1528</v>
      </c>
      <c r="BC3" s="213" t="s">
        <v>1978</v>
      </c>
      <c r="BD3" s="184"/>
      <c r="BE3" s="105"/>
    </row>
    <row r="4" spans="1:57" ht="12.75">
      <c r="A4" s="216" t="s">
        <v>1979</v>
      </c>
      <c r="B4" s="122">
        <v>100</v>
      </c>
      <c r="C4" s="122">
        <v>100</v>
      </c>
      <c r="D4" s="122">
        <v>100</v>
      </c>
      <c r="E4" s="122">
        <v>100</v>
      </c>
      <c r="F4" s="122">
        <v>95.9</v>
      </c>
      <c r="G4" s="122">
        <v>100</v>
      </c>
      <c r="H4" s="122">
        <v>74.8</v>
      </c>
      <c r="I4" s="122">
        <v>95.8</v>
      </c>
      <c r="J4" s="122">
        <v>0</v>
      </c>
      <c r="K4" s="122">
        <v>45.8</v>
      </c>
      <c r="L4" s="122">
        <v>52.1</v>
      </c>
      <c r="M4" s="122">
        <v>26.7</v>
      </c>
      <c r="N4" s="122">
        <v>15.6</v>
      </c>
      <c r="O4" s="122">
        <v>13.4</v>
      </c>
      <c r="P4" s="122">
        <v>12.1</v>
      </c>
      <c r="Q4" s="122">
        <v>5.0999999999999996</v>
      </c>
      <c r="R4" s="122">
        <v>24.4</v>
      </c>
      <c r="S4" s="122">
        <v>0</v>
      </c>
      <c r="T4" s="122">
        <v>62.5</v>
      </c>
      <c r="U4" s="122">
        <v>67.599999999999994</v>
      </c>
      <c r="V4" s="122">
        <v>41.9</v>
      </c>
      <c r="W4" s="122">
        <v>26.8</v>
      </c>
      <c r="X4" s="122">
        <v>23.4</v>
      </c>
      <c r="Y4" s="122">
        <v>21.5</v>
      </c>
      <c r="Z4" s="122">
        <v>9.6</v>
      </c>
      <c r="AA4" s="122">
        <v>38.9</v>
      </c>
      <c r="AB4" s="167"/>
      <c r="AC4" s="122">
        <v>0</v>
      </c>
      <c r="AD4" s="122">
        <v>0.41</v>
      </c>
      <c r="AE4" s="122">
        <v>0.41</v>
      </c>
      <c r="AF4" s="122">
        <v>0.41</v>
      </c>
      <c r="AG4" s="122">
        <v>0.43</v>
      </c>
      <c r="AH4" s="122">
        <v>0.46</v>
      </c>
      <c r="AI4" s="122">
        <v>0.5</v>
      </c>
      <c r="AJ4" s="122">
        <v>0.37</v>
      </c>
      <c r="AK4" s="167"/>
      <c r="AL4" s="122">
        <v>0</v>
      </c>
      <c r="AM4" s="122">
        <v>0.2</v>
      </c>
      <c r="AN4" s="122">
        <v>0.21</v>
      </c>
      <c r="AO4" s="122">
        <v>0.21</v>
      </c>
      <c r="AP4" s="122">
        <v>0.21</v>
      </c>
      <c r="AQ4" s="122">
        <v>0.24</v>
      </c>
      <c r="AR4" s="122">
        <v>0.26</v>
      </c>
      <c r="AS4" s="122">
        <v>0.19</v>
      </c>
      <c r="AT4" s="166"/>
      <c r="AU4" s="122">
        <v>0</v>
      </c>
      <c r="AV4" s="122">
        <v>0.17</v>
      </c>
      <c r="AW4" s="122">
        <v>0.21</v>
      </c>
      <c r="AX4" s="122">
        <v>0.27</v>
      </c>
      <c r="AY4" s="122">
        <v>0.25</v>
      </c>
      <c r="AZ4" s="122">
        <v>0.19</v>
      </c>
      <c r="BA4" s="122">
        <v>0.13</v>
      </c>
      <c r="BB4" s="122">
        <v>0.18</v>
      </c>
      <c r="BC4" s="166"/>
      <c r="BD4" s="122">
        <v>3.72</v>
      </c>
      <c r="BE4" s="108">
        <v>100</v>
      </c>
    </row>
    <row r="5" spans="1:57" ht="12.75">
      <c r="A5" s="216" t="s">
        <v>1980</v>
      </c>
      <c r="B5" s="122">
        <v>100</v>
      </c>
      <c r="C5" s="122">
        <v>79</v>
      </c>
      <c r="D5" s="122">
        <v>63.6</v>
      </c>
      <c r="E5" s="122">
        <v>58.8</v>
      </c>
      <c r="F5" s="122">
        <v>53.3</v>
      </c>
      <c r="G5" s="122">
        <v>60.8</v>
      </c>
      <c r="H5" s="122">
        <v>42.1</v>
      </c>
      <c r="I5" s="122">
        <v>65.400000000000006</v>
      </c>
      <c r="J5" s="122">
        <v>0</v>
      </c>
      <c r="K5" s="122">
        <v>26.2</v>
      </c>
      <c r="L5" s="122">
        <v>44.8</v>
      </c>
      <c r="M5" s="122">
        <v>40.299999999999997</v>
      </c>
      <c r="N5" s="122">
        <v>32.4</v>
      </c>
      <c r="O5" s="122">
        <v>32.4</v>
      </c>
      <c r="P5" s="122">
        <v>37</v>
      </c>
      <c r="Q5" s="122">
        <v>21.9</v>
      </c>
      <c r="R5" s="122">
        <v>33.6</v>
      </c>
      <c r="S5" s="122">
        <v>0</v>
      </c>
      <c r="T5" s="122">
        <v>41.5</v>
      </c>
      <c r="U5" s="122">
        <v>56.8</v>
      </c>
      <c r="V5" s="122">
        <v>49</v>
      </c>
      <c r="W5" s="122">
        <v>41.5</v>
      </c>
      <c r="X5" s="122">
        <v>40.1</v>
      </c>
      <c r="Y5" s="122">
        <v>45.8</v>
      </c>
      <c r="Z5" s="122">
        <v>28.6</v>
      </c>
      <c r="AA5" s="122">
        <v>44.4</v>
      </c>
      <c r="AB5" s="167"/>
      <c r="AC5" s="122">
        <v>0.02</v>
      </c>
      <c r="AD5" s="122">
        <v>0.38</v>
      </c>
      <c r="AE5" s="122">
        <v>0.38</v>
      </c>
      <c r="AF5" s="122">
        <v>0.39</v>
      </c>
      <c r="AG5" s="122">
        <v>0.4</v>
      </c>
      <c r="AH5" s="122">
        <v>0.6</v>
      </c>
      <c r="AI5" s="122">
        <v>0.62</v>
      </c>
      <c r="AJ5" s="122">
        <v>0.4</v>
      </c>
      <c r="AK5" s="167"/>
      <c r="AL5" s="122">
        <v>0.01</v>
      </c>
      <c r="AM5" s="122">
        <v>0.19</v>
      </c>
      <c r="AN5" s="122">
        <v>0.19</v>
      </c>
      <c r="AO5" s="122">
        <v>0.2</v>
      </c>
      <c r="AP5" s="122">
        <v>0.2</v>
      </c>
      <c r="AQ5" s="122">
        <v>0.31</v>
      </c>
      <c r="AR5" s="122">
        <v>0.32</v>
      </c>
      <c r="AS5" s="122">
        <v>0.2</v>
      </c>
      <c r="AT5" s="166"/>
      <c r="AU5" s="122">
        <v>0.04</v>
      </c>
      <c r="AV5" s="122">
        <v>0.16</v>
      </c>
      <c r="AW5" s="122">
        <v>0.11</v>
      </c>
      <c r="AX5" s="122">
        <v>0.17</v>
      </c>
      <c r="AY5" s="122">
        <v>0.16</v>
      </c>
      <c r="AZ5" s="122">
        <v>0.16</v>
      </c>
      <c r="BA5" s="122">
        <v>0.13</v>
      </c>
      <c r="BB5" s="122">
        <v>0.13</v>
      </c>
      <c r="BC5" s="166"/>
      <c r="BD5" s="122">
        <v>3.95</v>
      </c>
      <c r="BE5" s="108">
        <v>100</v>
      </c>
    </row>
    <row r="6" spans="1:57" ht="12.75">
      <c r="A6" s="216" t="s">
        <v>1981</v>
      </c>
      <c r="B6" s="122">
        <v>100</v>
      </c>
      <c r="C6" s="122">
        <v>100</v>
      </c>
      <c r="D6" s="122">
        <v>100</v>
      </c>
      <c r="E6" s="122">
        <v>98.3</v>
      </c>
      <c r="F6" s="122">
        <v>88</v>
      </c>
      <c r="G6" s="122">
        <v>96.7</v>
      </c>
      <c r="H6" s="122">
        <v>68.8</v>
      </c>
      <c r="I6" s="122">
        <v>93.1</v>
      </c>
      <c r="J6" s="122">
        <v>0</v>
      </c>
      <c r="K6" s="122">
        <v>49.8</v>
      </c>
      <c r="L6" s="122">
        <v>64.5</v>
      </c>
      <c r="M6" s="122">
        <v>45.7</v>
      </c>
      <c r="N6" s="122">
        <v>22.9</v>
      </c>
      <c r="O6" s="122">
        <v>20.9</v>
      </c>
      <c r="P6" s="122">
        <v>23.9</v>
      </c>
      <c r="Q6" s="122">
        <v>14</v>
      </c>
      <c r="R6" s="122">
        <v>34.5</v>
      </c>
      <c r="S6" s="122">
        <v>0</v>
      </c>
      <c r="T6" s="122">
        <v>66.5</v>
      </c>
      <c r="U6" s="122">
        <v>77.599999999999994</v>
      </c>
      <c r="V6" s="122">
        <v>62.4</v>
      </c>
      <c r="W6" s="122">
        <v>37.1</v>
      </c>
      <c r="X6" s="122">
        <v>33.700000000000003</v>
      </c>
      <c r="Y6" s="122">
        <v>38.200000000000003</v>
      </c>
      <c r="Z6" s="122">
        <v>23.2</v>
      </c>
      <c r="AA6" s="122">
        <v>50.4</v>
      </c>
      <c r="AB6" s="167"/>
      <c r="AC6" s="122">
        <v>0.17</v>
      </c>
      <c r="AD6" s="122">
        <v>0.28999999999999998</v>
      </c>
      <c r="AE6" s="122">
        <v>0.28999999999999998</v>
      </c>
      <c r="AF6" s="122">
        <v>0.28999999999999998</v>
      </c>
      <c r="AG6" s="122">
        <v>0.3</v>
      </c>
      <c r="AH6" s="122">
        <v>0.32</v>
      </c>
      <c r="AI6" s="122">
        <v>0.41</v>
      </c>
      <c r="AJ6" s="122">
        <v>0.3</v>
      </c>
      <c r="AK6" s="166"/>
      <c r="AL6" s="122">
        <v>0.09</v>
      </c>
      <c r="AM6" s="122">
        <v>0.16</v>
      </c>
      <c r="AN6" s="122">
        <v>0.16</v>
      </c>
      <c r="AO6" s="122">
        <v>0.16</v>
      </c>
      <c r="AP6" s="122">
        <v>0.17</v>
      </c>
      <c r="AQ6" s="122">
        <v>0.19</v>
      </c>
      <c r="AR6" s="122">
        <v>0.25</v>
      </c>
      <c r="AS6" s="122">
        <v>0.17</v>
      </c>
      <c r="AT6" s="166"/>
      <c r="AU6" s="122">
        <v>0.22</v>
      </c>
      <c r="AV6" s="122">
        <v>0.1</v>
      </c>
      <c r="AW6" s="122">
        <v>0.13</v>
      </c>
      <c r="AX6" s="122">
        <v>0.22</v>
      </c>
      <c r="AY6" s="122">
        <v>0.2</v>
      </c>
      <c r="AZ6" s="122">
        <v>0.18</v>
      </c>
      <c r="BA6" s="122">
        <v>0.15</v>
      </c>
      <c r="BB6" s="122">
        <v>0.17</v>
      </c>
      <c r="BC6" s="166"/>
      <c r="BD6" s="122">
        <v>3</v>
      </c>
      <c r="BE6" s="108">
        <v>100</v>
      </c>
    </row>
    <row r="7" spans="1:57" ht="12.75">
      <c r="A7" s="216" t="s">
        <v>1982</v>
      </c>
      <c r="B7" s="122">
        <v>100</v>
      </c>
      <c r="C7" s="122">
        <v>67</v>
      </c>
      <c r="D7" s="122">
        <v>53.6</v>
      </c>
      <c r="E7" s="122">
        <v>61.3</v>
      </c>
      <c r="F7" s="122">
        <v>55.1</v>
      </c>
      <c r="G7" s="122">
        <v>60.2</v>
      </c>
      <c r="H7" s="122">
        <v>32.4</v>
      </c>
      <c r="I7" s="122">
        <v>61.4</v>
      </c>
      <c r="J7" s="122">
        <v>0</v>
      </c>
      <c r="K7" s="122">
        <v>100</v>
      </c>
      <c r="L7" s="122">
        <v>100</v>
      </c>
      <c r="M7" s="122">
        <v>100</v>
      </c>
      <c r="N7" s="122">
        <v>100</v>
      </c>
      <c r="O7" s="122">
        <v>98.1</v>
      </c>
      <c r="P7" s="122">
        <v>95.3</v>
      </c>
      <c r="Q7" s="122">
        <v>84.9</v>
      </c>
      <c r="R7" s="122">
        <v>96.9</v>
      </c>
      <c r="S7" s="122">
        <v>0</v>
      </c>
      <c r="T7" s="122">
        <v>100</v>
      </c>
      <c r="U7" s="122">
        <v>79</v>
      </c>
      <c r="V7" s="122">
        <v>68.8</v>
      </c>
      <c r="W7" s="122">
        <v>75.400000000000006</v>
      </c>
      <c r="X7" s="122">
        <v>70.099999999999994</v>
      </c>
      <c r="Y7" s="122">
        <v>73.400000000000006</v>
      </c>
      <c r="Z7" s="122">
        <v>46.5</v>
      </c>
      <c r="AA7" s="122">
        <v>75.2</v>
      </c>
      <c r="AB7" s="167"/>
      <c r="AC7" s="122">
        <v>0</v>
      </c>
      <c r="AD7" s="122">
        <v>0.57999999999999996</v>
      </c>
      <c r="AE7" s="122">
        <v>0.57999999999999996</v>
      </c>
      <c r="AF7" s="122">
        <v>0.66</v>
      </c>
      <c r="AG7" s="122">
        <v>0.68</v>
      </c>
      <c r="AH7" s="122">
        <v>0.67</v>
      </c>
      <c r="AI7" s="122">
        <v>0.71</v>
      </c>
      <c r="AJ7" s="122">
        <v>0.56000000000000005</v>
      </c>
      <c r="AK7" s="166"/>
      <c r="AL7" s="122">
        <v>0</v>
      </c>
      <c r="AM7" s="122">
        <v>0.28999999999999998</v>
      </c>
      <c r="AN7" s="122">
        <v>0.28999999999999998</v>
      </c>
      <c r="AO7" s="122">
        <v>0.33</v>
      </c>
      <c r="AP7" s="122">
        <v>0.34</v>
      </c>
      <c r="AQ7" s="122">
        <v>0.34</v>
      </c>
      <c r="AR7" s="122">
        <v>0.37</v>
      </c>
      <c r="AS7" s="122">
        <v>0.28000000000000003</v>
      </c>
      <c r="AT7" s="166"/>
      <c r="AU7" s="122">
        <v>0</v>
      </c>
      <c r="AV7" s="122">
        <v>0.04</v>
      </c>
      <c r="AW7" s="122">
        <v>0.02</v>
      </c>
      <c r="AX7" s="122">
        <v>0.06</v>
      </c>
      <c r="AY7" s="122">
        <v>0.06</v>
      </c>
      <c r="AZ7" s="122">
        <v>0.04</v>
      </c>
      <c r="BA7" s="122">
        <v>0.05</v>
      </c>
      <c r="BB7" s="122">
        <v>0.04</v>
      </c>
      <c r="BC7" s="166"/>
      <c r="BD7" s="122">
        <v>4.99</v>
      </c>
      <c r="BE7" s="108">
        <v>100</v>
      </c>
    </row>
    <row r="8" spans="1:57" ht="12.75">
      <c r="A8" s="216" t="s">
        <v>1983</v>
      </c>
      <c r="B8" s="122">
        <v>100</v>
      </c>
      <c r="C8" s="122">
        <v>98.8</v>
      </c>
      <c r="D8" s="122">
        <v>81.599999999999994</v>
      </c>
      <c r="E8" s="122">
        <v>68.8</v>
      </c>
      <c r="F8" s="122">
        <v>95.7</v>
      </c>
      <c r="G8" s="122">
        <v>91.8</v>
      </c>
      <c r="H8" s="122">
        <v>63.4</v>
      </c>
      <c r="I8" s="122">
        <v>85.7</v>
      </c>
      <c r="J8" s="122">
        <v>0</v>
      </c>
      <c r="K8" s="122">
        <v>100</v>
      </c>
      <c r="L8" s="122">
        <v>100</v>
      </c>
      <c r="M8" s="122">
        <v>80.599999999999994</v>
      </c>
      <c r="N8" s="122">
        <v>61.1</v>
      </c>
      <c r="O8" s="122">
        <v>84.3</v>
      </c>
      <c r="P8" s="122">
        <v>57.8</v>
      </c>
      <c r="Q8" s="122">
        <v>34.9</v>
      </c>
      <c r="R8" s="122">
        <v>74.099999999999994</v>
      </c>
      <c r="S8" s="122">
        <v>0</v>
      </c>
      <c r="T8" s="122">
        <v>100</v>
      </c>
      <c r="U8" s="122">
        <v>99.3</v>
      </c>
      <c r="V8" s="122">
        <v>80.7</v>
      </c>
      <c r="W8" s="122">
        <v>64.2</v>
      </c>
      <c r="X8" s="122">
        <v>89.3</v>
      </c>
      <c r="Y8" s="122">
        <v>70.8</v>
      </c>
      <c r="Z8" s="122">
        <v>44.9</v>
      </c>
      <c r="AA8" s="122">
        <v>79.5</v>
      </c>
      <c r="AB8" s="167"/>
      <c r="AC8" s="122">
        <v>0</v>
      </c>
      <c r="AD8" s="122">
        <v>0.18</v>
      </c>
      <c r="AE8" s="122">
        <v>0.18</v>
      </c>
      <c r="AF8" s="122">
        <v>0.22</v>
      </c>
      <c r="AG8" s="122">
        <v>0.21</v>
      </c>
      <c r="AH8" s="122">
        <v>0.31</v>
      </c>
      <c r="AI8" s="122">
        <v>0.32</v>
      </c>
      <c r="AJ8" s="122">
        <v>0.2</v>
      </c>
      <c r="AK8" s="122">
        <v>2</v>
      </c>
      <c r="AL8" s="122">
        <v>0</v>
      </c>
      <c r="AM8" s="122">
        <v>0.09</v>
      </c>
      <c r="AN8" s="122">
        <v>0.09</v>
      </c>
      <c r="AO8" s="122">
        <v>0.11</v>
      </c>
      <c r="AP8" s="122">
        <v>0.11</v>
      </c>
      <c r="AQ8" s="122">
        <v>0.16</v>
      </c>
      <c r="AR8" s="122">
        <v>0.16</v>
      </c>
      <c r="AS8" s="122">
        <v>0.1</v>
      </c>
      <c r="AT8" s="122">
        <v>1</v>
      </c>
      <c r="AU8" s="122">
        <v>0</v>
      </c>
      <c r="AV8" s="122">
        <v>0.01</v>
      </c>
      <c r="AW8" s="122">
        <v>0</v>
      </c>
      <c r="AX8" s="122">
        <v>0.01</v>
      </c>
      <c r="AY8" s="122">
        <v>0.02</v>
      </c>
      <c r="AZ8" s="122">
        <v>0.06</v>
      </c>
      <c r="BA8" s="122">
        <v>0.05</v>
      </c>
      <c r="BB8" s="122">
        <v>0.02</v>
      </c>
      <c r="BC8" s="122">
        <v>0.08</v>
      </c>
      <c r="BD8" s="122">
        <v>3.5</v>
      </c>
      <c r="BE8" s="108">
        <v>100</v>
      </c>
    </row>
    <row r="9" spans="1:57" ht="12.75">
      <c r="A9" s="216" t="s">
        <v>1984</v>
      </c>
      <c r="B9" s="122">
        <v>100</v>
      </c>
      <c r="C9" s="122">
        <v>100</v>
      </c>
      <c r="D9" s="122">
        <v>78</v>
      </c>
      <c r="E9" s="122">
        <v>81.7</v>
      </c>
      <c r="F9" s="122">
        <v>70.400000000000006</v>
      </c>
      <c r="G9" s="122">
        <v>67.400000000000006</v>
      </c>
      <c r="H9" s="122">
        <v>31.1</v>
      </c>
      <c r="I9" s="122">
        <v>75.5</v>
      </c>
      <c r="J9" s="122">
        <v>0</v>
      </c>
      <c r="K9" s="122">
        <v>50</v>
      </c>
      <c r="L9" s="122">
        <v>30.6</v>
      </c>
      <c r="M9" s="122">
        <v>23.9</v>
      </c>
      <c r="N9" s="122">
        <v>17.5</v>
      </c>
      <c r="O9" s="122">
        <v>17.899999999999999</v>
      </c>
      <c r="P9" s="122">
        <v>15</v>
      </c>
      <c r="Q9" s="122">
        <v>9.4</v>
      </c>
      <c r="R9" s="122">
        <v>23.5</v>
      </c>
      <c r="S9" s="122">
        <v>0</v>
      </c>
      <c r="T9" s="122">
        <v>66.7</v>
      </c>
      <c r="U9" s="122">
        <v>46.9</v>
      </c>
      <c r="V9" s="122">
        <v>36.6</v>
      </c>
      <c r="W9" s="122">
        <v>28.8</v>
      </c>
      <c r="X9" s="122">
        <v>28.5</v>
      </c>
      <c r="Y9" s="122">
        <v>24.6</v>
      </c>
      <c r="Z9" s="122">
        <v>14.5</v>
      </c>
      <c r="AA9" s="122">
        <v>35.799999999999997</v>
      </c>
      <c r="AB9" s="167"/>
      <c r="AC9" s="122">
        <v>7.0000000000000007E-2</v>
      </c>
      <c r="AD9" s="122">
        <v>0.54</v>
      </c>
      <c r="AE9" s="122">
        <v>0.45</v>
      </c>
      <c r="AF9" s="122">
        <v>0.51</v>
      </c>
      <c r="AG9" s="122">
        <v>0.55000000000000004</v>
      </c>
      <c r="AH9" s="122">
        <v>0.67</v>
      </c>
      <c r="AI9" s="122">
        <v>0.73</v>
      </c>
      <c r="AJ9" s="122">
        <v>0.5</v>
      </c>
      <c r="AK9" s="122">
        <v>1.74</v>
      </c>
      <c r="AL9" s="122">
        <v>0.04</v>
      </c>
      <c r="AM9" s="122">
        <v>0.26</v>
      </c>
      <c r="AN9" s="122">
        <v>0.23</v>
      </c>
      <c r="AO9" s="122">
        <v>0.26</v>
      </c>
      <c r="AP9" s="122">
        <v>0.28000000000000003</v>
      </c>
      <c r="AQ9" s="122">
        <v>0.34</v>
      </c>
      <c r="AR9" s="122">
        <v>0.38</v>
      </c>
      <c r="AS9" s="122">
        <v>0.26</v>
      </c>
      <c r="AT9" s="122">
        <v>1</v>
      </c>
      <c r="AU9" s="122">
        <v>0.21</v>
      </c>
      <c r="AV9" s="122">
        <v>0.03</v>
      </c>
      <c r="AW9" s="122">
        <v>0.06</v>
      </c>
      <c r="AX9" s="122">
        <v>0.06</v>
      </c>
      <c r="AY9" s="122">
        <v>0.05</v>
      </c>
      <c r="AZ9" s="122">
        <v>7.0000000000000007E-2</v>
      </c>
      <c r="BA9" s="122">
        <v>0.13</v>
      </c>
      <c r="BB9" s="122">
        <v>0.09</v>
      </c>
      <c r="BC9" s="122">
        <v>0.04</v>
      </c>
      <c r="BD9" s="122">
        <v>5.6</v>
      </c>
      <c r="BE9" s="108">
        <v>100</v>
      </c>
    </row>
    <row r="10" spans="1:57" ht="12.75">
      <c r="A10" s="216" t="s">
        <v>1985</v>
      </c>
      <c r="B10" s="122">
        <v>100</v>
      </c>
      <c r="C10" s="122">
        <v>100</v>
      </c>
      <c r="D10" s="122">
        <v>100</v>
      </c>
      <c r="E10" s="122">
        <v>83.3</v>
      </c>
      <c r="F10" s="122">
        <v>84.9</v>
      </c>
      <c r="G10" s="122">
        <v>74.5</v>
      </c>
      <c r="H10" s="122">
        <v>36.6</v>
      </c>
      <c r="I10" s="122">
        <v>82.8</v>
      </c>
      <c r="J10" s="122">
        <v>0</v>
      </c>
      <c r="K10" s="122">
        <v>50</v>
      </c>
      <c r="L10" s="122">
        <v>29.6</v>
      </c>
      <c r="M10" s="122">
        <v>26.3</v>
      </c>
      <c r="N10" s="122">
        <v>15.3</v>
      </c>
      <c r="O10" s="122">
        <v>15.2</v>
      </c>
      <c r="P10" s="122">
        <v>12</v>
      </c>
      <c r="Q10" s="122">
        <v>6.8</v>
      </c>
      <c r="R10" s="122">
        <v>22.2</v>
      </c>
      <c r="S10" s="122">
        <v>0</v>
      </c>
      <c r="T10" s="122">
        <v>66.7</v>
      </c>
      <c r="U10" s="122">
        <v>45.7</v>
      </c>
      <c r="V10" s="122">
        <v>41.6</v>
      </c>
      <c r="W10" s="122">
        <v>25.9</v>
      </c>
      <c r="X10" s="122">
        <v>25.8</v>
      </c>
      <c r="Y10" s="122">
        <v>20.7</v>
      </c>
      <c r="Z10" s="122">
        <v>11.5</v>
      </c>
      <c r="AA10" s="122">
        <v>35</v>
      </c>
      <c r="AB10" s="167"/>
      <c r="AC10" s="122">
        <v>0.05</v>
      </c>
      <c r="AD10" s="122">
        <v>0.46</v>
      </c>
      <c r="AE10" s="122">
        <v>0.47</v>
      </c>
      <c r="AF10" s="122">
        <v>0.51</v>
      </c>
      <c r="AG10" s="122">
        <v>0.57999999999999996</v>
      </c>
      <c r="AH10" s="122">
        <v>0.62</v>
      </c>
      <c r="AI10" s="122">
        <v>0.73</v>
      </c>
      <c r="AJ10" s="122">
        <v>0.49</v>
      </c>
      <c r="AK10" s="122">
        <v>1.93</v>
      </c>
      <c r="AL10" s="122">
        <v>0.02</v>
      </c>
      <c r="AM10" s="122">
        <v>0.23</v>
      </c>
      <c r="AN10" s="122">
        <v>0.24</v>
      </c>
      <c r="AO10" s="122">
        <v>0.25</v>
      </c>
      <c r="AP10" s="122">
        <v>0.28999999999999998</v>
      </c>
      <c r="AQ10" s="122">
        <v>0.32</v>
      </c>
      <c r="AR10" s="122">
        <v>0.37</v>
      </c>
      <c r="AS10" s="122">
        <v>0.25</v>
      </c>
      <c r="AT10" s="122">
        <v>1</v>
      </c>
      <c r="AU10" s="122">
        <v>0.16</v>
      </c>
      <c r="AV10" s="122">
        <v>0.09</v>
      </c>
      <c r="AW10" s="122">
        <v>0.03</v>
      </c>
      <c r="AX10" s="122">
        <v>0.06</v>
      </c>
      <c r="AY10" s="122">
        <v>0.04</v>
      </c>
      <c r="AZ10" s="122">
        <v>0.01</v>
      </c>
      <c r="BA10" s="122">
        <v>0.11</v>
      </c>
      <c r="BB10" s="122">
        <v>7.0000000000000007E-2</v>
      </c>
      <c r="BC10" s="122">
        <v>0.12</v>
      </c>
      <c r="BD10" s="122">
        <v>5.53</v>
      </c>
      <c r="BE10" s="108">
        <v>100</v>
      </c>
    </row>
    <row r="11" spans="1:57" ht="12.75">
      <c r="A11" s="216" t="s">
        <v>594</v>
      </c>
      <c r="B11" s="122">
        <v>100</v>
      </c>
      <c r="C11" s="122">
        <v>50</v>
      </c>
      <c r="D11" s="122">
        <v>40</v>
      </c>
      <c r="E11" s="122">
        <v>50</v>
      </c>
      <c r="F11" s="122">
        <v>33.299999999999997</v>
      </c>
      <c r="G11" s="122">
        <v>33.299999999999997</v>
      </c>
      <c r="H11" s="122">
        <v>15</v>
      </c>
      <c r="I11" s="122">
        <v>46</v>
      </c>
      <c r="J11" s="122">
        <v>0</v>
      </c>
      <c r="K11" s="122">
        <v>100</v>
      </c>
      <c r="L11" s="122">
        <v>100</v>
      </c>
      <c r="M11" s="122">
        <v>100</v>
      </c>
      <c r="N11" s="122">
        <v>100</v>
      </c>
      <c r="O11" s="122">
        <v>100</v>
      </c>
      <c r="P11" s="122">
        <v>100</v>
      </c>
      <c r="Q11" s="122">
        <v>37.5</v>
      </c>
      <c r="R11" s="122">
        <v>91.1</v>
      </c>
      <c r="S11" s="122">
        <v>0</v>
      </c>
      <c r="T11" s="122">
        <v>100</v>
      </c>
      <c r="U11" s="122">
        <v>66.7</v>
      </c>
      <c r="V11" s="122">
        <v>57.1</v>
      </c>
      <c r="W11" s="122">
        <v>66.7</v>
      </c>
      <c r="X11" s="122">
        <v>50</v>
      </c>
      <c r="Y11" s="122">
        <v>50</v>
      </c>
      <c r="Z11" s="122">
        <v>21.4</v>
      </c>
      <c r="AA11" s="122">
        <v>61.1</v>
      </c>
      <c r="AB11" s="166"/>
      <c r="AC11" s="122">
        <v>0</v>
      </c>
      <c r="AD11" s="122">
        <v>0.05</v>
      </c>
      <c r="AE11" s="122">
        <v>0.05</v>
      </c>
      <c r="AF11" s="122">
        <v>0.08</v>
      </c>
      <c r="AG11" s="122">
        <v>0.2</v>
      </c>
      <c r="AH11" s="122">
        <v>0.28000000000000003</v>
      </c>
      <c r="AI11" s="122">
        <v>0.68</v>
      </c>
      <c r="AJ11" s="122">
        <v>0.19</v>
      </c>
      <c r="AK11" s="166"/>
      <c r="AL11" s="122">
        <v>0</v>
      </c>
      <c r="AM11" s="122">
        <v>0.03</v>
      </c>
      <c r="AN11" s="122">
        <v>0.03</v>
      </c>
      <c r="AO11" s="122">
        <v>0.04</v>
      </c>
      <c r="AP11" s="122">
        <v>0.1</v>
      </c>
      <c r="AQ11" s="122">
        <v>0.14000000000000001</v>
      </c>
      <c r="AR11" s="122">
        <v>0.35</v>
      </c>
      <c r="AS11" s="122">
        <v>0.1</v>
      </c>
      <c r="AT11" s="166"/>
      <c r="AU11" s="122">
        <v>0</v>
      </c>
      <c r="AV11" s="122">
        <v>0.47</v>
      </c>
      <c r="AW11" s="122">
        <v>0.54</v>
      </c>
      <c r="AX11" s="122">
        <v>0.26</v>
      </c>
      <c r="AY11" s="122">
        <v>0.27</v>
      </c>
      <c r="AZ11" s="122">
        <v>0.27</v>
      </c>
      <c r="BA11" s="122">
        <v>0.3</v>
      </c>
      <c r="BB11" s="122">
        <v>0.3</v>
      </c>
      <c r="BC11" s="166"/>
      <c r="BD11" s="122">
        <v>2.4700000000000002</v>
      </c>
      <c r="BE11" s="108">
        <v>1</v>
      </c>
    </row>
    <row r="12" spans="1:57" ht="12.75">
      <c r="A12" s="123" t="s">
        <v>599</v>
      </c>
      <c r="B12" s="122">
        <v>100</v>
      </c>
      <c r="C12" s="122">
        <v>54.2</v>
      </c>
      <c r="D12" s="122">
        <v>50.2</v>
      </c>
      <c r="E12" s="122">
        <v>58</v>
      </c>
      <c r="F12" s="122">
        <v>51.7</v>
      </c>
      <c r="G12" s="122">
        <v>66.3</v>
      </c>
      <c r="H12" s="122">
        <v>37.9</v>
      </c>
      <c r="I12" s="122">
        <v>59.8</v>
      </c>
      <c r="J12" s="122">
        <v>0</v>
      </c>
      <c r="K12" s="122">
        <v>100</v>
      </c>
      <c r="L12" s="122">
        <v>90.9</v>
      </c>
      <c r="M12" s="122">
        <v>55.3</v>
      </c>
      <c r="N12" s="122">
        <v>58.5</v>
      </c>
      <c r="O12" s="122">
        <v>53.9</v>
      </c>
      <c r="P12" s="122">
        <v>22.1</v>
      </c>
      <c r="Q12" s="122">
        <v>4.0999999999999996</v>
      </c>
      <c r="R12" s="122">
        <v>55</v>
      </c>
      <c r="S12" s="122">
        <v>0</v>
      </c>
      <c r="T12" s="122">
        <v>100</v>
      </c>
      <c r="U12" s="122">
        <v>67</v>
      </c>
      <c r="V12" s="122">
        <v>50.5</v>
      </c>
      <c r="W12" s="122">
        <v>55.7</v>
      </c>
      <c r="X12" s="122">
        <v>49.8</v>
      </c>
      <c r="Y12" s="122">
        <v>32.200000000000003</v>
      </c>
      <c r="Z12" s="122">
        <v>7.4</v>
      </c>
      <c r="AA12" s="122">
        <v>57.3</v>
      </c>
      <c r="AB12" s="167"/>
      <c r="AC12" s="122">
        <v>0</v>
      </c>
      <c r="AD12" s="122">
        <v>0.51</v>
      </c>
      <c r="AE12" s="122">
        <v>0.51</v>
      </c>
      <c r="AF12" s="122">
        <v>0.54</v>
      </c>
      <c r="AG12" s="122">
        <v>0.57999999999999996</v>
      </c>
      <c r="AH12" s="122">
        <v>0.73</v>
      </c>
      <c r="AI12" s="122">
        <v>1.85</v>
      </c>
      <c r="AJ12" s="122">
        <v>0.68</v>
      </c>
      <c r="AK12" s="167"/>
      <c r="AL12" s="122">
        <v>0</v>
      </c>
      <c r="AM12" s="122">
        <v>0.26</v>
      </c>
      <c r="AN12" s="122">
        <v>0.26</v>
      </c>
      <c r="AO12" s="122">
        <v>0.27</v>
      </c>
      <c r="AP12" s="122">
        <v>0.28999999999999998</v>
      </c>
      <c r="AQ12" s="122">
        <v>0.38</v>
      </c>
      <c r="AR12" s="122">
        <v>0.95</v>
      </c>
      <c r="AS12" s="122">
        <v>0.34</v>
      </c>
      <c r="AT12" s="166"/>
      <c r="AU12" s="122">
        <v>0</v>
      </c>
      <c r="AV12" s="122">
        <v>0.22</v>
      </c>
      <c r="AW12" s="122">
        <v>0</v>
      </c>
      <c r="AX12" s="122">
        <v>0.05</v>
      </c>
      <c r="AY12" s="122">
        <v>0.05</v>
      </c>
      <c r="AZ12" s="122">
        <v>0.13</v>
      </c>
      <c r="BA12" s="122">
        <v>0.47</v>
      </c>
      <c r="BB12" s="122">
        <v>0.13</v>
      </c>
      <c r="BC12" s="166"/>
      <c r="BD12" s="122">
        <v>5.83</v>
      </c>
      <c r="BE12" s="108">
        <v>100</v>
      </c>
    </row>
    <row r="13" spans="1:57" ht="12.75">
      <c r="A13" s="123" t="s">
        <v>603</v>
      </c>
      <c r="B13" s="122">
        <v>100</v>
      </c>
      <c r="C13" s="122">
        <v>92.2</v>
      </c>
      <c r="D13" s="122">
        <v>64</v>
      </c>
      <c r="E13" s="122">
        <v>68.8</v>
      </c>
      <c r="F13" s="122">
        <v>55.1</v>
      </c>
      <c r="G13" s="122">
        <v>51.5</v>
      </c>
      <c r="H13" s="122">
        <v>9.9</v>
      </c>
      <c r="I13" s="122">
        <v>63.1</v>
      </c>
      <c r="J13" s="122">
        <v>0</v>
      </c>
      <c r="K13" s="122">
        <v>100</v>
      </c>
      <c r="L13" s="122">
        <v>53</v>
      </c>
      <c r="M13" s="122">
        <v>22.8</v>
      </c>
      <c r="N13" s="122">
        <v>18</v>
      </c>
      <c r="O13" s="122">
        <v>12.4</v>
      </c>
      <c r="P13" s="122">
        <v>7.5</v>
      </c>
      <c r="Q13" s="122">
        <v>1.2</v>
      </c>
      <c r="R13" s="122">
        <v>30.7</v>
      </c>
      <c r="S13" s="122">
        <v>0</v>
      </c>
      <c r="T13" s="122">
        <v>100</v>
      </c>
      <c r="U13" s="122">
        <v>66.5</v>
      </c>
      <c r="V13" s="122">
        <v>32.9</v>
      </c>
      <c r="W13" s="122">
        <v>28.1</v>
      </c>
      <c r="X13" s="122">
        <v>20</v>
      </c>
      <c r="Y13" s="122">
        <v>12.9</v>
      </c>
      <c r="Z13" s="122">
        <v>2.2999999999999998</v>
      </c>
      <c r="AA13" s="122">
        <v>41.3</v>
      </c>
      <c r="AB13" s="167"/>
      <c r="AC13" s="122">
        <v>0</v>
      </c>
      <c r="AD13" s="122">
        <v>0.33</v>
      </c>
      <c r="AE13" s="122">
        <v>0.38</v>
      </c>
      <c r="AF13" s="122">
        <v>0.64</v>
      </c>
      <c r="AG13" s="122">
        <v>0.93</v>
      </c>
      <c r="AH13" s="122">
        <v>1.1200000000000001</v>
      </c>
      <c r="AI13" s="122">
        <v>1.92</v>
      </c>
      <c r="AJ13" s="122">
        <v>0.76</v>
      </c>
      <c r="AK13" s="167"/>
      <c r="AL13" s="122">
        <v>0</v>
      </c>
      <c r="AM13" s="122">
        <v>0.16</v>
      </c>
      <c r="AN13" s="122">
        <v>0.19</v>
      </c>
      <c r="AO13" s="122">
        <v>0.32</v>
      </c>
      <c r="AP13" s="122">
        <v>0.47</v>
      </c>
      <c r="AQ13" s="122">
        <v>0.57999999999999996</v>
      </c>
      <c r="AR13" s="122">
        <v>0.99</v>
      </c>
      <c r="AS13" s="122">
        <v>0.39</v>
      </c>
      <c r="AT13" s="166"/>
      <c r="AU13" s="122">
        <v>0</v>
      </c>
      <c r="AV13" s="122">
        <v>0.04</v>
      </c>
      <c r="AW13" s="122">
        <v>0.04</v>
      </c>
      <c r="AX13" s="122">
        <v>0.1</v>
      </c>
      <c r="AY13" s="122">
        <v>0.2</v>
      </c>
      <c r="AZ13" s="122">
        <v>0.22</v>
      </c>
      <c r="BA13" s="122">
        <v>0.48</v>
      </c>
      <c r="BB13" s="122">
        <v>0.15</v>
      </c>
      <c r="BC13" s="166"/>
      <c r="BD13" s="122">
        <v>6.44</v>
      </c>
      <c r="BE13" s="108">
        <v>100</v>
      </c>
    </row>
    <row r="14" spans="1:57" ht="12.75">
      <c r="A14" s="123" t="s">
        <v>652</v>
      </c>
      <c r="B14" s="122">
        <v>100</v>
      </c>
      <c r="C14" s="122">
        <v>50</v>
      </c>
      <c r="D14" s="122">
        <v>40</v>
      </c>
      <c r="E14" s="122">
        <v>33.299999999999997</v>
      </c>
      <c r="F14" s="122">
        <v>22.2</v>
      </c>
      <c r="G14" s="122">
        <v>25</v>
      </c>
      <c r="H14" s="122">
        <v>15</v>
      </c>
      <c r="I14" s="122">
        <v>40.799999999999997</v>
      </c>
      <c r="J14" s="122">
        <v>0</v>
      </c>
      <c r="K14" s="122">
        <v>100</v>
      </c>
      <c r="L14" s="122">
        <v>100</v>
      </c>
      <c r="M14" s="122">
        <v>100</v>
      </c>
      <c r="N14" s="122">
        <v>100</v>
      </c>
      <c r="O14" s="122">
        <v>100</v>
      </c>
      <c r="P14" s="122">
        <v>100</v>
      </c>
      <c r="Q14" s="122">
        <v>100</v>
      </c>
      <c r="R14" s="122">
        <v>100</v>
      </c>
      <c r="S14" s="122">
        <v>0</v>
      </c>
      <c r="T14" s="122">
        <v>100</v>
      </c>
      <c r="U14" s="122">
        <v>66.7</v>
      </c>
      <c r="V14" s="122">
        <v>57.1</v>
      </c>
      <c r="W14" s="122">
        <v>50</v>
      </c>
      <c r="X14" s="122">
        <v>36.4</v>
      </c>
      <c r="Y14" s="122">
        <v>40</v>
      </c>
      <c r="Z14" s="122">
        <v>26.1</v>
      </c>
      <c r="AA14" s="122">
        <v>57.9</v>
      </c>
      <c r="AB14" s="167"/>
      <c r="AC14" s="122">
        <v>0</v>
      </c>
      <c r="AD14" s="122">
        <v>0.28000000000000003</v>
      </c>
      <c r="AE14" s="122">
        <v>0.28000000000000003</v>
      </c>
      <c r="AF14" s="122">
        <v>0.28000000000000003</v>
      </c>
      <c r="AG14" s="122">
        <v>0.28999999999999998</v>
      </c>
      <c r="AH14" s="122">
        <v>0.36</v>
      </c>
      <c r="AI14" s="122">
        <v>0.39</v>
      </c>
      <c r="AJ14" s="122">
        <v>0.27</v>
      </c>
      <c r="AK14" s="122">
        <v>2</v>
      </c>
      <c r="AL14" s="122">
        <v>0</v>
      </c>
      <c r="AM14" s="122">
        <v>0.14000000000000001</v>
      </c>
      <c r="AN14" s="122">
        <v>0.14000000000000001</v>
      </c>
      <c r="AO14" s="122">
        <v>0.14000000000000001</v>
      </c>
      <c r="AP14" s="122">
        <v>0.14000000000000001</v>
      </c>
      <c r="AQ14" s="122">
        <v>0.19</v>
      </c>
      <c r="AR14" s="122">
        <v>0.2</v>
      </c>
      <c r="AS14" s="122">
        <v>0.14000000000000001</v>
      </c>
      <c r="AT14" s="122">
        <v>1</v>
      </c>
      <c r="AU14" s="122">
        <v>0</v>
      </c>
      <c r="AV14" s="122">
        <v>0.47</v>
      </c>
      <c r="AW14" s="122">
        <v>0.54</v>
      </c>
      <c r="AX14" s="122">
        <v>0.49</v>
      </c>
      <c r="AY14" s="122">
        <v>0.5</v>
      </c>
      <c r="AZ14" s="122">
        <v>0.37</v>
      </c>
      <c r="BA14" s="122">
        <v>0.45</v>
      </c>
      <c r="BB14" s="122">
        <v>0.4</v>
      </c>
      <c r="BC14" s="122">
        <v>0.16</v>
      </c>
      <c r="BD14" s="122">
        <v>3.99</v>
      </c>
      <c r="BE14" s="108">
        <v>1</v>
      </c>
    </row>
    <row r="15" spans="1:57" ht="12.75">
      <c r="A15" s="216" t="s">
        <v>1986</v>
      </c>
      <c r="B15" s="122">
        <v>100</v>
      </c>
      <c r="C15" s="122">
        <v>75</v>
      </c>
      <c r="D15" s="122">
        <v>60</v>
      </c>
      <c r="E15" s="122">
        <v>66.7</v>
      </c>
      <c r="F15" s="122">
        <v>55.6</v>
      </c>
      <c r="G15" s="122">
        <v>58.3</v>
      </c>
      <c r="H15" s="122">
        <v>25</v>
      </c>
      <c r="I15" s="122">
        <v>62.9</v>
      </c>
      <c r="J15" s="122">
        <v>88.2</v>
      </c>
      <c r="K15" s="122">
        <v>50</v>
      </c>
      <c r="L15" s="122">
        <v>100</v>
      </c>
      <c r="M15" s="122">
        <v>75</v>
      </c>
      <c r="N15" s="122">
        <v>66.7</v>
      </c>
      <c r="O15" s="122">
        <v>62.5</v>
      </c>
      <c r="P15" s="122">
        <v>63.6</v>
      </c>
      <c r="Q15" s="122">
        <v>7.9</v>
      </c>
      <c r="R15" s="122">
        <v>60.8</v>
      </c>
      <c r="S15" s="122">
        <v>2.2000000000000002</v>
      </c>
      <c r="T15" s="122">
        <v>66.7</v>
      </c>
      <c r="U15" s="122">
        <v>85.7</v>
      </c>
      <c r="V15" s="122">
        <v>66.7</v>
      </c>
      <c r="W15" s="122">
        <v>66.7</v>
      </c>
      <c r="X15" s="122">
        <v>58.8</v>
      </c>
      <c r="Y15" s="122">
        <v>60.9</v>
      </c>
      <c r="Z15" s="122">
        <v>12</v>
      </c>
      <c r="AA15" s="122">
        <v>61.9</v>
      </c>
      <c r="AB15" s="122">
        <v>4.3</v>
      </c>
      <c r="AC15" s="122">
        <v>0.01</v>
      </c>
      <c r="AD15" s="122">
        <v>0.4</v>
      </c>
      <c r="AE15" s="122">
        <v>0.4</v>
      </c>
      <c r="AF15" s="122">
        <v>0.4</v>
      </c>
      <c r="AG15" s="122">
        <v>0.4</v>
      </c>
      <c r="AH15" s="122">
        <v>0.48</v>
      </c>
      <c r="AI15" s="122">
        <v>0.49</v>
      </c>
      <c r="AJ15" s="122">
        <v>0.37</v>
      </c>
      <c r="AK15" s="122">
        <v>1.73</v>
      </c>
      <c r="AL15" s="122">
        <v>0.01</v>
      </c>
      <c r="AM15" s="122">
        <v>0.2</v>
      </c>
      <c r="AN15" s="122">
        <v>0.2</v>
      </c>
      <c r="AO15" s="122">
        <v>0.2</v>
      </c>
      <c r="AP15" s="122">
        <v>0.2</v>
      </c>
      <c r="AQ15" s="122">
        <v>0.25</v>
      </c>
      <c r="AR15" s="122">
        <v>0.25</v>
      </c>
      <c r="AS15" s="122">
        <v>0.19</v>
      </c>
      <c r="AT15" s="122">
        <v>0.87</v>
      </c>
      <c r="AU15" s="122">
        <v>0.02</v>
      </c>
      <c r="AV15" s="122">
        <v>0.02</v>
      </c>
      <c r="AW15" s="122">
        <v>0.03</v>
      </c>
      <c r="AX15" s="122">
        <v>0.12</v>
      </c>
      <c r="AY15" s="122">
        <v>0.1</v>
      </c>
      <c r="AZ15" s="122">
        <v>0.03</v>
      </c>
      <c r="BA15" s="122">
        <v>0.16</v>
      </c>
      <c r="BB15" s="122">
        <v>7.0000000000000007E-2</v>
      </c>
      <c r="BC15" s="122">
        <v>0.15</v>
      </c>
      <c r="BD15" s="122">
        <v>4.04</v>
      </c>
      <c r="BE15" s="108">
        <v>1</v>
      </c>
    </row>
    <row r="16" spans="1:57" ht="12.75">
      <c r="A16" s="217" t="s">
        <v>1989</v>
      </c>
      <c r="B16" s="122">
        <v>100</v>
      </c>
      <c r="C16" s="122">
        <v>96</v>
      </c>
      <c r="D16" s="122">
        <v>76.8</v>
      </c>
      <c r="E16" s="122">
        <v>80.7</v>
      </c>
      <c r="F16" s="122">
        <v>84.3</v>
      </c>
      <c r="G16" s="122">
        <v>89.2</v>
      </c>
      <c r="H16" s="122">
        <v>67.099999999999994</v>
      </c>
      <c r="I16" s="122">
        <v>84.9</v>
      </c>
      <c r="J16" s="122">
        <v>0</v>
      </c>
      <c r="K16" s="122">
        <v>100</v>
      </c>
      <c r="L16" s="122">
        <v>100</v>
      </c>
      <c r="M16" s="122">
        <v>100</v>
      </c>
      <c r="N16" s="122">
        <v>100</v>
      </c>
      <c r="O16" s="122">
        <v>88.5</v>
      </c>
      <c r="P16" s="122">
        <v>92.8</v>
      </c>
      <c r="Q16" s="122">
        <v>49.5</v>
      </c>
      <c r="R16" s="122">
        <v>90.1</v>
      </c>
      <c r="S16" s="122">
        <v>0</v>
      </c>
      <c r="T16" s="122">
        <v>100</v>
      </c>
      <c r="U16" s="122">
        <v>97.7</v>
      </c>
      <c r="V16" s="122">
        <v>86.7</v>
      </c>
      <c r="W16" s="122">
        <v>89.2</v>
      </c>
      <c r="X16" s="122">
        <v>86.3</v>
      </c>
      <c r="Y16" s="122">
        <v>90.9</v>
      </c>
      <c r="Z16" s="122">
        <v>56.8</v>
      </c>
      <c r="AA16" s="122">
        <v>87.4</v>
      </c>
      <c r="AB16" s="167"/>
      <c r="AC16" s="122">
        <v>0</v>
      </c>
      <c r="AD16" s="122">
        <v>0.05</v>
      </c>
      <c r="AE16" s="122">
        <v>0.05</v>
      </c>
      <c r="AF16" s="122">
        <v>7.0000000000000007E-2</v>
      </c>
      <c r="AG16" s="122">
        <v>0.09</v>
      </c>
      <c r="AH16" s="122">
        <v>0.12</v>
      </c>
      <c r="AI16" s="122">
        <v>0.23</v>
      </c>
      <c r="AJ16" s="122">
        <v>0.09</v>
      </c>
      <c r="AK16" s="167"/>
      <c r="AL16" s="122">
        <v>0</v>
      </c>
      <c r="AM16" s="122">
        <v>0.03</v>
      </c>
      <c r="AN16" s="122">
        <v>0.03</v>
      </c>
      <c r="AO16" s="122">
        <v>0.03</v>
      </c>
      <c r="AP16" s="122">
        <v>0.05</v>
      </c>
      <c r="AQ16" s="122">
        <v>0.06</v>
      </c>
      <c r="AR16" s="122">
        <v>0.12</v>
      </c>
      <c r="AS16" s="122">
        <v>0.05</v>
      </c>
      <c r="AT16" s="166"/>
      <c r="AU16" s="122">
        <v>0</v>
      </c>
      <c r="AV16" s="122">
        <v>0</v>
      </c>
      <c r="AW16" s="122">
        <v>7.0000000000000007E-2</v>
      </c>
      <c r="AX16" s="122">
        <v>0.05</v>
      </c>
      <c r="AY16" s="122">
        <v>0.01</v>
      </c>
      <c r="AZ16" s="122">
        <v>0</v>
      </c>
      <c r="BA16" s="122">
        <v>0.05</v>
      </c>
      <c r="BB16" s="122">
        <v>0.03</v>
      </c>
      <c r="BC16" s="166"/>
      <c r="BD16" s="122">
        <v>1.71</v>
      </c>
      <c r="BE16" s="108">
        <v>100</v>
      </c>
    </row>
    <row r="17" spans="1:57" ht="12.75">
      <c r="A17" s="216" t="s">
        <v>1990</v>
      </c>
      <c r="B17" s="122">
        <v>100</v>
      </c>
      <c r="C17" s="122">
        <v>94.8</v>
      </c>
      <c r="D17" s="122">
        <v>75.8</v>
      </c>
      <c r="E17" s="122">
        <v>79.8</v>
      </c>
      <c r="F17" s="122">
        <v>81.8</v>
      </c>
      <c r="G17" s="122">
        <v>71.599999999999994</v>
      </c>
      <c r="H17" s="122">
        <v>29.4</v>
      </c>
      <c r="I17" s="122">
        <v>76.2</v>
      </c>
      <c r="J17" s="122">
        <v>0</v>
      </c>
      <c r="K17" s="122">
        <v>97</v>
      </c>
      <c r="L17" s="122">
        <v>100</v>
      </c>
      <c r="M17" s="122">
        <v>100</v>
      </c>
      <c r="N17" s="122">
        <v>100</v>
      </c>
      <c r="O17" s="122">
        <v>99.3</v>
      </c>
      <c r="P17" s="122">
        <v>91.1</v>
      </c>
      <c r="Q17" s="122">
        <v>63.8</v>
      </c>
      <c r="R17" s="122">
        <v>93</v>
      </c>
      <c r="S17" s="122">
        <v>0</v>
      </c>
      <c r="T17" s="122">
        <v>98</v>
      </c>
      <c r="U17" s="122">
        <v>97</v>
      </c>
      <c r="V17" s="122">
        <v>85.9</v>
      </c>
      <c r="W17" s="122">
        <v>88.6</v>
      </c>
      <c r="X17" s="122">
        <v>89.4</v>
      </c>
      <c r="Y17" s="122">
        <v>79.900000000000006</v>
      </c>
      <c r="Z17" s="122">
        <v>39.9</v>
      </c>
      <c r="AA17" s="122">
        <v>83.8</v>
      </c>
      <c r="AB17" s="167"/>
      <c r="AC17" s="122">
        <v>0</v>
      </c>
      <c r="AD17" s="122">
        <v>0.05</v>
      </c>
      <c r="AE17" s="122">
        <v>0.05</v>
      </c>
      <c r="AF17" s="122">
        <v>0.05</v>
      </c>
      <c r="AG17" s="122">
        <v>0.06</v>
      </c>
      <c r="AH17" s="122">
        <v>0.28000000000000003</v>
      </c>
      <c r="AI17" s="122">
        <v>0.82</v>
      </c>
      <c r="AJ17" s="122">
        <v>0.19</v>
      </c>
      <c r="AK17" s="167"/>
      <c r="AL17" s="122">
        <v>0</v>
      </c>
      <c r="AM17" s="122">
        <v>0.02</v>
      </c>
      <c r="AN17" s="122">
        <v>0.02</v>
      </c>
      <c r="AO17" s="122">
        <v>0.02</v>
      </c>
      <c r="AP17" s="122">
        <v>0.03</v>
      </c>
      <c r="AQ17" s="122">
        <v>0.18</v>
      </c>
      <c r="AR17" s="122">
        <v>0.77</v>
      </c>
      <c r="AS17" s="122">
        <v>0.15</v>
      </c>
      <c r="AT17" s="166"/>
      <c r="AU17" s="122">
        <v>0</v>
      </c>
      <c r="AV17" s="122">
        <v>0.01</v>
      </c>
      <c r="AW17" s="122">
        <v>0.08</v>
      </c>
      <c r="AX17" s="122">
        <v>0.06</v>
      </c>
      <c r="AY17" s="122">
        <v>0.04</v>
      </c>
      <c r="AZ17" s="122">
        <v>0.11</v>
      </c>
      <c r="BA17" s="122">
        <v>0.3</v>
      </c>
      <c r="BB17" s="122">
        <v>0.09</v>
      </c>
      <c r="BC17" s="166"/>
      <c r="BD17" s="122">
        <v>2.41</v>
      </c>
      <c r="BE17" s="108">
        <v>100</v>
      </c>
    </row>
    <row r="18" spans="1:57" ht="12.75">
      <c r="A18" s="217" t="s">
        <v>1991</v>
      </c>
      <c r="B18" s="122">
        <v>100</v>
      </c>
      <c r="C18" s="122">
        <v>97</v>
      </c>
      <c r="D18" s="122">
        <v>80</v>
      </c>
      <c r="E18" s="122">
        <v>83.3</v>
      </c>
      <c r="F18" s="122">
        <v>94.2</v>
      </c>
      <c r="G18" s="122">
        <v>92.3</v>
      </c>
      <c r="H18" s="122">
        <v>0</v>
      </c>
      <c r="I18" s="122">
        <v>78.099999999999994</v>
      </c>
      <c r="J18" s="122">
        <v>0</v>
      </c>
      <c r="K18" s="122">
        <v>100</v>
      </c>
      <c r="L18" s="122">
        <v>100</v>
      </c>
      <c r="M18" s="122">
        <v>97.4</v>
      </c>
      <c r="N18" s="122">
        <v>72.7</v>
      </c>
      <c r="O18" s="122">
        <v>78.900000000000006</v>
      </c>
      <c r="P18" s="122">
        <v>79.2</v>
      </c>
      <c r="Q18" s="122">
        <v>0</v>
      </c>
      <c r="R18" s="122">
        <v>75.400000000000006</v>
      </c>
      <c r="S18" s="122">
        <v>0</v>
      </c>
      <c r="T18" s="122">
        <v>100</v>
      </c>
      <c r="U18" s="122">
        <v>98.3</v>
      </c>
      <c r="V18" s="122">
        <v>87.7</v>
      </c>
      <c r="W18" s="122">
        <v>77.5</v>
      </c>
      <c r="X18" s="122">
        <v>85.6</v>
      </c>
      <c r="Y18" s="122">
        <v>85</v>
      </c>
      <c r="Z18" s="166"/>
      <c r="AA18" s="122">
        <v>76.8</v>
      </c>
      <c r="AB18" s="166"/>
      <c r="AC18" s="122">
        <v>0.01</v>
      </c>
      <c r="AD18" s="122">
        <v>0.01</v>
      </c>
      <c r="AE18" s="122">
        <v>0.02</v>
      </c>
      <c r="AF18" s="122">
        <v>0.03</v>
      </c>
      <c r="AG18" s="122">
        <v>0.04</v>
      </c>
      <c r="AH18" s="122">
        <v>0.39</v>
      </c>
      <c r="AI18" s="166"/>
      <c r="AJ18" s="122">
        <v>0.08</v>
      </c>
      <c r="AK18" s="166"/>
      <c r="AL18" s="122">
        <v>0</v>
      </c>
      <c r="AM18" s="122">
        <v>0.01</v>
      </c>
      <c r="AN18" s="122">
        <v>0.01</v>
      </c>
      <c r="AO18" s="122">
        <v>0.01</v>
      </c>
      <c r="AP18" s="122">
        <v>0.02</v>
      </c>
      <c r="AQ18" s="122">
        <v>0.24</v>
      </c>
      <c r="AR18" s="166"/>
      <c r="AS18" s="122">
        <v>0.05</v>
      </c>
      <c r="AT18" s="166"/>
      <c r="AU18" s="122">
        <v>0</v>
      </c>
      <c r="AV18" s="122">
        <v>0.03</v>
      </c>
      <c r="AW18" s="122">
        <v>0.05</v>
      </c>
      <c r="AX18" s="122">
        <v>0.03</v>
      </c>
      <c r="AY18" s="122">
        <v>0.05</v>
      </c>
      <c r="AZ18" s="122">
        <v>0.19</v>
      </c>
      <c r="BA18" s="166"/>
      <c r="BB18" s="122">
        <v>0.06</v>
      </c>
      <c r="BC18" s="166"/>
      <c r="BD18" s="122">
        <v>2.5499999999999998</v>
      </c>
      <c r="BE18" s="108">
        <v>100</v>
      </c>
    </row>
    <row r="19" spans="1:57" ht="12.75">
      <c r="A19" s="217" t="s">
        <v>1992</v>
      </c>
      <c r="B19" s="122">
        <v>100</v>
      </c>
      <c r="C19" s="122">
        <v>94.2</v>
      </c>
      <c r="D19" s="122">
        <v>60</v>
      </c>
      <c r="E19" s="122">
        <v>79.5</v>
      </c>
      <c r="F19" s="122">
        <v>90.8</v>
      </c>
      <c r="G19" s="218">
        <v>85.7</v>
      </c>
      <c r="H19" s="122">
        <v>0</v>
      </c>
      <c r="I19" s="122">
        <v>72.900000000000006</v>
      </c>
      <c r="J19" s="122">
        <v>0</v>
      </c>
      <c r="K19" s="122">
        <v>100</v>
      </c>
      <c r="L19" s="122">
        <v>100</v>
      </c>
      <c r="M19" s="122">
        <v>100</v>
      </c>
      <c r="N19" s="122">
        <v>100</v>
      </c>
      <c r="O19" s="122">
        <v>100</v>
      </c>
      <c r="P19" s="122">
        <v>90.9</v>
      </c>
      <c r="Q19" s="122">
        <v>0</v>
      </c>
      <c r="R19" s="122">
        <v>84.4</v>
      </c>
      <c r="S19" s="122">
        <v>0</v>
      </c>
      <c r="T19" s="122">
        <v>100</v>
      </c>
      <c r="U19" s="122">
        <v>96.7</v>
      </c>
      <c r="V19" s="122">
        <v>75</v>
      </c>
      <c r="W19" s="122">
        <v>88.4</v>
      </c>
      <c r="X19" s="122">
        <v>95</v>
      </c>
      <c r="Y19" s="122">
        <v>88</v>
      </c>
      <c r="Z19" s="166"/>
      <c r="AA19" s="122">
        <v>78.2</v>
      </c>
      <c r="AB19" s="167"/>
      <c r="AC19" s="122">
        <v>0</v>
      </c>
      <c r="AD19" s="122">
        <v>0.02</v>
      </c>
      <c r="AE19" s="122">
        <v>0.02</v>
      </c>
      <c r="AF19" s="122">
        <v>0.02</v>
      </c>
      <c r="AG19" s="122">
        <v>0.03</v>
      </c>
      <c r="AH19" s="122">
        <v>0.26</v>
      </c>
      <c r="AI19" s="166"/>
      <c r="AJ19" s="122">
        <v>0.06</v>
      </c>
      <c r="AK19" s="167"/>
      <c r="AL19" s="122">
        <v>0</v>
      </c>
      <c r="AM19" s="122">
        <v>0.01</v>
      </c>
      <c r="AN19" s="122">
        <v>0.01</v>
      </c>
      <c r="AO19" s="122">
        <v>0.01</v>
      </c>
      <c r="AP19" s="122">
        <v>0.01</v>
      </c>
      <c r="AQ19" s="122">
        <v>0.16</v>
      </c>
      <c r="AR19" s="166"/>
      <c r="AS19" s="122">
        <v>0.03</v>
      </c>
      <c r="AT19" s="166"/>
      <c r="AU19" s="122">
        <v>0</v>
      </c>
      <c r="AV19" s="122">
        <v>0.04</v>
      </c>
      <c r="AW19" s="122">
        <v>0.19</v>
      </c>
      <c r="AX19" s="122">
        <v>0.08</v>
      </c>
      <c r="AY19" s="122">
        <v>0.02</v>
      </c>
      <c r="AZ19" s="122">
        <v>0.12</v>
      </c>
      <c r="BA19" s="166"/>
      <c r="BB19" s="122">
        <v>7.0000000000000007E-2</v>
      </c>
      <c r="BC19" s="166"/>
      <c r="BD19" s="122">
        <v>2.39</v>
      </c>
      <c r="BE19" s="108">
        <v>100</v>
      </c>
    </row>
    <row r="20" spans="1:57" ht="12.75">
      <c r="A20" s="123" t="s">
        <v>1993</v>
      </c>
      <c r="B20" s="122">
        <v>100</v>
      </c>
      <c r="C20" s="122">
        <v>95</v>
      </c>
      <c r="D20" s="122">
        <v>76</v>
      </c>
      <c r="E20" s="122">
        <v>80</v>
      </c>
      <c r="F20" s="122">
        <v>82.8</v>
      </c>
      <c r="G20" s="122">
        <v>89</v>
      </c>
      <c r="H20" s="122">
        <v>76.2</v>
      </c>
      <c r="I20" s="122">
        <v>85.6</v>
      </c>
      <c r="J20" s="122">
        <v>0</v>
      </c>
      <c r="K20" s="122">
        <v>100</v>
      </c>
      <c r="L20" s="122">
        <v>100</v>
      </c>
      <c r="M20" s="122">
        <v>65.3</v>
      </c>
      <c r="N20" s="122">
        <v>61.4</v>
      </c>
      <c r="O20" s="122">
        <v>52.5</v>
      </c>
      <c r="P20" s="122">
        <v>48.1</v>
      </c>
      <c r="Q20" s="122">
        <v>25.6</v>
      </c>
      <c r="R20" s="122">
        <v>64.7</v>
      </c>
      <c r="S20" s="122">
        <v>0</v>
      </c>
      <c r="T20" s="122">
        <v>100</v>
      </c>
      <c r="U20" s="122">
        <v>97.1</v>
      </c>
      <c r="V20" s="122">
        <v>70.2</v>
      </c>
      <c r="W20" s="122">
        <v>69.5</v>
      </c>
      <c r="X20" s="122">
        <v>64.2</v>
      </c>
      <c r="Y20" s="122">
        <v>62.4</v>
      </c>
      <c r="Z20" s="122">
        <v>38.299999999999997</v>
      </c>
      <c r="AA20" s="122">
        <v>73.7</v>
      </c>
      <c r="AB20" s="167"/>
      <c r="AC20" s="122">
        <v>0</v>
      </c>
      <c r="AD20" s="122">
        <v>0.11</v>
      </c>
      <c r="AE20" s="122">
        <v>0.31</v>
      </c>
      <c r="AF20" s="122">
        <v>0.36</v>
      </c>
      <c r="AG20" s="122">
        <v>0.53</v>
      </c>
      <c r="AH20" s="122">
        <v>0.49</v>
      </c>
      <c r="AI20" s="122">
        <v>1.27</v>
      </c>
      <c r="AJ20" s="122">
        <v>0.44</v>
      </c>
      <c r="AK20" s="167"/>
      <c r="AL20" s="122">
        <v>0</v>
      </c>
      <c r="AM20" s="122">
        <v>0.06</v>
      </c>
      <c r="AN20" s="122">
        <v>0.15</v>
      </c>
      <c r="AO20" s="122">
        <v>0.18</v>
      </c>
      <c r="AP20" s="122">
        <v>0.27</v>
      </c>
      <c r="AQ20" s="122">
        <v>0.25</v>
      </c>
      <c r="AR20" s="122">
        <v>0.65</v>
      </c>
      <c r="AS20" s="122">
        <v>0.22</v>
      </c>
      <c r="AT20" s="166"/>
      <c r="AU20" s="122">
        <v>0</v>
      </c>
      <c r="AV20" s="122">
        <v>0.02</v>
      </c>
      <c r="AW20" s="122">
        <v>7.0000000000000007E-2</v>
      </c>
      <c r="AX20" s="122">
        <v>0.08</v>
      </c>
      <c r="AY20" s="122">
        <v>0.06</v>
      </c>
      <c r="AZ20" s="122">
        <v>0.02</v>
      </c>
      <c r="BA20" s="122">
        <v>0.18</v>
      </c>
      <c r="BB20" s="122">
        <v>0.06</v>
      </c>
      <c r="BC20" s="166"/>
      <c r="BD20" s="122">
        <v>9.31</v>
      </c>
      <c r="BE20" s="108">
        <v>100</v>
      </c>
    </row>
    <row r="21" spans="1:57" ht="12.75">
      <c r="A21" s="123" t="s">
        <v>1994</v>
      </c>
      <c r="B21" s="122">
        <v>100</v>
      </c>
      <c r="C21" s="122">
        <v>95</v>
      </c>
      <c r="D21" s="122">
        <v>76</v>
      </c>
      <c r="E21" s="122">
        <v>80</v>
      </c>
      <c r="F21" s="122">
        <v>82.8</v>
      </c>
      <c r="G21" s="122">
        <v>89</v>
      </c>
      <c r="H21" s="122">
        <v>76.2</v>
      </c>
      <c r="I21" s="122">
        <v>85.6</v>
      </c>
      <c r="J21" s="122">
        <v>0</v>
      </c>
      <c r="K21" s="122">
        <v>100</v>
      </c>
      <c r="L21" s="122">
        <v>100</v>
      </c>
      <c r="M21" s="122">
        <v>65.3</v>
      </c>
      <c r="N21" s="122">
        <v>61.4</v>
      </c>
      <c r="O21" s="122">
        <v>52.5</v>
      </c>
      <c r="P21" s="122">
        <v>48.1</v>
      </c>
      <c r="Q21" s="122">
        <v>25.6</v>
      </c>
      <c r="R21" s="122">
        <v>64.7</v>
      </c>
      <c r="S21" s="122">
        <v>0</v>
      </c>
      <c r="T21" s="122">
        <v>100</v>
      </c>
      <c r="U21" s="122">
        <v>97.1</v>
      </c>
      <c r="V21" s="122">
        <v>70.2</v>
      </c>
      <c r="W21" s="122">
        <v>69.5</v>
      </c>
      <c r="X21" s="122">
        <v>64.2</v>
      </c>
      <c r="Y21" s="122">
        <v>62.4</v>
      </c>
      <c r="Z21" s="122">
        <v>38.299999999999997</v>
      </c>
      <c r="AA21" s="122">
        <v>73.7</v>
      </c>
      <c r="AB21" s="167"/>
      <c r="AC21" s="122">
        <v>0</v>
      </c>
      <c r="AD21" s="122">
        <v>0.11</v>
      </c>
      <c r="AE21" s="122">
        <v>0.31</v>
      </c>
      <c r="AF21" s="122">
        <v>0.36</v>
      </c>
      <c r="AG21" s="122">
        <v>0.53</v>
      </c>
      <c r="AH21" s="122">
        <v>0.49</v>
      </c>
      <c r="AI21" s="122">
        <v>1.27</v>
      </c>
      <c r="AJ21" s="122">
        <v>0.44</v>
      </c>
      <c r="AK21" s="166"/>
      <c r="AL21" s="122">
        <v>0</v>
      </c>
      <c r="AM21" s="122">
        <v>0.06</v>
      </c>
      <c r="AN21" s="122">
        <v>0.15</v>
      </c>
      <c r="AO21" s="122">
        <v>0.18</v>
      </c>
      <c r="AP21" s="122">
        <v>0.27</v>
      </c>
      <c r="AQ21" s="122">
        <v>0.25</v>
      </c>
      <c r="AR21" s="122">
        <v>0.65</v>
      </c>
      <c r="AS21" s="122">
        <v>0.22</v>
      </c>
      <c r="AT21" s="166"/>
      <c r="AU21" s="122">
        <v>0</v>
      </c>
      <c r="AV21" s="122">
        <v>0.02</v>
      </c>
      <c r="AW21" s="122">
        <v>7.0000000000000007E-2</v>
      </c>
      <c r="AX21" s="122">
        <v>0.08</v>
      </c>
      <c r="AY21" s="122">
        <v>0.06</v>
      </c>
      <c r="AZ21" s="122">
        <v>0.02</v>
      </c>
      <c r="BA21" s="122">
        <v>0.18</v>
      </c>
      <c r="BB21" s="122">
        <v>0.06</v>
      </c>
      <c r="BC21" s="166"/>
      <c r="BD21" s="122">
        <v>8.84</v>
      </c>
      <c r="BE21" s="108">
        <v>100</v>
      </c>
    </row>
    <row r="22" spans="1:57" ht="12.75">
      <c r="A22" s="123" t="s">
        <v>1995</v>
      </c>
      <c r="B22" s="122">
        <v>100</v>
      </c>
      <c r="C22" s="122">
        <v>95</v>
      </c>
      <c r="D22" s="122">
        <v>76</v>
      </c>
      <c r="E22" s="122">
        <v>80</v>
      </c>
      <c r="F22" s="122">
        <v>72.400000000000006</v>
      </c>
      <c r="G22" s="122">
        <v>50.2</v>
      </c>
      <c r="H22" s="122">
        <v>24.3</v>
      </c>
      <c r="I22" s="122">
        <v>71.099999999999994</v>
      </c>
      <c r="J22" s="122">
        <v>0</v>
      </c>
      <c r="K22" s="122">
        <v>100</v>
      </c>
      <c r="L22" s="122">
        <v>100</v>
      </c>
      <c r="M22" s="122">
        <v>100</v>
      </c>
      <c r="N22" s="122">
        <v>100</v>
      </c>
      <c r="O22" s="122">
        <v>87</v>
      </c>
      <c r="P22" s="122">
        <v>87.2</v>
      </c>
      <c r="Q22" s="122">
        <v>57.6</v>
      </c>
      <c r="R22" s="122">
        <v>90.3</v>
      </c>
      <c r="S22" s="122">
        <v>0</v>
      </c>
      <c r="T22" s="122">
        <v>100</v>
      </c>
      <c r="U22" s="122">
        <v>97.1</v>
      </c>
      <c r="V22" s="122">
        <v>86.1</v>
      </c>
      <c r="W22" s="122">
        <v>88.7</v>
      </c>
      <c r="X22" s="122">
        <v>78.900000000000006</v>
      </c>
      <c r="Y22" s="122">
        <v>63.4</v>
      </c>
      <c r="Z22" s="122">
        <v>33.9</v>
      </c>
      <c r="AA22" s="122">
        <v>79.599999999999994</v>
      </c>
      <c r="AB22" s="167"/>
      <c r="AC22" s="122">
        <v>0</v>
      </c>
      <c r="AD22" s="122">
        <v>0.13</v>
      </c>
      <c r="AE22" s="122">
        <v>0.34</v>
      </c>
      <c r="AF22" s="122">
        <v>0.34</v>
      </c>
      <c r="AG22" s="122">
        <v>0.53</v>
      </c>
      <c r="AH22" s="122">
        <v>0.49</v>
      </c>
      <c r="AI22" s="122">
        <v>0.89</v>
      </c>
      <c r="AJ22" s="122">
        <v>0.39</v>
      </c>
      <c r="AK22" s="166"/>
      <c r="AL22" s="122">
        <v>0</v>
      </c>
      <c r="AM22" s="122">
        <v>7.0000000000000007E-2</v>
      </c>
      <c r="AN22" s="122">
        <v>0.2</v>
      </c>
      <c r="AO22" s="122">
        <v>0.2</v>
      </c>
      <c r="AP22" s="122">
        <v>0.33</v>
      </c>
      <c r="AQ22" s="122">
        <v>0.32</v>
      </c>
      <c r="AR22" s="122">
        <v>0.86</v>
      </c>
      <c r="AS22" s="122">
        <v>0.28000000000000003</v>
      </c>
      <c r="AT22" s="166"/>
      <c r="AU22" s="122">
        <v>0</v>
      </c>
      <c r="AV22" s="122">
        <v>0.01</v>
      </c>
      <c r="AW22" s="122">
        <v>0</v>
      </c>
      <c r="AX22" s="122">
        <v>0</v>
      </c>
      <c r="AY22" s="122">
        <v>0.18</v>
      </c>
      <c r="AZ22" s="122">
        <v>0.23</v>
      </c>
      <c r="BA22" s="122">
        <v>0.34</v>
      </c>
      <c r="BB22" s="122">
        <v>0.11</v>
      </c>
      <c r="BC22" s="166"/>
      <c r="BD22" s="122">
        <v>3.8</v>
      </c>
      <c r="BE22" s="108">
        <v>100</v>
      </c>
    </row>
    <row r="23" spans="1:57" ht="12.75">
      <c r="A23" s="123" t="s">
        <v>1996</v>
      </c>
      <c r="B23" s="122">
        <v>100</v>
      </c>
      <c r="C23" s="122">
        <v>95</v>
      </c>
      <c r="D23" s="122">
        <v>76</v>
      </c>
      <c r="E23" s="122">
        <v>80</v>
      </c>
      <c r="F23" s="122">
        <v>72.400000000000006</v>
      </c>
      <c r="G23" s="122">
        <v>50.2</v>
      </c>
      <c r="H23" s="122">
        <v>24.3</v>
      </c>
      <c r="I23" s="122">
        <v>71.099999999999994</v>
      </c>
      <c r="J23" s="122">
        <v>0</v>
      </c>
      <c r="K23" s="122">
        <v>100</v>
      </c>
      <c r="L23" s="122">
        <v>100</v>
      </c>
      <c r="M23" s="122">
        <v>100</v>
      </c>
      <c r="N23" s="122">
        <v>100</v>
      </c>
      <c r="O23" s="122">
        <v>87</v>
      </c>
      <c r="P23" s="122">
        <v>87.2</v>
      </c>
      <c r="Q23" s="122">
        <v>57.6</v>
      </c>
      <c r="R23" s="122">
        <v>90.3</v>
      </c>
      <c r="S23" s="122">
        <v>0</v>
      </c>
      <c r="T23" s="122">
        <v>100</v>
      </c>
      <c r="U23" s="122">
        <v>97.1</v>
      </c>
      <c r="V23" s="122">
        <v>86.1</v>
      </c>
      <c r="W23" s="122">
        <v>88.7</v>
      </c>
      <c r="X23" s="122">
        <v>78.900000000000006</v>
      </c>
      <c r="Y23" s="122">
        <v>63.4</v>
      </c>
      <c r="Z23" s="122">
        <v>33.9</v>
      </c>
      <c r="AA23" s="122">
        <v>79.599999999999994</v>
      </c>
      <c r="AB23" s="167"/>
      <c r="AC23" s="122">
        <v>0</v>
      </c>
      <c r="AD23" s="122">
        <v>0.12</v>
      </c>
      <c r="AE23" s="122">
        <v>0.46</v>
      </c>
      <c r="AF23" s="122">
        <v>0.46</v>
      </c>
      <c r="AG23" s="122">
        <v>0.9</v>
      </c>
      <c r="AH23" s="122">
        <v>0.87</v>
      </c>
      <c r="AI23" s="122">
        <v>1.77</v>
      </c>
      <c r="AJ23" s="122">
        <v>0.65</v>
      </c>
      <c r="AK23" s="166"/>
      <c r="AL23" s="122">
        <v>0</v>
      </c>
      <c r="AM23" s="122">
        <v>0.06</v>
      </c>
      <c r="AN23" s="122">
        <v>0.23</v>
      </c>
      <c r="AO23" s="122">
        <v>0.23</v>
      </c>
      <c r="AP23" s="122">
        <v>0.45</v>
      </c>
      <c r="AQ23" s="122">
        <v>0.45</v>
      </c>
      <c r="AR23" s="122">
        <v>0.91</v>
      </c>
      <c r="AS23" s="122">
        <v>0.33</v>
      </c>
      <c r="AT23" s="166"/>
      <c r="AU23" s="122">
        <v>0</v>
      </c>
      <c r="AV23" s="122">
        <v>0</v>
      </c>
      <c r="AW23" s="122">
        <v>0.06</v>
      </c>
      <c r="AX23" s="122">
        <v>0</v>
      </c>
      <c r="AY23" s="122">
        <v>0.22</v>
      </c>
      <c r="AZ23" s="122">
        <v>0.28000000000000003</v>
      </c>
      <c r="BA23" s="122">
        <v>7.0000000000000007E-2</v>
      </c>
      <c r="BB23" s="122">
        <v>0.09</v>
      </c>
      <c r="BC23" s="166"/>
      <c r="BD23" s="122">
        <v>5.68</v>
      </c>
      <c r="BE23" s="108">
        <v>100</v>
      </c>
    </row>
    <row r="24" spans="1:57" ht="12.75">
      <c r="A24" s="123" t="s">
        <v>1997</v>
      </c>
      <c r="B24" s="122">
        <v>100</v>
      </c>
      <c r="C24" s="122">
        <v>95.5</v>
      </c>
      <c r="D24" s="122">
        <v>76.400000000000006</v>
      </c>
      <c r="E24" s="122">
        <v>80.3</v>
      </c>
      <c r="F24" s="122">
        <v>84</v>
      </c>
      <c r="G24" s="122">
        <v>91.1</v>
      </c>
      <c r="H24" s="122">
        <v>80.099999999999994</v>
      </c>
      <c r="I24" s="122">
        <v>86.8</v>
      </c>
      <c r="J24" s="122">
        <v>0</v>
      </c>
      <c r="K24" s="122">
        <v>100</v>
      </c>
      <c r="L24" s="122">
        <v>100</v>
      </c>
      <c r="M24" s="122">
        <v>65.5</v>
      </c>
      <c r="N24" s="122">
        <v>61.1</v>
      </c>
      <c r="O24" s="122">
        <v>52.2</v>
      </c>
      <c r="P24" s="122">
        <v>47</v>
      </c>
      <c r="Q24" s="122">
        <v>24.1</v>
      </c>
      <c r="R24" s="122">
        <v>64.3</v>
      </c>
      <c r="S24" s="122">
        <v>0</v>
      </c>
      <c r="T24" s="122">
        <v>100</v>
      </c>
      <c r="U24" s="122">
        <v>97.4</v>
      </c>
      <c r="V24" s="122">
        <v>70.400000000000006</v>
      </c>
      <c r="W24" s="122">
        <v>69.400000000000006</v>
      </c>
      <c r="X24" s="122">
        <v>64.400000000000006</v>
      </c>
      <c r="Y24" s="122">
        <v>61.9</v>
      </c>
      <c r="Z24" s="122">
        <v>37</v>
      </c>
      <c r="AA24" s="122">
        <v>73.8</v>
      </c>
      <c r="AB24" s="167"/>
      <c r="AC24" s="122">
        <v>0</v>
      </c>
      <c r="AD24" s="122">
        <v>0.11</v>
      </c>
      <c r="AE24" s="122">
        <v>0.31</v>
      </c>
      <c r="AF24" s="122">
        <v>0.36</v>
      </c>
      <c r="AG24" s="122">
        <v>0.53</v>
      </c>
      <c r="AH24" s="122">
        <v>0.49</v>
      </c>
      <c r="AI24" s="122">
        <v>1.27</v>
      </c>
      <c r="AJ24" s="122">
        <v>0.44</v>
      </c>
      <c r="AK24" s="167"/>
      <c r="AL24" s="122">
        <v>0</v>
      </c>
      <c r="AM24" s="122">
        <v>0.06</v>
      </c>
      <c r="AN24" s="122">
        <v>0.16</v>
      </c>
      <c r="AO24" s="122">
        <v>0.18</v>
      </c>
      <c r="AP24" s="122">
        <v>0.27</v>
      </c>
      <c r="AQ24" s="122">
        <v>0.25</v>
      </c>
      <c r="AR24" s="122">
        <v>0.65</v>
      </c>
      <c r="AS24" s="122">
        <v>0.22</v>
      </c>
      <c r="AT24" s="166"/>
      <c r="AU24" s="122">
        <v>0</v>
      </c>
      <c r="AV24" s="122">
        <v>0.01</v>
      </c>
      <c r="AW24" s="122">
        <v>7.0000000000000007E-2</v>
      </c>
      <c r="AX24" s="122">
        <v>0.08</v>
      </c>
      <c r="AY24" s="122">
        <v>0.06</v>
      </c>
      <c r="AZ24" s="122">
        <v>0.01</v>
      </c>
      <c r="BA24" s="122">
        <v>0.17</v>
      </c>
      <c r="BB24" s="122">
        <v>0.06</v>
      </c>
      <c r="BC24" s="166"/>
      <c r="BD24" s="122">
        <v>9.0299999999999994</v>
      </c>
      <c r="BE24" s="108">
        <v>100</v>
      </c>
    </row>
    <row r="25" spans="1:57" ht="12.75">
      <c r="A25" s="123" t="s">
        <v>1998</v>
      </c>
      <c r="B25" s="122">
        <v>100</v>
      </c>
      <c r="C25" s="122">
        <v>95.5</v>
      </c>
      <c r="D25" s="122">
        <v>76.400000000000006</v>
      </c>
      <c r="E25" s="122">
        <v>80.3</v>
      </c>
      <c r="F25" s="122">
        <v>84</v>
      </c>
      <c r="G25" s="122">
        <v>91.1</v>
      </c>
      <c r="H25" s="122">
        <v>80.099999999999994</v>
      </c>
      <c r="I25" s="122">
        <v>86.8</v>
      </c>
      <c r="J25" s="122">
        <v>0</v>
      </c>
      <c r="K25" s="122">
        <v>100</v>
      </c>
      <c r="L25" s="122">
        <v>100</v>
      </c>
      <c r="M25" s="122">
        <v>65.5</v>
      </c>
      <c r="N25" s="122">
        <v>61.1</v>
      </c>
      <c r="O25" s="122">
        <v>52.2</v>
      </c>
      <c r="P25" s="122">
        <v>47</v>
      </c>
      <c r="Q25" s="122">
        <v>24.1</v>
      </c>
      <c r="R25" s="122">
        <v>64.3</v>
      </c>
      <c r="S25" s="122">
        <v>0</v>
      </c>
      <c r="T25" s="122">
        <v>100</v>
      </c>
      <c r="U25" s="122">
        <v>97.4</v>
      </c>
      <c r="V25" s="122">
        <v>70.400000000000006</v>
      </c>
      <c r="W25" s="122">
        <v>69.400000000000006</v>
      </c>
      <c r="X25" s="122">
        <v>64.400000000000006</v>
      </c>
      <c r="Y25" s="122">
        <v>61.9</v>
      </c>
      <c r="Z25" s="122">
        <v>37</v>
      </c>
      <c r="AA25" s="122">
        <v>73.8</v>
      </c>
      <c r="AB25" s="167"/>
      <c r="AC25" s="122">
        <v>0</v>
      </c>
      <c r="AD25" s="122">
        <v>0.11</v>
      </c>
      <c r="AE25" s="122">
        <v>0.31</v>
      </c>
      <c r="AF25" s="122">
        <v>0.36</v>
      </c>
      <c r="AG25" s="122">
        <v>0.53</v>
      </c>
      <c r="AH25" s="122">
        <v>0.5</v>
      </c>
      <c r="AI25" s="122">
        <v>1.27</v>
      </c>
      <c r="AJ25" s="122">
        <v>0.44</v>
      </c>
      <c r="AK25" s="167"/>
      <c r="AL25" s="122">
        <v>0</v>
      </c>
      <c r="AM25" s="122">
        <v>0.06</v>
      </c>
      <c r="AN25" s="122">
        <v>0.16</v>
      </c>
      <c r="AO25" s="122">
        <v>0.18</v>
      </c>
      <c r="AP25" s="122">
        <v>0.27</v>
      </c>
      <c r="AQ25" s="122">
        <v>0.25</v>
      </c>
      <c r="AR25" s="122">
        <v>0.65</v>
      </c>
      <c r="AS25" s="122">
        <v>0.22</v>
      </c>
      <c r="AT25" s="166"/>
      <c r="AU25" s="122">
        <v>0</v>
      </c>
      <c r="AV25" s="122">
        <v>0.01</v>
      </c>
      <c r="AW25" s="122">
        <v>7.0000000000000007E-2</v>
      </c>
      <c r="AX25" s="122">
        <v>0.08</v>
      </c>
      <c r="AY25" s="122">
        <v>0.06</v>
      </c>
      <c r="AZ25" s="122">
        <v>0.01</v>
      </c>
      <c r="BA25" s="122">
        <v>0.17</v>
      </c>
      <c r="BB25" s="122">
        <v>0.06</v>
      </c>
      <c r="BC25" s="166"/>
      <c r="BD25" s="122">
        <v>9.18</v>
      </c>
      <c r="BE25" s="108">
        <v>100</v>
      </c>
    </row>
    <row r="26" spans="1:57" ht="12.75">
      <c r="A26" s="216" t="s">
        <v>1999</v>
      </c>
      <c r="B26" s="122">
        <v>100</v>
      </c>
      <c r="C26" s="122">
        <v>97</v>
      </c>
      <c r="D26" s="122">
        <v>81.599999999999994</v>
      </c>
      <c r="E26" s="122">
        <v>84.7</v>
      </c>
      <c r="F26" s="122">
        <v>85.9</v>
      </c>
      <c r="G26" s="122">
        <v>93.6</v>
      </c>
      <c r="H26" s="122">
        <v>83.9</v>
      </c>
      <c r="I26" s="122">
        <v>89.5</v>
      </c>
      <c r="J26" s="122">
        <v>0</v>
      </c>
      <c r="K26" s="122">
        <v>100</v>
      </c>
      <c r="L26" s="122">
        <v>100</v>
      </c>
      <c r="M26" s="122">
        <v>60.6</v>
      </c>
      <c r="N26" s="122">
        <v>51.5</v>
      </c>
      <c r="O26" s="122">
        <v>43</v>
      </c>
      <c r="P26" s="122">
        <v>37.299999999999997</v>
      </c>
      <c r="Q26" s="122">
        <v>17.8</v>
      </c>
      <c r="R26" s="122">
        <v>58.6</v>
      </c>
      <c r="S26" s="122">
        <v>0</v>
      </c>
      <c r="T26" s="122">
        <v>100</v>
      </c>
      <c r="U26" s="122">
        <v>98.3</v>
      </c>
      <c r="V26" s="122">
        <v>69.400000000000006</v>
      </c>
      <c r="W26" s="122">
        <v>63.6</v>
      </c>
      <c r="X26" s="122">
        <v>57.2</v>
      </c>
      <c r="Y26" s="122">
        <v>53.2</v>
      </c>
      <c r="Z26" s="122">
        <v>29.3</v>
      </c>
      <c r="AA26" s="122">
        <v>70.8</v>
      </c>
      <c r="AB26" s="167"/>
      <c r="AC26" s="122">
        <v>0</v>
      </c>
      <c r="AD26" s="122">
        <v>0.11</v>
      </c>
      <c r="AE26" s="122">
        <v>0.31</v>
      </c>
      <c r="AF26" s="122">
        <v>0.36</v>
      </c>
      <c r="AG26" s="122">
        <v>0.52</v>
      </c>
      <c r="AH26" s="122">
        <v>0.49</v>
      </c>
      <c r="AI26" s="122">
        <v>1.28</v>
      </c>
      <c r="AJ26" s="122">
        <v>0.44</v>
      </c>
      <c r="AK26" s="167"/>
      <c r="AL26" s="122">
        <v>0</v>
      </c>
      <c r="AM26" s="122">
        <v>0.06</v>
      </c>
      <c r="AN26" s="122">
        <v>0.15</v>
      </c>
      <c r="AO26" s="122">
        <v>0.18</v>
      </c>
      <c r="AP26" s="122">
        <v>0.26</v>
      </c>
      <c r="AQ26" s="122">
        <v>0.25</v>
      </c>
      <c r="AR26" s="122">
        <v>0.66</v>
      </c>
      <c r="AS26" s="122">
        <v>0.22</v>
      </c>
      <c r="AT26" s="166"/>
      <c r="AU26" s="122">
        <v>0</v>
      </c>
      <c r="AV26" s="122">
        <v>0.01</v>
      </c>
      <c r="AW26" s="122">
        <v>0.04</v>
      </c>
      <c r="AX26" s="122">
        <v>0.02</v>
      </c>
      <c r="AY26" s="122">
        <v>0.02</v>
      </c>
      <c r="AZ26" s="122">
        <v>0.02</v>
      </c>
      <c r="BA26" s="122">
        <v>0.14000000000000001</v>
      </c>
      <c r="BB26" s="122">
        <v>0.04</v>
      </c>
      <c r="BC26" s="166"/>
      <c r="BD26" s="122">
        <v>8.84</v>
      </c>
      <c r="BE26" s="108">
        <v>100</v>
      </c>
    </row>
    <row r="27" spans="1:57" ht="12.75">
      <c r="A27" s="123" t="s">
        <v>2000</v>
      </c>
      <c r="B27" s="122">
        <v>100</v>
      </c>
      <c r="C27" s="122">
        <v>97</v>
      </c>
      <c r="D27" s="122">
        <v>81.599999999999994</v>
      </c>
      <c r="E27" s="122">
        <v>84.7</v>
      </c>
      <c r="F27" s="122">
        <v>85.9</v>
      </c>
      <c r="G27" s="122">
        <v>93.6</v>
      </c>
      <c r="H27" s="122">
        <v>83.9</v>
      </c>
      <c r="I27" s="122">
        <v>89.5</v>
      </c>
      <c r="J27" s="122">
        <v>0</v>
      </c>
      <c r="K27" s="122">
        <v>100</v>
      </c>
      <c r="L27" s="122">
        <v>100</v>
      </c>
      <c r="M27" s="122">
        <v>60.6</v>
      </c>
      <c r="N27" s="122">
        <v>51.5</v>
      </c>
      <c r="O27" s="122">
        <v>43</v>
      </c>
      <c r="P27" s="122">
        <v>37.299999999999997</v>
      </c>
      <c r="Q27" s="122">
        <v>17.8</v>
      </c>
      <c r="R27" s="122">
        <v>58.6</v>
      </c>
      <c r="S27" s="122">
        <v>0</v>
      </c>
      <c r="T27" s="122">
        <v>100</v>
      </c>
      <c r="U27" s="122">
        <v>98.3</v>
      </c>
      <c r="V27" s="122">
        <v>69.400000000000006</v>
      </c>
      <c r="W27" s="122">
        <v>63.6</v>
      </c>
      <c r="X27" s="122">
        <v>57.2</v>
      </c>
      <c r="Y27" s="122">
        <v>53.2</v>
      </c>
      <c r="Z27" s="122">
        <v>29.3</v>
      </c>
      <c r="AA27" s="122">
        <v>70.8</v>
      </c>
      <c r="AB27" s="167"/>
      <c r="AC27" s="122">
        <v>0</v>
      </c>
      <c r="AD27" s="122">
        <v>0.11</v>
      </c>
      <c r="AE27" s="122">
        <v>0.31</v>
      </c>
      <c r="AF27" s="122">
        <v>0.36</v>
      </c>
      <c r="AG27" s="122">
        <v>0.52</v>
      </c>
      <c r="AH27" s="122">
        <v>0.5</v>
      </c>
      <c r="AI27" s="122">
        <v>1.28</v>
      </c>
      <c r="AJ27" s="122">
        <v>0.44</v>
      </c>
      <c r="AK27" s="167"/>
      <c r="AL27" s="122">
        <v>0</v>
      </c>
      <c r="AM27" s="122">
        <v>0.06</v>
      </c>
      <c r="AN27" s="122">
        <v>0.15</v>
      </c>
      <c r="AO27" s="122">
        <v>0.18</v>
      </c>
      <c r="AP27" s="122">
        <v>0.26</v>
      </c>
      <c r="AQ27" s="122">
        <v>0.25</v>
      </c>
      <c r="AR27" s="122">
        <v>0.66</v>
      </c>
      <c r="AS27" s="122">
        <v>0.22</v>
      </c>
      <c r="AT27" s="166"/>
      <c r="AU27" s="122">
        <v>0</v>
      </c>
      <c r="AV27" s="122">
        <v>0.01</v>
      </c>
      <c r="AW27" s="122">
        <v>0.04</v>
      </c>
      <c r="AX27" s="122">
        <v>0.02</v>
      </c>
      <c r="AY27" s="122">
        <v>0.02</v>
      </c>
      <c r="AZ27" s="122">
        <v>0.02</v>
      </c>
      <c r="BA27" s="122">
        <v>0.14000000000000001</v>
      </c>
      <c r="BB27" s="122">
        <v>0.04</v>
      </c>
      <c r="BC27" s="166"/>
      <c r="BD27" s="122">
        <v>9.2100000000000009</v>
      </c>
      <c r="BE27" s="108">
        <v>100</v>
      </c>
    </row>
    <row r="28" spans="1:57" ht="12.75">
      <c r="A28" s="123" t="s">
        <v>2001</v>
      </c>
      <c r="B28" s="122">
        <v>100</v>
      </c>
      <c r="C28" s="122">
        <v>91.5</v>
      </c>
      <c r="D28" s="122">
        <v>73.2</v>
      </c>
      <c r="E28" s="122">
        <v>77.7</v>
      </c>
      <c r="F28" s="122">
        <v>66.599999999999994</v>
      </c>
      <c r="G28" s="122">
        <v>43.3</v>
      </c>
      <c r="H28" s="122">
        <v>17.600000000000001</v>
      </c>
      <c r="I28" s="122">
        <v>67.099999999999994</v>
      </c>
      <c r="J28" s="122">
        <v>0</v>
      </c>
      <c r="K28" s="122">
        <v>100</v>
      </c>
      <c r="L28" s="122">
        <v>100</v>
      </c>
      <c r="M28" s="122">
        <v>100</v>
      </c>
      <c r="N28" s="122">
        <v>100</v>
      </c>
      <c r="O28" s="122">
        <v>87.3</v>
      </c>
      <c r="P28" s="122">
        <v>89</v>
      </c>
      <c r="Q28" s="122">
        <v>62.1</v>
      </c>
      <c r="R28" s="122">
        <v>91.2</v>
      </c>
      <c r="S28" s="122">
        <v>0</v>
      </c>
      <c r="T28" s="122">
        <v>100</v>
      </c>
      <c r="U28" s="122">
        <v>95.1</v>
      </c>
      <c r="V28" s="122">
        <v>84.2</v>
      </c>
      <c r="W28" s="122">
        <v>87.2</v>
      </c>
      <c r="X28" s="122">
        <v>75.3</v>
      </c>
      <c r="Y28" s="122">
        <v>58.1</v>
      </c>
      <c r="Z28" s="122">
        <v>27.2</v>
      </c>
      <c r="AA28" s="122">
        <v>77.3</v>
      </c>
      <c r="AB28" s="167"/>
      <c r="AC28" s="122">
        <v>0</v>
      </c>
      <c r="AD28" s="122">
        <v>0.08</v>
      </c>
      <c r="AE28" s="122">
        <v>0.32</v>
      </c>
      <c r="AF28" s="122">
        <v>0.33</v>
      </c>
      <c r="AG28" s="122">
        <v>0.49</v>
      </c>
      <c r="AH28" s="122">
        <v>0.45</v>
      </c>
      <c r="AI28" s="122">
        <v>0.89</v>
      </c>
      <c r="AJ28" s="122">
        <v>0.37</v>
      </c>
      <c r="AK28" s="167"/>
      <c r="AL28" s="122">
        <v>0</v>
      </c>
      <c r="AM28" s="122">
        <v>0.04</v>
      </c>
      <c r="AN28" s="122">
        <v>0.19</v>
      </c>
      <c r="AO28" s="122">
        <v>0.2</v>
      </c>
      <c r="AP28" s="122">
        <v>0.32</v>
      </c>
      <c r="AQ28" s="122">
        <v>0.3</v>
      </c>
      <c r="AR28" s="122">
        <v>0.87</v>
      </c>
      <c r="AS28" s="122">
        <v>0.27</v>
      </c>
      <c r="AT28" s="166"/>
      <c r="AU28" s="122">
        <v>0</v>
      </c>
      <c r="AV28" s="122">
        <v>0.05</v>
      </c>
      <c r="AW28" s="122">
        <v>0.03</v>
      </c>
      <c r="AX28" s="122">
        <v>0.02</v>
      </c>
      <c r="AY28" s="122">
        <v>0.17</v>
      </c>
      <c r="AZ28" s="122">
        <v>0.2</v>
      </c>
      <c r="BA28" s="122">
        <v>0.32</v>
      </c>
      <c r="BB28" s="122">
        <v>0.11</v>
      </c>
      <c r="BC28" s="166"/>
      <c r="BD28" s="122">
        <v>3.66</v>
      </c>
      <c r="BE28" s="108">
        <v>100</v>
      </c>
    </row>
    <row r="29" spans="1:57" ht="12.75">
      <c r="A29" s="123" t="s">
        <v>2002</v>
      </c>
      <c r="B29" s="122">
        <v>100</v>
      </c>
      <c r="C29" s="122">
        <v>91.5</v>
      </c>
      <c r="D29" s="122">
        <v>73.2</v>
      </c>
      <c r="E29" s="122">
        <v>77.7</v>
      </c>
      <c r="F29" s="122">
        <v>66.599999999999994</v>
      </c>
      <c r="G29" s="122">
        <v>43.3</v>
      </c>
      <c r="H29" s="122">
        <v>17.600000000000001</v>
      </c>
      <c r="I29" s="122">
        <v>67.099999999999994</v>
      </c>
      <c r="J29" s="122">
        <v>0</v>
      </c>
      <c r="K29" s="122">
        <v>100</v>
      </c>
      <c r="L29" s="122">
        <v>100</v>
      </c>
      <c r="M29" s="122">
        <v>100</v>
      </c>
      <c r="N29" s="122">
        <v>100</v>
      </c>
      <c r="O29" s="122">
        <v>87.3</v>
      </c>
      <c r="P29" s="122">
        <v>89</v>
      </c>
      <c r="Q29" s="122">
        <v>62.1</v>
      </c>
      <c r="R29" s="122">
        <v>91.2</v>
      </c>
      <c r="S29" s="122">
        <v>0</v>
      </c>
      <c r="T29" s="122">
        <v>100</v>
      </c>
      <c r="U29" s="122">
        <v>95.1</v>
      </c>
      <c r="V29" s="122">
        <v>84.2</v>
      </c>
      <c r="W29" s="122">
        <v>87.2</v>
      </c>
      <c r="X29" s="122">
        <v>75.3</v>
      </c>
      <c r="Y29" s="122">
        <v>58.1</v>
      </c>
      <c r="Z29" s="122">
        <v>27.2</v>
      </c>
      <c r="AA29" s="122">
        <v>77.3</v>
      </c>
      <c r="AB29" s="166"/>
      <c r="AC29" s="122">
        <v>0</v>
      </c>
      <c r="AD29" s="122">
        <v>0.06</v>
      </c>
      <c r="AE29" s="122">
        <v>0.44</v>
      </c>
      <c r="AF29" s="122">
        <v>0.44</v>
      </c>
      <c r="AG29" s="122">
        <v>0.9</v>
      </c>
      <c r="AH29" s="122">
        <v>0.87</v>
      </c>
      <c r="AI29" s="122">
        <v>1.79</v>
      </c>
      <c r="AJ29" s="122">
        <v>0.64</v>
      </c>
      <c r="AK29" s="166"/>
      <c r="AL29" s="122">
        <v>0</v>
      </c>
      <c r="AM29" s="122">
        <v>0.03</v>
      </c>
      <c r="AN29" s="122">
        <v>0.22</v>
      </c>
      <c r="AO29" s="122">
        <v>0.22</v>
      </c>
      <c r="AP29" s="122">
        <v>0.45</v>
      </c>
      <c r="AQ29" s="122">
        <v>0.45</v>
      </c>
      <c r="AR29" s="122">
        <v>0.92</v>
      </c>
      <c r="AS29" s="122">
        <v>0.33</v>
      </c>
      <c r="AT29" s="166"/>
      <c r="AU29" s="122">
        <v>0</v>
      </c>
      <c r="AV29" s="122">
        <v>0.03</v>
      </c>
      <c r="AW29" s="122">
        <v>0.04</v>
      </c>
      <c r="AX29" s="122">
        <v>0.01</v>
      </c>
      <c r="AY29" s="122">
        <v>0.21</v>
      </c>
      <c r="AZ29" s="122">
        <v>0.26</v>
      </c>
      <c r="BA29" s="122">
        <v>0.05</v>
      </c>
      <c r="BB29" s="122">
        <v>0.09</v>
      </c>
      <c r="BC29" s="166"/>
      <c r="BD29" s="122">
        <v>5.6</v>
      </c>
      <c r="BE29" s="108">
        <v>100</v>
      </c>
    </row>
    <row r="30" spans="1:57" ht="12.75">
      <c r="A30" s="217" t="s">
        <v>2003</v>
      </c>
      <c r="B30" s="122">
        <v>100</v>
      </c>
      <c r="C30" s="122">
        <v>97</v>
      </c>
      <c r="D30" s="122">
        <v>78</v>
      </c>
      <c r="E30" s="122">
        <v>81.7</v>
      </c>
      <c r="F30" s="122">
        <v>96</v>
      </c>
      <c r="G30" s="122">
        <v>92.9</v>
      </c>
      <c r="H30" s="122">
        <v>67.400000000000006</v>
      </c>
      <c r="I30" s="122">
        <v>87.6</v>
      </c>
      <c r="J30" s="122">
        <v>0</v>
      </c>
      <c r="K30" s="122">
        <v>100</v>
      </c>
      <c r="L30" s="122">
        <v>100</v>
      </c>
      <c r="M30" s="122">
        <v>93.2</v>
      </c>
      <c r="N30" s="122">
        <v>87.4</v>
      </c>
      <c r="O30" s="122">
        <v>91.7</v>
      </c>
      <c r="P30" s="122">
        <v>69.099999999999994</v>
      </c>
      <c r="Q30" s="122">
        <v>21</v>
      </c>
      <c r="R30" s="122">
        <v>80.3</v>
      </c>
      <c r="S30" s="122">
        <v>0</v>
      </c>
      <c r="T30" s="122">
        <v>100</v>
      </c>
      <c r="U30" s="122">
        <v>98.3</v>
      </c>
      <c r="V30" s="122">
        <v>84.4</v>
      </c>
      <c r="W30" s="122">
        <v>84</v>
      </c>
      <c r="X30" s="122">
        <v>93.5</v>
      </c>
      <c r="Y30" s="122">
        <v>79.099999999999994</v>
      </c>
      <c r="Z30" s="122">
        <v>31.9</v>
      </c>
      <c r="AA30" s="122">
        <v>83.8</v>
      </c>
      <c r="AB30" s="167"/>
      <c r="AC30" s="122">
        <v>0.01</v>
      </c>
      <c r="AD30" s="122">
        <v>0.02</v>
      </c>
      <c r="AE30" s="122">
        <v>0.02</v>
      </c>
      <c r="AF30" s="122">
        <v>0.03</v>
      </c>
      <c r="AG30" s="122">
        <v>0.04</v>
      </c>
      <c r="AH30" s="122">
        <v>0.1</v>
      </c>
      <c r="AI30" s="122">
        <v>0.15</v>
      </c>
      <c r="AJ30" s="122">
        <v>0.05</v>
      </c>
      <c r="AK30" s="166"/>
      <c r="AL30" s="122">
        <v>0</v>
      </c>
      <c r="AM30" s="122">
        <v>0.01</v>
      </c>
      <c r="AN30" s="122">
        <v>0.01</v>
      </c>
      <c r="AO30" s="122">
        <v>0.01</v>
      </c>
      <c r="AP30" s="122">
        <v>0.02</v>
      </c>
      <c r="AQ30" s="122">
        <v>0.05</v>
      </c>
      <c r="AR30" s="122">
        <v>0.08</v>
      </c>
      <c r="AS30" s="122">
        <v>0.03</v>
      </c>
      <c r="AT30" s="166"/>
      <c r="AU30" s="122">
        <v>0</v>
      </c>
      <c r="AV30" s="122">
        <v>0</v>
      </c>
      <c r="AW30" s="122">
        <v>0.04</v>
      </c>
      <c r="AX30" s="122">
        <v>0.01</v>
      </c>
      <c r="AY30" s="122">
        <v>0.03</v>
      </c>
      <c r="AZ30" s="122">
        <v>0.06</v>
      </c>
      <c r="BA30" s="122">
        <v>0.09</v>
      </c>
      <c r="BB30" s="122">
        <v>0.03</v>
      </c>
      <c r="BC30" s="166"/>
      <c r="BD30" s="122">
        <v>2.4700000000000002</v>
      </c>
      <c r="BE30" s="108">
        <v>100</v>
      </c>
    </row>
    <row r="31" spans="1:57" ht="12.75">
      <c r="A31" s="216" t="s">
        <v>2004</v>
      </c>
      <c r="B31" s="122">
        <v>100</v>
      </c>
      <c r="C31" s="122">
        <v>100</v>
      </c>
      <c r="D31" s="122">
        <v>100</v>
      </c>
      <c r="E31" s="122">
        <v>83.3</v>
      </c>
      <c r="F31" s="122">
        <v>100</v>
      </c>
      <c r="G31" s="122">
        <v>100</v>
      </c>
      <c r="H31" s="122">
        <v>55</v>
      </c>
      <c r="I31" s="122">
        <v>91.2</v>
      </c>
      <c r="J31" s="122">
        <v>0</v>
      </c>
      <c r="K31" s="122">
        <v>50</v>
      </c>
      <c r="L31" s="122">
        <v>15.4</v>
      </c>
      <c r="M31" s="122">
        <v>11.6</v>
      </c>
      <c r="N31" s="122">
        <v>5.8</v>
      </c>
      <c r="O31" s="122">
        <v>5.3</v>
      </c>
      <c r="P31" s="122">
        <v>3.8</v>
      </c>
      <c r="Q31" s="122">
        <v>2.5</v>
      </c>
      <c r="R31" s="122">
        <v>13.5</v>
      </c>
      <c r="S31" s="122">
        <v>0</v>
      </c>
      <c r="T31" s="122">
        <v>66.7</v>
      </c>
      <c r="U31" s="122">
        <v>26.7</v>
      </c>
      <c r="V31" s="122">
        <v>20.8</v>
      </c>
      <c r="W31" s="122">
        <v>10.9</v>
      </c>
      <c r="X31" s="122">
        <v>10</v>
      </c>
      <c r="Y31" s="122">
        <v>7.4</v>
      </c>
      <c r="Z31" s="122">
        <v>4.9000000000000004</v>
      </c>
      <c r="AA31" s="122">
        <v>23.5</v>
      </c>
      <c r="AB31" s="167"/>
      <c r="AC31" s="122">
        <v>0.01</v>
      </c>
      <c r="AD31" s="122">
        <v>0.32</v>
      </c>
      <c r="AE31" s="122">
        <v>0.35</v>
      </c>
      <c r="AF31" s="122">
        <v>0.39</v>
      </c>
      <c r="AG31" s="122">
        <v>0.43</v>
      </c>
      <c r="AH31" s="122">
        <v>0.56000000000000005</v>
      </c>
      <c r="AI31" s="122">
        <v>0.63</v>
      </c>
      <c r="AJ31" s="122">
        <v>0.38</v>
      </c>
      <c r="AK31" s="166"/>
      <c r="AL31" s="122">
        <v>0</v>
      </c>
      <c r="AM31" s="122">
        <v>0.16</v>
      </c>
      <c r="AN31" s="122">
        <v>0.17</v>
      </c>
      <c r="AO31" s="122">
        <v>0.2</v>
      </c>
      <c r="AP31" s="122">
        <v>0.22</v>
      </c>
      <c r="AQ31" s="122">
        <v>0.28999999999999998</v>
      </c>
      <c r="AR31" s="122">
        <v>0.33</v>
      </c>
      <c r="AS31" s="122">
        <v>0.2</v>
      </c>
      <c r="AT31" s="166"/>
      <c r="AU31" s="122">
        <v>0.03</v>
      </c>
      <c r="AV31" s="122">
        <v>0.24</v>
      </c>
      <c r="AW31" s="122">
        <v>0.17</v>
      </c>
      <c r="AX31" s="122">
        <v>0.2</v>
      </c>
      <c r="AY31" s="122">
        <v>0.18</v>
      </c>
      <c r="AZ31" s="122">
        <v>0.15</v>
      </c>
      <c r="BA31" s="122">
        <v>0.06</v>
      </c>
      <c r="BB31" s="122">
        <v>0.15</v>
      </c>
      <c r="BC31" s="166"/>
      <c r="BD31" s="122">
        <v>3.84</v>
      </c>
      <c r="BE31" s="108">
        <v>100</v>
      </c>
    </row>
    <row r="32" spans="1:57" ht="12.75">
      <c r="A32" s="217" t="s">
        <v>2005</v>
      </c>
      <c r="B32" s="122">
        <v>100</v>
      </c>
      <c r="C32" s="122">
        <v>100</v>
      </c>
      <c r="D32" s="122">
        <v>100</v>
      </c>
      <c r="E32" s="122">
        <v>100</v>
      </c>
      <c r="F32" s="122">
        <v>100</v>
      </c>
      <c r="G32" s="122">
        <v>99.5</v>
      </c>
      <c r="H32" s="122">
        <v>53.7</v>
      </c>
      <c r="I32" s="122">
        <v>93.3</v>
      </c>
      <c r="J32" s="122">
        <v>0</v>
      </c>
      <c r="K32" s="122">
        <v>50</v>
      </c>
      <c r="L32" s="122">
        <v>16.899999999999999</v>
      </c>
      <c r="M32" s="122">
        <v>12.6</v>
      </c>
      <c r="N32" s="122">
        <v>6.1</v>
      </c>
      <c r="O32" s="122">
        <v>5.4</v>
      </c>
      <c r="P32" s="122">
        <v>4.2</v>
      </c>
      <c r="Q32" s="122">
        <v>2.4</v>
      </c>
      <c r="R32" s="122">
        <v>14</v>
      </c>
      <c r="S32" s="122">
        <v>0</v>
      </c>
      <c r="T32" s="122">
        <v>66.7</v>
      </c>
      <c r="U32" s="122">
        <v>28.8</v>
      </c>
      <c r="V32" s="122">
        <v>22.4</v>
      </c>
      <c r="W32" s="122">
        <v>11.5</v>
      </c>
      <c r="X32" s="122">
        <v>10.3</v>
      </c>
      <c r="Y32" s="122">
        <v>8.1</v>
      </c>
      <c r="Z32" s="122">
        <v>4.7</v>
      </c>
      <c r="AA32" s="122">
        <v>24.3</v>
      </c>
      <c r="AB32" s="167"/>
      <c r="AC32" s="122">
        <v>0.01</v>
      </c>
      <c r="AD32" s="122">
        <v>0.05</v>
      </c>
      <c r="AE32" s="122">
        <v>0.1</v>
      </c>
      <c r="AF32" s="122">
        <v>0.12</v>
      </c>
      <c r="AG32" s="122">
        <v>0.13</v>
      </c>
      <c r="AH32" s="122">
        <v>0.23</v>
      </c>
      <c r="AI32" s="122">
        <v>0.36</v>
      </c>
      <c r="AJ32" s="122">
        <v>0.14000000000000001</v>
      </c>
      <c r="AK32" s="166"/>
      <c r="AL32" s="122">
        <v>0</v>
      </c>
      <c r="AM32" s="122">
        <v>0.03</v>
      </c>
      <c r="AN32" s="122">
        <v>0.05</v>
      </c>
      <c r="AO32" s="122">
        <v>0.06</v>
      </c>
      <c r="AP32" s="122">
        <v>7.0000000000000007E-2</v>
      </c>
      <c r="AQ32" s="122">
        <v>0.12</v>
      </c>
      <c r="AR32" s="122">
        <v>0.18</v>
      </c>
      <c r="AS32" s="122">
        <v>7.0000000000000007E-2</v>
      </c>
      <c r="AT32" s="166"/>
      <c r="AU32" s="122">
        <v>0.03</v>
      </c>
      <c r="AV32" s="122">
        <v>0.25</v>
      </c>
      <c r="AW32" s="122">
        <v>0.18</v>
      </c>
      <c r="AX32" s="122">
        <v>0.22</v>
      </c>
      <c r="AY32" s="122">
        <v>0.2</v>
      </c>
      <c r="AZ32" s="122">
        <v>0.18</v>
      </c>
      <c r="BA32" s="122">
        <v>7.0000000000000007E-2</v>
      </c>
      <c r="BB32" s="122">
        <v>0.16</v>
      </c>
      <c r="BC32" s="166"/>
      <c r="BD32" s="122">
        <v>2.0699999999999998</v>
      </c>
      <c r="BE32" s="108">
        <v>100</v>
      </c>
    </row>
    <row r="33" spans="1:57" ht="12.75">
      <c r="A33" s="123" t="s">
        <v>863</v>
      </c>
      <c r="B33" s="219">
        <v>100</v>
      </c>
      <c r="C33" s="219">
        <v>90.9</v>
      </c>
      <c r="D33" s="219">
        <v>78.2</v>
      </c>
      <c r="E33" s="219">
        <v>78.900000000000006</v>
      </c>
      <c r="F33" s="219">
        <v>80.3</v>
      </c>
      <c r="G33" s="219">
        <v>80.5</v>
      </c>
      <c r="H33" s="219">
        <v>43.9</v>
      </c>
      <c r="I33" s="219">
        <v>79</v>
      </c>
      <c r="J33" s="219">
        <v>5.2</v>
      </c>
      <c r="K33" s="219">
        <v>74.599999999999994</v>
      </c>
      <c r="L33" s="219">
        <v>73.8</v>
      </c>
      <c r="M33" s="219">
        <v>64.3</v>
      </c>
      <c r="N33" s="219">
        <v>56.2</v>
      </c>
      <c r="O33" s="219">
        <v>56.3</v>
      </c>
      <c r="P33" s="219">
        <v>52.1</v>
      </c>
      <c r="Q33" s="219">
        <v>22.3</v>
      </c>
      <c r="R33" s="219">
        <v>57.1</v>
      </c>
      <c r="S33" s="219">
        <v>0.1</v>
      </c>
      <c r="T33" s="219">
        <v>82.5</v>
      </c>
      <c r="U33" s="219">
        <v>74.5</v>
      </c>
      <c r="V33" s="219">
        <v>61</v>
      </c>
      <c r="W33" s="219">
        <v>55.7</v>
      </c>
      <c r="X33" s="219">
        <v>55.7</v>
      </c>
      <c r="Y33" s="219">
        <v>52.8</v>
      </c>
      <c r="Z33" s="219">
        <v>25.3</v>
      </c>
      <c r="AA33" s="219">
        <v>59.5</v>
      </c>
      <c r="AB33" s="219">
        <v>4.3</v>
      </c>
      <c r="AC33" s="219">
        <v>0.02</v>
      </c>
      <c r="AD33" s="219">
        <v>0.23</v>
      </c>
      <c r="AE33" s="219">
        <v>0.24</v>
      </c>
      <c r="AF33" s="219">
        <v>0.27</v>
      </c>
      <c r="AG33" s="219">
        <v>0.3</v>
      </c>
      <c r="AH33" s="219">
        <v>0.4</v>
      </c>
      <c r="AI33" s="219">
        <v>0.57999999999999996</v>
      </c>
      <c r="AJ33" s="219">
        <v>0.28000000000000003</v>
      </c>
      <c r="AK33" s="219">
        <v>1.85</v>
      </c>
      <c r="AL33" s="219">
        <v>0.01</v>
      </c>
      <c r="AM33" s="219">
        <v>0.12</v>
      </c>
      <c r="AN33" s="219">
        <v>0.12</v>
      </c>
      <c r="AO33" s="219">
        <v>0.13</v>
      </c>
      <c r="AP33" s="219">
        <v>0.15</v>
      </c>
      <c r="AQ33" s="219">
        <v>0.21</v>
      </c>
      <c r="AR33" s="219">
        <v>0.32</v>
      </c>
      <c r="AS33" s="219">
        <v>0.15</v>
      </c>
      <c r="AT33" s="219">
        <v>0.97</v>
      </c>
      <c r="AU33" s="219">
        <v>0.04</v>
      </c>
      <c r="AV33" s="219">
        <v>0.1</v>
      </c>
      <c r="AW33" s="219">
        <v>0.11</v>
      </c>
      <c r="AX33" s="219">
        <v>0.11</v>
      </c>
      <c r="AY33" s="219">
        <v>0.1</v>
      </c>
      <c r="AZ33" s="219">
        <v>0.11</v>
      </c>
      <c r="BA33" s="219">
        <v>0.13</v>
      </c>
      <c r="BB33" s="219">
        <v>0.1</v>
      </c>
      <c r="BC33" s="219">
        <v>0.1</v>
      </c>
      <c r="BD33" s="219">
        <v>3.71</v>
      </c>
      <c r="BE33" s="105"/>
    </row>
    <row r="34" spans="1:57" ht="12.75">
      <c r="A34" s="124" t="s">
        <v>2006</v>
      </c>
      <c r="B34" s="219">
        <v>0</v>
      </c>
      <c r="C34" s="219">
        <v>3.5</v>
      </c>
      <c r="D34" s="219">
        <v>4.4000000000000004</v>
      </c>
      <c r="E34" s="219">
        <v>3.4</v>
      </c>
      <c r="F34" s="219">
        <v>4.8</v>
      </c>
      <c r="G34" s="219">
        <v>4.7</v>
      </c>
      <c r="H34" s="219">
        <v>6.2</v>
      </c>
      <c r="I34" s="219">
        <v>3.3</v>
      </c>
      <c r="J34" s="219">
        <v>5.2</v>
      </c>
      <c r="K34" s="219">
        <v>6.8</v>
      </c>
      <c r="L34" s="219">
        <v>8.3000000000000007</v>
      </c>
      <c r="M34" s="219">
        <v>8.5</v>
      </c>
      <c r="N34" s="219">
        <v>9.1</v>
      </c>
      <c r="O34" s="219">
        <v>9.1999999999999993</v>
      </c>
      <c r="P34" s="219">
        <v>8.6999999999999993</v>
      </c>
      <c r="Q34" s="219">
        <v>5.9</v>
      </c>
      <c r="R34" s="219">
        <v>7.5</v>
      </c>
      <c r="S34" s="219">
        <v>0.1</v>
      </c>
      <c r="T34" s="219">
        <v>4.8</v>
      </c>
      <c r="U34" s="219">
        <v>6.2</v>
      </c>
      <c r="V34" s="219">
        <v>5.4</v>
      </c>
      <c r="W34" s="219">
        <v>6.7</v>
      </c>
      <c r="X34" s="219">
        <v>7.4</v>
      </c>
      <c r="Y34" s="219">
        <v>6.9</v>
      </c>
      <c r="Z34" s="219">
        <v>4.2</v>
      </c>
      <c r="AA34" s="219">
        <v>5.4</v>
      </c>
      <c r="AB34" s="105"/>
      <c r="AC34" s="219">
        <v>0.01</v>
      </c>
      <c r="AD34" s="219">
        <v>0.05</v>
      </c>
      <c r="AE34" s="219">
        <v>0.05</v>
      </c>
      <c r="AF34" s="219">
        <v>0.05</v>
      </c>
      <c r="AG34" s="219">
        <v>0.05</v>
      </c>
      <c r="AH34" s="219">
        <v>0.04</v>
      </c>
      <c r="AI34" s="219">
        <v>7.0000000000000007E-2</v>
      </c>
      <c r="AJ34" s="219">
        <v>0.04</v>
      </c>
      <c r="AK34" s="219">
        <v>7.0000000000000007E-2</v>
      </c>
      <c r="AL34" s="219">
        <v>0.01</v>
      </c>
      <c r="AM34" s="219">
        <v>0.02</v>
      </c>
      <c r="AN34" s="219">
        <v>0.02</v>
      </c>
      <c r="AO34" s="219">
        <v>0.03</v>
      </c>
      <c r="AP34" s="219">
        <v>0.03</v>
      </c>
      <c r="AQ34" s="219">
        <v>0.02</v>
      </c>
      <c r="AR34" s="219">
        <v>0.05</v>
      </c>
      <c r="AS34" s="219">
        <v>0.02</v>
      </c>
      <c r="AT34" s="219">
        <v>0.03</v>
      </c>
      <c r="AU34" s="219">
        <v>0.02</v>
      </c>
      <c r="AV34" s="219">
        <v>0.03</v>
      </c>
      <c r="AW34" s="219">
        <v>0.03</v>
      </c>
      <c r="AX34" s="219">
        <v>0.02</v>
      </c>
      <c r="AY34" s="219">
        <v>0.02</v>
      </c>
      <c r="AZ34" s="219">
        <v>0.02</v>
      </c>
      <c r="BA34" s="219">
        <v>0.02</v>
      </c>
      <c r="BB34" s="219">
        <v>0.02</v>
      </c>
      <c r="BC34" s="219">
        <v>0.02</v>
      </c>
      <c r="BD34" s="219">
        <v>0.43</v>
      </c>
      <c r="BE34" s="105"/>
    </row>
    <row r="35" spans="1:57" ht="12.75">
      <c r="A35" s="123" t="s">
        <v>865</v>
      </c>
      <c r="B35" s="219">
        <v>0</v>
      </c>
      <c r="C35" s="219">
        <v>210.1</v>
      </c>
      <c r="D35" s="219">
        <v>334.4</v>
      </c>
      <c r="E35" s="219">
        <v>198.6</v>
      </c>
      <c r="F35" s="219">
        <v>388.6</v>
      </c>
      <c r="G35" s="219">
        <v>367.9</v>
      </c>
      <c r="H35" s="219">
        <v>654.70000000000005</v>
      </c>
      <c r="I35" s="219">
        <v>188.4</v>
      </c>
      <c r="J35" s="219">
        <v>457.6</v>
      </c>
      <c r="K35" s="219">
        <v>779.7</v>
      </c>
      <c r="L35" s="219">
        <v>1170.7</v>
      </c>
      <c r="M35" s="219">
        <v>1222.4000000000001</v>
      </c>
      <c r="N35" s="219">
        <v>1408.7</v>
      </c>
      <c r="O35" s="219">
        <v>1452.3</v>
      </c>
      <c r="P35" s="219">
        <v>1280.4000000000001</v>
      </c>
      <c r="Q35" s="219">
        <v>597.1</v>
      </c>
      <c r="R35" s="219">
        <v>954.9</v>
      </c>
      <c r="S35" s="219">
        <v>0.3</v>
      </c>
      <c r="T35" s="219">
        <v>392.2</v>
      </c>
      <c r="U35" s="219">
        <v>649.6</v>
      </c>
      <c r="V35" s="219">
        <v>493.3</v>
      </c>
      <c r="W35" s="219">
        <v>766.9</v>
      </c>
      <c r="X35" s="219">
        <v>929.6</v>
      </c>
      <c r="Y35" s="219">
        <v>818.9</v>
      </c>
      <c r="Z35" s="219">
        <v>264.3</v>
      </c>
      <c r="AA35" s="219">
        <v>488.9</v>
      </c>
      <c r="AB35" s="105"/>
      <c r="AC35" s="219">
        <v>0</v>
      </c>
      <c r="AD35" s="219">
        <v>0.04</v>
      </c>
      <c r="AE35" s="219">
        <v>0.04</v>
      </c>
      <c r="AF35" s="219">
        <v>0.04</v>
      </c>
      <c r="AG35" s="219">
        <v>0.05</v>
      </c>
      <c r="AH35" s="219">
        <v>0.03</v>
      </c>
      <c r="AI35" s="219">
        <v>0.08</v>
      </c>
      <c r="AJ35" s="219">
        <v>0.03</v>
      </c>
      <c r="AK35" s="219">
        <v>0.02</v>
      </c>
      <c r="AL35" s="219">
        <v>0</v>
      </c>
      <c r="AM35" s="219">
        <v>0.01</v>
      </c>
      <c r="AN35" s="219">
        <v>0.01</v>
      </c>
      <c r="AO35" s="219">
        <v>0.01</v>
      </c>
      <c r="AP35" s="219">
        <v>0.01</v>
      </c>
      <c r="AQ35" s="219">
        <v>0.01</v>
      </c>
      <c r="AR35" s="219">
        <v>0.03</v>
      </c>
      <c r="AS35" s="219">
        <v>0.01</v>
      </c>
      <c r="AT35" s="219">
        <v>0</v>
      </c>
      <c r="AU35" s="219">
        <v>0.01</v>
      </c>
      <c r="AV35" s="219">
        <v>0.02</v>
      </c>
      <c r="AW35" s="219">
        <v>0.02</v>
      </c>
      <c r="AX35" s="219">
        <v>0.01</v>
      </c>
      <c r="AY35" s="219">
        <v>0.01</v>
      </c>
      <c r="AZ35" s="219">
        <v>0.01</v>
      </c>
      <c r="BA35" s="219">
        <v>0.01</v>
      </c>
      <c r="BB35" s="219">
        <v>0.01</v>
      </c>
      <c r="BC35" s="219">
        <v>0</v>
      </c>
      <c r="BD35" s="219">
        <v>3.13</v>
      </c>
      <c r="BE35" s="105"/>
    </row>
    <row r="36" spans="1:57" ht="12.75">
      <c r="A36" s="123" t="s">
        <v>866</v>
      </c>
      <c r="B36" s="219">
        <v>0</v>
      </c>
      <c r="C36" s="219">
        <v>14.5</v>
      </c>
      <c r="D36" s="219">
        <v>18.3</v>
      </c>
      <c r="E36" s="219">
        <v>14.1</v>
      </c>
      <c r="F36" s="219">
        <v>19.7</v>
      </c>
      <c r="G36" s="219">
        <v>19.2</v>
      </c>
      <c r="H36" s="219">
        <v>25.6</v>
      </c>
      <c r="I36" s="219">
        <v>13.7</v>
      </c>
      <c r="J36" s="219">
        <v>21.4</v>
      </c>
      <c r="K36" s="219">
        <v>27.9</v>
      </c>
      <c r="L36" s="219">
        <v>34.200000000000003</v>
      </c>
      <c r="M36" s="219">
        <v>35</v>
      </c>
      <c r="N36" s="219">
        <v>37.5</v>
      </c>
      <c r="O36" s="219">
        <v>38.1</v>
      </c>
      <c r="P36" s="219">
        <v>35.799999999999997</v>
      </c>
      <c r="Q36" s="219">
        <v>24.4</v>
      </c>
      <c r="R36" s="219">
        <v>30.9</v>
      </c>
      <c r="S36" s="219">
        <v>0.5</v>
      </c>
      <c r="T36" s="219">
        <v>19.8</v>
      </c>
      <c r="U36" s="219">
        <v>25.5</v>
      </c>
      <c r="V36" s="219">
        <v>22.2</v>
      </c>
      <c r="W36" s="219">
        <v>27.7</v>
      </c>
      <c r="X36" s="219">
        <v>30.5</v>
      </c>
      <c r="Y36" s="219">
        <v>28.6</v>
      </c>
      <c r="Z36" s="219">
        <v>16.3</v>
      </c>
      <c r="AA36" s="219">
        <v>22.1</v>
      </c>
      <c r="AB36" s="105"/>
      <c r="AC36" s="219">
        <v>0.04</v>
      </c>
      <c r="AD36" s="219">
        <v>0.2</v>
      </c>
      <c r="AE36" s="219">
        <v>0.19</v>
      </c>
      <c r="AF36" s="219">
        <v>0.2</v>
      </c>
      <c r="AG36" s="219">
        <v>0.22</v>
      </c>
      <c r="AH36" s="219">
        <v>0.18</v>
      </c>
      <c r="AI36" s="219">
        <v>0.28000000000000003</v>
      </c>
      <c r="AJ36" s="219">
        <v>0.17</v>
      </c>
      <c r="AK36" s="219">
        <v>0.14000000000000001</v>
      </c>
      <c r="AL36" s="219">
        <v>0.02</v>
      </c>
      <c r="AM36" s="219">
        <v>0.1</v>
      </c>
      <c r="AN36" s="219">
        <v>0.1</v>
      </c>
      <c r="AO36" s="219">
        <v>0.1</v>
      </c>
      <c r="AP36" s="219">
        <v>0.11</v>
      </c>
      <c r="AQ36" s="219">
        <v>0.09</v>
      </c>
      <c r="AR36" s="219">
        <v>0.19</v>
      </c>
      <c r="AS36" s="219">
        <v>0.08</v>
      </c>
      <c r="AT36" s="219">
        <v>0.06</v>
      </c>
      <c r="AU36" s="219">
        <v>0.08</v>
      </c>
      <c r="AV36" s="219">
        <v>0.13</v>
      </c>
      <c r="AW36" s="219">
        <v>0.13</v>
      </c>
      <c r="AX36" s="219">
        <v>0.09</v>
      </c>
      <c r="AY36" s="219">
        <v>0.09</v>
      </c>
      <c r="AZ36" s="219">
        <v>0.08</v>
      </c>
      <c r="BA36" s="219">
        <v>0.08</v>
      </c>
      <c r="BB36" s="219">
        <v>7.0000000000000007E-2</v>
      </c>
      <c r="BC36" s="219">
        <v>0.05</v>
      </c>
      <c r="BD36" s="219">
        <v>1.77</v>
      </c>
      <c r="BE36" s="105"/>
    </row>
    <row r="37" spans="1:57" ht="12.75">
      <c r="A37" s="124" t="s">
        <v>1541</v>
      </c>
      <c r="B37" s="276"/>
      <c r="C37" s="247"/>
      <c r="D37" s="247"/>
      <c r="E37" s="247"/>
      <c r="F37" s="247"/>
      <c r="G37" s="247"/>
      <c r="H37" s="247"/>
      <c r="I37" s="247"/>
      <c r="J37" s="247"/>
      <c r="K37" s="247"/>
      <c r="L37" s="247"/>
      <c r="M37" s="247"/>
      <c r="N37" s="247"/>
      <c r="O37" s="247"/>
      <c r="P37" s="247"/>
      <c r="Q37" s="247"/>
      <c r="R37" s="247"/>
      <c r="S37" s="247"/>
      <c r="T37" s="247"/>
      <c r="U37" s="247"/>
      <c r="V37" s="24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8"/>
      <c r="BE37" s="105">
        <f>SUM(BE4:BE32)</f>
        <v>2603</v>
      </c>
    </row>
    <row r="38" spans="1:57" ht="12.75">
      <c r="A38" s="277" t="s">
        <v>2007</v>
      </c>
      <c r="B38" s="247"/>
      <c r="C38" s="247"/>
      <c r="D38" s="247"/>
      <c r="E38" s="247"/>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8"/>
    </row>
    <row r="39" spans="1:57" ht="25.5">
      <c r="A39" s="196" t="s">
        <v>578</v>
      </c>
      <c r="B39" s="277" t="s">
        <v>2008</v>
      </c>
      <c r="C39" s="247"/>
      <c r="D39" s="247"/>
      <c r="E39" s="247"/>
      <c r="F39" s="247"/>
      <c r="G39" s="247"/>
      <c r="H39" s="247"/>
      <c r="I39" s="247"/>
      <c r="J39" s="248"/>
      <c r="K39" s="277" t="s">
        <v>2009</v>
      </c>
      <c r="L39" s="247"/>
      <c r="M39" s="247"/>
      <c r="N39" s="247"/>
      <c r="O39" s="247"/>
      <c r="P39" s="247"/>
      <c r="Q39" s="247"/>
      <c r="R39" s="247"/>
      <c r="S39" s="248"/>
      <c r="T39" s="277" t="s">
        <v>2010</v>
      </c>
      <c r="U39" s="247"/>
      <c r="V39" s="247"/>
      <c r="W39" s="247"/>
      <c r="X39" s="247"/>
      <c r="Y39" s="247"/>
      <c r="Z39" s="247"/>
      <c r="AA39" s="247"/>
      <c r="AB39" s="248"/>
      <c r="AC39" s="277" t="s">
        <v>2011</v>
      </c>
      <c r="AD39" s="247"/>
      <c r="AE39" s="247"/>
      <c r="AF39" s="247"/>
      <c r="AG39" s="247"/>
      <c r="AH39" s="247"/>
      <c r="AI39" s="247"/>
      <c r="AJ39" s="247"/>
      <c r="AK39" s="248"/>
      <c r="AL39" s="278" t="s">
        <v>2012</v>
      </c>
      <c r="AM39" s="247"/>
      <c r="AN39" s="247"/>
      <c r="AO39" s="247"/>
      <c r="AP39" s="247"/>
      <c r="AQ39" s="247"/>
      <c r="AR39" s="247"/>
      <c r="AS39" s="247"/>
      <c r="AT39" s="248"/>
      <c r="AU39" s="278" t="s">
        <v>2013</v>
      </c>
      <c r="AV39" s="247"/>
      <c r="AW39" s="247"/>
      <c r="AX39" s="247"/>
      <c r="AY39" s="247"/>
      <c r="AZ39" s="247"/>
      <c r="BA39" s="247"/>
      <c r="BB39" s="247"/>
      <c r="BC39" s="248"/>
      <c r="BD39" s="100" t="s">
        <v>2014</v>
      </c>
      <c r="BE39" s="105"/>
    </row>
    <row r="40" spans="1:57" ht="12.75">
      <c r="A40" s="105"/>
      <c r="B40" s="213" t="s">
        <v>1522</v>
      </c>
      <c r="C40" s="213" t="s">
        <v>1523</v>
      </c>
      <c r="D40" s="213" t="s">
        <v>847</v>
      </c>
      <c r="E40" s="213" t="s">
        <v>1524</v>
      </c>
      <c r="F40" s="213" t="s">
        <v>1525</v>
      </c>
      <c r="G40" s="213" t="s">
        <v>1526</v>
      </c>
      <c r="H40" s="213" t="s">
        <v>1527</v>
      </c>
      <c r="I40" s="213" t="s">
        <v>1528</v>
      </c>
      <c r="J40" s="213" t="s">
        <v>1978</v>
      </c>
      <c r="K40" s="213" t="s">
        <v>1522</v>
      </c>
      <c r="L40" s="213" t="s">
        <v>1523</v>
      </c>
      <c r="M40" s="213" t="s">
        <v>847</v>
      </c>
      <c r="N40" s="213" t="s">
        <v>1524</v>
      </c>
      <c r="O40" s="213" t="s">
        <v>1525</v>
      </c>
      <c r="P40" s="213" t="s">
        <v>1526</v>
      </c>
      <c r="Q40" s="213" t="s">
        <v>1527</v>
      </c>
      <c r="R40" s="213" t="s">
        <v>1528</v>
      </c>
      <c r="S40" s="213" t="s">
        <v>1978</v>
      </c>
      <c r="T40" s="213" t="s">
        <v>1522</v>
      </c>
      <c r="U40" s="213" t="s">
        <v>1523</v>
      </c>
      <c r="V40" s="213" t="s">
        <v>847</v>
      </c>
      <c r="W40" s="213" t="s">
        <v>1524</v>
      </c>
      <c r="X40" s="213" t="s">
        <v>1525</v>
      </c>
      <c r="Y40" s="213" t="s">
        <v>1526</v>
      </c>
      <c r="Z40" s="213" t="s">
        <v>1527</v>
      </c>
      <c r="AA40" s="213" t="s">
        <v>1528</v>
      </c>
      <c r="AB40" s="213" t="s">
        <v>1978</v>
      </c>
      <c r="AC40" s="213" t="s">
        <v>1522</v>
      </c>
      <c r="AD40" s="213" t="s">
        <v>1523</v>
      </c>
      <c r="AE40" s="213" t="s">
        <v>847</v>
      </c>
      <c r="AF40" s="213" t="s">
        <v>1524</v>
      </c>
      <c r="AG40" s="213" t="s">
        <v>1525</v>
      </c>
      <c r="AH40" s="213" t="s">
        <v>1526</v>
      </c>
      <c r="AI40" s="213" t="s">
        <v>1527</v>
      </c>
      <c r="AJ40" s="213" t="s">
        <v>1528</v>
      </c>
      <c r="AK40" s="213" t="s">
        <v>1978</v>
      </c>
      <c r="AL40" s="213" t="s">
        <v>1522</v>
      </c>
      <c r="AM40" s="213" t="s">
        <v>1523</v>
      </c>
      <c r="AN40" s="213" t="s">
        <v>847</v>
      </c>
      <c r="AO40" s="213" t="s">
        <v>1524</v>
      </c>
      <c r="AP40" s="213" t="s">
        <v>1525</v>
      </c>
      <c r="AQ40" s="213" t="s">
        <v>1526</v>
      </c>
      <c r="AR40" s="213" t="s">
        <v>1527</v>
      </c>
      <c r="AS40" s="213" t="s">
        <v>1528</v>
      </c>
      <c r="AT40" s="213" t="s">
        <v>1978</v>
      </c>
      <c r="AU40" s="213" t="s">
        <v>1522</v>
      </c>
      <c r="AV40" s="213" t="s">
        <v>1523</v>
      </c>
      <c r="AW40" s="213" t="s">
        <v>847</v>
      </c>
      <c r="AX40" s="213" t="s">
        <v>1524</v>
      </c>
      <c r="AY40" s="213" t="s">
        <v>1525</v>
      </c>
      <c r="AZ40" s="213" t="s">
        <v>1526</v>
      </c>
      <c r="BA40" s="213" t="s">
        <v>1527</v>
      </c>
      <c r="BB40" s="213" t="s">
        <v>1528</v>
      </c>
      <c r="BC40" s="213" t="s">
        <v>1978</v>
      </c>
      <c r="BD40" s="184"/>
      <c r="BE40" s="105"/>
    </row>
    <row r="41" spans="1:57" ht="12.75">
      <c r="A41" s="216" t="s">
        <v>1979</v>
      </c>
      <c r="B41" s="122">
        <v>100</v>
      </c>
      <c r="C41" s="122">
        <v>61.3</v>
      </c>
      <c r="D41" s="122">
        <v>49.8</v>
      </c>
      <c r="E41" s="122">
        <v>58.7</v>
      </c>
      <c r="F41" s="122">
        <v>56.7</v>
      </c>
      <c r="G41" s="122">
        <v>77.2</v>
      </c>
      <c r="H41" s="122">
        <v>61.4</v>
      </c>
      <c r="I41" s="122">
        <v>66.400000000000006</v>
      </c>
      <c r="J41" s="122">
        <v>0</v>
      </c>
      <c r="K41" s="122">
        <v>100</v>
      </c>
      <c r="L41" s="122">
        <v>100</v>
      </c>
      <c r="M41" s="122">
        <v>99.6</v>
      </c>
      <c r="N41" s="122">
        <v>99.5</v>
      </c>
      <c r="O41" s="122">
        <v>97.1</v>
      </c>
      <c r="P41" s="122">
        <v>70.900000000000006</v>
      </c>
      <c r="Q41" s="122">
        <v>16.2</v>
      </c>
      <c r="R41" s="122">
        <v>83.3</v>
      </c>
      <c r="S41" s="122">
        <v>0</v>
      </c>
      <c r="T41" s="122">
        <v>100</v>
      </c>
      <c r="U41" s="122">
        <v>75.2</v>
      </c>
      <c r="V41" s="122">
        <v>65.599999999999994</v>
      </c>
      <c r="W41" s="122">
        <v>73.2</v>
      </c>
      <c r="X41" s="122">
        <v>70.7</v>
      </c>
      <c r="Y41" s="122">
        <v>73.400000000000006</v>
      </c>
      <c r="Z41" s="122">
        <v>25.6</v>
      </c>
      <c r="AA41" s="122">
        <v>73.900000000000006</v>
      </c>
      <c r="AB41" s="167"/>
      <c r="AC41" s="122">
        <v>0</v>
      </c>
      <c r="AD41" s="122">
        <v>0.41</v>
      </c>
      <c r="AE41" s="122">
        <v>0.41</v>
      </c>
      <c r="AF41" s="122">
        <v>0.41</v>
      </c>
      <c r="AG41" s="122">
        <v>0.43</v>
      </c>
      <c r="AH41" s="122">
        <v>0.47</v>
      </c>
      <c r="AI41" s="122">
        <v>0.51</v>
      </c>
      <c r="AJ41" s="122">
        <v>0.38</v>
      </c>
      <c r="AK41" s="167"/>
      <c r="AL41" s="122">
        <v>0</v>
      </c>
      <c r="AM41" s="122">
        <v>0.21</v>
      </c>
      <c r="AN41" s="122">
        <v>0.21</v>
      </c>
      <c r="AO41" s="122">
        <v>0.21</v>
      </c>
      <c r="AP41" s="122">
        <v>0.21</v>
      </c>
      <c r="AQ41" s="122">
        <v>0.23</v>
      </c>
      <c r="AR41" s="122">
        <v>0.25</v>
      </c>
      <c r="AS41" s="122">
        <v>0.19</v>
      </c>
      <c r="AT41" s="166"/>
      <c r="AU41" s="122">
        <v>0</v>
      </c>
      <c r="AV41" s="122">
        <v>0.28999999999999998</v>
      </c>
      <c r="AW41" s="122">
        <v>0.35</v>
      </c>
      <c r="AX41" s="122">
        <v>0.17</v>
      </c>
      <c r="AY41" s="122">
        <v>0.09</v>
      </c>
      <c r="AZ41" s="122">
        <v>0.04</v>
      </c>
      <c r="BA41" s="122">
        <v>0.06</v>
      </c>
      <c r="BB41" s="122">
        <v>0.14000000000000001</v>
      </c>
      <c r="BC41" s="166"/>
      <c r="BD41" s="122">
        <v>3.74</v>
      </c>
      <c r="BE41" s="105"/>
    </row>
    <row r="42" spans="1:57" ht="12.75">
      <c r="A42" s="216" t="s">
        <v>1980</v>
      </c>
      <c r="B42" s="122">
        <v>100</v>
      </c>
      <c r="C42" s="122">
        <v>51.2</v>
      </c>
      <c r="D42" s="122">
        <v>41.2</v>
      </c>
      <c r="E42" s="122">
        <v>50.7</v>
      </c>
      <c r="F42" s="122">
        <v>45.7</v>
      </c>
      <c r="G42" s="122">
        <v>49.9</v>
      </c>
      <c r="H42" s="122">
        <v>32.9</v>
      </c>
      <c r="I42" s="122">
        <v>53.1</v>
      </c>
      <c r="J42" s="122">
        <v>0</v>
      </c>
      <c r="K42" s="122">
        <v>82</v>
      </c>
      <c r="L42" s="122">
        <v>97.4</v>
      </c>
      <c r="M42" s="122">
        <v>95.7</v>
      </c>
      <c r="N42" s="122">
        <v>88.9</v>
      </c>
      <c r="O42" s="122">
        <v>75.599999999999994</v>
      </c>
      <c r="P42" s="122">
        <v>66.7</v>
      </c>
      <c r="Q42" s="122">
        <v>36.4</v>
      </c>
      <c r="R42" s="122">
        <v>77.5</v>
      </c>
      <c r="S42" s="122">
        <v>0</v>
      </c>
      <c r="T42" s="122">
        <v>87.8</v>
      </c>
      <c r="U42" s="122">
        <v>66.8</v>
      </c>
      <c r="V42" s="122">
        <v>57.2</v>
      </c>
      <c r="W42" s="122">
        <v>63.9</v>
      </c>
      <c r="X42" s="122">
        <v>56.4</v>
      </c>
      <c r="Y42" s="122">
        <v>56.5</v>
      </c>
      <c r="Z42" s="122">
        <v>34</v>
      </c>
      <c r="AA42" s="122">
        <v>63</v>
      </c>
      <c r="AB42" s="167"/>
      <c r="AC42" s="122">
        <v>0.01</v>
      </c>
      <c r="AD42" s="122">
        <v>0.38</v>
      </c>
      <c r="AE42" s="122">
        <v>0.38</v>
      </c>
      <c r="AF42" s="122">
        <v>0.39</v>
      </c>
      <c r="AG42" s="122">
        <v>0.4</v>
      </c>
      <c r="AH42" s="122">
        <v>0.62</v>
      </c>
      <c r="AI42" s="122">
        <v>0.64</v>
      </c>
      <c r="AJ42" s="122">
        <v>0.4</v>
      </c>
      <c r="AK42" s="167"/>
      <c r="AL42" s="122">
        <v>0.01</v>
      </c>
      <c r="AM42" s="122">
        <v>0.19</v>
      </c>
      <c r="AN42" s="122">
        <v>0.19</v>
      </c>
      <c r="AO42" s="122">
        <v>0.19</v>
      </c>
      <c r="AP42" s="122">
        <v>0.2</v>
      </c>
      <c r="AQ42" s="122">
        <v>0.31</v>
      </c>
      <c r="AR42" s="122">
        <v>0.32</v>
      </c>
      <c r="AS42" s="122">
        <v>0.2</v>
      </c>
      <c r="AT42" s="166"/>
      <c r="AU42" s="122">
        <v>0.03</v>
      </c>
      <c r="AV42" s="122">
        <v>0.38</v>
      </c>
      <c r="AW42" s="122">
        <v>0.43</v>
      </c>
      <c r="AX42" s="122">
        <v>0.12</v>
      </c>
      <c r="AY42" s="122">
        <v>0.01</v>
      </c>
      <c r="AZ42" s="122">
        <v>0.06</v>
      </c>
      <c r="BA42" s="122">
        <v>0.08</v>
      </c>
      <c r="BB42" s="122">
        <v>0.16</v>
      </c>
      <c r="BC42" s="166"/>
      <c r="BD42" s="122">
        <v>3.97</v>
      </c>
      <c r="BE42" s="105"/>
    </row>
    <row r="43" spans="1:57" ht="12.75">
      <c r="A43" s="216" t="s">
        <v>1981</v>
      </c>
      <c r="B43" s="122">
        <v>100</v>
      </c>
      <c r="C43" s="122">
        <v>63</v>
      </c>
      <c r="D43" s="122">
        <v>54</v>
      </c>
      <c r="E43" s="122">
        <v>64.7</v>
      </c>
      <c r="F43" s="122">
        <v>67.2</v>
      </c>
      <c r="G43" s="122">
        <v>80.599999999999994</v>
      </c>
      <c r="H43" s="122">
        <v>58.3</v>
      </c>
      <c r="I43" s="122">
        <v>69.7</v>
      </c>
      <c r="J43" s="122">
        <v>0</v>
      </c>
      <c r="K43" s="122">
        <v>100</v>
      </c>
      <c r="L43" s="122">
        <v>100</v>
      </c>
      <c r="M43" s="122">
        <v>99.5</v>
      </c>
      <c r="N43" s="122">
        <v>99.4</v>
      </c>
      <c r="O43" s="122">
        <v>89.4</v>
      </c>
      <c r="P43" s="122">
        <v>73.5</v>
      </c>
      <c r="Q43" s="122">
        <v>31.3</v>
      </c>
      <c r="R43" s="122">
        <v>84.7</v>
      </c>
      <c r="S43" s="122">
        <v>0</v>
      </c>
      <c r="T43" s="122">
        <v>100</v>
      </c>
      <c r="U43" s="122">
        <v>76.5</v>
      </c>
      <c r="V43" s="122">
        <v>69.099999999999994</v>
      </c>
      <c r="W43" s="122">
        <v>77.599999999999994</v>
      </c>
      <c r="X43" s="122">
        <v>75.8</v>
      </c>
      <c r="Y43" s="122">
        <v>75.900000000000006</v>
      </c>
      <c r="Z43" s="122">
        <v>40</v>
      </c>
      <c r="AA43" s="122">
        <v>76.5</v>
      </c>
      <c r="AB43" s="167"/>
      <c r="AC43" s="122">
        <v>0</v>
      </c>
      <c r="AD43" s="122">
        <v>0.31</v>
      </c>
      <c r="AE43" s="122">
        <v>0.31</v>
      </c>
      <c r="AF43" s="122">
        <v>0.31</v>
      </c>
      <c r="AG43" s="122">
        <v>0.32</v>
      </c>
      <c r="AH43" s="122">
        <v>0.28999999999999998</v>
      </c>
      <c r="AI43" s="122">
        <v>0.36</v>
      </c>
      <c r="AJ43" s="122">
        <v>0.27</v>
      </c>
      <c r="AK43" s="167"/>
      <c r="AL43" s="122">
        <v>0</v>
      </c>
      <c r="AM43" s="122">
        <v>0.16</v>
      </c>
      <c r="AN43" s="122">
        <v>0.16</v>
      </c>
      <c r="AO43" s="122">
        <v>0.15</v>
      </c>
      <c r="AP43" s="122">
        <v>0.16</v>
      </c>
      <c r="AQ43" s="122">
        <v>0.14000000000000001</v>
      </c>
      <c r="AR43" s="122">
        <v>0.18</v>
      </c>
      <c r="AS43" s="122">
        <v>0.14000000000000001</v>
      </c>
      <c r="AT43" s="166"/>
      <c r="AU43" s="122">
        <v>0</v>
      </c>
      <c r="AV43" s="122">
        <v>0.3</v>
      </c>
      <c r="AW43" s="122">
        <v>0.32</v>
      </c>
      <c r="AX43" s="122">
        <v>0.15</v>
      </c>
      <c r="AY43" s="122">
        <v>0.05</v>
      </c>
      <c r="AZ43" s="122">
        <v>0.03</v>
      </c>
      <c r="BA43" s="122">
        <v>0.02</v>
      </c>
      <c r="BB43" s="122">
        <v>0.12</v>
      </c>
      <c r="BC43" s="166"/>
      <c r="BD43" s="122">
        <v>3</v>
      </c>
      <c r="BE43" s="105"/>
    </row>
    <row r="44" spans="1:57" ht="12.75">
      <c r="A44" s="216" t="s">
        <v>1982</v>
      </c>
      <c r="B44" s="122">
        <v>100</v>
      </c>
      <c r="C44" s="122">
        <v>58.8</v>
      </c>
      <c r="D44" s="122">
        <v>47</v>
      </c>
      <c r="E44" s="122">
        <v>52.3</v>
      </c>
      <c r="F44" s="122">
        <v>48.1</v>
      </c>
      <c r="G44" s="122">
        <v>49.9</v>
      </c>
      <c r="H44" s="122">
        <v>29.1</v>
      </c>
      <c r="I44" s="122">
        <v>55</v>
      </c>
      <c r="J44" s="122">
        <v>0</v>
      </c>
      <c r="K44" s="122">
        <v>100</v>
      </c>
      <c r="L44" s="122">
        <v>100</v>
      </c>
      <c r="M44" s="122">
        <v>100</v>
      </c>
      <c r="N44" s="122">
        <v>100</v>
      </c>
      <c r="O44" s="122">
        <v>97.9</v>
      </c>
      <c r="P44" s="122">
        <v>95.9</v>
      </c>
      <c r="Q44" s="122">
        <v>87.4</v>
      </c>
      <c r="R44" s="122">
        <v>97.3</v>
      </c>
      <c r="S44" s="122">
        <v>0</v>
      </c>
      <c r="T44" s="122">
        <v>100</v>
      </c>
      <c r="U44" s="122">
        <v>73.3</v>
      </c>
      <c r="V44" s="122">
        <v>63.4</v>
      </c>
      <c r="W44" s="122">
        <v>68.099999999999994</v>
      </c>
      <c r="X44" s="122">
        <v>64</v>
      </c>
      <c r="Y44" s="122">
        <v>65.3</v>
      </c>
      <c r="Z44" s="122">
        <v>43.3</v>
      </c>
      <c r="AA44" s="122">
        <v>70.3</v>
      </c>
      <c r="AB44" s="167"/>
      <c r="AC44" s="122">
        <v>0</v>
      </c>
      <c r="AD44" s="122">
        <v>0.57999999999999996</v>
      </c>
      <c r="AE44" s="122">
        <v>0.57999999999999996</v>
      </c>
      <c r="AF44" s="122">
        <v>0.66</v>
      </c>
      <c r="AG44" s="122">
        <v>0.69</v>
      </c>
      <c r="AH44" s="122">
        <v>0.66</v>
      </c>
      <c r="AI44" s="122">
        <v>0.71</v>
      </c>
      <c r="AJ44" s="122">
        <v>0.56000000000000005</v>
      </c>
      <c r="AK44" s="167"/>
      <c r="AL44" s="122">
        <v>0</v>
      </c>
      <c r="AM44" s="122">
        <v>0.28999999999999998</v>
      </c>
      <c r="AN44" s="122">
        <v>0.28999999999999998</v>
      </c>
      <c r="AO44" s="122">
        <v>0.33</v>
      </c>
      <c r="AP44" s="122">
        <v>0.34</v>
      </c>
      <c r="AQ44" s="122">
        <v>0.33</v>
      </c>
      <c r="AR44" s="122">
        <v>0.36</v>
      </c>
      <c r="AS44" s="122">
        <v>0.28000000000000003</v>
      </c>
      <c r="AT44" s="166"/>
      <c r="AU44" s="122">
        <v>0</v>
      </c>
      <c r="AV44" s="122">
        <v>0</v>
      </c>
      <c r="AW44" s="122">
        <v>7.0000000000000007E-2</v>
      </c>
      <c r="AX44" s="122">
        <v>0.01</v>
      </c>
      <c r="AY44" s="122">
        <v>0.1</v>
      </c>
      <c r="AZ44" s="122">
        <v>0.02</v>
      </c>
      <c r="BA44" s="122">
        <v>0.06</v>
      </c>
      <c r="BB44" s="122">
        <v>0.04</v>
      </c>
      <c r="BC44" s="166"/>
      <c r="BD44" s="122">
        <v>4.99</v>
      </c>
      <c r="BE44" s="105"/>
    </row>
    <row r="45" spans="1:57" ht="12.75">
      <c r="A45" s="216" t="s">
        <v>1983</v>
      </c>
      <c r="B45" s="122">
        <v>100</v>
      </c>
      <c r="C45" s="122">
        <v>55.5</v>
      </c>
      <c r="D45" s="122">
        <v>44.4</v>
      </c>
      <c r="E45" s="122">
        <v>51.2</v>
      </c>
      <c r="F45" s="122">
        <v>49.8</v>
      </c>
      <c r="G45" s="122">
        <v>51.9</v>
      </c>
      <c r="H45" s="122">
        <v>40.799999999999997</v>
      </c>
      <c r="I45" s="122">
        <v>56.2</v>
      </c>
      <c r="J45" s="122">
        <v>0</v>
      </c>
      <c r="K45" s="122">
        <v>100</v>
      </c>
      <c r="L45" s="122">
        <v>100</v>
      </c>
      <c r="M45" s="122">
        <v>100</v>
      </c>
      <c r="N45" s="122">
        <v>96.3</v>
      </c>
      <c r="O45" s="122">
        <v>100</v>
      </c>
      <c r="P45" s="122">
        <v>92.9</v>
      </c>
      <c r="Q45" s="122">
        <v>75.900000000000006</v>
      </c>
      <c r="R45" s="122">
        <v>95</v>
      </c>
      <c r="S45" s="122">
        <v>0</v>
      </c>
      <c r="T45" s="122">
        <v>100</v>
      </c>
      <c r="U45" s="122">
        <v>70.8</v>
      </c>
      <c r="V45" s="122">
        <v>61</v>
      </c>
      <c r="W45" s="122">
        <v>66.599999999999994</v>
      </c>
      <c r="X45" s="122">
        <v>66.2</v>
      </c>
      <c r="Y45" s="122">
        <v>66.2</v>
      </c>
      <c r="Z45" s="122">
        <v>52.6</v>
      </c>
      <c r="AA45" s="122">
        <v>70.599999999999994</v>
      </c>
      <c r="AB45" s="167"/>
      <c r="AC45" s="122">
        <v>0</v>
      </c>
      <c r="AD45" s="122">
        <v>0.18</v>
      </c>
      <c r="AE45" s="122">
        <v>0.18</v>
      </c>
      <c r="AF45" s="122">
        <v>0.22</v>
      </c>
      <c r="AG45" s="122">
        <v>0.22</v>
      </c>
      <c r="AH45" s="122">
        <v>0.32</v>
      </c>
      <c r="AI45" s="122">
        <v>0.33</v>
      </c>
      <c r="AJ45" s="122">
        <v>0.21</v>
      </c>
      <c r="AK45" s="122">
        <v>1.99</v>
      </c>
      <c r="AL45" s="122">
        <v>0</v>
      </c>
      <c r="AM45" s="122">
        <v>0.09</v>
      </c>
      <c r="AN45" s="122">
        <v>0.09</v>
      </c>
      <c r="AO45" s="122">
        <v>0.11</v>
      </c>
      <c r="AP45" s="122">
        <v>0.11</v>
      </c>
      <c r="AQ45" s="122">
        <v>0.16</v>
      </c>
      <c r="AR45" s="122">
        <v>0.17</v>
      </c>
      <c r="AS45" s="122">
        <v>0.1</v>
      </c>
      <c r="AT45" s="122">
        <v>1</v>
      </c>
      <c r="AU45" s="122">
        <v>0</v>
      </c>
      <c r="AV45" s="122">
        <v>0.41</v>
      </c>
      <c r="AW45" s="122">
        <v>0.48</v>
      </c>
      <c r="AX45" s="122">
        <v>0.28999999999999998</v>
      </c>
      <c r="AY45" s="122">
        <v>0.22</v>
      </c>
      <c r="AZ45" s="122">
        <v>0.17</v>
      </c>
      <c r="BA45" s="122">
        <v>0.12</v>
      </c>
      <c r="BB45" s="122">
        <v>0.24</v>
      </c>
      <c r="BC45" s="122">
        <v>0.01</v>
      </c>
      <c r="BD45" s="122">
        <v>3.54</v>
      </c>
      <c r="BE45" s="105"/>
    </row>
    <row r="46" spans="1:57" ht="12.75">
      <c r="A46" s="216" t="s">
        <v>1984</v>
      </c>
      <c r="B46" s="122">
        <v>100</v>
      </c>
      <c r="C46" s="122">
        <v>100</v>
      </c>
      <c r="D46" s="122">
        <v>61.6</v>
      </c>
      <c r="E46" s="122">
        <v>72.7</v>
      </c>
      <c r="F46" s="122">
        <v>64.599999999999994</v>
      </c>
      <c r="G46" s="122">
        <v>64.099999999999994</v>
      </c>
      <c r="H46" s="122">
        <v>30</v>
      </c>
      <c r="I46" s="122">
        <v>70.400000000000006</v>
      </c>
      <c r="J46" s="122">
        <v>0</v>
      </c>
      <c r="K46" s="122">
        <v>50</v>
      </c>
      <c r="L46" s="122">
        <v>43.7</v>
      </c>
      <c r="M46" s="122">
        <v>28.7</v>
      </c>
      <c r="N46" s="122">
        <v>23.7</v>
      </c>
      <c r="O46" s="122">
        <v>25.5</v>
      </c>
      <c r="P46" s="122">
        <v>20.3</v>
      </c>
      <c r="Q46" s="122">
        <v>12.3</v>
      </c>
      <c r="R46" s="122">
        <v>29.2</v>
      </c>
      <c r="S46" s="122">
        <v>0</v>
      </c>
      <c r="T46" s="122">
        <v>66.7</v>
      </c>
      <c r="U46" s="122">
        <v>60.8</v>
      </c>
      <c r="V46" s="122">
        <v>39.1</v>
      </c>
      <c r="W46" s="122">
        <v>35.700000000000003</v>
      </c>
      <c r="X46" s="122">
        <v>36.4</v>
      </c>
      <c r="Y46" s="122">
        <v>30.7</v>
      </c>
      <c r="Z46" s="122">
        <v>17.399999999999999</v>
      </c>
      <c r="AA46" s="122">
        <v>41.2</v>
      </c>
      <c r="AB46" s="167"/>
      <c r="AC46" s="122">
        <v>0.06</v>
      </c>
      <c r="AD46" s="122">
        <v>0.51</v>
      </c>
      <c r="AE46" s="122">
        <v>0.46</v>
      </c>
      <c r="AF46" s="122">
        <v>0.51</v>
      </c>
      <c r="AG46" s="122">
        <v>0.56000000000000005</v>
      </c>
      <c r="AH46" s="122">
        <v>0.66</v>
      </c>
      <c r="AI46" s="122">
        <v>0.75</v>
      </c>
      <c r="AJ46" s="122">
        <v>0.5</v>
      </c>
      <c r="AK46" s="122">
        <v>1.99</v>
      </c>
      <c r="AL46" s="122">
        <v>0.03</v>
      </c>
      <c r="AM46" s="122">
        <v>0.26</v>
      </c>
      <c r="AN46" s="122">
        <v>0.23</v>
      </c>
      <c r="AO46" s="122">
        <v>0.26</v>
      </c>
      <c r="AP46" s="122">
        <v>0.28000000000000003</v>
      </c>
      <c r="AQ46" s="122">
        <v>0.33</v>
      </c>
      <c r="AR46" s="122">
        <v>0.38</v>
      </c>
      <c r="AS46" s="122">
        <v>0.25</v>
      </c>
      <c r="AT46" s="122">
        <v>1</v>
      </c>
      <c r="AU46" s="122">
        <v>0.2</v>
      </c>
      <c r="AV46" s="122">
        <v>0.02</v>
      </c>
      <c r="AW46" s="122">
        <v>0</v>
      </c>
      <c r="AX46" s="122">
        <v>0.02</v>
      </c>
      <c r="AY46" s="122">
        <v>0</v>
      </c>
      <c r="AZ46" s="122">
        <v>0.09</v>
      </c>
      <c r="BA46" s="122">
        <v>0.15</v>
      </c>
      <c r="BB46" s="122">
        <v>7.0000000000000007E-2</v>
      </c>
      <c r="BC46" s="122">
        <v>0.14000000000000001</v>
      </c>
      <c r="BD46" s="122">
        <v>5.83</v>
      </c>
      <c r="BE46" s="105"/>
    </row>
    <row r="47" spans="1:57" ht="12.75">
      <c r="A47" s="216" t="s">
        <v>1985</v>
      </c>
      <c r="B47" s="122">
        <v>100</v>
      </c>
      <c r="C47" s="122">
        <v>100</v>
      </c>
      <c r="D47" s="122">
        <v>99.2</v>
      </c>
      <c r="E47" s="122">
        <v>83.2</v>
      </c>
      <c r="F47" s="122">
        <v>76.2</v>
      </c>
      <c r="G47" s="122">
        <v>70.7</v>
      </c>
      <c r="H47" s="122">
        <v>35.1</v>
      </c>
      <c r="I47" s="122">
        <v>80.599999999999994</v>
      </c>
      <c r="J47" s="122">
        <v>0</v>
      </c>
      <c r="K47" s="122">
        <v>50</v>
      </c>
      <c r="L47" s="122">
        <v>44.4</v>
      </c>
      <c r="M47" s="122">
        <v>43.3</v>
      </c>
      <c r="N47" s="122">
        <v>24.3</v>
      </c>
      <c r="O47" s="122">
        <v>21</v>
      </c>
      <c r="P47" s="122">
        <v>16.5</v>
      </c>
      <c r="Q47" s="122">
        <v>9</v>
      </c>
      <c r="R47" s="122">
        <v>29.8</v>
      </c>
      <c r="S47" s="122">
        <v>0</v>
      </c>
      <c r="T47" s="122">
        <v>66.7</v>
      </c>
      <c r="U47" s="122">
        <v>61.5</v>
      </c>
      <c r="V47" s="122">
        <v>60.2</v>
      </c>
      <c r="W47" s="122">
        <v>37.6</v>
      </c>
      <c r="X47" s="122">
        <v>32.9</v>
      </c>
      <c r="Y47" s="122">
        <v>26.7</v>
      </c>
      <c r="Z47" s="122">
        <v>14.3</v>
      </c>
      <c r="AA47" s="122">
        <v>43.5</v>
      </c>
      <c r="AB47" s="167"/>
      <c r="AC47" s="122">
        <v>0.05</v>
      </c>
      <c r="AD47" s="122">
        <v>0.45</v>
      </c>
      <c r="AE47" s="122">
        <v>0.47</v>
      </c>
      <c r="AF47" s="122">
        <v>0.5</v>
      </c>
      <c r="AG47" s="122">
        <v>0.57999999999999996</v>
      </c>
      <c r="AH47" s="122">
        <v>0.64</v>
      </c>
      <c r="AI47" s="122">
        <v>0.74</v>
      </c>
      <c r="AJ47" s="122">
        <v>0.49</v>
      </c>
      <c r="AK47" s="122">
        <v>1.99</v>
      </c>
      <c r="AL47" s="122">
        <v>0.02</v>
      </c>
      <c r="AM47" s="122">
        <v>0.23</v>
      </c>
      <c r="AN47" s="122">
        <v>0.24</v>
      </c>
      <c r="AO47" s="122">
        <v>0.25</v>
      </c>
      <c r="AP47" s="122">
        <v>0.28999999999999998</v>
      </c>
      <c r="AQ47" s="122">
        <v>0.32</v>
      </c>
      <c r="AR47" s="122">
        <v>0.37</v>
      </c>
      <c r="AS47" s="122">
        <v>0.25</v>
      </c>
      <c r="AT47" s="122">
        <v>1</v>
      </c>
      <c r="AU47" s="122">
        <v>0.16</v>
      </c>
      <c r="AV47" s="122">
        <v>0.03</v>
      </c>
      <c r="AW47" s="122">
        <v>0.03</v>
      </c>
      <c r="AX47" s="122">
        <v>0.01</v>
      </c>
      <c r="AY47" s="122">
        <v>0</v>
      </c>
      <c r="AZ47" s="122">
        <v>0.04</v>
      </c>
      <c r="BA47" s="122">
        <v>0.13</v>
      </c>
      <c r="BB47" s="122">
        <v>0.06</v>
      </c>
      <c r="BC47" s="122">
        <v>0.19</v>
      </c>
      <c r="BD47" s="122">
        <v>5.64</v>
      </c>
      <c r="BE47" s="105"/>
    </row>
    <row r="48" spans="1:57" ht="12.75">
      <c r="A48" s="216" t="s">
        <v>594</v>
      </c>
      <c r="B48" s="122">
        <v>100</v>
      </c>
      <c r="C48" s="122">
        <v>50</v>
      </c>
      <c r="D48" s="122">
        <v>40</v>
      </c>
      <c r="E48" s="122">
        <v>50</v>
      </c>
      <c r="F48" s="122">
        <v>33.299999999999997</v>
      </c>
      <c r="G48" s="122">
        <v>33.299999999999997</v>
      </c>
      <c r="H48" s="122">
        <v>15</v>
      </c>
      <c r="I48" s="122">
        <v>46</v>
      </c>
      <c r="J48" s="122">
        <v>0</v>
      </c>
      <c r="K48" s="122">
        <v>100</v>
      </c>
      <c r="L48" s="122">
        <v>100</v>
      </c>
      <c r="M48" s="122">
        <v>100</v>
      </c>
      <c r="N48" s="122">
        <v>100</v>
      </c>
      <c r="O48" s="122">
        <v>100</v>
      </c>
      <c r="P48" s="122">
        <v>100</v>
      </c>
      <c r="Q48" s="122">
        <v>37.5</v>
      </c>
      <c r="R48" s="122">
        <v>91.1</v>
      </c>
      <c r="S48" s="122">
        <v>0</v>
      </c>
      <c r="T48" s="122">
        <v>100</v>
      </c>
      <c r="U48" s="122">
        <v>66.7</v>
      </c>
      <c r="V48" s="122">
        <v>57.1</v>
      </c>
      <c r="W48" s="122">
        <v>66.7</v>
      </c>
      <c r="X48" s="122">
        <v>50</v>
      </c>
      <c r="Y48" s="122">
        <v>50</v>
      </c>
      <c r="Z48" s="122">
        <v>21.4</v>
      </c>
      <c r="AA48" s="122">
        <v>61.1</v>
      </c>
      <c r="AB48" s="167"/>
      <c r="AC48" s="122">
        <v>0</v>
      </c>
      <c r="AD48" s="122">
        <v>0.05</v>
      </c>
      <c r="AE48" s="122">
        <v>0.05</v>
      </c>
      <c r="AF48" s="122">
        <v>0.08</v>
      </c>
      <c r="AG48" s="122">
        <v>0.2</v>
      </c>
      <c r="AH48" s="122">
        <v>0.24</v>
      </c>
      <c r="AI48" s="122">
        <v>0.67</v>
      </c>
      <c r="AJ48" s="122">
        <v>0.19</v>
      </c>
      <c r="AK48" s="167"/>
      <c r="AL48" s="122">
        <v>0</v>
      </c>
      <c r="AM48" s="122">
        <v>0.03</v>
      </c>
      <c r="AN48" s="122">
        <v>0.03</v>
      </c>
      <c r="AO48" s="122">
        <v>0.04</v>
      </c>
      <c r="AP48" s="122">
        <v>0.1</v>
      </c>
      <c r="AQ48" s="122">
        <v>0.12</v>
      </c>
      <c r="AR48" s="122">
        <v>0.34</v>
      </c>
      <c r="AS48" s="122">
        <v>0.09</v>
      </c>
      <c r="AT48" s="166"/>
      <c r="AU48" s="122">
        <v>0</v>
      </c>
      <c r="AV48" s="122">
        <v>0.47</v>
      </c>
      <c r="AW48" s="122">
        <v>0.54</v>
      </c>
      <c r="AX48" s="122">
        <v>0.26</v>
      </c>
      <c r="AY48" s="122">
        <v>0.27</v>
      </c>
      <c r="AZ48" s="122">
        <v>0.26</v>
      </c>
      <c r="BA48" s="122">
        <v>0.28999999999999998</v>
      </c>
      <c r="BB48" s="122">
        <v>0.3</v>
      </c>
      <c r="BC48" s="166"/>
      <c r="BD48" s="122">
        <v>2.42</v>
      </c>
      <c r="BE48" s="105"/>
    </row>
    <row r="49" spans="1:57" ht="12.75">
      <c r="A49" s="123" t="s">
        <v>599</v>
      </c>
      <c r="B49" s="122">
        <v>100</v>
      </c>
      <c r="C49" s="122">
        <v>52.2</v>
      </c>
      <c r="D49" s="122">
        <v>43.6</v>
      </c>
      <c r="E49" s="122">
        <v>52.7</v>
      </c>
      <c r="F49" s="122">
        <v>48.2</v>
      </c>
      <c r="G49" s="122">
        <v>64.599999999999994</v>
      </c>
      <c r="H49" s="122">
        <v>37.799999999999997</v>
      </c>
      <c r="I49" s="122">
        <v>57</v>
      </c>
      <c r="J49" s="122">
        <v>0</v>
      </c>
      <c r="K49" s="122">
        <v>100</v>
      </c>
      <c r="L49" s="122">
        <v>100</v>
      </c>
      <c r="M49" s="122">
        <v>87.6</v>
      </c>
      <c r="N49" s="122">
        <v>87.7</v>
      </c>
      <c r="O49" s="122">
        <v>76.3</v>
      </c>
      <c r="P49" s="122">
        <v>24.9</v>
      </c>
      <c r="Q49" s="122">
        <v>4.2</v>
      </c>
      <c r="R49" s="122">
        <v>68.7</v>
      </c>
      <c r="S49" s="122">
        <v>0</v>
      </c>
      <c r="T49" s="122">
        <v>100</v>
      </c>
      <c r="U49" s="122">
        <v>68.400000000000006</v>
      </c>
      <c r="V49" s="122">
        <v>56.8</v>
      </c>
      <c r="W49" s="122">
        <v>64.3</v>
      </c>
      <c r="X49" s="122">
        <v>56.5</v>
      </c>
      <c r="Y49" s="122">
        <v>34.700000000000003</v>
      </c>
      <c r="Z49" s="122">
        <v>7.6</v>
      </c>
      <c r="AA49" s="122">
        <v>62.3</v>
      </c>
      <c r="AB49" s="167"/>
      <c r="AC49" s="122">
        <v>0</v>
      </c>
      <c r="AD49" s="122">
        <v>0.51</v>
      </c>
      <c r="AE49" s="122">
        <v>0.51</v>
      </c>
      <c r="AF49" s="122">
        <v>0.54</v>
      </c>
      <c r="AG49" s="122">
        <v>0.56999999999999995</v>
      </c>
      <c r="AH49" s="122">
        <v>0.76</v>
      </c>
      <c r="AI49" s="122">
        <v>1.9</v>
      </c>
      <c r="AJ49" s="122">
        <v>0.68</v>
      </c>
      <c r="AK49" s="167"/>
      <c r="AL49" s="122">
        <v>0</v>
      </c>
      <c r="AM49" s="122">
        <v>0.26</v>
      </c>
      <c r="AN49" s="122">
        <v>0.25</v>
      </c>
      <c r="AO49" s="122">
        <v>0.27</v>
      </c>
      <c r="AP49" s="122">
        <v>0.28999999999999998</v>
      </c>
      <c r="AQ49" s="122">
        <v>0.38</v>
      </c>
      <c r="AR49" s="122">
        <v>0.95</v>
      </c>
      <c r="AS49" s="122">
        <v>0.34</v>
      </c>
      <c r="AT49" s="166"/>
      <c r="AU49" s="122">
        <v>0</v>
      </c>
      <c r="AV49" s="122">
        <v>0.33</v>
      </c>
      <c r="AW49" s="122">
        <v>0.27</v>
      </c>
      <c r="AX49" s="122">
        <v>0.1</v>
      </c>
      <c r="AY49" s="122">
        <v>0.03</v>
      </c>
      <c r="AZ49" s="122">
        <v>0.13</v>
      </c>
      <c r="BA49" s="122">
        <v>0.46</v>
      </c>
      <c r="BB49" s="122">
        <v>0.19</v>
      </c>
      <c r="BC49" s="166"/>
      <c r="BD49" s="122">
        <v>5.92</v>
      </c>
      <c r="BE49" s="105"/>
    </row>
    <row r="50" spans="1:57" ht="12.75">
      <c r="A50" s="123" t="s">
        <v>603</v>
      </c>
      <c r="B50" s="122">
        <v>100</v>
      </c>
      <c r="C50" s="122">
        <v>74.5</v>
      </c>
      <c r="D50" s="122">
        <v>62</v>
      </c>
      <c r="E50" s="122">
        <v>67.2</v>
      </c>
      <c r="F50" s="122">
        <v>54</v>
      </c>
      <c r="G50" s="122">
        <v>50.2</v>
      </c>
      <c r="H50" s="122">
        <v>9.6</v>
      </c>
      <c r="I50" s="122">
        <v>59.7</v>
      </c>
      <c r="J50" s="122">
        <v>0</v>
      </c>
      <c r="K50" s="122">
        <v>100</v>
      </c>
      <c r="L50" s="122">
        <v>59.6</v>
      </c>
      <c r="M50" s="122">
        <v>27.5</v>
      </c>
      <c r="N50" s="122">
        <v>20.100000000000001</v>
      </c>
      <c r="O50" s="122">
        <v>13.3</v>
      </c>
      <c r="P50" s="122">
        <v>7.7</v>
      </c>
      <c r="Q50" s="122">
        <v>1.2</v>
      </c>
      <c r="R50" s="122">
        <v>32.799999999999997</v>
      </c>
      <c r="S50" s="122">
        <v>0</v>
      </c>
      <c r="T50" s="122">
        <v>100</v>
      </c>
      <c r="U50" s="122">
        <v>65.2</v>
      </c>
      <c r="V50" s="122">
        <v>37.1</v>
      </c>
      <c r="W50" s="122">
        <v>30.6</v>
      </c>
      <c r="X50" s="122">
        <v>21.1</v>
      </c>
      <c r="Y50" s="122">
        <v>13.1</v>
      </c>
      <c r="Z50" s="122">
        <v>2.2999999999999998</v>
      </c>
      <c r="AA50" s="122">
        <v>42.3</v>
      </c>
      <c r="AB50" s="167"/>
      <c r="AC50" s="122">
        <v>0</v>
      </c>
      <c r="AD50" s="122">
        <v>0.32</v>
      </c>
      <c r="AE50" s="122">
        <v>0.37</v>
      </c>
      <c r="AF50" s="122">
        <v>0.63</v>
      </c>
      <c r="AG50" s="122">
        <v>0.92</v>
      </c>
      <c r="AH50" s="122">
        <v>1.17</v>
      </c>
      <c r="AI50" s="122">
        <v>1.98</v>
      </c>
      <c r="AJ50" s="122">
        <v>0.77</v>
      </c>
      <c r="AK50" s="167"/>
      <c r="AL50" s="122">
        <v>0</v>
      </c>
      <c r="AM50" s="122">
        <v>0.16</v>
      </c>
      <c r="AN50" s="122">
        <v>0.19</v>
      </c>
      <c r="AO50" s="122">
        <v>0.32</v>
      </c>
      <c r="AP50" s="122">
        <v>0.46</v>
      </c>
      <c r="AQ50" s="122">
        <v>0.59</v>
      </c>
      <c r="AR50" s="122">
        <v>0.99</v>
      </c>
      <c r="AS50" s="122">
        <v>0.39</v>
      </c>
      <c r="AT50" s="166"/>
      <c r="AU50" s="122">
        <v>0</v>
      </c>
      <c r="AV50" s="122">
        <v>0.02</v>
      </c>
      <c r="AW50" s="122">
        <v>0.02</v>
      </c>
      <c r="AX50" s="122">
        <v>0.11</v>
      </c>
      <c r="AY50" s="122">
        <v>0.2</v>
      </c>
      <c r="AZ50" s="122">
        <v>0.21</v>
      </c>
      <c r="BA50" s="122">
        <v>0.46</v>
      </c>
      <c r="BB50" s="122">
        <v>0.15</v>
      </c>
      <c r="BC50" s="166"/>
      <c r="BD50" s="122">
        <v>6.56</v>
      </c>
      <c r="BE50" s="105"/>
    </row>
    <row r="51" spans="1:57" ht="12.75">
      <c r="A51" s="123" t="s">
        <v>652</v>
      </c>
      <c r="B51" s="122">
        <v>100</v>
      </c>
      <c r="C51" s="122">
        <v>50</v>
      </c>
      <c r="D51" s="122">
        <v>40</v>
      </c>
      <c r="E51" s="122">
        <v>33.299999999999997</v>
      </c>
      <c r="F51" s="122">
        <v>22.2</v>
      </c>
      <c r="G51" s="122">
        <v>25</v>
      </c>
      <c r="H51" s="122">
        <v>15</v>
      </c>
      <c r="I51" s="122">
        <v>40.799999999999997</v>
      </c>
      <c r="J51" s="122">
        <v>0</v>
      </c>
      <c r="K51" s="122">
        <v>100</v>
      </c>
      <c r="L51" s="122">
        <v>100</v>
      </c>
      <c r="M51" s="122">
        <v>100</v>
      </c>
      <c r="N51" s="122">
        <v>100</v>
      </c>
      <c r="O51" s="122">
        <v>100</v>
      </c>
      <c r="P51" s="122">
        <v>100</v>
      </c>
      <c r="Q51" s="122">
        <v>100</v>
      </c>
      <c r="R51" s="122">
        <v>100</v>
      </c>
      <c r="S51" s="122">
        <v>0</v>
      </c>
      <c r="T51" s="122">
        <v>100</v>
      </c>
      <c r="U51" s="122">
        <v>66.7</v>
      </c>
      <c r="V51" s="122">
        <v>57.1</v>
      </c>
      <c r="W51" s="122">
        <v>50</v>
      </c>
      <c r="X51" s="122">
        <v>36.4</v>
      </c>
      <c r="Y51" s="122">
        <v>40</v>
      </c>
      <c r="Z51" s="122">
        <v>26.1</v>
      </c>
      <c r="AA51" s="122">
        <v>57.9</v>
      </c>
      <c r="AB51" s="167"/>
      <c r="AC51" s="122">
        <v>0</v>
      </c>
      <c r="AD51" s="122">
        <v>0.28000000000000003</v>
      </c>
      <c r="AE51" s="122">
        <v>0.28000000000000003</v>
      </c>
      <c r="AF51" s="122">
        <v>0.28000000000000003</v>
      </c>
      <c r="AG51" s="122">
        <v>0.28000000000000003</v>
      </c>
      <c r="AH51" s="122">
        <v>0.36</v>
      </c>
      <c r="AI51" s="122">
        <v>0.36</v>
      </c>
      <c r="AJ51" s="122">
        <v>0.26</v>
      </c>
      <c r="AK51" s="122">
        <v>1.99</v>
      </c>
      <c r="AL51" s="122">
        <v>0</v>
      </c>
      <c r="AM51" s="122">
        <v>0.14000000000000001</v>
      </c>
      <c r="AN51" s="122">
        <v>0.14000000000000001</v>
      </c>
      <c r="AO51" s="122">
        <v>0.14000000000000001</v>
      </c>
      <c r="AP51" s="122">
        <v>0.14000000000000001</v>
      </c>
      <c r="AQ51" s="122">
        <v>0.18</v>
      </c>
      <c r="AR51" s="122">
        <v>0.18</v>
      </c>
      <c r="AS51" s="122">
        <v>0.13</v>
      </c>
      <c r="AT51" s="122">
        <v>1</v>
      </c>
      <c r="AU51" s="122">
        <v>0</v>
      </c>
      <c r="AV51" s="122">
        <v>0.47</v>
      </c>
      <c r="AW51" s="122">
        <v>0.54</v>
      </c>
      <c r="AX51" s="122">
        <v>0.49</v>
      </c>
      <c r="AY51" s="122">
        <v>0.5</v>
      </c>
      <c r="AZ51" s="122">
        <v>0.37</v>
      </c>
      <c r="BA51" s="122">
        <v>0.44</v>
      </c>
      <c r="BB51" s="122">
        <v>0.4</v>
      </c>
      <c r="BC51" s="122">
        <v>0.16</v>
      </c>
      <c r="BD51" s="122">
        <v>3.95</v>
      </c>
      <c r="BE51" s="105"/>
    </row>
    <row r="52" spans="1:57" ht="12.75">
      <c r="A52" s="216" t="s">
        <v>1986</v>
      </c>
      <c r="B52" s="122">
        <v>100</v>
      </c>
      <c r="C52" s="122">
        <v>50</v>
      </c>
      <c r="D52" s="122">
        <v>40</v>
      </c>
      <c r="E52" s="122">
        <v>50</v>
      </c>
      <c r="F52" s="122">
        <v>44.4</v>
      </c>
      <c r="G52" s="122">
        <v>41.7</v>
      </c>
      <c r="H52" s="122">
        <v>25</v>
      </c>
      <c r="I52" s="122">
        <v>50.2</v>
      </c>
      <c r="J52" s="122">
        <v>88.2</v>
      </c>
      <c r="K52" s="122">
        <v>100</v>
      </c>
      <c r="L52" s="122">
        <v>100</v>
      </c>
      <c r="M52" s="122">
        <v>100</v>
      </c>
      <c r="N52" s="122">
        <v>100</v>
      </c>
      <c r="O52" s="122">
        <v>100</v>
      </c>
      <c r="P52" s="122">
        <v>83.3</v>
      </c>
      <c r="Q52" s="122">
        <v>83.3</v>
      </c>
      <c r="R52" s="122">
        <v>95.2</v>
      </c>
      <c r="S52" s="122">
        <v>2.6</v>
      </c>
      <c r="T52" s="122">
        <v>100</v>
      </c>
      <c r="U52" s="122">
        <v>66.7</v>
      </c>
      <c r="V52" s="122">
        <v>57.1</v>
      </c>
      <c r="W52" s="122">
        <v>66.7</v>
      </c>
      <c r="X52" s="122">
        <v>61.5</v>
      </c>
      <c r="Y52" s="122">
        <v>55.6</v>
      </c>
      <c r="Z52" s="122">
        <v>38.5</v>
      </c>
      <c r="AA52" s="122">
        <v>65.7</v>
      </c>
      <c r="AB52" s="122">
        <v>5</v>
      </c>
      <c r="AC52" s="122">
        <v>0</v>
      </c>
      <c r="AD52" s="122">
        <v>0.4</v>
      </c>
      <c r="AE52" s="122">
        <v>0.4</v>
      </c>
      <c r="AF52" s="122">
        <v>0.4</v>
      </c>
      <c r="AG52" s="122">
        <v>0.4</v>
      </c>
      <c r="AH52" s="122">
        <v>0.49</v>
      </c>
      <c r="AI52" s="122">
        <v>0.49</v>
      </c>
      <c r="AJ52" s="122">
        <v>0.37</v>
      </c>
      <c r="AK52" s="122">
        <v>1.73</v>
      </c>
      <c r="AL52" s="122">
        <v>0</v>
      </c>
      <c r="AM52" s="122">
        <v>0.2</v>
      </c>
      <c r="AN52" s="122">
        <v>0.2</v>
      </c>
      <c r="AO52" s="122">
        <v>0.2</v>
      </c>
      <c r="AP52" s="122">
        <v>0.2</v>
      </c>
      <c r="AQ52" s="122">
        <v>0.24</v>
      </c>
      <c r="AR52" s="122">
        <v>0.24</v>
      </c>
      <c r="AS52" s="122">
        <v>0.19</v>
      </c>
      <c r="AT52" s="122">
        <v>0.87</v>
      </c>
      <c r="AU52" s="122">
        <v>0</v>
      </c>
      <c r="AV52" s="122">
        <v>0.32</v>
      </c>
      <c r="AW52" s="122">
        <v>0.39</v>
      </c>
      <c r="AX52" s="122">
        <v>0.12</v>
      </c>
      <c r="AY52" s="122">
        <v>0.09</v>
      </c>
      <c r="AZ52" s="122">
        <v>0.14000000000000001</v>
      </c>
      <c r="BA52" s="122">
        <v>0.2</v>
      </c>
      <c r="BB52" s="122">
        <v>0.18</v>
      </c>
      <c r="BC52" s="122">
        <v>0.16</v>
      </c>
      <c r="BD52" s="122">
        <v>4.04</v>
      </c>
      <c r="BE52" s="105"/>
    </row>
    <row r="53" spans="1:57" ht="12.75">
      <c r="A53" s="216" t="s">
        <v>1989</v>
      </c>
      <c r="B53" s="122">
        <v>100</v>
      </c>
      <c r="C53" s="122">
        <v>56.8</v>
      </c>
      <c r="D53" s="122">
        <v>45.4</v>
      </c>
      <c r="E53" s="122">
        <v>54.3</v>
      </c>
      <c r="F53" s="122">
        <v>49.8</v>
      </c>
      <c r="G53" s="122">
        <v>50</v>
      </c>
      <c r="H53" s="122">
        <v>38.6</v>
      </c>
      <c r="I53" s="122">
        <v>56.4</v>
      </c>
      <c r="J53" s="122">
        <v>0</v>
      </c>
      <c r="K53" s="122">
        <v>100</v>
      </c>
      <c r="L53" s="122">
        <v>100</v>
      </c>
      <c r="M53" s="122">
        <v>100</v>
      </c>
      <c r="N53" s="122">
        <v>100</v>
      </c>
      <c r="O53" s="122">
        <v>97</v>
      </c>
      <c r="P53" s="122">
        <v>97.5</v>
      </c>
      <c r="Q53" s="122">
        <v>70.7</v>
      </c>
      <c r="R53" s="122">
        <v>95</v>
      </c>
      <c r="S53" s="122">
        <v>0</v>
      </c>
      <c r="T53" s="122">
        <v>100</v>
      </c>
      <c r="U53" s="122">
        <v>71.8</v>
      </c>
      <c r="V53" s="122">
        <v>61.9</v>
      </c>
      <c r="W53" s="122">
        <v>70.099999999999994</v>
      </c>
      <c r="X53" s="122">
        <v>65.5</v>
      </c>
      <c r="Y53" s="122">
        <v>65.900000000000006</v>
      </c>
      <c r="Z53" s="122">
        <v>49.6</v>
      </c>
      <c r="AA53" s="122">
        <v>70.8</v>
      </c>
      <c r="AB53" s="167"/>
      <c r="AC53" s="122">
        <v>0</v>
      </c>
      <c r="AD53" s="122">
        <v>0.06</v>
      </c>
      <c r="AE53" s="122">
        <v>0.06</v>
      </c>
      <c r="AF53" s="122">
        <v>7.0000000000000007E-2</v>
      </c>
      <c r="AG53" s="122">
        <v>0.1</v>
      </c>
      <c r="AH53" s="122">
        <v>0.12</v>
      </c>
      <c r="AI53" s="122">
        <v>0.27</v>
      </c>
      <c r="AJ53" s="122">
        <v>0.1</v>
      </c>
      <c r="AK53" s="166"/>
      <c r="AL53" s="122">
        <v>0</v>
      </c>
      <c r="AM53" s="122">
        <v>0.03</v>
      </c>
      <c r="AN53" s="122">
        <v>0.03</v>
      </c>
      <c r="AO53" s="122">
        <v>0.04</v>
      </c>
      <c r="AP53" s="122">
        <v>0.05</v>
      </c>
      <c r="AQ53" s="122">
        <v>0.06</v>
      </c>
      <c r="AR53" s="122">
        <v>0.14000000000000001</v>
      </c>
      <c r="AS53" s="122">
        <v>0.05</v>
      </c>
      <c r="AT53" s="166"/>
      <c r="AU53" s="122">
        <v>0</v>
      </c>
      <c r="AV53" s="122">
        <v>0.35</v>
      </c>
      <c r="AW53" s="122">
        <v>0.42</v>
      </c>
      <c r="AX53" s="122">
        <v>0.22</v>
      </c>
      <c r="AY53" s="122">
        <v>0.17</v>
      </c>
      <c r="AZ53" s="122">
        <v>0.16</v>
      </c>
      <c r="BA53" s="122">
        <v>0.22</v>
      </c>
      <c r="BB53" s="122">
        <v>0.22</v>
      </c>
      <c r="BC53" s="166"/>
      <c r="BD53" s="122">
        <v>1.77</v>
      </c>
      <c r="BE53" s="105"/>
    </row>
    <row r="54" spans="1:57" ht="12.75">
      <c r="A54" s="216" t="s">
        <v>1990</v>
      </c>
      <c r="B54" s="122">
        <v>100</v>
      </c>
      <c r="C54" s="122">
        <v>54.2</v>
      </c>
      <c r="D54" s="122">
        <v>43.4</v>
      </c>
      <c r="E54" s="122">
        <v>52.7</v>
      </c>
      <c r="F54" s="122">
        <v>48.8</v>
      </c>
      <c r="G54" s="122">
        <v>41.2</v>
      </c>
      <c r="H54" s="122">
        <v>17.899999999999999</v>
      </c>
      <c r="I54" s="122">
        <v>51.2</v>
      </c>
      <c r="J54" s="122">
        <v>0</v>
      </c>
      <c r="K54" s="122">
        <v>100</v>
      </c>
      <c r="L54" s="122">
        <v>100</v>
      </c>
      <c r="M54" s="122">
        <v>100</v>
      </c>
      <c r="N54" s="122">
        <v>100</v>
      </c>
      <c r="O54" s="122">
        <v>99.8</v>
      </c>
      <c r="P54" s="122">
        <v>96</v>
      </c>
      <c r="Q54" s="122">
        <v>72.2</v>
      </c>
      <c r="R54" s="122">
        <v>95.4</v>
      </c>
      <c r="S54" s="122">
        <v>0</v>
      </c>
      <c r="T54" s="122">
        <v>100</v>
      </c>
      <c r="U54" s="122">
        <v>69.900000000000006</v>
      </c>
      <c r="V54" s="122">
        <v>60.2</v>
      </c>
      <c r="W54" s="122">
        <v>68.8</v>
      </c>
      <c r="X54" s="122">
        <v>65.3</v>
      </c>
      <c r="Y54" s="122">
        <v>57.3</v>
      </c>
      <c r="Z54" s="122">
        <v>28.3</v>
      </c>
      <c r="AA54" s="122">
        <v>66.599999999999994</v>
      </c>
      <c r="AB54" s="167"/>
      <c r="AC54" s="122">
        <v>0</v>
      </c>
      <c r="AD54" s="122">
        <v>0.05</v>
      </c>
      <c r="AE54" s="122">
        <v>0.05</v>
      </c>
      <c r="AF54" s="122">
        <v>0.05</v>
      </c>
      <c r="AG54" s="122">
        <v>0.06</v>
      </c>
      <c r="AH54" s="122">
        <v>0.51</v>
      </c>
      <c r="AI54" s="122">
        <v>1.69</v>
      </c>
      <c r="AJ54" s="122">
        <v>0.34</v>
      </c>
      <c r="AK54" s="167"/>
      <c r="AL54" s="122">
        <v>0</v>
      </c>
      <c r="AM54" s="122">
        <v>0.02</v>
      </c>
      <c r="AN54" s="122">
        <v>0.02</v>
      </c>
      <c r="AO54" s="122">
        <v>0.03</v>
      </c>
      <c r="AP54" s="122">
        <v>0.03</v>
      </c>
      <c r="AQ54" s="122">
        <v>0.26</v>
      </c>
      <c r="AR54" s="122">
        <v>0.85</v>
      </c>
      <c r="AS54" s="122">
        <v>0.17</v>
      </c>
      <c r="AT54" s="166"/>
      <c r="AU54" s="122">
        <v>0</v>
      </c>
      <c r="AV54" s="122">
        <v>0.39</v>
      </c>
      <c r="AW54" s="122">
        <v>0.46</v>
      </c>
      <c r="AX54" s="122">
        <v>0.24</v>
      </c>
      <c r="AY54" s="122">
        <v>0.21</v>
      </c>
      <c r="AZ54" s="122">
        <v>7.0000000000000007E-2</v>
      </c>
      <c r="BA54" s="122">
        <v>0.09</v>
      </c>
      <c r="BB54" s="122">
        <v>0.21</v>
      </c>
      <c r="BC54" s="166"/>
      <c r="BD54" s="122">
        <v>3.58</v>
      </c>
      <c r="BE54" s="105"/>
    </row>
    <row r="55" spans="1:57" ht="12.75">
      <c r="A55" s="216" t="s">
        <v>1991</v>
      </c>
      <c r="B55" s="122">
        <v>100</v>
      </c>
      <c r="C55" s="122">
        <v>64.5</v>
      </c>
      <c r="D55" s="122">
        <v>48</v>
      </c>
      <c r="E55" s="122">
        <v>57.8</v>
      </c>
      <c r="F55" s="122">
        <v>55.7</v>
      </c>
      <c r="G55" s="122">
        <v>50.2</v>
      </c>
      <c r="H55" s="122">
        <v>0</v>
      </c>
      <c r="I55" s="122">
        <v>53.7</v>
      </c>
      <c r="J55" s="122">
        <v>0</v>
      </c>
      <c r="K55" s="122">
        <v>100</v>
      </c>
      <c r="L55" s="122">
        <v>100</v>
      </c>
      <c r="M55" s="122">
        <v>100</v>
      </c>
      <c r="N55" s="122">
        <v>96.8</v>
      </c>
      <c r="O55" s="122">
        <v>100</v>
      </c>
      <c r="P55" s="122">
        <v>95.1</v>
      </c>
      <c r="Q55" s="122">
        <v>0</v>
      </c>
      <c r="R55" s="122">
        <v>84.6</v>
      </c>
      <c r="S55" s="122">
        <v>0</v>
      </c>
      <c r="T55" s="122">
        <v>100</v>
      </c>
      <c r="U55" s="122">
        <v>77.5</v>
      </c>
      <c r="V55" s="122">
        <v>64.3</v>
      </c>
      <c r="W55" s="122">
        <v>72</v>
      </c>
      <c r="X55" s="122">
        <v>71.2</v>
      </c>
      <c r="Y55" s="122">
        <v>65.3</v>
      </c>
      <c r="Z55" s="166"/>
      <c r="AA55" s="122">
        <v>65.7</v>
      </c>
      <c r="AB55" s="167"/>
      <c r="AC55" s="122">
        <v>0</v>
      </c>
      <c r="AD55" s="122">
        <v>0.02</v>
      </c>
      <c r="AE55" s="122">
        <v>0.02</v>
      </c>
      <c r="AF55" s="122">
        <v>0.03</v>
      </c>
      <c r="AG55" s="122">
        <v>0.05</v>
      </c>
      <c r="AH55" s="122">
        <v>0.63</v>
      </c>
      <c r="AI55" s="166"/>
      <c r="AJ55" s="122">
        <v>0.13</v>
      </c>
      <c r="AK55" s="166"/>
      <c r="AL55" s="122">
        <v>0</v>
      </c>
      <c r="AM55" s="122">
        <v>0.01</v>
      </c>
      <c r="AN55" s="122">
        <v>0.01</v>
      </c>
      <c r="AO55" s="122">
        <v>0.01</v>
      </c>
      <c r="AP55" s="122">
        <v>0.03</v>
      </c>
      <c r="AQ55" s="122">
        <v>0.32</v>
      </c>
      <c r="AR55" s="166"/>
      <c r="AS55" s="122">
        <v>0.06</v>
      </c>
      <c r="AT55" s="166"/>
      <c r="AU55" s="122">
        <v>0</v>
      </c>
      <c r="AV55" s="122">
        <v>0.28999999999999998</v>
      </c>
      <c r="AW55" s="122">
        <v>0.38</v>
      </c>
      <c r="AX55" s="122">
        <v>0.2</v>
      </c>
      <c r="AY55" s="122">
        <v>0.14000000000000001</v>
      </c>
      <c r="AZ55" s="122">
        <v>0.05</v>
      </c>
      <c r="BA55" s="166"/>
      <c r="BB55" s="122">
        <v>0.18</v>
      </c>
      <c r="BC55" s="166"/>
      <c r="BD55" s="122">
        <v>2.86</v>
      </c>
      <c r="BE55" s="105"/>
    </row>
    <row r="56" spans="1:57" ht="12.75">
      <c r="A56" s="216" t="s">
        <v>1992</v>
      </c>
      <c r="B56" s="122">
        <v>100</v>
      </c>
      <c r="C56" s="122">
        <v>61.8</v>
      </c>
      <c r="D56" s="122">
        <v>46</v>
      </c>
      <c r="E56" s="122">
        <v>57.2</v>
      </c>
      <c r="F56" s="122">
        <v>53.6</v>
      </c>
      <c r="G56" s="122">
        <v>50.7</v>
      </c>
      <c r="H56" s="122">
        <v>0</v>
      </c>
      <c r="I56" s="122">
        <v>52.7</v>
      </c>
      <c r="J56" s="122">
        <v>0</v>
      </c>
      <c r="K56" s="122">
        <v>100</v>
      </c>
      <c r="L56" s="122">
        <v>100</v>
      </c>
      <c r="M56" s="122">
        <v>100</v>
      </c>
      <c r="N56" s="122">
        <v>100</v>
      </c>
      <c r="O56" s="122">
        <v>100</v>
      </c>
      <c r="P56" s="122">
        <v>96.9</v>
      </c>
      <c r="Q56" s="122">
        <v>0</v>
      </c>
      <c r="R56" s="122">
        <v>85.3</v>
      </c>
      <c r="S56" s="122">
        <v>0</v>
      </c>
      <c r="T56" s="122">
        <v>100</v>
      </c>
      <c r="U56" s="122">
        <v>75.5</v>
      </c>
      <c r="V56" s="122">
        <v>62.5</v>
      </c>
      <c r="W56" s="122">
        <v>72.400000000000006</v>
      </c>
      <c r="X56" s="122">
        <v>69.5</v>
      </c>
      <c r="Y56" s="122">
        <v>66.3</v>
      </c>
      <c r="Z56" s="167"/>
      <c r="AA56" s="122">
        <v>65.2</v>
      </c>
      <c r="AB56" s="167"/>
      <c r="AC56" s="122">
        <v>0</v>
      </c>
      <c r="AD56" s="122">
        <v>0.03</v>
      </c>
      <c r="AE56" s="122">
        <v>0.03</v>
      </c>
      <c r="AF56" s="122">
        <v>0.02</v>
      </c>
      <c r="AG56" s="122">
        <v>0.03</v>
      </c>
      <c r="AH56" s="122">
        <v>0.5</v>
      </c>
      <c r="AI56" s="167"/>
      <c r="AJ56" s="122">
        <v>0.1</v>
      </c>
      <c r="AK56" s="167"/>
      <c r="AL56" s="122">
        <v>0</v>
      </c>
      <c r="AM56" s="122">
        <v>0.01</v>
      </c>
      <c r="AN56" s="122">
        <v>0.01</v>
      </c>
      <c r="AO56" s="122">
        <v>0.01</v>
      </c>
      <c r="AP56" s="122">
        <v>0.02</v>
      </c>
      <c r="AQ56" s="122">
        <v>0.25</v>
      </c>
      <c r="AR56" s="166"/>
      <c r="AS56" s="122">
        <v>0.05</v>
      </c>
      <c r="AT56" s="166"/>
      <c r="AU56" s="122">
        <v>0</v>
      </c>
      <c r="AV56" s="122">
        <v>0.32</v>
      </c>
      <c r="AW56" s="122">
        <v>0.42</v>
      </c>
      <c r="AX56" s="122">
        <v>0.22</v>
      </c>
      <c r="AY56" s="122">
        <v>0.17</v>
      </c>
      <c r="AZ56" s="122">
        <v>0.02</v>
      </c>
      <c r="BA56" s="166"/>
      <c r="BB56" s="122">
        <v>0.19</v>
      </c>
      <c r="BC56" s="166"/>
      <c r="BD56" s="122">
        <v>2.71</v>
      </c>
      <c r="BE56" s="105"/>
    </row>
    <row r="57" spans="1:57" ht="12.75">
      <c r="A57" s="123" t="s">
        <v>1993</v>
      </c>
      <c r="B57" s="122">
        <v>100</v>
      </c>
      <c r="C57" s="122">
        <v>63.2</v>
      </c>
      <c r="D57" s="122">
        <v>48.2</v>
      </c>
      <c r="E57" s="122">
        <v>56.8</v>
      </c>
      <c r="F57" s="122">
        <v>54.7</v>
      </c>
      <c r="G57" s="122">
        <v>60.8</v>
      </c>
      <c r="H57" s="122">
        <v>49.4</v>
      </c>
      <c r="I57" s="122">
        <v>61.9</v>
      </c>
      <c r="J57" s="122">
        <v>0</v>
      </c>
      <c r="K57" s="122">
        <v>100</v>
      </c>
      <c r="L57" s="122">
        <v>100</v>
      </c>
      <c r="M57" s="122">
        <v>67.3</v>
      </c>
      <c r="N57" s="122">
        <v>62.4</v>
      </c>
      <c r="O57" s="122">
        <v>58.9</v>
      </c>
      <c r="P57" s="122">
        <v>61.1</v>
      </c>
      <c r="Q57" s="122">
        <v>36.9</v>
      </c>
      <c r="R57" s="122">
        <v>69.5</v>
      </c>
      <c r="S57" s="122">
        <v>0</v>
      </c>
      <c r="T57" s="122">
        <v>100</v>
      </c>
      <c r="U57" s="122">
        <v>76.599999999999994</v>
      </c>
      <c r="V57" s="122">
        <v>55.8</v>
      </c>
      <c r="W57" s="122">
        <v>59.3</v>
      </c>
      <c r="X57" s="122">
        <v>56.5</v>
      </c>
      <c r="Y57" s="122">
        <v>60.7</v>
      </c>
      <c r="Z57" s="122">
        <v>41.9</v>
      </c>
      <c r="AA57" s="122">
        <v>65.5</v>
      </c>
      <c r="AB57" s="167"/>
      <c r="AC57" s="122">
        <v>0</v>
      </c>
      <c r="AD57" s="122">
        <v>0.11</v>
      </c>
      <c r="AE57" s="122">
        <v>0.31</v>
      </c>
      <c r="AF57" s="122">
        <v>0.36</v>
      </c>
      <c r="AG57" s="122">
        <v>0.53</v>
      </c>
      <c r="AH57" s="122">
        <v>0.5</v>
      </c>
      <c r="AI57" s="122">
        <v>1.31</v>
      </c>
      <c r="AJ57" s="122">
        <v>0.45</v>
      </c>
      <c r="AK57" s="167"/>
      <c r="AL57" s="122">
        <v>0</v>
      </c>
      <c r="AM57" s="122">
        <v>0.06</v>
      </c>
      <c r="AN57" s="122">
        <v>0.16</v>
      </c>
      <c r="AO57" s="122">
        <v>0.18</v>
      </c>
      <c r="AP57" s="122">
        <v>0.27</v>
      </c>
      <c r="AQ57" s="122">
        <v>0.25</v>
      </c>
      <c r="AR57" s="122">
        <v>0.66</v>
      </c>
      <c r="AS57" s="122">
        <v>0.22</v>
      </c>
      <c r="AT57" s="166"/>
      <c r="AU57" s="122">
        <v>0</v>
      </c>
      <c r="AV57" s="122">
        <v>0.27</v>
      </c>
      <c r="AW57" s="122">
        <v>0.27</v>
      </c>
      <c r="AX57" s="122">
        <v>0.19</v>
      </c>
      <c r="AY57" s="122">
        <v>0.18</v>
      </c>
      <c r="AZ57" s="122">
        <v>0.13</v>
      </c>
      <c r="BA57" s="122">
        <v>0.31</v>
      </c>
      <c r="BB57" s="122">
        <v>0.19</v>
      </c>
      <c r="BC57" s="166"/>
      <c r="BD57" s="122">
        <v>9.33</v>
      </c>
      <c r="BE57" s="105"/>
    </row>
    <row r="58" spans="1:57" ht="12.75">
      <c r="A58" s="123" t="s">
        <v>1994</v>
      </c>
      <c r="B58" s="122">
        <v>100</v>
      </c>
      <c r="C58" s="122">
        <v>63.2</v>
      </c>
      <c r="D58" s="122">
        <v>48.2</v>
      </c>
      <c r="E58" s="122">
        <v>56.8</v>
      </c>
      <c r="F58" s="122">
        <v>54.8</v>
      </c>
      <c r="G58" s="122">
        <v>60.8</v>
      </c>
      <c r="H58" s="122">
        <v>49.7</v>
      </c>
      <c r="I58" s="122">
        <v>61.9</v>
      </c>
      <c r="J58" s="122">
        <v>0</v>
      </c>
      <c r="K58" s="122">
        <v>100</v>
      </c>
      <c r="L58" s="122">
        <v>100</v>
      </c>
      <c r="M58" s="122">
        <v>67.3</v>
      </c>
      <c r="N58" s="122">
        <v>62.4</v>
      </c>
      <c r="O58" s="122">
        <v>59</v>
      </c>
      <c r="P58" s="122">
        <v>61.2</v>
      </c>
      <c r="Q58" s="122">
        <v>37.1</v>
      </c>
      <c r="R58" s="122">
        <v>69.599999999999994</v>
      </c>
      <c r="S58" s="122">
        <v>0</v>
      </c>
      <c r="T58" s="122">
        <v>100</v>
      </c>
      <c r="U58" s="122">
        <v>76.599999999999994</v>
      </c>
      <c r="V58" s="122">
        <v>55.8</v>
      </c>
      <c r="W58" s="122">
        <v>59.3</v>
      </c>
      <c r="X58" s="122">
        <v>56.6</v>
      </c>
      <c r="Y58" s="122">
        <v>60.8</v>
      </c>
      <c r="Z58" s="122">
        <v>42.1</v>
      </c>
      <c r="AA58" s="122">
        <v>65.5</v>
      </c>
      <c r="AB58" s="167"/>
      <c r="AC58" s="122">
        <v>0</v>
      </c>
      <c r="AD58" s="122">
        <v>0.11</v>
      </c>
      <c r="AE58" s="122">
        <v>0.31</v>
      </c>
      <c r="AF58" s="122">
        <v>0.36</v>
      </c>
      <c r="AG58" s="122">
        <v>0.53</v>
      </c>
      <c r="AH58" s="122">
        <v>0.5</v>
      </c>
      <c r="AI58" s="122">
        <v>1.31</v>
      </c>
      <c r="AJ58" s="122">
        <v>0.45</v>
      </c>
      <c r="AK58" s="167"/>
      <c r="AL58" s="122">
        <v>0</v>
      </c>
      <c r="AM58" s="122">
        <v>0.06</v>
      </c>
      <c r="AN58" s="122">
        <v>0.16</v>
      </c>
      <c r="AO58" s="122">
        <v>0.18</v>
      </c>
      <c r="AP58" s="122">
        <v>0.27</v>
      </c>
      <c r="AQ58" s="122">
        <v>0.25</v>
      </c>
      <c r="AR58" s="122">
        <v>0.66</v>
      </c>
      <c r="AS58" s="122">
        <v>0.22</v>
      </c>
      <c r="AT58" s="166"/>
      <c r="AU58" s="122">
        <v>0</v>
      </c>
      <c r="AV58" s="122">
        <v>0.27</v>
      </c>
      <c r="AW58" s="122">
        <v>0.27</v>
      </c>
      <c r="AX58" s="122">
        <v>0.19</v>
      </c>
      <c r="AY58" s="122">
        <v>0.18</v>
      </c>
      <c r="AZ58" s="122">
        <v>0.13</v>
      </c>
      <c r="BA58" s="122">
        <v>0.31</v>
      </c>
      <c r="BB58" s="122">
        <v>0.19</v>
      </c>
      <c r="BC58" s="166"/>
      <c r="BD58" s="122">
        <v>8.86</v>
      </c>
      <c r="BE58" s="105"/>
    </row>
    <row r="59" spans="1:57" ht="12.75">
      <c r="A59" s="123" t="s">
        <v>1995</v>
      </c>
      <c r="B59" s="122">
        <v>100</v>
      </c>
      <c r="C59" s="122">
        <v>59.2</v>
      </c>
      <c r="D59" s="122">
        <v>48.8</v>
      </c>
      <c r="E59" s="122">
        <v>57.3</v>
      </c>
      <c r="F59" s="122">
        <v>43.8</v>
      </c>
      <c r="G59" s="122">
        <v>28</v>
      </c>
      <c r="H59" s="122">
        <v>19.5</v>
      </c>
      <c r="I59" s="122">
        <v>51</v>
      </c>
      <c r="J59" s="122">
        <v>0</v>
      </c>
      <c r="K59" s="122">
        <v>100</v>
      </c>
      <c r="L59" s="122">
        <v>100</v>
      </c>
      <c r="M59" s="122">
        <v>100</v>
      </c>
      <c r="N59" s="122">
        <v>100</v>
      </c>
      <c r="O59" s="122">
        <v>95.2</v>
      </c>
      <c r="P59" s="122">
        <v>95.8</v>
      </c>
      <c r="Q59" s="122">
        <v>60</v>
      </c>
      <c r="R59" s="122">
        <v>93</v>
      </c>
      <c r="S59" s="122">
        <v>0</v>
      </c>
      <c r="T59" s="122">
        <v>100</v>
      </c>
      <c r="U59" s="122">
        <v>73.7</v>
      </c>
      <c r="V59" s="122">
        <v>64.900000000000006</v>
      </c>
      <c r="W59" s="122">
        <v>72.5</v>
      </c>
      <c r="X59" s="122">
        <v>59.3</v>
      </c>
      <c r="Y59" s="122">
        <v>42.9</v>
      </c>
      <c r="Z59" s="122">
        <v>28.9</v>
      </c>
      <c r="AA59" s="122">
        <v>65.8</v>
      </c>
      <c r="AB59" s="167"/>
      <c r="AC59" s="122">
        <v>0</v>
      </c>
      <c r="AD59" s="122">
        <v>0.12</v>
      </c>
      <c r="AE59" s="122">
        <v>0.46</v>
      </c>
      <c r="AF59" s="122">
        <v>0.46</v>
      </c>
      <c r="AG59" s="122">
        <v>0.9</v>
      </c>
      <c r="AH59" s="122">
        <v>0.87</v>
      </c>
      <c r="AI59" s="122">
        <v>1.82</v>
      </c>
      <c r="AJ59" s="122">
        <v>0.66</v>
      </c>
      <c r="AK59" s="167"/>
      <c r="AL59" s="122">
        <v>0</v>
      </c>
      <c r="AM59" s="122">
        <v>0.06</v>
      </c>
      <c r="AN59" s="122">
        <v>0.23</v>
      </c>
      <c r="AO59" s="122">
        <v>0.23</v>
      </c>
      <c r="AP59" s="122">
        <v>0.45</v>
      </c>
      <c r="AQ59" s="122">
        <v>0.44</v>
      </c>
      <c r="AR59" s="122">
        <v>0.91</v>
      </c>
      <c r="AS59" s="122">
        <v>0.33</v>
      </c>
      <c r="AT59" s="166"/>
      <c r="AU59" s="122">
        <v>0</v>
      </c>
      <c r="AV59" s="122">
        <v>0.3</v>
      </c>
      <c r="AW59" s="122">
        <v>0.13</v>
      </c>
      <c r="AX59" s="122">
        <v>0.12</v>
      </c>
      <c r="AY59" s="122">
        <v>0.13</v>
      </c>
      <c r="AZ59" s="122">
        <v>0.16</v>
      </c>
      <c r="BA59" s="122">
        <v>0.05</v>
      </c>
      <c r="BB59" s="122">
        <v>0.13</v>
      </c>
      <c r="BC59" s="166"/>
      <c r="BD59" s="122">
        <v>5.87</v>
      </c>
      <c r="BE59" s="105"/>
    </row>
    <row r="60" spans="1:57" ht="12.75">
      <c r="A60" s="123" t="s">
        <v>1996</v>
      </c>
      <c r="B60" s="122">
        <v>100</v>
      </c>
      <c r="C60" s="122">
        <v>59.2</v>
      </c>
      <c r="D60" s="122">
        <v>48.8</v>
      </c>
      <c r="E60" s="122">
        <v>57.3</v>
      </c>
      <c r="F60" s="122">
        <v>43.8</v>
      </c>
      <c r="G60" s="122">
        <v>28</v>
      </c>
      <c r="H60" s="122">
        <v>19.5</v>
      </c>
      <c r="I60" s="122">
        <v>51</v>
      </c>
      <c r="J60" s="122">
        <v>0</v>
      </c>
      <c r="K60" s="122">
        <v>100</v>
      </c>
      <c r="L60" s="122">
        <v>100</v>
      </c>
      <c r="M60" s="122">
        <v>100</v>
      </c>
      <c r="N60" s="122">
        <v>100</v>
      </c>
      <c r="O60" s="122">
        <v>95.2</v>
      </c>
      <c r="P60" s="122">
        <v>95.8</v>
      </c>
      <c r="Q60" s="122">
        <v>60</v>
      </c>
      <c r="R60" s="122">
        <v>93</v>
      </c>
      <c r="S60" s="122">
        <v>0</v>
      </c>
      <c r="T60" s="122">
        <v>100</v>
      </c>
      <c r="U60" s="122">
        <v>73.7</v>
      </c>
      <c r="V60" s="122">
        <v>64.900000000000006</v>
      </c>
      <c r="W60" s="122">
        <v>72.5</v>
      </c>
      <c r="X60" s="122">
        <v>59.3</v>
      </c>
      <c r="Y60" s="122">
        <v>42.9</v>
      </c>
      <c r="Z60" s="122">
        <v>28.9</v>
      </c>
      <c r="AA60" s="122">
        <v>65.8</v>
      </c>
      <c r="AB60" s="167"/>
      <c r="AC60" s="122">
        <v>0</v>
      </c>
      <c r="AD60" s="122">
        <v>0.12</v>
      </c>
      <c r="AE60" s="122">
        <v>0.46</v>
      </c>
      <c r="AF60" s="122">
        <v>0.46</v>
      </c>
      <c r="AG60" s="122">
        <v>0.9</v>
      </c>
      <c r="AH60" s="122">
        <v>0.87</v>
      </c>
      <c r="AI60" s="122">
        <v>1.82</v>
      </c>
      <c r="AJ60" s="122">
        <v>0.66</v>
      </c>
      <c r="AK60" s="167"/>
      <c r="AL60" s="122">
        <v>0</v>
      </c>
      <c r="AM60" s="122">
        <v>0.06</v>
      </c>
      <c r="AN60" s="122">
        <v>0.23</v>
      </c>
      <c r="AO60" s="122">
        <v>0.23</v>
      </c>
      <c r="AP60" s="122">
        <v>0.45</v>
      </c>
      <c r="AQ60" s="122">
        <v>0.44</v>
      </c>
      <c r="AR60" s="122">
        <v>0.91</v>
      </c>
      <c r="AS60" s="122">
        <v>0.33</v>
      </c>
      <c r="AT60" s="166"/>
      <c r="AU60" s="122">
        <v>0</v>
      </c>
      <c r="AV60" s="122">
        <v>0.3</v>
      </c>
      <c r="AW60" s="122">
        <v>0.13</v>
      </c>
      <c r="AX60" s="122">
        <v>0.12</v>
      </c>
      <c r="AY60" s="122">
        <v>0.13</v>
      </c>
      <c r="AZ60" s="122">
        <v>0.16</v>
      </c>
      <c r="BA60" s="122">
        <v>0.05</v>
      </c>
      <c r="BB60" s="122">
        <v>0.13</v>
      </c>
      <c r="BC60" s="166"/>
      <c r="BD60" s="122">
        <v>5.87</v>
      </c>
      <c r="BE60" s="105"/>
    </row>
    <row r="61" spans="1:57" ht="12.75">
      <c r="A61" s="123" t="s">
        <v>1997</v>
      </c>
      <c r="B61" s="122">
        <v>100</v>
      </c>
      <c r="C61" s="122">
        <v>63.5</v>
      </c>
      <c r="D61" s="122">
        <v>48.4</v>
      </c>
      <c r="E61" s="122">
        <v>57</v>
      </c>
      <c r="F61" s="122">
        <v>55.1</v>
      </c>
      <c r="G61" s="122">
        <v>61.4</v>
      </c>
      <c r="H61" s="122">
        <v>51.7</v>
      </c>
      <c r="I61" s="122">
        <v>62.4</v>
      </c>
      <c r="J61" s="122">
        <v>0</v>
      </c>
      <c r="K61" s="122">
        <v>100</v>
      </c>
      <c r="L61" s="122">
        <v>100</v>
      </c>
      <c r="M61" s="122">
        <v>67.400000000000006</v>
      </c>
      <c r="N61" s="122">
        <v>62.3</v>
      </c>
      <c r="O61" s="122">
        <v>59.1</v>
      </c>
      <c r="P61" s="122">
        <v>61.2</v>
      </c>
      <c r="Q61" s="122">
        <v>36</v>
      </c>
      <c r="R61" s="122">
        <v>69.400000000000006</v>
      </c>
      <c r="S61" s="122">
        <v>0</v>
      </c>
      <c r="T61" s="122">
        <v>100</v>
      </c>
      <c r="U61" s="122">
        <v>76.8</v>
      </c>
      <c r="V61" s="122">
        <v>55.9</v>
      </c>
      <c r="W61" s="122">
        <v>59.3</v>
      </c>
      <c r="X61" s="122">
        <v>56.8</v>
      </c>
      <c r="Y61" s="122">
        <v>61.1</v>
      </c>
      <c r="Z61" s="122">
        <v>42.1</v>
      </c>
      <c r="AA61" s="122">
        <v>65.8</v>
      </c>
      <c r="AB61" s="167"/>
      <c r="AC61" s="122">
        <v>0</v>
      </c>
      <c r="AD61" s="122">
        <v>0.12</v>
      </c>
      <c r="AE61" s="122">
        <v>0.31</v>
      </c>
      <c r="AF61" s="122">
        <v>0.36</v>
      </c>
      <c r="AG61" s="122">
        <v>0.53</v>
      </c>
      <c r="AH61" s="122">
        <v>0.5</v>
      </c>
      <c r="AI61" s="122">
        <v>1.31</v>
      </c>
      <c r="AJ61" s="122">
        <v>0.45</v>
      </c>
      <c r="AK61" s="167"/>
      <c r="AL61" s="122">
        <v>0</v>
      </c>
      <c r="AM61" s="122">
        <v>0.06</v>
      </c>
      <c r="AN61" s="122">
        <v>0.16</v>
      </c>
      <c r="AO61" s="122">
        <v>0.18</v>
      </c>
      <c r="AP61" s="122">
        <v>0.27</v>
      </c>
      <c r="AQ61" s="122">
        <v>0.25</v>
      </c>
      <c r="AR61" s="122">
        <v>0.66</v>
      </c>
      <c r="AS61" s="122">
        <v>0.23</v>
      </c>
      <c r="AT61" s="166"/>
      <c r="AU61" s="122">
        <v>0</v>
      </c>
      <c r="AV61" s="122">
        <v>0.27</v>
      </c>
      <c r="AW61" s="122">
        <v>0.26</v>
      </c>
      <c r="AX61" s="122">
        <v>0.18</v>
      </c>
      <c r="AY61" s="122">
        <v>0.18</v>
      </c>
      <c r="AZ61" s="122">
        <v>0.13</v>
      </c>
      <c r="BA61" s="122">
        <v>0.3</v>
      </c>
      <c r="BB61" s="122">
        <v>0.19</v>
      </c>
      <c r="BC61" s="166"/>
      <c r="BD61" s="122">
        <v>9.0500000000000007</v>
      </c>
      <c r="BE61" s="105"/>
    </row>
    <row r="62" spans="1:57" ht="12.75">
      <c r="A62" s="123" t="s">
        <v>1998</v>
      </c>
      <c r="B62" s="122">
        <v>100</v>
      </c>
      <c r="C62" s="122">
        <v>63.5</v>
      </c>
      <c r="D62" s="122">
        <v>48.4</v>
      </c>
      <c r="E62" s="122">
        <v>57</v>
      </c>
      <c r="F62" s="122">
        <v>55.2</v>
      </c>
      <c r="G62" s="122">
        <v>61.5</v>
      </c>
      <c r="H62" s="122">
        <v>51.6</v>
      </c>
      <c r="I62" s="122">
        <v>62.5</v>
      </c>
      <c r="J62" s="122">
        <v>0</v>
      </c>
      <c r="K62" s="122">
        <v>100</v>
      </c>
      <c r="L62" s="122">
        <v>100</v>
      </c>
      <c r="M62" s="122">
        <v>67.400000000000006</v>
      </c>
      <c r="N62" s="122">
        <v>62.3</v>
      </c>
      <c r="O62" s="122">
        <v>59.2</v>
      </c>
      <c r="P62" s="122">
        <v>61.3</v>
      </c>
      <c r="Q62" s="122">
        <v>36</v>
      </c>
      <c r="R62" s="122">
        <v>69.5</v>
      </c>
      <c r="S62" s="122">
        <v>0</v>
      </c>
      <c r="T62" s="122">
        <v>100</v>
      </c>
      <c r="U62" s="122">
        <v>76.8</v>
      </c>
      <c r="V62" s="122">
        <v>55.9</v>
      </c>
      <c r="W62" s="122">
        <v>59.3</v>
      </c>
      <c r="X62" s="122">
        <v>56.9</v>
      </c>
      <c r="Y62" s="122">
        <v>61.2</v>
      </c>
      <c r="Z62" s="122">
        <v>42.1</v>
      </c>
      <c r="AA62" s="122">
        <v>65.8</v>
      </c>
      <c r="AB62" s="167"/>
      <c r="AC62" s="122">
        <v>0</v>
      </c>
      <c r="AD62" s="122">
        <v>0.12</v>
      </c>
      <c r="AE62" s="122">
        <v>0.31</v>
      </c>
      <c r="AF62" s="122">
        <v>0.36</v>
      </c>
      <c r="AG62" s="122">
        <v>0.53</v>
      </c>
      <c r="AH62" s="122">
        <v>0.5</v>
      </c>
      <c r="AI62" s="122">
        <v>1.31</v>
      </c>
      <c r="AJ62" s="122">
        <v>0.45</v>
      </c>
      <c r="AK62" s="167"/>
      <c r="AL62" s="122">
        <v>0</v>
      </c>
      <c r="AM62" s="122">
        <v>0.06</v>
      </c>
      <c r="AN62" s="122">
        <v>0.16</v>
      </c>
      <c r="AO62" s="122">
        <v>0.18</v>
      </c>
      <c r="AP62" s="122">
        <v>0.27</v>
      </c>
      <c r="AQ62" s="122">
        <v>0.25</v>
      </c>
      <c r="AR62" s="122">
        <v>0.66</v>
      </c>
      <c r="AS62" s="122">
        <v>0.23</v>
      </c>
      <c r="AT62" s="166"/>
      <c r="AU62" s="122">
        <v>0</v>
      </c>
      <c r="AV62" s="122">
        <v>0.27</v>
      </c>
      <c r="AW62" s="122">
        <v>0.26</v>
      </c>
      <c r="AX62" s="122">
        <v>0.18</v>
      </c>
      <c r="AY62" s="122">
        <v>0.18</v>
      </c>
      <c r="AZ62" s="122">
        <v>0.13</v>
      </c>
      <c r="BA62" s="122">
        <v>0.3</v>
      </c>
      <c r="BB62" s="122">
        <v>0.19</v>
      </c>
      <c r="BC62" s="166"/>
      <c r="BD62" s="122">
        <v>9.1999999999999993</v>
      </c>
      <c r="BE62" s="105"/>
    </row>
    <row r="63" spans="1:57" ht="12.75">
      <c r="A63" s="216" t="s">
        <v>1999</v>
      </c>
      <c r="B63" s="122">
        <v>100</v>
      </c>
      <c r="C63" s="122">
        <v>64.2</v>
      </c>
      <c r="D63" s="122">
        <v>49.4</v>
      </c>
      <c r="E63" s="122">
        <v>57.8</v>
      </c>
      <c r="F63" s="122">
        <v>58</v>
      </c>
      <c r="G63" s="122">
        <v>67.900000000000006</v>
      </c>
      <c r="H63" s="122">
        <v>60.3</v>
      </c>
      <c r="I63" s="122">
        <v>65.400000000000006</v>
      </c>
      <c r="J63" s="122">
        <v>0</v>
      </c>
      <c r="K63" s="122">
        <v>100</v>
      </c>
      <c r="L63" s="122">
        <v>100</v>
      </c>
      <c r="M63" s="122">
        <v>67.3</v>
      </c>
      <c r="N63" s="122">
        <v>61.9</v>
      </c>
      <c r="O63" s="122">
        <v>58.9</v>
      </c>
      <c r="P63" s="122">
        <v>61.1</v>
      </c>
      <c r="Q63" s="122">
        <v>30.7</v>
      </c>
      <c r="R63" s="122">
        <v>68.599999999999994</v>
      </c>
      <c r="S63" s="122">
        <v>0</v>
      </c>
      <c r="T63" s="122">
        <v>100</v>
      </c>
      <c r="U63" s="122">
        <v>77.400000000000006</v>
      </c>
      <c r="V63" s="122">
        <v>56.6</v>
      </c>
      <c r="W63" s="122">
        <v>59.6</v>
      </c>
      <c r="X63" s="122">
        <v>58.2</v>
      </c>
      <c r="Y63" s="122">
        <v>64.099999999999994</v>
      </c>
      <c r="Z63" s="122">
        <v>40.4</v>
      </c>
      <c r="AA63" s="122">
        <v>66.900000000000006</v>
      </c>
      <c r="AB63" s="167"/>
      <c r="AC63" s="122">
        <v>0</v>
      </c>
      <c r="AD63" s="122">
        <v>0.12</v>
      </c>
      <c r="AE63" s="122">
        <v>0.31</v>
      </c>
      <c r="AF63" s="122">
        <v>0.36</v>
      </c>
      <c r="AG63" s="122">
        <v>0.52</v>
      </c>
      <c r="AH63" s="122">
        <v>0.49</v>
      </c>
      <c r="AI63" s="122">
        <v>1.32</v>
      </c>
      <c r="AJ63" s="122">
        <v>0.45</v>
      </c>
      <c r="AK63" s="167"/>
      <c r="AL63" s="122">
        <v>0</v>
      </c>
      <c r="AM63" s="122">
        <v>0.06</v>
      </c>
      <c r="AN63" s="122">
        <v>0.15</v>
      </c>
      <c r="AO63" s="122">
        <v>0.18</v>
      </c>
      <c r="AP63" s="122">
        <v>0.26</v>
      </c>
      <c r="AQ63" s="122">
        <v>0.25</v>
      </c>
      <c r="AR63" s="122">
        <v>0.66</v>
      </c>
      <c r="AS63" s="122">
        <v>0.22</v>
      </c>
      <c r="AT63" s="166"/>
      <c r="AU63" s="122">
        <v>0</v>
      </c>
      <c r="AV63" s="122">
        <v>0.26</v>
      </c>
      <c r="AW63" s="122">
        <v>0.25</v>
      </c>
      <c r="AX63" s="122">
        <v>0.18</v>
      </c>
      <c r="AY63" s="122">
        <v>0.17</v>
      </c>
      <c r="AZ63" s="122">
        <v>0.11</v>
      </c>
      <c r="BA63" s="122">
        <v>0.26</v>
      </c>
      <c r="BB63" s="122">
        <v>0.18</v>
      </c>
      <c r="BC63" s="166"/>
      <c r="BD63" s="122">
        <v>8.8699999999999992</v>
      </c>
      <c r="BE63" s="105"/>
    </row>
    <row r="64" spans="1:57" ht="12.75">
      <c r="A64" s="123" t="s">
        <v>2000</v>
      </c>
      <c r="B64" s="122">
        <v>100</v>
      </c>
      <c r="C64" s="122">
        <v>64.2</v>
      </c>
      <c r="D64" s="122">
        <v>49.4</v>
      </c>
      <c r="E64" s="122">
        <v>57.8</v>
      </c>
      <c r="F64" s="122">
        <v>58</v>
      </c>
      <c r="G64" s="122">
        <v>67.900000000000006</v>
      </c>
      <c r="H64" s="122">
        <v>60.2</v>
      </c>
      <c r="I64" s="122">
        <v>65.400000000000006</v>
      </c>
      <c r="J64" s="122">
        <v>0</v>
      </c>
      <c r="K64" s="122">
        <v>100</v>
      </c>
      <c r="L64" s="122">
        <v>100</v>
      </c>
      <c r="M64" s="122">
        <v>67.3</v>
      </c>
      <c r="N64" s="122">
        <v>61.9</v>
      </c>
      <c r="O64" s="122">
        <v>58.9</v>
      </c>
      <c r="P64" s="122">
        <v>61.1</v>
      </c>
      <c r="Q64" s="122">
        <v>30.7</v>
      </c>
      <c r="R64" s="122">
        <v>68.599999999999994</v>
      </c>
      <c r="S64" s="122">
        <v>0</v>
      </c>
      <c r="T64" s="122">
        <v>100</v>
      </c>
      <c r="U64" s="122">
        <v>77.400000000000006</v>
      </c>
      <c r="V64" s="122">
        <v>56.6</v>
      </c>
      <c r="W64" s="122">
        <v>59.6</v>
      </c>
      <c r="X64" s="122">
        <v>58.2</v>
      </c>
      <c r="Y64" s="122">
        <v>64.099999999999994</v>
      </c>
      <c r="Z64" s="122">
        <v>40.299999999999997</v>
      </c>
      <c r="AA64" s="122">
        <v>66.900000000000006</v>
      </c>
      <c r="AB64" s="167"/>
      <c r="AC64" s="122">
        <v>0</v>
      </c>
      <c r="AD64" s="122">
        <v>0.12</v>
      </c>
      <c r="AE64" s="122">
        <v>0.31</v>
      </c>
      <c r="AF64" s="122">
        <v>0.36</v>
      </c>
      <c r="AG64" s="122">
        <v>0.52</v>
      </c>
      <c r="AH64" s="122">
        <v>0.49</v>
      </c>
      <c r="AI64" s="122">
        <v>1.32</v>
      </c>
      <c r="AJ64" s="122">
        <v>0.45</v>
      </c>
      <c r="AK64" s="167"/>
      <c r="AL64" s="122">
        <v>0</v>
      </c>
      <c r="AM64" s="122">
        <v>0.06</v>
      </c>
      <c r="AN64" s="122">
        <v>0.15</v>
      </c>
      <c r="AO64" s="122">
        <v>0.18</v>
      </c>
      <c r="AP64" s="122">
        <v>0.26</v>
      </c>
      <c r="AQ64" s="122">
        <v>0.25</v>
      </c>
      <c r="AR64" s="122">
        <v>0.66</v>
      </c>
      <c r="AS64" s="122">
        <v>0.22</v>
      </c>
      <c r="AT64" s="166"/>
      <c r="AU64" s="122">
        <v>0</v>
      </c>
      <c r="AV64" s="122">
        <v>0.26</v>
      </c>
      <c r="AW64" s="122">
        <v>0.25</v>
      </c>
      <c r="AX64" s="122">
        <v>0.18</v>
      </c>
      <c r="AY64" s="122">
        <v>0.17</v>
      </c>
      <c r="AZ64" s="122">
        <v>0.11</v>
      </c>
      <c r="BA64" s="122">
        <v>0.26</v>
      </c>
      <c r="BB64" s="122">
        <v>0.18</v>
      </c>
      <c r="BC64" s="166"/>
      <c r="BD64" s="122">
        <v>9.23</v>
      </c>
      <c r="BE64" s="105"/>
    </row>
    <row r="65" spans="1:57" ht="12.75">
      <c r="A65" s="123" t="s">
        <v>2001</v>
      </c>
      <c r="B65" s="122">
        <v>100</v>
      </c>
      <c r="C65" s="122">
        <v>59</v>
      </c>
      <c r="D65" s="122">
        <v>48.6</v>
      </c>
      <c r="E65" s="122">
        <v>57.2</v>
      </c>
      <c r="F65" s="122">
        <v>41.7</v>
      </c>
      <c r="G65" s="122">
        <v>26.5</v>
      </c>
      <c r="H65" s="122">
        <v>14.6</v>
      </c>
      <c r="I65" s="122">
        <v>49.6</v>
      </c>
      <c r="J65" s="122">
        <v>0</v>
      </c>
      <c r="K65" s="122">
        <v>100</v>
      </c>
      <c r="L65" s="122">
        <v>100</v>
      </c>
      <c r="M65" s="122">
        <v>100</v>
      </c>
      <c r="N65" s="122">
        <v>100</v>
      </c>
      <c r="O65" s="122">
        <v>95.7</v>
      </c>
      <c r="P65" s="122">
        <v>96.1</v>
      </c>
      <c r="Q65" s="122">
        <v>64.400000000000006</v>
      </c>
      <c r="R65" s="122">
        <v>93.7</v>
      </c>
      <c r="S65" s="122">
        <v>0</v>
      </c>
      <c r="T65" s="122">
        <v>100</v>
      </c>
      <c r="U65" s="122">
        <v>73.5</v>
      </c>
      <c r="V65" s="122">
        <v>64.8</v>
      </c>
      <c r="W65" s="122">
        <v>72.400000000000006</v>
      </c>
      <c r="X65" s="122">
        <v>57.4</v>
      </c>
      <c r="Y65" s="122">
        <v>41.2</v>
      </c>
      <c r="Z65" s="122">
        <v>23.4</v>
      </c>
      <c r="AA65" s="122">
        <v>64.900000000000006</v>
      </c>
      <c r="AB65" s="167"/>
      <c r="AC65" s="122">
        <v>0</v>
      </c>
      <c r="AD65" s="122">
        <v>7.0000000000000007E-2</v>
      </c>
      <c r="AE65" s="122">
        <v>0.44</v>
      </c>
      <c r="AF65" s="122">
        <v>0.44</v>
      </c>
      <c r="AG65" s="122">
        <v>0.91</v>
      </c>
      <c r="AH65" s="122">
        <v>0.87</v>
      </c>
      <c r="AI65" s="122">
        <v>1.83</v>
      </c>
      <c r="AJ65" s="122">
        <v>0.65</v>
      </c>
      <c r="AK65" s="167"/>
      <c r="AL65" s="122">
        <v>0</v>
      </c>
      <c r="AM65" s="122">
        <v>0.03</v>
      </c>
      <c r="AN65" s="122">
        <v>0.22</v>
      </c>
      <c r="AO65" s="122">
        <v>0.22</v>
      </c>
      <c r="AP65" s="122">
        <v>0.45</v>
      </c>
      <c r="AQ65" s="122">
        <v>0.44</v>
      </c>
      <c r="AR65" s="122">
        <v>0.92</v>
      </c>
      <c r="AS65" s="122">
        <v>0.33</v>
      </c>
      <c r="AT65" s="166"/>
      <c r="AU65" s="122">
        <v>0</v>
      </c>
      <c r="AV65" s="122">
        <v>0.33</v>
      </c>
      <c r="AW65" s="122">
        <v>0.15</v>
      </c>
      <c r="AX65" s="122">
        <v>0.13</v>
      </c>
      <c r="AY65" s="122">
        <v>0.11</v>
      </c>
      <c r="AZ65" s="122">
        <v>0.14000000000000001</v>
      </c>
      <c r="BA65" s="122">
        <v>0.03</v>
      </c>
      <c r="BB65" s="122">
        <v>0.13</v>
      </c>
      <c r="BC65" s="166"/>
      <c r="BD65" s="122">
        <v>5.81</v>
      </c>
      <c r="BE65" s="105"/>
    </row>
    <row r="66" spans="1:57" ht="12.75">
      <c r="A66" s="123" t="s">
        <v>2002</v>
      </c>
      <c r="B66" s="122">
        <v>100</v>
      </c>
      <c r="C66" s="122">
        <v>59</v>
      </c>
      <c r="D66" s="122">
        <v>48.6</v>
      </c>
      <c r="E66" s="122">
        <v>57.2</v>
      </c>
      <c r="F66" s="122">
        <v>41.7</v>
      </c>
      <c r="G66" s="122">
        <v>26.5</v>
      </c>
      <c r="H66" s="122">
        <v>14.6</v>
      </c>
      <c r="I66" s="122">
        <v>49.6</v>
      </c>
      <c r="J66" s="122">
        <v>0</v>
      </c>
      <c r="K66" s="122">
        <v>100</v>
      </c>
      <c r="L66" s="122">
        <v>100</v>
      </c>
      <c r="M66" s="122">
        <v>100</v>
      </c>
      <c r="N66" s="122">
        <v>100</v>
      </c>
      <c r="O66" s="122">
        <v>95.7</v>
      </c>
      <c r="P66" s="122">
        <v>96.1</v>
      </c>
      <c r="Q66" s="122">
        <v>64.400000000000006</v>
      </c>
      <c r="R66" s="122">
        <v>93.7</v>
      </c>
      <c r="S66" s="122">
        <v>0</v>
      </c>
      <c r="T66" s="122">
        <v>100</v>
      </c>
      <c r="U66" s="122">
        <v>73.5</v>
      </c>
      <c r="V66" s="122">
        <v>64.8</v>
      </c>
      <c r="W66" s="122">
        <v>72.400000000000006</v>
      </c>
      <c r="X66" s="122">
        <v>57.4</v>
      </c>
      <c r="Y66" s="122">
        <v>41.2</v>
      </c>
      <c r="Z66" s="122">
        <v>23.4</v>
      </c>
      <c r="AA66" s="122">
        <v>64.900000000000006</v>
      </c>
      <c r="AB66" s="167"/>
      <c r="AC66" s="122">
        <v>0</v>
      </c>
      <c r="AD66" s="122">
        <v>7.0000000000000007E-2</v>
      </c>
      <c r="AE66" s="122">
        <v>0.44</v>
      </c>
      <c r="AF66" s="122">
        <v>0.44</v>
      </c>
      <c r="AG66" s="122">
        <v>0.91</v>
      </c>
      <c r="AH66" s="122">
        <v>0.87</v>
      </c>
      <c r="AI66" s="122">
        <v>1.83</v>
      </c>
      <c r="AJ66" s="122">
        <v>0.65</v>
      </c>
      <c r="AK66" s="167"/>
      <c r="AL66" s="122">
        <v>0</v>
      </c>
      <c r="AM66" s="122">
        <v>0.03</v>
      </c>
      <c r="AN66" s="122">
        <v>0.22</v>
      </c>
      <c r="AO66" s="122">
        <v>0.22</v>
      </c>
      <c r="AP66" s="122">
        <v>0.45</v>
      </c>
      <c r="AQ66" s="122">
        <v>0.44</v>
      </c>
      <c r="AR66" s="122">
        <v>0.92</v>
      </c>
      <c r="AS66" s="122">
        <v>0.33</v>
      </c>
      <c r="AT66" s="166"/>
      <c r="AU66" s="122">
        <v>0</v>
      </c>
      <c r="AV66" s="122">
        <v>0.33</v>
      </c>
      <c r="AW66" s="122">
        <v>0.15</v>
      </c>
      <c r="AX66" s="122">
        <v>0.13</v>
      </c>
      <c r="AY66" s="122">
        <v>0.11</v>
      </c>
      <c r="AZ66" s="122">
        <v>0.14000000000000001</v>
      </c>
      <c r="BA66" s="122">
        <v>0.03</v>
      </c>
      <c r="BB66" s="122">
        <v>0.13</v>
      </c>
      <c r="BC66" s="166"/>
      <c r="BD66" s="122">
        <v>5.81</v>
      </c>
      <c r="BE66" s="105"/>
    </row>
    <row r="67" spans="1:57" ht="12.75">
      <c r="A67" s="216" t="s">
        <v>2003</v>
      </c>
      <c r="B67" s="122">
        <v>100</v>
      </c>
      <c r="C67" s="122">
        <v>55.2</v>
      </c>
      <c r="D67" s="122">
        <v>44.2</v>
      </c>
      <c r="E67" s="122">
        <v>53.5</v>
      </c>
      <c r="F67" s="122">
        <v>49.7</v>
      </c>
      <c r="G67" s="122">
        <v>51.5</v>
      </c>
      <c r="H67" s="122">
        <v>45</v>
      </c>
      <c r="I67" s="122">
        <v>57</v>
      </c>
      <c r="J67" s="122">
        <v>0</v>
      </c>
      <c r="K67" s="122">
        <v>100</v>
      </c>
      <c r="L67" s="122">
        <v>100</v>
      </c>
      <c r="M67" s="122">
        <v>100</v>
      </c>
      <c r="N67" s="122">
        <v>100</v>
      </c>
      <c r="O67" s="122">
        <v>100</v>
      </c>
      <c r="P67" s="122">
        <v>95.3</v>
      </c>
      <c r="Q67" s="122">
        <v>66.599999999999994</v>
      </c>
      <c r="R67" s="122">
        <v>94.6</v>
      </c>
      <c r="S67" s="122">
        <v>0</v>
      </c>
      <c r="T67" s="122">
        <v>100</v>
      </c>
      <c r="U67" s="122">
        <v>70.7</v>
      </c>
      <c r="V67" s="122">
        <v>60.9</v>
      </c>
      <c r="W67" s="122">
        <v>69.5</v>
      </c>
      <c r="X67" s="122">
        <v>66</v>
      </c>
      <c r="Y67" s="122">
        <v>66.400000000000006</v>
      </c>
      <c r="Z67" s="122">
        <v>53.1</v>
      </c>
      <c r="AA67" s="122">
        <v>71.099999999999994</v>
      </c>
      <c r="AB67" s="167"/>
      <c r="AC67" s="122">
        <v>0</v>
      </c>
      <c r="AD67" s="122">
        <v>0.03</v>
      </c>
      <c r="AE67" s="122">
        <v>0.03</v>
      </c>
      <c r="AF67" s="122">
        <v>0.03</v>
      </c>
      <c r="AG67" s="122">
        <v>0.04</v>
      </c>
      <c r="AH67" s="122">
        <v>0.11</v>
      </c>
      <c r="AI67" s="122">
        <v>0.17</v>
      </c>
      <c r="AJ67" s="122">
        <v>0.06</v>
      </c>
      <c r="AK67" s="167"/>
      <c r="AL67" s="122">
        <v>0</v>
      </c>
      <c r="AM67" s="122">
        <v>0.02</v>
      </c>
      <c r="AN67" s="122">
        <v>0.02</v>
      </c>
      <c r="AO67" s="122">
        <v>0.02</v>
      </c>
      <c r="AP67" s="122">
        <v>0.02</v>
      </c>
      <c r="AQ67" s="122">
        <v>0.06</v>
      </c>
      <c r="AR67" s="122">
        <v>0.08</v>
      </c>
      <c r="AS67" s="122">
        <v>0.03</v>
      </c>
      <c r="AT67" s="166"/>
      <c r="AU67" s="122">
        <v>0</v>
      </c>
      <c r="AV67" s="122">
        <v>0.38</v>
      </c>
      <c r="AW67" s="122">
        <v>0.44</v>
      </c>
      <c r="AX67" s="122">
        <v>0.24</v>
      </c>
      <c r="AY67" s="122">
        <v>0.19</v>
      </c>
      <c r="AZ67" s="122">
        <v>0.15</v>
      </c>
      <c r="BA67" s="122">
        <v>0.09</v>
      </c>
      <c r="BB67" s="122">
        <v>0.21</v>
      </c>
      <c r="BC67" s="166"/>
      <c r="BD67" s="122">
        <v>2.52</v>
      </c>
      <c r="BE67" s="105"/>
    </row>
    <row r="68" spans="1:57" ht="12.75">
      <c r="A68" s="216" t="s">
        <v>2004</v>
      </c>
      <c r="B68" s="122">
        <v>100</v>
      </c>
      <c r="C68" s="122">
        <v>100</v>
      </c>
      <c r="D68" s="122">
        <v>100</v>
      </c>
      <c r="E68" s="122">
        <v>83.3</v>
      </c>
      <c r="F68" s="122">
        <v>100</v>
      </c>
      <c r="G68" s="122">
        <v>100</v>
      </c>
      <c r="H68" s="122">
        <v>55</v>
      </c>
      <c r="I68" s="122">
        <v>91.2</v>
      </c>
      <c r="J68" s="122">
        <v>0</v>
      </c>
      <c r="K68" s="122">
        <v>100</v>
      </c>
      <c r="L68" s="122">
        <v>66.7</v>
      </c>
      <c r="M68" s="122">
        <v>38.5</v>
      </c>
      <c r="N68" s="122">
        <v>12.5</v>
      </c>
      <c r="O68" s="122">
        <v>9.6</v>
      </c>
      <c r="P68" s="122">
        <v>5.6</v>
      </c>
      <c r="Q68" s="122">
        <v>3.3</v>
      </c>
      <c r="R68" s="122">
        <v>33.700000000000003</v>
      </c>
      <c r="S68" s="122">
        <v>0</v>
      </c>
      <c r="T68" s="122">
        <v>100</v>
      </c>
      <c r="U68" s="122">
        <v>80</v>
      </c>
      <c r="V68" s="122">
        <v>55.6</v>
      </c>
      <c r="W68" s="122">
        <v>21.7</v>
      </c>
      <c r="X68" s="122">
        <v>17.5</v>
      </c>
      <c r="Y68" s="122">
        <v>10.7</v>
      </c>
      <c r="Z68" s="122">
        <v>6.2</v>
      </c>
      <c r="AA68" s="122">
        <v>49.2</v>
      </c>
      <c r="AB68" s="167"/>
      <c r="AC68" s="122">
        <v>0</v>
      </c>
      <c r="AD68" s="122">
        <v>0.31</v>
      </c>
      <c r="AE68" s="122">
        <v>0.34</v>
      </c>
      <c r="AF68" s="122">
        <v>0.38</v>
      </c>
      <c r="AG68" s="122">
        <v>0.42</v>
      </c>
      <c r="AH68" s="122">
        <v>0.57999999999999996</v>
      </c>
      <c r="AI68" s="122">
        <v>0.65</v>
      </c>
      <c r="AJ68" s="122">
        <v>0.38</v>
      </c>
      <c r="AK68" s="167"/>
      <c r="AL68" s="122">
        <v>0</v>
      </c>
      <c r="AM68" s="122">
        <v>0.16</v>
      </c>
      <c r="AN68" s="122">
        <v>0.17</v>
      </c>
      <c r="AO68" s="122">
        <v>0.19</v>
      </c>
      <c r="AP68" s="122">
        <v>0.21</v>
      </c>
      <c r="AQ68" s="122">
        <v>0.28999999999999998</v>
      </c>
      <c r="AR68" s="122">
        <v>0.33</v>
      </c>
      <c r="AS68" s="122">
        <v>0.19</v>
      </c>
      <c r="AT68" s="166"/>
      <c r="AU68" s="122">
        <v>0</v>
      </c>
      <c r="AV68" s="122">
        <v>0.05</v>
      </c>
      <c r="AW68" s="122">
        <v>7.0000000000000007E-2</v>
      </c>
      <c r="AX68" s="122">
        <v>0.15</v>
      </c>
      <c r="AY68" s="122">
        <v>0.16</v>
      </c>
      <c r="AZ68" s="122">
        <v>0.14000000000000001</v>
      </c>
      <c r="BA68" s="122">
        <v>0.06</v>
      </c>
      <c r="BB68" s="122">
        <v>0.09</v>
      </c>
      <c r="BC68" s="166"/>
      <c r="BD68" s="122">
        <v>6</v>
      </c>
      <c r="BE68" s="105"/>
    </row>
    <row r="69" spans="1:57" ht="12.75">
      <c r="A69" s="216" t="s">
        <v>2005</v>
      </c>
      <c r="B69" s="122">
        <v>100</v>
      </c>
      <c r="C69" s="122">
        <v>100</v>
      </c>
      <c r="D69" s="122">
        <v>100</v>
      </c>
      <c r="E69" s="122">
        <v>99.3</v>
      </c>
      <c r="F69" s="122">
        <v>99.1</v>
      </c>
      <c r="G69" s="122">
        <v>97.3</v>
      </c>
      <c r="H69" s="122">
        <v>51.8</v>
      </c>
      <c r="I69" s="122">
        <v>92.5</v>
      </c>
      <c r="J69" s="122">
        <v>0</v>
      </c>
      <c r="K69" s="122">
        <v>100</v>
      </c>
      <c r="L69" s="122">
        <v>77.599999999999994</v>
      </c>
      <c r="M69" s="122">
        <v>44.2</v>
      </c>
      <c r="N69" s="122">
        <v>14</v>
      </c>
      <c r="O69" s="122">
        <v>10.4</v>
      </c>
      <c r="P69" s="122">
        <v>6.3</v>
      </c>
      <c r="Q69" s="122">
        <v>3</v>
      </c>
      <c r="R69" s="122">
        <v>36.5</v>
      </c>
      <c r="S69" s="122">
        <v>0</v>
      </c>
      <c r="T69" s="122">
        <v>100</v>
      </c>
      <c r="U69" s="122">
        <v>87.3</v>
      </c>
      <c r="V69" s="122">
        <v>61.2</v>
      </c>
      <c r="W69" s="122">
        <v>24.5</v>
      </c>
      <c r="X69" s="122">
        <v>18.899999999999999</v>
      </c>
      <c r="Y69" s="122">
        <v>11.9</v>
      </c>
      <c r="Z69" s="122">
        <v>5.7</v>
      </c>
      <c r="AA69" s="122">
        <v>52.4</v>
      </c>
      <c r="AB69" s="167"/>
      <c r="AC69" s="122">
        <v>0</v>
      </c>
      <c r="AD69" s="122">
        <v>0.04</v>
      </c>
      <c r="AE69" s="122">
        <v>0.08</v>
      </c>
      <c r="AF69" s="122">
        <v>0.11</v>
      </c>
      <c r="AG69" s="122">
        <v>0.12</v>
      </c>
      <c r="AH69" s="122">
        <v>0.25</v>
      </c>
      <c r="AI69" s="122">
        <v>0.39</v>
      </c>
      <c r="AJ69" s="122">
        <v>0.14000000000000001</v>
      </c>
      <c r="AK69" s="167"/>
      <c r="AL69" s="122">
        <v>0</v>
      </c>
      <c r="AM69" s="122">
        <v>0.02</v>
      </c>
      <c r="AN69" s="122">
        <v>0.04</v>
      </c>
      <c r="AO69" s="122">
        <v>0.05</v>
      </c>
      <c r="AP69" s="122">
        <v>0.06</v>
      </c>
      <c r="AQ69" s="122">
        <v>0.13</v>
      </c>
      <c r="AR69" s="122">
        <v>0.2</v>
      </c>
      <c r="AS69" s="122">
        <v>7.0000000000000007E-2</v>
      </c>
      <c r="AT69" s="166"/>
      <c r="AU69" s="122">
        <v>0</v>
      </c>
      <c r="AV69" s="122">
        <v>0.04</v>
      </c>
      <c r="AW69" s="122">
        <v>0.08</v>
      </c>
      <c r="AX69" s="122">
        <v>0.18</v>
      </c>
      <c r="AY69" s="122">
        <v>0.17</v>
      </c>
      <c r="AZ69" s="122">
        <v>0.17</v>
      </c>
      <c r="BA69" s="122">
        <v>0.08</v>
      </c>
      <c r="BB69" s="122">
        <v>0.1</v>
      </c>
      <c r="BC69" s="166"/>
      <c r="BD69" s="122">
        <v>3.14</v>
      </c>
      <c r="BE69" s="105"/>
    </row>
    <row r="70" spans="1:57" ht="12.75">
      <c r="A70" s="123" t="s">
        <v>863</v>
      </c>
      <c r="B70" s="122">
        <v>100</v>
      </c>
      <c r="C70" s="122">
        <v>67.400000000000006</v>
      </c>
      <c r="D70" s="122">
        <v>56.1</v>
      </c>
      <c r="E70" s="122">
        <v>61.7</v>
      </c>
      <c r="F70" s="122">
        <v>58.9</v>
      </c>
      <c r="G70" s="122">
        <v>60.5</v>
      </c>
      <c r="H70" s="122">
        <v>35.1</v>
      </c>
      <c r="I70" s="122">
        <v>62.8</v>
      </c>
      <c r="J70" s="122">
        <v>5.2</v>
      </c>
      <c r="K70" s="122">
        <v>93.1</v>
      </c>
      <c r="L70" s="122">
        <v>90</v>
      </c>
      <c r="M70" s="122">
        <v>83.3</v>
      </c>
      <c r="N70" s="122">
        <v>77.5</v>
      </c>
      <c r="O70" s="122">
        <v>75.400000000000006</v>
      </c>
      <c r="P70" s="122">
        <v>69</v>
      </c>
      <c r="Q70" s="122">
        <v>37.4</v>
      </c>
      <c r="R70" s="122">
        <v>75.099999999999994</v>
      </c>
      <c r="S70" s="122">
        <v>0.2</v>
      </c>
      <c r="T70" s="122">
        <v>95.4</v>
      </c>
      <c r="U70" s="122">
        <v>72.3</v>
      </c>
      <c r="V70" s="122">
        <v>59.6</v>
      </c>
      <c r="W70" s="122">
        <v>59.7</v>
      </c>
      <c r="X70" s="122">
        <v>55.6</v>
      </c>
      <c r="Y70" s="122">
        <v>53.4</v>
      </c>
      <c r="Z70" s="122">
        <v>31.4</v>
      </c>
      <c r="AA70" s="122">
        <v>63.2</v>
      </c>
      <c r="AB70" s="122">
        <v>5</v>
      </c>
      <c r="AC70" s="122">
        <v>0.01</v>
      </c>
      <c r="AD70" s="122">
        <v>0.23</v>
      </c>
      <c r="AE70" s="122">
        <v>0.24</v>
      </c>
      <c r="AF70" s="122">
        <v>0.27</v>
      </c>
      <c r="AG70" s="122">
        <v>0.3</v>
      </c>
      <c r="AH70" s="122">
        <v>0.45</v>
      </c>
      <c r="AI70" s="122">
        <v>0.65</v>
      </c>
      <c r="AJ70" s="122">
        <v>0.3</v>
      </c>
      <c r="AK70" s="122">
        <v>1.92</v>
      </c>
      <c r="AL70" s="122">
        <v>0</v>
      </c>
      <c r="AM70" s="122">
        <v>0.12</v>
      </c>
      <c r="AN70" s="122">
        <v>0.12</v>
      </c>
      <c r="AO70" s="122">
        <v>0.13</v>
      </c>
      <c r="AP70" s="122">
        <v>0.15</v>
      </c>
      <c r="AQ70" s="122">
        <v>0.22</v>
      </c>
      <c r="AR70" s="122">
        <v>0.32</v>
      </c>
      <c r="AS70" s="122">
        <v>0.15</v>
      </c>
      <c r="AT70" s="122">
        <v>0.97</v>
      </c>
      <c r="AU70" s="122">
        <v>0.02</v>
      </c>
      <c r="AV70" s="122">
        <v>0.25</v>
      </c>
      <c r="AW70" s="122">
        <v>0.3</v>
      </c>
      <c r="AX70" s="122">
        <v>0.16</v>
      </c>
      <c r="AY70" s="122">
        <v>0.13</v>
      </c>
      <c r="AZ70" s="122">
        <v>0.1</v>
      </c>
      <c r="BA70" s="122">
        <v>0.13</v>
      </c>
      <c r="BB70" s="122">
        <v>0.16</v>
      </c>
      <c r="BC70" s="122">
        <v>0.12</v>
      </c>
      <c r="BD70" s="122">
        <v>4.04</v>
      </c>
      <c r="BE70" s="105"/>
    </row>
    <row r="71" spans="1:57" ht="12.75">
      <c r="A71" s="124" t="s">
        <v>2006</v>
      </c>
      <c r="B71" s="122">
        <v>0</v>
      </c>
      <c r="C71" s="122">
        <v>4.5999999999999996</v>
      </c>
      <c r="D71" s="122">
        <v>5.2</v>
      </c>
      <c r="E71" s="122">
        <v>3.5</v>
      </c>
      <c r="F71" s="122">
        <v>4.4000000000000004</v>
      </c>
      <c r="G71" s="122">
        <v>4.7</v>
      </c>
      <c r="H71" s="122">
        <v>4.7</v>
      </c>
      <c r="I71" s="122">
        <v>3.4</v>
      </c>
      <c r="J71" s="122">
        <v>5.2</v>
      </c>
      <c r="K71" s="122">
        <v>4.0999999999999996</v>
      </c>
      <c r="L71" s="122">
        <v>4.8</v>
      </c>
      <c r="M71" s="122">
        <v>6.5</v>
      </c>
      <c r="N71" s="122">
        <v>8.5</v>
      </c>
      <c r="O71" s="122">
        <v>8.6</v>
      </c>
      <c r="P71" s="122">
        <v>8.4</v>
      </c>
      <c r="Q71" s="122">
        <v>7.8</v>
      </c>
      <c r="R71" s="122">
        <v>6.2</v>
      </c>
      <c r="S71" s="122">
        <v>0.2</v>
      </c>
      <c r="T71" s="122">
        <v>2.7</v>
      </c>
      <c r="U71" s="122">
        <v>1.6</v>
      </c>
      <c r="V71" s="122">
        <v>1.5</v>
      </c>
      <c r="W71" s="122">
        <v>4.3</v>
      </c>
      <c r="X71" s="122">
        <v>4.4000000000000004</v>
      </c>
      <c r="Y71" s="122">
        <v>5</v>
      </c>
      <c r="Z71" s="122">
        <v>4.0999999999999996</v>
      </c>
      <c r="AA71" s="122">
        <v>2.5</v>
      </c>
      <c r="AB71" s="167"/>
      <c r="AC71" s="122">
        <v>0</v>
      </c>
      <c r="AD71" s="122">
        <v>0.05</v>
      </c>
      <c r="AE71" s="122">
        <v>0.05</v>
      </c>
      <c r="AF71" s="122">
        <v>0.05</v>
      </c>
      <c r="AG71" s="122">
        <v>0.05</v>
      </c>
      <c r="AH71" s="122">
        <v>0.05</v>
      </c>
      <c r="AI71" s="122">
        <v>0.1</v>
      </c>
      <c r="AJ71" s="122">
        <v>0.04</v>
      </c>
      <c r="AK71" s="122">
        <v>0.06</v>
      </c>
      <c r="AL71" s="122">
        <v>0</v>
      </c>
      <c r="AM71" s="122">
        <v>0.02</v>
      </c>
      <c r="AN71" s="122">
        <v>0.02</v>
      </c>
      <c r="AO71" s="122">
        <v>0.02</v>
      </c>
      <c r="AP71" s="122">
        <v>0.03</v>
      </c>
      <c r="AQ71" s="122">
        <v>0.02</v>
      </c>
      <c r="AR71" s="122">
        <v>0.05</v>
      </c>
      <c r="AS71" s="122">
        <v>0.02</v>
      </c>
      <c r="AT71" s="122">
        <v>0.03</v>
      </c>
      <c r="AU71" s="122">
        <v>0.01</v>
      </c>
      <c r="AV71" s="122">
        <v>0.04</v>
      </c>
      <c r="AW71" s="122">
        <v>0.04</v>
      </c>
      <c r="AX71" s="122">
        <v>0.02</v>
      </c>
      <c r="AY71" s="122">
        <v>0.02</v>
      </c>
      <c r="AZ71" s="122">
        <v>0.02</v>
      </c>
      <c r="BA71" s="122">
        <v>0.02</v>
      </c>
      <c r="BB71" s="122">
        <v>0.02</v>
      </c>
      <c r="BC71" s="122">
        <v>0.04</v>
      </c>
      <c r="BD71" s="122">
        <v>0.43</v>
      </c>
      <c r="BE71" s="105"/>
    </row>
    <row r="72" spans="1:57" ht="12.75">
      <c r="A72" s="123" t="s">
        <v>865</v>
      </c>
      <c r="B72" s="122">
        <v>0</v>
      </c>
      <c r="C72" s="122">
        <v>367.3</v>
      </c>
      <c r="D72" s="122">
        <v>461</v>
      </c>
      <c r="E72" s="122">
        <v>208</v>
      </c>
      <c r="F72" s="122">
        <v>328.7</v>
      </c>
      <c r="G72" s="122">
        <v>370.4</v>
      </c>
      <c r="H72" s="122">
        <v>376</v>
      </c>
      <c r="I72" s="122">
        <v>197.8</v>
      </c>
      <c r="J72" s="122">
        <v>457.6</v>
      </c>
      <c r="K72" s="122">
        <v>281.60000000000002</v>
      </c>
      <c r="L72" s="122">
        <v>385.9</v>
      </c>
      <c r="M72" s="122">
        <v>722.8</v>
      </c>
      <c r="N72" s="122">
        <v>1224.3</v>
      </c>
      <c r="O72" s="122">
        <v>1258.9000000000001</v>
      </c>
      <c r="P72" s="122">
        <v>1207.7</v>
      </c>
      <c r="Q72" s="122">
        <v>1023.4</v>
      </c>
      <c r="R72" s="122">
        <v>656.4</v>
      </c>
      <c r="S72" s="122">
        <v>0.4</v>
      </c>
      <c r="T72" s="122">
        <v>125.1</v>
      </c>
      <c r="U72" s="122">
        <v>45.5</v>
      </c>
      <c r="V72" s="122">
        <v>40.4</v>
      </c>
      <c r="W72" s="122">
        <v>317.7</v>
      </c>
      <c r="X72" s="122">
        <v>332</v>
      </c>
      <c r="Y72" s="122">
        <v>423.4</v>
      </c>
      <c r="Z72" s="122">
        <v>252.3</v>
      </c>
      <c r="AA72" s="122">
        <v>109.2</v>
      </c>
      <c r="AB72" s="167"/>
      <c r="AC72" s="122">
        <v>0</v>
      </c>
      <c r="AD72" s="122">
        <v>0.04</v>
      </c>
      <c r="AE72" s="122">
        <v>0.04</v>
      </c>
      <c r="AF72" s="122">
        <v>0.04</v>
      </c>
      <c r="AG72" s="122">
        <v>0.05</v>
      </c>
      <c r="AH72" s="122">
        <v>0.04</v>
      </c>
      <c r="AI72" s="122">
        <v>0.16</v>
      </c>
      <c r="AJ72" s="122">
        <v>0.03</v>
      </c>
      <c r="AK72" s="122">
        <v>0.02</v>
      </c>
      <c r="AL72" s="122">
        <v>0</v>
      </c>
      <c r="AM72" s="122">
        <v>0.01</v>
      </c>
      <c r="AN72" s="122">
        <v>0.01</v>
      </c>
      <c r="AO72" s="122">
        <v>0.01</v>
      </c>
      <c r="AP72" s="122">
        <v>0.01</v>
      </c>
      <c r="AQ72" s="122">
        <v>0.01</v>
      </c>
      <c r="AR72" s="122">
        <v>0.04</v>
      </c>
      <c r="AS72" s="122">
        <v>0.01</v>
      </c>
      <c r="AT72" s="122">
        <v>0</v>
      </c>
      <c r="AU72" s="122">
        <v>0</v>
      </c>
      <c r="AV72" s="122">
        <v>0.03</v>
      </c>
      <c r="AW72" s="122">
        <v>0.03</v>
      </c>
      <c r="AX72" s="122">
        <v>0.01</v>
      </c>
      <c r="AY72" s="122">
        <v>0.01</v>
      </c>
      <c r="AZ72" s="122">
        <v>0</v>
      </c>
      <c r="BA72" s="122">
        <v>0.01</v>
      </c>
      <c r="BB72" s="122">
        <v>0</v>
      </c>
      <c r="BC72" s="122">
        <v>0.01</v>
      </c>
      <c r="BD72" s="122">
        <v>3.1</v>
      </c>
      <c r="BE72" s="105"/>
    </row>
    <row r="73" spans="1:57" ht="12.75">
      <c r="A73" s="123" t="s">
        <v>866</v>
      </c>
      <c r="B73" s="122">
        <v>0</v>
      </c>
      <c r="C73" s="122">
        <v>19.2</v>
      </c>
      <c r="D73" s="122">
        <v>21.5</v>
      </c>
      <c r="E73" s="122">
        <v>14.4</v>
      </c>
      <c r="F73" s="122">
        <v>18.100000000000001</v>
      </c>
      <c r="G73" s="122">
        <v>19.2</v>
      </c>
      <c r="H73" s="122">
        <v>19.399999999999999</v>
      </c>
      <c r="I73" s="122">
        <v>14.1</v>
      </c>
      <c r="J73" s="122">
        <v>21.4</v>
      </c>
      <c r="K73" s="122">
        <v>16.8</v>
      </c>
      <c r="L73" s="122">
        <v>19.600000000000001</v>
      </c>
      <c r="M73" s="122">
        <v>26.9</v>
      </c>
      <c r="N73" s="122">
        <v>35</v>
      </c>
      <c r="O73" s="122">
        <v>35.5</v>
      </c>
      <c r="P73" s="122">
        <v>34.799999999999997</v>
      </c>
      <c r="Q73" s="122">
        <v>32</v>
      </c>
      <c r="R73" s="122">
        <v>25.6</v>
      </c>
      <c r="S73" s="122">
        <v>0.6</v>
      </c>
      <c r="T73" s="122">
        <v>11.2</v>
      </c>
      <c r="U73" s="122">
        <v>6.7</v>
      </c>
      <c r="V73" s="122">
        <v>6.4</v>
      </c>
      <c r="W73" s="122">
        <v>17.8</v>
      </c>
      <c r="X73" s="122">
        <v>18.2</v>
      </c>
      <c r="Y73" s="122">
        <v>20.6</v>
      </c>
      <c r="Z73" s="122">
        <v>15.9</v>
      </c>
      <c r="AA73" s="122">
        <v>10.5</v>
      </c>
      <c r="AB73" s="167"/>
      <c r="AC73" s="122">
        <v>0.02</v>
      </c>
      <c r="AD73" s="122">
        <v>0.2</v>
      </c>
      <c r="AE73" s="122">
        <v>0.19</v>
      </c>
      <c r="AF73" s="122">
        <v>0.2</v>
      </c>
      <c r="AG73" s="122">
        <v>0.22</v>
      </c>
      <c r="AH73" s="122">
        <v>0.19</v>
      </c>
      <c r="AI73" s="122">
        <v>0.4</v>
      </c>
      <c r="AJ73" s="122">
        <v>0.16</v>
      </c>
      <c r="AK73" s="122">
        <v>0.13</v>
      </c>
      <c r="AL73" s="122">
        <v>0.01</v>
      </c>
      <c r="AM73" s="122">
        <v>0.1</v>
      </c>
      <c r="AN73" s="122">
        <v>0.1</v>
      </c>
      <c r="AO73" s="122">
        <v>0.1</v>
      </c>
      <c r="AP73" s="122">
        <v>0.11</v>
      </c>
      <c r="AQ73" s="122">
        <v>0.09</v>
      </c>
      <c r="AR73" s="122">
        <v>0.2</v>
      </c>
      <c r="AS73" s="122">
        <v>0.08</v>
      </c>
      <c r="AT73" s="122">
        <v>0.06</v>
      </c>
      <c r="AU73" s="122">
        <v>0.06</v>
      </c>
      <c r="AV73" s="122">
        <v>0.16</v>
      </c>
      <c r="AW73" s="122">
        <v>0.18</v>
      </c>
      <c r="AX73" s="122">
        <v>0.09</v>
      </c>
      <c r="AY73" s="122">
        <v>0.08</v>
      </c>
      <c r="AZ73" s="122">
        <v>7.0000000000000007E-2</v>
      </c>
      <c r="BA73" s="122">
        <v>0.08</v>
      </c>
      <c r="BB73" s="122">
        <v>7.0000000000000007E-2</v>
      </c>
      <c r="BC73" s="122">
        <v>0.08</v>
      </c>
      <c r="BD73" s="122">
        <v>1.76</v>
      </c>
      <c r="BE73" s="105"/>
    </row>
    <row r="74" spans="1:57" ht="14.25">
      <c r="H74" s="226"/>
      <c r="M74" s="226"/>
    </row>
    <row r="75" spans="1:57" ht="14.25">
      <c r="H75" s="226"/>
      <c r="M75" s="226"/>
    </row>
    <row r="76" spans="1:57" ht="14.25">
      <c r="M76" s="226"/>
    </row>
    <row r="77" spans="1:57" ht="14.25">
      <c r="M77" s="226"/>
    </row>
    <row r="78" spans="1:57" ht="14.25">
      <c r="M78" s="226"/>
    </row>
    <row r="79" spans="1:57" ht="14.25">
      <c r="M79" s="226"/>
    </row>
    <row r="80" spans="1:57" ht="14.25">
      <c r="M80" s="226"/>
    </row>
    <row r="81" spans="13:13" ht="14.25">
      <c r="M81" s="226"/>
    </row>
    <row r="82" spans="13:13" ht="14.25">
      <c r="M82" s="226"/>
    </row>
  </sheetData>
  <mergeCells count="15">
    <mergeCell ref="B37:BD37"/>
    <mergeCell ref="A38:BE38"/>
    <mergeCell ref="B39:J39"/>
    <mergeCell ref="K39:S39"/>
    <mergeCell ref="T39:AB39"/>
    <mergeCell ref="AC39:AK39"/>
    <mergeCell ref="AL39:AT39"/>
    <mergeCell ref="AU39:BC39"/>
    <mergeCell ref="A1:BE1"/>
    <mergeCell ref="B2:J2"/>
    <mergeCell ref="K2:S2"/>
    <mergeCell ref="T2:AB2"/>
    <mergeCell ref="AC2:AK2"/>
    <mergeCell ref="AL2:AT2"/>
    <mergeCell ref="AU2:BC2"/>
  </mergeCells>
  <conditionalFormatting sqref="B4:AB33">
    <cfRule type="colorScale" priority="1">
      <colorScale>
        <cfvo type="min"/>
        <cfvo type="percentile" val="50"/>
        <cfvo type="max"/>
        <color rgb="FFE67C73"/>
        <color rgb="FFFFFFFF"/>
        <color rgb="FF57BB8A"/>
      </colorScale>
    </cfRule>
  </conditionalFormatting>
  <conditionalFormatting sqref="AC4:AK33">
    <cfRule type="colorScale" priority="2">
      <colorScale>
        <cfvo type="min"/>
        <cfvo type="percentile" val="50"/>
        <cfvo type="max"/>
        <color rgb="FF57BB8A"/>
        <color rgb="FFFFFFFF"/>
        <color rgb="FFE67C73"/>
      </colorScale>
    </cfRule>
  </conditionalFormatting>
  <conditionalFormatting sqref="B41:AB70">
    <cfRule type="colorScale" priority="3">
      <colorScale>
        <cfvo type="min"/>
        <cfvo type="percentile" val="50"/>
        <cfvo type="max"/>
        <color rgb="FFE67C73"/>
        <color rgb="FFFFFFFF"/>
        <color rgb="FF57BB8A"/>
      </colorScale>
    </cfRule>
  </conditionalFormatting>
  <conditionalFormatting sqref="AC41:AK70">
    <cfRule type="colorScale" priority="4">
      <colorScale>
        <cfvo type="min"/>
        <cfvo type="percentile" val="50"/>
        <cfvo type="max"/>
        <color rgb="FF57BB8A"/>
        <color rgb="FFFFFFFF"/>
        <color rgb="FFE67C73"/>
      </colorScale>
    </cfRule>
  </conditionalFormatting>
  <conditionalFormatting sqref="AL4:AT33">
    <cfRule type="colorScale" priority="5">
      <colorScale>
        <cfvo type="min"/>
        <cfvo type="percentile" val="50"/>
        <cfvo type="max"/>
        <color rgb="FF57BB8A"/>
        <color rgb="FFFFFFFF"/>
        <color rgb="FFE67C73"/>
      </colorScale>
    </cfRule>
  </conditionalFormatting>
  <conditionalFormatting sqref="BD4:BD33">
    <cfRule type="colorScale" priority="6">
      <colorScale>
        <cfvo type="min"/>
        <cfvo type="percentile" val="50"/>
        <cfvo type="max"/>
        <color rgb="FF57BB8A"/>
        <color rgb="FFFFFFFF"/>
        <color rgb="FFE67C73"/>
      </colorScale>
    </cfRule>
  </conditionalFormatting>
  <conditionalFormatting sqref="AL41:AT70">
    <cfRule type="colorScale" priority="7">
      <colorScale>
        <cfvo type="min"/>
        <cfvo type="percentile" val="50"/>
        <cfvo type="max"/>
        <color rgb="FF57BB8A"/>
        <color rgb="FFFFFFFF"/>
        <color rgb="FFE67C73"/>
      </colorScale>
    </cfRule>
  </conditionalFormatting>
  <conditionalFormatting sqref="BD41:BD70">
    <cfRule type="colorScale" priority="8">
      <colorScale>
        <cfvo type="min"/>
        <cfvo type="percentile" val="50"/>
        <cfvo type="max"/>
        <color rgb="FF57BB8A"/>
        <color rgb="FFFFFFFF"/>
        <color rgb="FFE67C73"/>
      </colorScale>
    </cfRule>
  </conditionalFormatting>
  <conditionalFormatting sqref="AU4:BC33">
    <cfRule type="colorScale" priority="9">
      <colorScale>
        <cfvo type="min"/>
        <cfvo type="percentile" val="50"/>
        <cfvo type="max"/>
        <color rgb="FF57BB8A"/>
        <color rgb="FFFFFFFF"/>
        <color rgb="FFE67C73"/>
      </colorScale>
    </cfRule>
  </conditionalFormatting>
  <conditionalFormatting sqref="AU41:BC70">
    <cfRule type="colorScale" priority="10">
      <colorScale>
        <cfvo type="min"/>
        <cfvo type="percentile" val="50"/>
        <cfvo type="max"/>
        <color rgb="FF57BB8A"/>
        <color rgb="FFFFFFFF"/>
        <color rgb="FFE67C73"/>
      </colorScale>
    </cfRule>
  </conditionalFormatting>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sheetPr>
  <dimension ref="A1:I37"/>
  <sheetViews>
    <sheetView workbookViewId="0">
      <selection sqref="A1:I1"/>
    </sheetView>
  </sheetViews>
  <sheetFormatPr defaultColWidth="14.42578125" defaultRowHeight="15.75" customHeight="1"/>
  <cols>
    <col min="2" max="9" width="24.42578125" customWidth="1"/>
  </cols>
  <sheetData>
    <row r="1" spans="1:9" ht="49.5" customHeight="1">
      <c r="A1" s="246" t="s">
        <v>2289</v>
      </c>
      <c r="B1" s="281"/>
      <c r="C1" s="281"/>
      <c r="D1" s="281"/>
      <c r="E1" s="281"/>
      <c r="F1" s="281"/>
      <c r="G1" s="281"/>
      <c r="H1" s="281"/>
      <c r="I1" s="281"/>
    </row>
    <row r="2" spans="1:9" ht="12.75">
      <c r="A2" s="221" t="s">
        <v>911</v>
      </c>
      <c r="B2" s="222" t="s">
        <v>2017</v>
      </c>
      <c r="C2" s="222" t="s">
        <v>2018</v>
      </c>
      <c r="D2" s="223" t="s">
        <v>1551</v>
      </c>
      <c r="E2" s="222" t="s">
        <v>1974</v>
      </c>
      <c r="F2" s="223" t="s">
        <v>2019</v>
      </c>
      <c r="G2" s="223" t="s">
        <v>2020</v>
      </c>
      <c r="H2" s="222" t="s">
        <v>1977</v>
      </c>
      <c r="I2" s="223" t="s">
        <v>740</v>
      </c>
    </row>
    <row r="3" spans="1:9" ht="12.75">
      <c r="A3" s="148" t="s">
        <v>919</v>
      </c>
      <c r="B3" s="123" t="s">
        <v>2290</v>
      </c>
      <c r="C3" s="123" t="s">
        <v>2291</v>
      </c>
      <c r="D3" s="123" t="s">
        <v>2029</v>
      </c>
      <c r="E3" s="123" t="s">
        <v>2292</v>
      </c>
      <c r="F3" s="123" t="s">
        <v>2293</v>
      </c>
      <c r="G3" s="123" t="s">
        <v>2083</v>
      </c>
      <c r="H3" s="123" t="s">
        <v>2294</v>
      </c>
      <c r="I3" s="123" t="s">
        <v>2295</v>
      </c>
    </row>
    <row r="4" spans="1:9" ht="12.75">
      <c r="A4" s="148" t="s">
        <v>932</v>
      </c>
      <c r="B4" s="123" t="s">
        <v>2091</v>
      </c>
      <c r="C4" s="123" t="s">
        <v>2296</v>
      </c>
      <c r="D4" s="123" t="s">
        <v>2297</v>
      </c>
      <c r="E4" s="123" t="s">
        <v>2298</v>
      </c>
      <c r="F4" s="123" t="s">
        <v>2299</v>
      </c>
      <c r="G4" s="123" t="s">
        <v>2300</v>
      </c>
      <c r="H4" s="123" t="s">
        <v>2301</v>
      </c>
      <c r="I4" s="123" t="s">
        <v>2302</v>
      </c>
    </row>
    <row r="5" spans="1:9" ht="12.75">
      <c r="A5" s="148" t="s">
        <v>945</v>
      </c>
      <c r="B5" s="123" t="s">
        <v>2303</v>
      </c>
      <c r="C5" s="123" t="s">
        <v>2029</v>
      </c>
      <c r="D5" s="123" t="s">
        <v>2304</v>
      </c>
      <c r="E5" s="123" t="s">
        <v>2305</v>
      </c>
      <c r="F5" s="123" t="s">
        <v>2305</v>
      </c>
      <c r="G5" s="123" t="s">
        <v>2306</v>
      </c>
      <c r="H5" s="124" t="s">
        <v>2307</v>
      </c>
      <c r="I5" s="123" t="s">
        <v>2308</v>
      </c>
    </row>
    <row r="6" spans="1:9" ht="12.75">
      <c r="A6" s="148" t="s">
        <v>960</v>
      </c>
      <c r="B6" s="123" t="s">
        <v>2309</v>
      </c>
      <c r="C6" s="123" t="s">
        <v>2035</v>
      </c>
      <c r="D6" s="123" t="s">
        <v>2310</v>
      </c>
      <c r="E6" s="123" t="s">
        <v>2311</v>
      </c>
      <c r="F6" s="123" t="s">
        <v>2312</v>
      </c>
      <c r="G6" s="123" t="s">
        <v>2313</v>
      </c>
      <c r="H6" s="123" t="s">
        <v>2314</v>
      </c>
      <c r="I6" s="123" t="s">
        <v>2315</v>
      </c>
    </row>
    <row r="7" spans="1:9" ht="12.75">
      <c r="A7" s="148" t="s">
        <v>974</v>
      </c>
      <c r="B7" s="123" t="s">
        <v>2316</v>
      </c>
      <c r="C7" s="123" t="s">
        <v>2305</v>
      </c>
      <c r="D7" s="123" t="s">
        <v>2317</v>
      </c>
      <c r="E7" s="123" t="s">
        <v>2318</v>
      </c>
      <c r="F7" s="123" t="s">
        <v>2319</v>
      </c>
      <c r="G7" s="123" t="s">
        <v>2320</v>
      </c>
      <c r="H7" s="123" t="s">
        <v>2321</v>
      </c>
      <c r="I7" s="123" t="s">
        <v>2322</v>
      </c>
    </row>
    <row r="8" spans="1:9" ht="12.75">
      <c r="A8" s="148" t="s">
        <v>986</v>
      </c>
      <c r="B8" s="123" t="s">
        <v>2323</v>
      </c>
      <c r="C8" s="123" t="s">
        <v>2324</v>
      </c>
      <c r="D8" s="123" t="s">
        <v>2325</v>
      </c>
      <c r="E8" s="123" t="s">
        <v>2326</v>
      </c>
      <c r="F8" s="123" t="s">
        <v>2327</v>
      </c>
      <c r="G8" s="123" t="s">
        <v>2328</v>
      </c>
      <c r="H8" s="123" t="s">
        <v>2329</v>
      </c>
      <c r="I8" s="123" t="s">
        <v>2330</v>
      </c>
    </row>
    <row r="9" spans="1:9" ht="12.75">
      <c r="A9" s="148" t="s">
        <v>1001</v>
      </c>
      <c r="B9" s="123" t="s">
        <v>2331</v>
      </c>
      <c r="C9" s="123" t="s">
        <v>2218</v>
      </c>
      <c r="D9" s="123" t="s">
        <v>2332</v>
      </c>
      <c r="E9" s="123" t="s">
        <v>2333</v>
      </c>
      <c r="F9" s="123" t="s">
        <v>2334</v>
      </c>
      <c r="G9" s="123" t="s">
        <v>2335</v>
      </c>
      <c r="H9" s="123" t="s">
        <v>2336</v>
      </c>
      <c r="I9" s="123" t="s">
        <v>2337</v>
      </c>
    </row>
    <row r="10" spans="1:9" ht="12.75">
      <c r="A10" s="148" t="s">
        <v>1011</v>
      </c>
      <c r="B10" s="123" t="s">
        <v>2338</v>
      </c>
      <c r="C10" s="123" t="s">
        <v>2339</v>
      </c>
      <c r="D10" s="123" t="s">
        <v>2340</v>
      </c>
      <c r="E10" s="123" t="s">
        <v>2207</v>
      </c>
      <c r="F10" s="123" t="s">
        <v>2341</v>
      </c>
      <c r="G10" s="123" t="s">
        <v>2342</v>
      </c>
      <c r="H10" s="123" t="s">
        <v>2343</v>
      </c>
      <c r="I10" s="123" t="s">
        <v>2344</v>
      </c>
    </row>
    <row r="11" spans="1:9" ht="12.75">
      <c r="A11" s="148" t="s">
        <v>1073</v>
      </c>
      <c r="B11" s="123" t="s">
        <v>2345</v>
      </c>
      <c r="C11" s="123" t="s">
        <v>2346</v>
      </c>
      <c r="D11" s="123" t="s">
        <v>2347</v>
      </c>
      <c r="E11" s="123" t="s">
        <v>2348</v>
      </c>
      <c r="F11" s="123" t="s">
        <v>2349</v>
      </c>
      <c r="G11" s="123" t="s">
        <v>2350</v>
      </c>
      <c r="H11" s="123" t="s">
        <v>2083</v>
      </c>
      <c r="I11" s="123" t="s">
        <v>2351</v>
      </c>
    </row>
    <row r="12" spans="1:9" ht="12.75">
      <c r="A12" s="148" t="s">
        <v>1079</v>
      </c>
      <c r="B12" s="123" t="s">
        <v>2352</v>
      </c>
      <c r="C12" s="123" t="s">
        <v>2353</v>
      </c>
      <c r="D12" s="123" t="s">
        <v>2354</v>
      </c>
      <c r="E12" s="123" t="s">
        <v>2355</v>
      </c>
      <c r="F12" s="123" t="s">
        <v>2356</v>
      </c>
      <c r="G12" s="123" t="s">
        <v>2357</v>
      </c>
      <c r="H12" s="123" t="s">
        <v>2358</v>
      </c>
      <c r="I12" s="123" t="s">
        <v>2359</v>
      </c>
    </row>
    <row r="13" spans="1:9" ht="12.75">
      <c r="A13" s="224" t="s">
        <v>1085</v>
      </c>
      <c r="B13" s="123" t="s">
        <v>2360</v>
      </c>
      <c r="C13" s="123" t="s">
        <v>2361</v>
      </c>
      <c r="D13" s="123" t="s">
        <v>2362</v>
      </c>
      <c r="E13" s="123" t="s">
        <v>2363</v>
      </c>
      <c r="F13" s="123" t="s">
        <v>2101</v>
      </c>
      <c r="G13" s="123" t="s">
        <v>2364</v>
      </c>
      <c r="H13" s="123" t="s">
        <v>2303</v>
      </c>
      <c r="I13" s="123" t="s">
        <v>2365</v>
      </c>
    </row>
    <row r="14" spans="1:9" ht="12.75">
      <c r="A14" s="224" t="s">
        <v>1091</v>
      </c>
      <c r="B14" s="123" t="s">
        <v>2366</v>
      </c>
      <c r="C14" s="123" t="s">
        <v>2367</v>
      </c>
      <c r="D14" s="123" t="s">
        <v>2368</v>
      </c>
      <c r="E14" s="123" t="s">
        <v>2369</v>
      </c>
      <c r="F14" s="123" t="s">
        <v>2370</v>
      </c>
      <c r="G14" s="123" t="s">
        <v>2371</v>
      </c>
      <c r="H14" s="123" t="s">
        <v>2244</v>
      </c>
      <c r="I14" s="123" t="s">
        <v>2372</v>
      </c>
    </row>
    <row r="15" spans="1:9" ht="12.75">
      <c r="A15" s="224" t="s">
        <v>1097</v>
      </c>
      <c r="B15" s="123" t="s">
        <v>2373</v>
      </c>
      <c r="C15" s="123" t="s">
        <v>2374</v>
      </c>
      <c r="D15" s="123" t="s">
        <v>2374</v>
      </c>
      <c r="E15" s="123" t="s">
        <v>2375</v>
      </c>
      <c r="F15" s="123" t="s">
        <v>2376</v>
      </c>
      <c r="G15" s="123" t="s">
        <v>2368</v>
      </c>
      <c r="H15" s="123" t="s">
        <v>2377</v>
      </c>
      <c r="I15" s="123" t="s">
        <v>2378</v>
      </c>
    </row>
    <row r="16" spans="1:9" ht="12.75">
      <c r="A16" s="224" t="s">
        <v>1102</v>
      </c>
      <c r="B16" s="123" t="s">
        <v>2379</v>
      </c>
      <c r="C16" s="123" t="s">
        <v>2380</v>
      </c>
      <c r="D16" s="123" t="s">
        <v>2380</v>
      </c>
      <c r="E16" s="123" t="s">
        <v>2361</v>
      </c>
      <c r="F16" s="123" t="s">
        <v>2381</v>
      </c>
      <c r="G16" s="123" t="s">
        <v>2137</v>
      </c>
      <c r="H16" s="123" t="s">
        <v>2171</v>
      </c>
      <c r="I16" s="123" t="s">
        <v>2382</v>
      </c>
    </row>
    <row r="17" spans="1:9" ht="12.75">
      <c r="A17" s="224" t="s">
        <v>1108</v>
      </c>
      <c r="B17" s="123" t="s">
        <v>2383</v>
      </c>
      <c r="C17" s="123" t="s">
        <v>2384</v>
      </c>
      <c r="D17" s="123" t="s">
        <v>2385</v>
      </c>
      <c r="E17" s="123" t="s">
        <v>2386</v>
      </c>
      <c r="F17" s="123" t="s">
        <v>2386</v>
      </c>
      <c r="G17" s="123" t="s">
        <v>2387</v>
      </c>
      <c r="H17" s="123" t="s">
        <v>2388</v>
      </c>
      <c r="I17" s="123" t="s">
        <v>2389</v>
      </c>
    </row>
    <row r="18" spans="1:9" ht="12.75">
      <c r="A18" s="224" t="s">
        <v>1174</v>
      </c>
      <c r="B18" s="123" t="s">
        <v>2390</v>
      </c>
      <c r="C18" s="123" t="s">
        <v>2141</v>
      </c>
      <c r="D18" s="123" t="s">
        <v>2141</v>
      </c>
      <c r="E18" s="123" t="s">
        <v>2391</v>
      </c>
      <c r="F18" s="123" t="s">
        <v>2277</v>
      </c>
      <c r="G18" s="123" t="s">
        <v>2392</v>
      </c>
      <c r="H18" s="123" t="s">
        <v>2393</v>
      </c>
      <c r="I18" s="123" t="s">
        <v>2394</v>
      </c>
    </row>
    <row r="19" spans="1:9" ht="12.75">
      <c r="A19" s="224" t="s">
        <v>1180</v>
      </c>
      <c r="B19" s="123" t="s">
        <v>2395</v>
      </c>
      <c r="C19" s="123" t="s">
        <v>2396</v>
      </c>
      <c r="D19" s="123" t="s">
        <v>2396</v>
      </c>
      <c r="E19" s="123" t="s">
        <v>2397</v>
      </c>
      <c r="F19" s="123" t="s">
        <v>2398</v>
      </c>
      <c r="G19" s="123" t="s">
        <v>2399</v>
      </c>
      <c r="H19" s="123" t="s">
        <v>2400</v>
      </c>
      <c r="I19" s="123" t="s">
        <v>2401</v>
      </c>
    </row>
    <row r="20" spans="1:9" ht="12.75">
      <c r="A20" s="225" t="s">
        <v>911</v>
      </c>
      <c r="B20" s="223" t="s">
        <v>2162</v>
      </c>
      <c r="C20" s="223" t="s">
        <v>2163</v>
      </c>
      <c r="D20" s="223" t="s">
        <v>2164</v>
      </c>
      <c r="E20" s="223" t="s">
        <v>2165</v>
      </c>
      <c r="F20" s="223" t="s">
        <v>2166</v>
      </c>
      <c r="G20" s="223" t="s">
        <v>2167</v>
      </c>
      <c r="H20" s="223" t="s">
        <v>2168</v>
      </c>
      <c r="I20" s="223" t="s">
        <v>2169</v>
      </c>
    </row>
    <row r="21" spans="1:9" ht="12.75">
      <c r="A21" s="148" t="s">
        <v>919</v>
      </c>
      <c r="B21" s="123" t="s">
        <v>2402</v>
      </c>
      <c r="C21" s="123" t="s">
        <v>2403</v>
      </c>
      <c r="D21" s="123" t="s">
        <v>2404</v>
      </c>
      <c r="E21" s="123" t="s">
        <v>2329</v>
      </c>
      <c r="F21" s="123" t="s">
        <v>2405</v>
      </c>
      <c r="G21" s="123" t="s">
        <v>2406</v>
      </c>
      <c r="H21" s="123" t="s">
        <v>2294</v>
      </c>
      <c r="I21" s="123" t="s">
        <v>2407</v>
      </c>
    </row>
    <row r="22" spans="1:9" ht="12.75">
      <c r="A22" s="148" t="s">
        <v>932</v>
      </c>
      <c r="B22" s="123" t="s">
        <v>2408</v>
      </c>
      <c r="C22" s="123" t="s">
        <v>2409</v>
      </c>
      <c r="D22" s="123" t="s">
        <v>2410</v>
      </c>
      <c r="E22" s="123" t="s">
        <v>2411</v>
      </c>
      <c r="F22" s="123" t="s">
        <v>2299</v>
      </c>
      <c r="G22" s="123" t="s">
        <v>2412</v>
      </c>
      <c r="H22" s="123" t="s">
        <v>2413</v>
      </c>
      <c r="I22" s="123" t="s">
        <v>2414</v>
      </c>
    </row>
    <row r="23" spans="1:9" ht="12.75">
      <c r="A23" s="148" t="s">
        <v>945</v>
      </c>
      <c r="B23" s="123" t="s">
        <v>2415</v>
      </c>
      <c r="C23" s="123" t="s">
        <v>2416</v>
      </c>
      <c r="D23" s="123" t="s">
        <v>2417</v>
      </c>
      <c r="E23" s="123" t="s">
        <v>2418</v>
      </c>
      <c r="F23" s="123" t="s">
        <v>2419</v>
      </c>
      <c r="G23" s="123" t="s">
        <v>2420</v>
      </c>
      <c r="H23" s="123" t="s">
        <v>2421</v>
      </c>
      <c r="I23" s="123" t="s">
        <v>2422</v>
      </c>
    </row>
    <row r="24" spans="1:9" ht="12.75">
      <c r="A24" s="148" t="s">
        <v>960</v>
      </c>
      <c r="B24" s="123" t="s">
        <v>2178</v>
      </c>
      <c r="C24" s="123" t="s">
        <v>2423</v>
      </c>
      <c r="D24" s="123" t="s">
        <v>2424</v>
      </c>
      <c r="E24" s="123" t="s">
        <v>2186</v>
      </c>
      <c r="F24" s="123" t="s">
        <v>2319</v>
      </c>
      <c r="G24" s="123" t="s">
        <v>2425</v>
      </c>
      <c r="H24" s="123" t="s">
        <v>2426</v>
      </c>
      <c r="I24" s="123" t="s">
        <v>2427</v>
      </c>
    </row>
    <row r="25" spans="1:9" ht="12.75">
      <c r="A25" s="148" t="s">
        <v>974</v>
      </c>
      <c r="B25" s="123" t="s">
        <v>2428</v>
      </c>
      <c r="C25" s="123" t="s">
        <v>2429</v>
      </c>
      <c r="D25" s="123" t="s">
        <v>2430</v>
      </c>
      <c r="E25" s="123" t="s">
        <v>2431</v>
      </c>
      <c r="F25" s="123" t="s">
        <v>2318</v>
      </c>
      <c r="G25" s="123" t="s">
        <v>2432</v>
      </c>
      <c r="H25" s="123" t="s">
        <v>2433</v>
      </c>
      <c r="I25" s="123" t="s">
        <v>2434</v>
      </c>
    </row>
    <row r="26" spans="1:9" ht="12.75">
      <c r="A26" s="148" t="s">
        <v>986</v>
      </c>
      <c r="B26" s="123" t="s">
        <v>2435</v>
      </c>
      <c r="C26" s="123" t="s">
        <v>2436</v>
      </c>
      <c r="D26" s="123" t="s">
        <v>2189</v>
      </c>
      <c r="E26" s="123" t="s">
        <v>2437</v>
      </c>
      <c r="F26" s="123" t="s">
        <v>2438</v>
      </c>
      <c r="G26" s="123" t="s">
        <v>2439</v>
      </c>
      <c r="H26" s="123" t="s">
        <v>2440</v>
      </c>
      <c r="I26" s="123" t="s">
        <v>2441</v>
      </c>
    </row>
    <row r="27" spans="1:9" ht="12.75">
      <c r="A27" s="148" t="s">
        <v>1001</v>
      </c>
      <c r="B27" s="123" t="s">
        <v>2442</v>
      </c>
      <c r="C27" s="123" t="s">
        <v>2443</v>
      </c>
      <c r="D27" s="123" t="s">
        <v>2444</v>
      </c>
      <c r="E27" s="123" t="s">
        <v>2445</v>
      </c>
      <c r="F27" s="123" t="s">
        <v>2446</v>
      </c>
      <c r="G27" s="123" t="s">
        <v>2447</v>
      </c>
      <c r="H27" s="123" t="s">
        <v>2408</v>
      </c>
      <c r="I27" s="123" t="s">
        <v>2448</v>
      </c>
    </row>
    <row r="28" spans="1:9" ht="12.75">
      <c r="A28" s="148" t="s">
        <v>1011</v>
      </c>
      <c r="B28" s="123" t="s">
        <v>2449</v>
      </c>
      <c r="C28" s="123" t="s">
        <v>2450</v>
      </c>
      <c r="D28" s="123" t="s">
        <v>2341</v>
      </c>
      <c r="E28" s="123" t="s">
        <v>2056</v>
      </c>
      <c r="F28" s="123" t="s">
        <v>2445</v>
      </c>
      <c r="G28" s="123" t="s">
        <v>2451</v>
      </c>
      <c r="H28" s="123" t="s">
        <v>2215</v>
      </c>
      <c r="I28" s="123" t="s">
        <v>2452</v>
      </c>
    </row>
    <row r="29" spans="1:9" ht="12.75">
      <c r="A29" s="148" t="s">
        <v>1073</v>
      </c>
      <c r="B29" s="123" t="s">
        <v>2453</v>
      </c>
      <c r="C29" s="123" t="s">
        <v>2438</v>
      </c>
      <c r="D29" s="123" t="s">
        <v>2454</v>
      </c>
      <c r="E29" s="123" t="s">
        <v>2455</v>
      </c>
      <c r="F29" s="123" t="s">
        <v>2210</v>
      </c>
      <c r="G29" s="123" t="s">
        <v>2456</v>
      </c>
      <c r="H29" s="123" t="s">
        <v>2222</v>
      </c>
      <c r="I29" s="123" t="s">
        <v>2457</v>
      </c>
    </row>
    <row r="30" spans="1:9" ht="12.75">
      <c r="A30" s="148" t="s">
        <v>1079</v>
      </c>
      <c r="B30" s="123" t="s">
        <v>2364</v>
      </c>
      <c r="C30" s="123" t="s">
        <v>2458</v>
      </c>
      <c r="D30" s="123" t="s">
        <v>2459</v>
      </c>
      <c r="E30" s="123" t="s">
        <v>2460</v>
      </c>
      <c r="F30" s="123" t="s">
        <v>2460</v>
      </c>
      <c r="G30" s="123" t="s">
        <v>2342</v>
      </c>
      <c r="H30" s="123" t="s">
        <v>2358</v>
      </c>
      <c r="I30" s="123" t="s">
        <v>2461</v>
      </c>
    </row>
    <row r="31" spans="1:9" ht="12.75">
      <c r="A31" s="224" t="s">
        <v>1085</v>
      </c>
      <c r="B31" s="123" t="s">
        <v>2462</v>
      </c>
      <c r="C31" s="123" t="s">
        <v>2463</v>
      </c>
      <c r="D31" s="123" t="s">
        <v>2464</v>
      </c>
      <c r="E31" s="123" t="s">
        <v>2465</v>
      </c>
      <c r="F31" s="123" t="s">
        <v>2466</v>
      </c>
      <c r="G31" s="123" t="s">
        <v>2467</v>
      </c>
      <c r="H31" s="123" t="s">
        <v>2468</v>
      </c>
      <c r="I31" s="123" t="s">
        <v>2469</v>
      </c>
    </row>
    <row r="32" spans="1:9" ht="12.75">
      <c r="A32" s="224" t="s">
        <v>1091</v>
      </c>
      <c r="B32" s="123" t="s">
        <v>2470</v>
      </c>
      <c r="C32" s="123" t="s">
        <v>2465</v>
      </c>
      <c r="D32" s="123" t="s">
        <v>2471</v>
      </c>
      <c r="E32" s="123" t="s">
        <v>2472</v>
      </c>
      <c r="F32" s="123" t="s">
        <v>2472</v>
      </c>
      <c r="G32" s="123" t="s">
        <v>2473</v>
      </c>
      <c r="H32" s="123" t="s">
        <v>2474</v>
      </c>
      <c r="I32" s="123" t="s">
        <v>2475</v>
      </c>
    </row>
    <row r="33" spans="1:9" ht="12.75">
      <c r="A33" s="224" t="s">
        <v>1097</v>
      </c>
      <c r="B33" s="123" t="s">
        <v>2476</v>
      </c>
      <c r="C33" s="123" t="s">
        <v>2477</v>
      </c>
      <c r="D33" s="123" t="s">
        <v>2087</v>
      </c>
      <c r="E33" s="123" t="s">
        <v>2370</v>
      </c>
      <c r="F33" s="123" t="s">
        <v>2478</v>
      </c>
      <c r="G33" s="123" t="s">
        <v>2479</v>
      </c>
      <c r="H33" s="123" t="s">
        <v>2480</v>
      </c>
      <c r="I33" s="123" t="s">
        <v>2481</v>
      </c>
    </row>
    <row r="34" spans="1:9" ht="12.75">
      <c r="A34" s="224" t="s">
        <v>1102</v>
      </c>
      <c r="B34" s="123" t="s">
        <v>2482</v>
      </c>
      <c r="C34" s="123" t="s">
        <v>2483</v>
      </c>
      <c r="D34" s="123" t="s">
        <v>2379</v>
      </c>
      <c r="E34" s="123" t="s">
        <v>2368</v>
      </c>
      <c r="F34" s="123" t="s">
        <v>2361</v>
      </c>
      <c r="G34" s="123" t="s">
        <v>2484</v>
      </c>
      <c r="H34" s="123" t="s">
        <v>2485</v>
      </c>
      <c r="I34" s="123" t="s">
        <v>2486</v>
      </c>
    </row>
    <row r="35" spans="1:9" ht="12.75">
      <c r="A35" s="224" t="s">
        <v>1108</v>
      </c>
      <c r="B35" s="123" t="s">
        <v>2477</v>
      </c>
      <c r="C35" s="123" t="s">
        <v>2142</v>
      </c>
      <c r="D35" s="123" t="s">
        <v>2487</v>
      </c>
      <c r="E35" s="123" t="s">
        <v>2386</v>
      </c>
      <c r="F35" s="123" t="s">
        <v>2386</v>
      </c>
      <c r="G35" s="123" t="s">
        <v>2488</v>
      </c>
      <c r="H35" s="123" t="s">
        <v>2489</v>
      </c>
      <c r="I35" s="123" t="s">
        <v>2490</v>
      </c>
    </row>
    <row r="36" spans="1:9" ht="12.75">
      <c r="A36" s="224" t="s">
        <v>1174</v>
      </c>
      <c r="B36" s="123" t="s">
        <v>2491</v>
      </c>
      <c r="C36" s="123" t="s">
        <v>2391</v>
      </c>
      <c r="D36" s="123" t="s">
        <v>2492</v>
      </c>
      <c r="E36" s="123" t="s">
        <v>2493</v>
      </c>
      <c r="F36" s="123" t="s">
        <v>2391</v>
      </c>
      <c r="G36" s="123" t="s">
        <v>2494</v>
      </c>
      <c r="H36" s="123" t="s">
        <v>2495</v>
      </c>
      <c r="I36" s="123" t="s">
        <v>2496</v>
      </c>
    </row>
    <row r="37" spans="1:9" ht="12.75">
      <c r="A37" s="224" t="s">
        <v>1180</v>
      </c>
      <c r="B37" s="123" t="s">
        <v>2497</v>
      </c>
      <c r="C37" s="123" t="s">
        <v>2397</v>
      </c>
      <c r="D37" s="123" t="s">
        <v>2397</v>
      </c>
      <c r="E37" s="123" t="s">
        <v>2498</v>
      </c>
      <c r="F37" s="123" t="s">
        <v>2498</v>
      </c>
      <c r="G37" s="123" t="s">
        <v>2499</v>
      </c>
      <c r="H37" s="123" t="s">
        <v>2400</v>
      </c>
      <c r="I37" s="123" t="s">
        <v>2500</v>
      </c>
    </row>
  </sheetData>
  <mergeCells count="1">
    <mergeCell ref="A1:I1"/>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sheetPr>
  <dimension ref="A1:BE61"/>
  <sheetViews>
    <sheetView workbookViewId="0">
      <selection sqref="A1:BE1"/>
    </sheetView>
  </sheetViews>
  <sheetFormatPr defaultColWidth="14.42578125" defaultRowHeight="15.75" customHeight="1"/>
  <cols>
    <col min="1" max="1" width="30" customWidth="1"/>
    <col min="2" max="55" width="5.140625" customWidth="1"/>
    <col min="56" max="56" width="23.5703125" customWidth="1"/>
    <col min="57" max="57" width="8.85546875" customWidth="1"/>
  </cols>
  <sheetData>
    <row r="1" spans="1:57" ht="69.75" customHeight="1">
      <c r="A1" s="286" t="s">
        <v>2501</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4"/>
    </row>
    <row r="2" spans="1:57" ht="12.75">
      <c r="A2" s="196" t="s">
        <v>578</v>
      </c>
      <c r="B2" s="277" t="s">
        <v>1972</v>
      </c>
      <c r="C2" s="247"/>
      <c r="D2" s="247"/>
      <c r="E2" s="247"/>
      <c r="F2" s="247"/>
      <c r="G2" s="247"/>
      <c r="H2" s="247"/>
      <c r="I2" s="247"/>
      <c r="J2" s="248"/>
      <c r="K2" s="277" t="s">
        <v>1973</v>
      </c>
      <c r="L2" s="247"/>
      <c r="M2" s="247"/>
      <c r="N2" s="247"/>
      <c r="O2" s="247"/>
      <c r="P2" s="247"/>
      <c r="Q2" s="247"/>
      <c r="R2" s="247"/>
      <c r="S2" s="248"/>
      <c r="T2" s="277" t="s">
        <v>842</v>
      </c>
      <c r="U2" s="247"/>
      <c r="V2" s="247"/>
      <c r="W2" s="247"/>
      <c r="X2" s="247"/>
      <c r="Y2" s="247"/>
      <c r="Z2" s="247"/>
      <c r="AA2" s="247"/>
      <c r="AB2" s="248"/>
      <c r="AC2" s="277" t="s">
        <v>1974</v>
      </c>
      <c r="AD2" s="247"/>
      <c r="AE2" s="247"/>
      <c r="AF2" s="247"/>
      <c r="AG2" s="247"/>
      <c r="AH2" s="247"/>
      <c r="AI2" s="247"/>
      <c r="AJ2" s="247"/>
      <c r="AK2" s="248"/>
      <c r="AL2" s="278" t="s">
        <v>1975</v>
      </c>
      <c r="AM2" s="247"/>
      <c r="AN2" s="247"/>
      <c r="AO2" s="247"/>
      <c r="AP2" s="247"/>
      <c r="AQ2" s="247"/>
      <c r="AR2" s="247"/>
      <c r="AS2" s="247"/>
      <c r="AT2" s="248"/>
      <c r="AU2" s="278" t="s">
        <v>1976</v>
      </c>
      <c r="AV2" s="247"/>
      <c r="AW2" s="247"/>
      <c r="AX2" s="247"/>
      <c r="AY2" s="247"/>
      <c r="AZ2" s="247"/>
      <c r="BA2" s="247"/>
      <c r="BB2" s="247"/>
      <c r="BC2" s="248"/>
      <c r="BD2" s="100" t="s">
        <v>1977</v>
      </c>
      <c r="BE2" s="111" t="s">
        <v>1521</v>
      </c>
    </row>
    <row r="3" spans="1:57" ht="12.75">
      <c r="A3" s="105"/>
      <c r="B3" s="213" t="s">
        <v>1522</v>
      </c>
      <c r="C3" s="213" t="s">
        <v>1523</v>
      </c>
      <c r="D3" s="213" t="s">
        <v>847</v>
      </c>
      <c r="E3" s="213" t="s">
        <v>1524</v>
      </c>
      <c r="F3" s="213" t="s">
        <v>1525</v>
      </c>
      <c r="G3" s="213" t="s">
        <v>1526</v>
      </c>
      <c r="H3" s="213" t="s">
        <v>1527</v>
      </c>
      <c r="I3" s="213" t="s">
        <v>1528</v>
      </c>
      <c r="J3" s="213" t="s">
        <v>1978</v>
      </c>
      <c r="K3" s="213" t="s">
        <v>1522</v>
      </c>
      <c r="L3" s="213" t="s">
        <v>1523</v>
      </c>
      <c r="M3" s="213" t="s">
        <v>847</v>
      </c>
      <c r="N3" s="213" t="s">
        <v>1524</v>
      </c>
      <c r="O3" s="213" t="s">
        <v>1525</v>
      </c>
      <c r="P3" s="213" t="s">
        <v>1526</v>
      </c>
      <c r="Q3" s="213" t="s">
        <v>1527</v>
      </c>
      <c r="R3" s="213" t="s">
        <v>1528</v>
      </c>
      <c r="S3" s="213" t="s">
        <v>1978</v>
      </c>
      <c r="T3" s="213" t="s">
        <v>1522</v>
      </c>
      <c r="U3" s="213" t="s">
        <v>1523</v>
      </c>
      <c r="V3" s="213" t="s">
        <v>847</v>
      </c>
      <c r="W3" s="213" t="s">
        <v>1524</v>
      </c>
      <c r="X3" s="213" t="s">
        <v>1525</v>
      </c>
      <c r="Y3" s="213" t="s">
        <v>1526</v>
      </c>
      <c r="Z3" s="213" t="s">
        <v>1527</v>
      </c>
      <c r="AA3" s="213" t="s">
        <v>1528</v>
      </c>
      <c r="AB3" s="213" t="s">
        <v>1978</v>
      </c>
      <c r="AC3" s="213" t="s">
        <v>1522</v>
      </c>
      <c r="AD3" s="213" t="s">
        <v>1523</v>
      </c>
      <c r="AE3" s="213" t="s">
        <v>847</v>
      </c>
      <c r="AF3" s="213" t="s">
        <v>1524</v>
      </c>
      <c r="AG3" s="213" t="s">
        <v>1525</v>
      </c>
      <c r="AH3" s="213" t="s">
        <v>1526</v>
      </c>
      <c r="AI3" s="213" t="s">
        <v>1527</v>
      </c>
      <c r="AJ3" s="213" t="s">
        <v>1528</v>
      </c>
      <c r="AK3" s="213" t="s">
        <v>1978</v>
      </c>
      <c r="AL3" s="213" t="s">
        <v>1522</v>
      </c>
      <c r="AM3" s="213" t="s">
        <v>1523</v>
      </c>
      <c r="AN3" s="213" t="s">
        <v>847</v>
      </c>
      <c r="AO3" s="213" t="s">
        <v>1524</v>
      </c>
      <c r="AP3" s="213" t="s">
        <v>1525</v>
      </c>
      <c r="AQ3" s="213" t="s">
        <v>1526</v>
      </c>
      <c r="AR3" s="213" t="s">
        <v>1527</v>
      </c>
      <c r="AS3" s="213" t="s">
        <v>1528</v>
      </c>
      <c r="AT3" s="213" t="s">
        <v>1978</v>
      </c>
      <c r="AU3" s="213" t="s">
        <v>1522</v>
      </c>
      <c r="AV3" s="213" t="s">
        <v>1523</v>
      </c>
      <c r="AW3" s="213" t="s">
        <v>847</v>
      </c>
      <c r="AX3" s="213" t="s">
        <v>1524</v>
      </c>
      <c r="AY3" s="213" t="s">
        <v>1525</v>
      </c>
      <c r="AZ3" s="213" t="s">
        <v>1526</v>
      </c>
      <c r="BA3" s="213" t="s">
        <v>1527</v>
      </c>
      <c r="BB3" s="213" t="s">
        <v>1528</v>
      </c>
      <c r="BC3" s="213" t="s">
        <v>1978</v>
      </c>
      <c r="BD3" s="184"/>
      <c r="BE3" s="105"/>
    </row>
    <row r="4" spans="1:57" ht="12.75">
      <c r="A4" s="216" t="s">
        <v>2502</v>
      </c>
      <c r="B4" s="122">
        <v>100</v>
      </c>
      <c r="C4" s="122">
        <v>63.3</v>
      </c>
      <c r="D4" s="122">
        <v>67.900000000000006</v>
      </c>
      <c r="E4" s="122">
        <v>65.3</v>
      </c>
      <c r="F4" s="122">
        <v>59.6</v>
      </c>
      <c r="G4" s="122">
        <v>57.4</v>
      </c>
      <c r="H4" s="122">
        <v>32</v>
      </c>
      <c r="I4" s="122">
        <v>63.7</v>
      </c>
      <c r="J4" s="122">
        <v>0</v>
      </c>
      <c r="K4" s="122">
        <v>92.5</v>
      </c>
      <c r="L4" s="122">
        <v>48.7</v>
      </c>
      <c r="M4" s="122">
        <v>50.8</v>
      </c>
      <c r="N4" s="122">
        <v>37</v>
      </c>
      <c r="O4" s="122">
        <v>25.3</v>
      </c>
      <c r="P4" s="122">
        <v>11.6</v>
      </c>
      <c r="Q4" s="122">
        <v>2.2999999999999998</v>
      </c>
      <c r="R4" s="122">
        <v>38.299999999999997</v>
      </c>
      <c r="S4" s="122">
        <v>0</v>
      </c>
      <c r="T4" s="122">
        <v>95.5</v>
      </c>
      <c r="U4" s="122">
        <v>54.6</v>
      </c>
      <c r="V4" s="122">
        <v>57.6</v>
      </c>
      <c r="W4" s="122">
        <v>47</v>
      </c>
      <c r="X4" s="122">
        <v>35.299999999999997</v>
      </c>
      <c r="Y4" s="122">
        <v>19.3</v>
      </c>
      <c r="Z4" s="122">
        <v>4.2</v>
      </c>
      <c r="AA4" s="122">
        <v>47.8</v>
      </c>
      <c r="AB4" s="167"/>
      <c r="AC4" s="122">
        <v>0.09</v>
      </c>
      <c r="AD4" s="122">
        <v>0.21</v>
      </c>
      <c r="AE4" s="122">
        <v>0.23</v>
      </c>
      <c r="AF4" s="122">
        <v>0.26</v>
      </c>
      <c r="AG4" s="122">
        <v>0.3</v>
      </c>
      <c r="AH4" s="122">
        <v>0.34</v>
      </c>
      <c r="AI4" s="122">
        <v>1.06</v>
      </c>
      <c r="AJ4" s="122">
        <v>0.36</v>
      </c>
      <c r="AK4" s="167"/>
      <c r="AL4" s="122">
        <v>0.05</v>
      </c>
      <c r="AM4" s="122">
        <v>0.11</v>
      </c>
      <c r="AN4" s="122">
        <v>0.12</v>
      </c>
      <c r="AO4" s="122">
        <v>0.14000000000000001</v>
      </c>
      <c r="AP4" s="122">
        <v>0.16</v>
      </c>
      <c r="AQ4" s="122">
        <v>0.19</v>
      </c>
      <c r="AR4" s="122">
        <v>0.65</v>
      </c>
      <c r="AS4" s="122">
        <v>0.2</v>
      </c>
      <c r="AT4" s="166"/>
      <c r="AU4" s="122">
        <v>0.03</v>
      </c>
      <c r="AV4" s="122">
        <v>0.05</v>
      </c>
      <c r="AW4" s="122">
        <v>0.1</v>
      </c>
      <c r="AX4" s="122">
        <v>0.11</v>
      </c>
      <c r="AY4" s="122">
        <v>0.14000000000000001</v>
      </c>
      <c r="AZ4" s="122">
        <v>0.12</v>
      </c>
      <c r="BA4" s="122">
        <v>0.09</v>
      </c>
      <c r="BB4" s="122">
        <v>0.09</v>
      </c>
      <c r="BC4" s="166"/>
      <c r="BD4" s="122">
        <v>3.85</v>
      </c>
      <c r="BE4" s="108">
        <v>100</v>
      </c>
    </row>
    <row r="5" spans="1:57" ht="12.75">
      <c r="A5" s="216" t="s">
        <v>2503</v>
      </c>
      <c r="B5" s="122">
        <v>52.4</v>
      </c>
      <c r="C5" s="122">
        <v>59</v>
      </c>
      <c r="D5" s="122">
        <v>57</v>
      </c>
      <c r="E5" s="122">
        <v>47.2</v>
      </c>
      <c r="F5" s="122">
        <v>44.7</v>
      </c>
      <c r="G5" s="122">
        <v>38</v>
      </c>
      <c r="H5" s="122">
        <v>32.5</v>
      </c>
      <c r="I5" s="122">
        <v>47.2</v>
      </c>
      <c r="J5" s="122">
        <v>0</v>
      </c>
      <c r="K5" s="122">
        <v>100</v>
      </c>
      <c r="L5" s="122">
        <v>100</v>
      </c>
      <c r="M5" s="122">
        <v>99.5</v>
      </c>
      <c r="N5" s="122">
        <v>99.8</v>
      </c>
      <c r="O5" s="122">
        <v>98.8</v>
      </c>
      <c r="P5" s="122">
        <v>95.7</v>
      </c>
      <c r="Q5" s="122">
        <v>51.5</v>
      </c>
      <c r="R5" s="122">
        <v>92.2</v>
      </c>
      <c r="S5" s="122">
        <v>0</v>
      </c>
      <c r="T5" s="122">
        <v>68.099999999999994</v>
      </c>
      <c r="U5" s="122">
        <v>74</v>
      </c>
      <c r="V5" s="122">
        <v>72.2</v>
      </c>
      <c r="W5" s="122">
        <v>63.9</v>
      </c>
      <c r="X5" s="122">
        <v>61.4</v>
      </c>
      <c r="Y5" s="122">
        <v>54.2</v>
      </c>
      <c r="Z5" s="122">
        <v>39.799999999999997</v>
      </c>
      <c r="AA5" s="122">
        <v>62.5</v>
      </c>
      <c r="AB5" s="167"/>
      <c r="AC5" s="122">
        <v>0.02</v>
      </c>
      <c r="AD5" s="122">
        <v>0.63</v>
      </c>
      <c r="AE5" s="122">
        <v>0.74</v>
      </c>
      <c r="AF5" s="122">
        <v>0.79</v>
      </c>
      <c r="AG5" s="122">
        <v>0.85</v>
      </c>
      <c r="AH5" s="122">
        <v>0.87</v>
      </c>
      <c r="AI5" s="122">
        <v>1.17</v>
      </c>
      <c r="AJ5" s="122">
        <v>0.72</v>
      </c>
      <c r="AK5" s="167"/>
      <c r="AL5" s="122">
        <v>0.01</v>
      </c>
      <c r="AM5" s="122">
        <v>0.32</v>
      </c>
      <c r="AN5" s="122">
        <v>0.37</v>
      </c>
      <c r="AO5" s="122">
        <v>0.4</v>
      </c>
      <c r="AP5" s="122">
        <v>0.42</v>
      </c>
      <c r="AQ5" s="122">
        <v>0.45</v>
      </c>
      <c r="AR5" s="122">
        <v>0.68</v>
      </c>
      <c r="AS5" s="122">
        <v>0.38</v>
      </c>
      <c r="AT5" s="166"/>
      <c r="AU5" s="122">
        <v>7.0000000000000007E-2</v>
      </c>
      <c r="AV5" s="122">
        <v>0.23</v>
      </c>
      <c r="AW5" s="122">
        <v>0.04</v>
      </c>
      <c r="AX5" s="122">
        <v>0.05</v>
      </c>
      <c r="AY5" s="122">
        <v>0.05</v>
      </c>
      <c r="AZ5" s="122">
        <v>0.09</v>
      </c>
      <c r="BA5" s="122">
        <v>0.16</v>
      </c>
      <c r="BB5" s="122">
        <v>0.1</v>
      </c>
      <c r="BC5" s="166"/>
      <c r="BD5" s="122">
        <v>6.41</v>
      </c>
      <c r="BE5" s="108">
        <v>100</v>
      </c>
    </row>
    <row r="6" spans="1:57" ht="12.75">
      <c r="A6" s="217" t="s">
        <v>2504</v>
      </c>
      <c r="B6" s="122">
        <v>47.6</v>
      </c>
      <c r="C6" s="122">
        <v>52.3</v>
      </c>
      <c r="D6" s="122">
        <v>47.8</v>
      </c>
      <c r="E6" s="122">
        <v>35.700000000000003</v>
      </c>
      <c r="F6" s="122">
        <v>32.299999999999997</v>
      </c>
      <c r="G6" s="122">
        <v>26</v>
      </c>
      <c r="H6" s="122">
        <v>24</v>
      </c>
      <c r="I6" s="122">
        <v>38</v>
      </c>
      <c r="J6" s="122">
        <v>0</v>
      </c>
      <c r="K6" s="122">
        <v>100</v>
      </c>
      <c r="L6" s="122">
        <v>100</v>
      </c>
      <c r="M6" s="122">
        <v>99</v>
      </c>
      <c r="N6" s="122">
        <v>99.7</v>
      </c>
      <c r="O6" s="122">
        <v>99.2</v>
      </c>
      <c r="P6" s="218">
        <v>95.5</v>
      </c>
      <c r="Q6" s="218">
        <v>68.8</v>
      </c>
      <c r="R6" s="122">
        <v>94.6</v>
      </c>
      <c r="S6" s="122">
        <v>0</v>
      </c>
      <c r="T6" s="122">
        <v>63.8</v>
      </c>
      <c r="U6" s="122">
        <v>68.2</v>
      </c>
      <c r="V6" s="122">
        <v>64.2</v>
      </c>
      <c r="W6" s="122">
        <v>52.3</v>
      </c>
      <c r="X6" s="122">
        <v>48.5</v>
      </c>
      <c r="Y6" s="122">
        <v>40.799999999999997</v>
      </c>
      <c r="Z6" s="122">
        <v>35.4</v>
      </c>
      <c r="AA6" s="122">
        <v>54.2</v>
      </c>
      <c r="AB6" s="167"/>
      <c r="AC6" s="122">
        <v>0.02</v>
      </c>
      <c r="AD6" s="122">
        <v>0.69</v>
      </c>
      <c r="AE6" s="122">
        <v>0.83</v>
      </c>
      <c r="AF6" s="122">
        <v>0.89</v>
      </c>
      <c r="AG6" s="122">
        <v>0.99</v>
      </c>
      <c r="AH6" s="122">
        <v>1.02</v>
      </c>
      <c r="AI6" s="122">
        <v>1.18</v>
      </c>
      <c r="AJ6" s="122">
        <v>0.8</v>
      </c>
      <c r="AK6" s="166"/>
      <c r="AL6" s="122">
        <v>0.01</v>
      </c>
      <c r="AM6" s="122">
        <v>0.34</v>
      </c>
      <c r="AN6" s="122">
        <v>0.41</v>
      </c>
      <c r="AO6" s="122">
        <v>0.45</v>
      </c>
      <c r="AP6" s="122">
        <v>0.5</v>
      </c>
      <c r="AQ6" s="122">
        <v>0.53</v>
      </c>
      <c r="AR6" s="122">
        <v>0.68</v>
      </c>
      <c r="AS6" s="122">
        <v>0.42</v>
      </c>
      <c r="AT6" s="166"/>
      <c r="AU6" s="122">
        <v>7.0000000000000007E-2</v>
      </c>
      <c r="AV6" s="122">
        <v>0.26</v>
      </c>
      <c r="AW6" s="122">
        <v>0.05</v>
      </c>
      <c r="AX6" s="122">
        <v>7.0000000000000007E-2</v>
      </c>
      <c r="AY6" s="122">
        <v>0.04</v>
      </c>
      <c r="AZ6" s="122">
        <v>7.0000000000000007E-2</v>
      </c>
      <c r="BA6" s="122">
        <v>0.12</v>
      </c>
      <c r="BB6" s="122">
        <v>0.1</v>
      </c>
      <c r="BC6" s="166"/>
      <c r="BD6" s="122">
        <v>6.96</v>
      </c>
      <c r="BE6" s="108">
        <v>100</v>
      </c>
    </row>
    <row r="7" spans="1:57" ht="12.75">
      <c r="A7" s="216" t="s">
        <v>2505</v>
      </c>
      <c r="B7" s="122">
        <v>50.8</v>
      </c>
      <c r="C7" s="122">
        <v>55.5</v>
      </c>
      <c r="D7" s="122">
        <v>59.5</v>
      </c>
      <c r="E7" s="122">
        <v>53.3</v>
      </c>
      <c r="F7" s="122">
        <v>49.3</v>
      </c>
      <c r="G7" s="122">
        <v>43.7</v>
      </c>
      <c r="H7" s="122">
        <v>34.5</v>
      </c>
      <c r="I7" s="122">
        <v>49.5</v>
      </c>
      <c r="J7" s="122">
        <v>0</v>
      </c>
      <c r="K7" s="122">
        <v>100</v>
      </c>
      <c r="L7" s="122">
        <v>100</v>
      </c>
      <c r="M7" s="122">
        <v>100</v>
      </c>
      <c r="N7" s="122">
        <v>100</v>
      </c>
      <c r="O7" s="122">
        <v>98.9</v>
      </c>
      <c r="P7" s="122">
        <v>86.9</v>
      </c>
      <c r="Q7" s="122">
        <v>34.1</v>
      </c>
      <c r="R7" s="122">
        <v>88.6</v>
      </c>
      <c r="S7" s="122">
        <v>0</v>
      </c>
      <c r="T7" s="122">
        <v>66.7</v>
      </c>
      <c r="U7" s="122">
        <v>71.2</v>
      </c>
      <c r="V7" s="122">
        <v>74.400000000000006</v>
      </c>
      <c r="W7" s="122">
        <v>69.400000000000006</v>
      </c>
      <c r="X7" s="122">
        <v>65.7</v>
      </c>
      <c r="Y7" s="122">
        <v>58</v>
      </c>
      <c r="Z7" s="122">
        <v>34.200000000000003</v>
      </c>
      <c r="AA7" s="122">
        <v>63.5</v>
      </c>
      <c r="AB7" s="167"/>
      <c r="AC7" s="122">
        <v>0.02</v>
      </c>
      <c r="AD7" s="122">
        <v>0.19</v>
      </c>
      <c r="AE7" s="122">
        <v>0.32</v>
      </c>
      <c r="AF7" s="122">
        <v>0.33</v>
      </c>
      <c r="AG7" s="122">
        <v>0.34</v>
      </c>
      <c r="AH7" s="122">
        <v>0.36</v>
      </c>
      <c r="AI7" s="122">
        <v>1.23</v>
      </c>
      <c r="AJ7" s="122">
        <v>0.4</v>
      </c>
      <c r="AK7" s="166"/>
      <c r="AL7" s="122">
        <v>0.01</v>
      </c>
      <c r="AM7" s="122">
        <v>0.09</v>
      </c>
      <c r="AN7" s="122">
        <v>0.16</v>
      </c>
      <c r="AO7" s="122">
        <v>0.17</v>
      </c>
      <c r="AP7" s="122">
        <v>0.17</v>
      </c>
      <c r="AQ7" s="122">
        <v>0.19</v>
      </c>
      <c r="AR7" s="122">
        <v>0.71</v>
      </c>
      <c r="AS7" s="122">
        <v>0.21</v>
      </c>
      <c r="AT7" s="166"/>
      <c r="AU7" s="122">
        <v>7.0000000000000007E-2</v>
      </c>
      <c r="AV7" s="122">
        <v>0.14000000000000001</v>
      </c>
      <c r="AW7" s="122">
        <v>7.0000000000000007E-2</v>
      </c>
      <c r="AX7" s="122">
        <v>0.05</v>
      </c>
      <c r="AY7" s="122">
        <v>0.02</v>
      </c>
      <c r="AZ7" s="122">
        <v>0.05</v>
      </c>
      <c r="BA7" s="122">
        <v>0.18</v>
      </c>
      <c r="BB7" s="122">
        <v>0.08</v>
      </c>
      <c r="BC7" s="166"/>
      <c r="BD7" s="122">
        <v>4.1399999999999997</v>
      </c>
      <c r="BE7" s="108">
        <v>100</v>
      </c>
    </row>
    <row r="8" spans="1:57" ht="12.75">
      <c r="A8" s="216" t="s">
        <v>2003</v>
      </c>
      <c r="B8" s="122">
        <v>49.2</v>
      </c>
      <c r="C8" s="122">
        <v>54.2</v>
      </c>
      <c r="D8" s="122">
        <v>50.1</v>
      </c>
      <c r="E8" s="122">
        <v>51.6</v>
      </c>
      <c r="F8" s="122">
        <v>44.7</v>
      </c>
      <c r="G8" s="122">
        <v>34</v>
      </c>
      <c r="H8" s="122">
        <v>18.600000000000001</v>
      </c>
      <c r="I8" s="122">
        <v>43.2</v>
      </c>
      <c r="J8" s="122">
        <v>0</v>
      </c>
      <c r="K8" s="122">
        <v>100</v>
      </c>
      <c r="L8" s="122">
        <v>98</v>
      </c>
      <c r="M8" s="122">
        <v>92.6</v>
      </c>
      <c r="N8" s="122">
        <v>69.5</v>
      </c>
      <c r="O8" s="122">
        <v>55.8</v>
      </c>
      <c r="P8" s="122">
        <v>36.1</v>
      </c>
      <c r="Q8" s="122">
        <v>11.4</v>
      </c>
      <c r="R8" s="122">
        <v>66.2</v>
      </c>
      <c r="S8" s="122">
        <v>0</v>
      </c>
      <c r="T8" s="122">
        <v>65.2</v>
      </c>
      <c r="U8" s="122">
        <v>69.5</v>
      </c>
      <c r="V8" s="122">
        <v>64.900000000000006</v>
      </c>
      <c r="W8" s="122">
        <v>59.1</v>
      </c>
      <c r="X8" s="122">
        <v>49.5</v>
      </c>
      <c r="Y8" s="122">
        <v>34.9</v>
      </c>
      <c r="Z8" s="122">
        <v>14.1</v>
      </c>
      <c r="AA8" s="122">
        <v>52.3</v>
      </c>
      <c r="AB8" s="167"/>
      <c r="AC8" s="122">
        <v>0.02</v>
      </c>
      <c r="AD8" s="122">
        <v>0.28999999999999998</v>
      </c>
      <c r="AE8" s="122">
        <v>0.37</v>
      </c>
      <c r="AF8" s="122">
        <v>0.4</v>
      </c>
      <c r="AG8" s="122">
        <v>0.47</v>
      </c>
      <c r="AH8" s="122">
        <v>0.52</v>
      </c>
      <c r="AI8" s="122">
        <v>1.48</v>
      </c>
      <c r="AJ8" s="122">
        <v>0.51</v>
      </c>
      <c r="AK8" s="122">
        <v>1.74</v>
      </c>
      <c r="AL8" s="122">
        <v>0.01</v>
      </c>
      <c r="AM8" s="122">
        <v>0.14000000000000001</v>
      </c>
      <c r="AN8" s="122">
        <v>0.18</v>
      </c>
      <c r="AO8" s="122">
        <v>0.2</v>
      </c>
      <c r="AP8" s="122">
        <v>0.23</v>
      </c>
      <c r="AQ8" s="122">
        <v>0.27</v>
      </c>
      <c r="AR8" s="122">
        <v>0.85</v>
      </c>
      <c r="AS8" s="122">
        <v>0.27</v>
      </c>
      <c r="AT8" s="122">
        <v>1</v>
      </c>
      <c r="AU8" s="122">
        <v>7.0000000000000007E-2</v>
      </c>
      <c r="AV8" s="122">
        <v>0.09</v>
      </c>
      <c r="AW8" s="122">
        <v>0.06</v>
      </c>
      <c r="AX8" s="122">
        <v>0.03</v>
      </c>
      <c r="AY8" s="122">
        <v>7.0000000000000007E-2</v>
      </c>
      <c r="AZ8" s="122">
        <v>0.04</v>
      </c>
      <c r="BA8" s="122">
        <v>0.23</v>
      </c>
      <c r="BB8" s="122">
        <v>0.08</v>
      </c>
      <c r="BC8" s="122">
        <v>0.05</v>
      </c>
      <c r="BD8" s="122">
        <v>5.62</v>
      </c>
      <c r="BE8" s="108">
        <v>100</v>
      </c>
    </row>
    <row r="9" spans="1:57" ht="12.75">
      <c r="A9" s="123" t="s">
        <v>2506</v>
      </c>
      <c r="B9" s="122">
        <v>57.1</v>
      </c>
      <c r="C9" s="122">
        <v>61.4</v>
      </c>
      <c r="D9" s="122">
        <v>66.7</v>
      </c>
      <c r="E9" s="122">
        <v>64.3</v>
      </c>
      <c r="F9" s="122">
        <v>58.8</v>
      </c>
      <c r="G9" s="122">
        <v>56.5</v>
      </c>
      <c r="H9" s="122">
        <v>37.200000000000003</v>
      </c>
      <c r="I9" s="122">
        <v>57.5</v>
      </c>
      <c r="J9" s="122">
        <v>0</v>
      </c>
      <c r="K9" s="122">
        <v>71.400000000000006</v>
      </c>
      <c r="L9" s="122">
        <v>37.9</v>
      </c>
      <c r="M9" s="122">
        <v>35.9</v>
      </c>
      <c r="N9" s="122">
        <v>30.8</v>
      </c>
      <c r="O9" s="122">
        <v>21.7</v>
      </c>
      <c r="P9" s="122">
        <v>10.9</v>
      </c>
      <c r="Q9" s="122">
        <v>2.4</v>
      </c>
      <c r="R9" s="122">
        <v>30.1</v>
      </c>
      <c r="S9" s="122">
        <v>0</v>
      </c>
      <c r="T9" s="122">
        <v>62.9</v>
      </c>
      <c r="U9" s="122">
        <v>46.5</v>
      </c>
      <c r="V9" s="122">
        <v>46.2</v>
      </c>
      <c r="W9" s="122">
        <v>41.5</v>
      </c>
      <c r="X9" s="122">
        <v>31.6</v>
      </c>
      <c r="Y9" s="122">
        <v>18.3</v>
      </c>
      <c r="Z9" s="122">
        <v>4.5</v>
      </c>
      <c r="AA9" s="122">
        <v>39.5</v>
      </c>
      <c r="AB9" s="167"/>
      <c r="AC9" s="122">
        <v>0.9</v>
      </c>
      <c r="AD9" s="122">
        <v>0.9</v>
      </c>
      <c r="AE9" s="122">
        <v>0.9</v>
      </c>
      <c r="AF9" s="122">
        <v>0.92</v>
      </c>
      <c r="AG9" s="122">
        <v>0.93</v>
      </c>
      <c r="AH9" s="122">
        <v>0.89</v>
      </c>
      <c r="AI9" s="122">
        <v>0.75</v>
      </c>
      <c r="AJ9" s="122">
        <v>0.88</v>
      </c>
      <c r="AK9" s="122">
        <v>1.03</v>
      </c>
      <c r="AL9" s="122">
        <v>0.81</v>
      </c>
      <c r="AM9" s="122">
        <v>0.82</v>
      </c>
      <c r="AN9" s="122">
        <v>0.82</v>
      </c>
      <c r="AO9" s="122">
        <v>0.83</v>
      </c>
      <c r="AP9" s="122">
        <v>0.85</v>
      </c>
      <c r="AQ9" s="122">
        <v>0.86</v>
      </c>
      <c r="AR9" s="122">
        <v>0.91</v>
      </c>
      <c r="AS9" s="122">
        <v>0.84</v>
      </c>
      <c r="AT9" s="122">
        <v>1</v>
      </c>
      <c r="AU9" s="122">
        <v>0.27</v>
      </c>
      <c r="AV9" s="122">
        <v>0.2</v>
      </c>
      <c r="AW9" s="122">
        <v>0.41</v>
      </c>
      <c r="AX9" s="122">
        <v>0.35</v>
      </c>
      <c r="AY9" s="122">
        <v>0.4</v>
      </c>
      <c r="AZ9" s="122">
        <v>0.36</v>
      </c>
      <c r="BA9" s="122">
        <v>0.31</v>
      </c>
      <c r="BB9" s="122">
        <v>0.33</v>
      </c>
      <c r="BC9" s="122">
        <v>0.54</v>
      </c>
      <c r="BD9" s="122">
        <v>5.5</v>
      </c>
      <c r="BE9" s="108">
        <v>100</v>
      </c>
    </row>
    <row r="10" spans="1:57" ht="12.75">
      <c r="A10" s="123" t="s">
        <v>2507</v>
      </c>
      <c r="B10" s="122">
        <v>57.1</v>
      </c>
      <c r="C10" s="122">
        <v>61.4</v>
      </c>
      <c r="D10" s="122">
        <v>60.2</v>
      </c>
      <c r="E10" s="122">
        <v>60.4</v>
      </c>
      <c r="F10" s="122">
        <v>54.3</v>
      </c>
      <c r="G10" s="122">
        <v>52.8</v>
      </c>
      <c r="H10" s="122">
        <v>35.5</v>
      </c>
      <c r="I10" s="122">
        <v>54.5</v>
      </c>
      <c r="J10" s="122">
        <v>0</v>
      </c>
      <c r="K10" s="122">
        <v>71.400000000000006</v>
      </c>
      <c r="L10" s="122">
        <v>37.799999999999997</v>
      </c>
      <c r="M10" s="122">
        <v>31.7</v>
      </c>
      <c r="N10" s="122">
        <v>29</v>
      </c>
      <c r="O10" s="122">
        <v>20.7</v>
      </c>
      <c r="P10" s="122">
        <v>8.9</v>
      </c>
      <c r="Q10" s="122">
        <v>1.5</v>
      </c>
      <c r="R10" s="122">
        <v>28.7</v>
      </c>
      <c r="S10" s="122">
        <v>0</v>
      </c>
      <c r="T10" s="122">
        <v>62.9</v>
      </c>
      <c r="U10" s="122">
        <v>46.4</v>
      </c>
      <c r="V10" s="122">
        <v>41.2</v>
      </c>
      <c r="W10" s="122">
        <v>39</v>
      </c>
      <c r="X10" s="122">
        <v>29.9</v>
      </c>
      <c r="Y10" s="122">
        <v>15.3</v>
      </c>
      <c r="Z10" s="122">
        <v>2.8</v>
      </c>
      <c r="AA10" s="122">
        <v>37.6</v>
      </c>
      <c r="AB10" s="167"/>
      <c r="AC10" s="122">
        <v>0.93</v>
      </c>
      <c r="AD10" s="122">
        <v>0.93</v>
      </c>
      <c r="AE10" s="122">
        <v>0.93</v>
      </c>
      <c r="AF10" s="122">
        <v>0.97</v>
      </c>
      <c r="AG10" s="122">
        <v>0.98</v>
      </c>
      <c r="AH10" s="122">
        <v>0.92</v>
      </c>
      <c r="AI10" s="122">
        <v>0.79</v>
      </c>
      <c r="AJ10" s="122">
        <v>0.92</v>
      </c>
      <c r="AK10" s="122">
        <v>1.02</v>
      </c>
      <c r="AL10" s="122">
        <v>0.86</v>
      </c>
      <c r="AM10" s="122">
        <v>0.87</v>
      </c>
      <c r="AN10" s="122">
        <v>0.87</v>
      </c>
      <c r="AO10" s="122">
        <v>0.91</v>
      </c>
      <c r="AP10" s="122">
        <v>0.92</v>
      </c>
      <c r="AQ10" s="122">
        <v>0.92</v>
      </c>
      <c r="AR10" s="122">
        <v>0.98</v>
      </c>
      <c r="AS10" s="122">
        <v>0.9</v>
      </c>
      <c r="AT10" s="122">
        <v>1</v>
      </c>
      <c r="AU10" s="122">
        <v>0.21</v>
      </c>
      <c r="AV10" s="122">
        <v>0.22</v>
      </c>
      <c r="AW10" s="122">
        <v>0.43</v>
      </c>
      <c r="AX10" s="122">
        <v>0.37</v>
      </c>
      <c r="AY10" s="122">
        <v>0.41</v>
      </c>
      <c r="AZ10" s="122">
        <v>0.37</v>
      </c>
      <c r="BA10" s="122">
        <v>0.32</v>
      </c>
      <c r="BB10" s="122">
        <v>0.33</v>
      </c>
      <c r="BC10" s="122">
        <v>0.55000000000000004</v>
      </c>
      <c r="BD10" s="122">
        <v>7.89</v>
      </c>
      <c r="BE10" s="108">
        <v>100</v>
      </c>
    </row>
    <row r="11" spans="1:57" ht="12.75">
      <c r="A11" s="124" t="s">
        <v>2508</v>
      </c>
      <c r="B11" s="122">
        <v>57.1</v>
      </c>
      <c r="C11" s="122">
        <v>63.3</v>
      </c>
      <c r="D11" s="122">
        <v>68.599999999999994</v>
      </c>
      <c r="E11" s="122">
        <v>65.8</v>
      </c>
      <c r="F11" s="122">
        <v>62.5</v>
      </c>
      <c r="G11" s="218">
        <v>61.9</v>
      </c>
      <c r="H11" s="218">
        <v>53.8</v>
      </c>
      <c r="I11" s="122">
        <v>61.9</v>
      </c>
      <c r="J11" s="122">
        <v>0</v>
      </c>
      <c r="K11" s="122">
        <v>71.400000000000006</v>
      </c>
      <c r="L11" s="122">
        <v>41.5</v>
      </c>
      <c r="M11" s="122">
        <v>38.799999999999997</v>
      </c>
      <c r="N11" s="122">
        <v>32.700000000000003</v>
      </c>
      <c r="O11" s="122">
        <v>23.4</v>
      </c>
      <c r="P11" s="122">
        <v>11.3</v>
      </c>
      <c r="Q11" s="122">
        <v>2.8</v>
      </c>
      <c r="R11" s="122">
        <v>31.7</v>
      </c>
      <c r="S11" s="122">
        <v>0</v>
      </c>
      <c r="T11" s="122">
        <v>62.9</v>
      </c>
      <c r="U11" s="122">
        <v>49.6</v>
      </c>
      <c r="V11" s="122">
        <v>49.3</v>
      </c>
      <c r="W11" s="122">
        <v>43.6</v>
      </c>
      <c r="X11" s="122">
        <v>33.9</v>
      </c>
      <c r="Y11" s="122">
        <v>19.100000000000001</v>
      </c>
      <c r="Z11" s="122">
        <v>5.4</v>
      </c>
      <c r="AA11" s="122">
        <v>41.9</v>
      </c>
      <c r="AB11" s="166"/>
      <c r="AC11" s="122">
        <v>0.49</v>
      </c>
      <c r="AD11" s="122">
        <v>0.49</v>
      </c>
      <c r="AE11" s="122">
        <v>0.5</v>
      </c>
      <c r="AF11" s="122">
        <v>0.55000000000000004</v>
      </c>
      <c r="AG11" s="122">
        <v>0.56000000000000005</v>
      </c>
      <c r="AH11" s="122">
        <v>0.53</v>
      </c>
      <c r="AI11" s="122">
        <v>0.59</v>
      </c>
      <c r="AJ11" s="122">
        <v>0.53</v>
      </c>
      <c r="AK11" s="122">
        <v>1.24</v>
      </c>
      <c r="AL11" s="122">
        <v>0.33</v>
      </c>
      <c r="AM11" s="122">
        <v>0.33</v>
      </c>
      <c r="AN11" s="122">
        <v>0.33</v>
      </c>
      <c r="AO11" s="122">
        <v>0.36</v>
      </c>
      <c r="AP11" s="122">
        <v>0.38</v>
      </c>
      <c r="AQ11" s="122">
        <v>0.37</v>
      </c>
      <c r="AR11" s="122">
        <v>0.48</v>
      </c>
      <c r="AS11" s="122">
        <v>0.37</v>
      </c>
      <c r="AT11" s="122">
        <v>1</v>
      </c>
      <c r="AU11" s="122">
        <v>0.43</v>
      </c>
      <c r="AV11" s="122">
        <v>0.05</v>
      </c>
      <c r="AW11" s="122">
        <v>0.21</v>
      </c>
      <c r="AX11" s="122">
        <v>0.16</v>
      </c>
      <c r="AY11" s="122">
        <v>0.21</v>
      </c>
      <c r="AZ11" s="122">
        <v>0.2</v>
      </c>
      <c r="BA11" s="122">
        <v>0.11</v>
      </c>
      <c r="BB11" s="122">
        <v>0.2</v>
      </c>
      <c r="BC11" s="122">
        <v>0.44</v>
      </c>
      <c r="BD11" s="122">
        <v>3.83</v>
      </c>
      <c r="BE11" s="108">
        <v>100</v>
      </c>
    </row>
    <row r="12" spans="1:57" ht="12.75">
      <c r="A12" s="123" t="s">
        <v>2509</v>
      </c>
      <c r="B12" s="122">
        <v>42.9</v>
      </c>
      <c r="C12" s="122">
        <v>39.700000000000003</v>
      </c>
      <c r="D12" s="122">
        <v>37.700000000000003</v>
      </c>
      <c r="E12" s="122">
        <v>31.3</v>
      </c>
      <c r="F12" s="122">
        <v>29.9</v>
      </c>
      <c r="G12" s="122">
        <v>25.8</v>
      </c>
      <c r="H12" s="122">
        <v>18.600000000000001</v>
      </c>
      <c r="I12" s="122">
        <v>32.299999999999997</v>
      </c>
      <c r="J12" s="122">
        <v>0</v>
      </c>
      <c r="K12" s="122">
        <v>100</v>
      </c>
      <c r="L12" s="122">
        <v>100</v>
      </c>
      <c r="M12" s="122">
        <v>100</v>
      </c>
      <c r="N12" s="122">
        <v>100</v>
      </c>
      <c r="O12" s="122">
        <v>100</v>
      </c>
      <c r="P12" s="122">
        <v>94.6</v>
      </c>
      <c r="Q12" s="122">
        <v>30</v>
      </c>
      <c r="R12" s="122">
        <v>89.2</v>
      </c>
      <c r="S12" s="122">
        <v>0</v>
      </c>
      <c r="T12" s="122">
        <v>59.5</v>
      </c>
      <c r="U12" s="122">
        <v>55.4</v>
      </c>
      <c r="V12" s="122">
        <v>53.8</v>
      </c>
      <c r="W12" s="122">
        <v>47.1</v>
      </c>
      <c r="X12" s="122">
        <v>45.6</v>
      </c>
      <c r="Y12" s="122">
        <v>40.299999999999997</v>
      </c>
      <c r="Z12" s="122">
        <v>22.8</v>
      </c>
      <c r="AA12" s="122">
        <v>47.4</v>
      </c>
      <c r="AB12" s="167"/>
      <c r="AC12" s="122">
        <v>0.98</v>
      </c>
      <c r="AD12" s="122">
        <v>0.98</v>
      </c>
      <c r="AE12" s="122">
        <v>0.98</v>
      </c>
      <c r="AF12" s="122">
        <v>0.98</v>
      </c>
      <c r="AG12" s="122">
        <v>0.98</v>
      </c>
      <c r="AH12" s="122">
        <v>0.91</v>
      </c>
      <c r="AI12" s="122">
        <v>0.72</v>
      </c>
      <c r="AJ12" s="122">
        <v>0.93</v>
      </c>
      <c r="AK12" s="122">
        <v>1.01</v>
      </c>
      <c r="AL12" s="122">
        <v>0.96</v>
      </c>
      <c r="AM12" s="122">
        <v>0.96</v>
      </c>
      <c r="AN12" s="122">
        <v>0.96</v>
      </c>
      <c r="AO12" s="122">
        <v>0.96</v>
      </c>
      <c r="AP12" s="122">
        <v>0.97</v>
      </c>
      <c r="AQ12" s="122">
        <v>0.96</v>
      </c>
      <c r="AR12" s="122">
        <v>0.97</v>
      </c>
      <c r="AS12" s="122">
        <v>0.96</v>
      </c>
      <c r="AT12" s="122">
        <v>1</v>
      </c>
      <c r="AU12" s="122">
        <v>7.0000000000000007E-2</v>
      </c>
      <c r="AV12" s="122">
        <v>0.24</v>
      </c>
      <c r="AW12" s="122">
        <v>0.46</v>
      </c>
      <c r="AX12" s="122">
        <v>0.42</v>
      </c>
      <c r="AY12" s="122">
        <v>0.46</v>
      </c>
      <c r="AZ12" s="122">
        <v>0.42</v>
      </c>
      <c r="BA12" s="122">
        <v>0.38</v>
      </c>
      <c r="BB12" s="122">
        <v>0.35</v>
      </c>
      <c r="BC12" s="122">
        <v>0.55000000000000004</v>
      </c>
      <c r="BD12" s="122">
        <v>4.3600000000000003</v>
      </c>
      <c r="BE12" s="108">
        <v>100</v>
      </c>
    </row>
    <row r="13" spans="1:57" ht="12.75">
      <c r="A13" s="124" t="s">
        <v>2510</v>
      </c>
      <c r="B13" s="122">
        <v>42.9</v>
      </c>
      <c r="C13" s="122">
        <v>28.8</v>
      </c>
      <c r="D13" s="122">
        <v>29</v>
      </c>
      <c r="E13" s="122">
        <v>14.5</v>
      </c>
      <c r="F13" s="122">
        <v>13</v>
      </c>
      <c r="G13" s="122">
        <v>9.3000000000000007</v>
      </c>
      <c r="H13" s="122">
        <v>7.9</v>
      </c>
      <c r="I13" s="122">
        <v>20.8</v>
      </c>
      <c r="J13" s="122">
        <v>0</v>
      </c>
      <c r="K13" s="122">
        <v>100</v>
      </c>
      <c r="L13" s="122">
        <v>100</v>
      </c>
      <c r="M13" s="122">
        <v>100</v>
      </c>
      <c r="N13" s="122">
        <v>100</v>
      </c>
      <c r="O13" s="122">
        <v>100</v>
      </c>
      <c r="P13" s="122">
        <v>98.5</v>
      </c>
      <c r="Q13" s="122">
        <v>64.400000000000006</v>
      </c>
      <c r="R13" s="122">
        <v>94.7</v>
      </c>
      <c r="S13" s="122">
        <v>0</v>
      </c>
      <c r="T13" s="122">
        <v>59.5</v>
      </c>
      <c r="U13" s="122">
        <v>44.3</v>
      </c>
      <c r="V13" s="122">
        <v>44.5</v>
      </c>
      <c r="W13" s="122">
        <v>25.1</v>
      </c>
      <c r="X13" s="122">
        <v>22.7</v>
      </c>
      <c r="Y13" s="122">
        <v>16.899999999999999</v>
      </c>
      <c r="Z13" s="122">
        <v>14</v>
      </c>
      <c r="AA13" s="122">
        <v>34</v>
      </c>
      <c r="AB13" s="167"/>
      <c r="AC13" s="122">
        <v>1</v>
      </c>
      <c r="AD13" s="122">
        <v>1</v>
      </c>
      <c r="AE13" s="122">
        <v>1</v>
      </c>
      <c r="AF13" s="122">
        <v>1</v>
      </c>
      <c r="AG13" s="122">
        <v>1</v>
      </c>
      <c r="AH13" s="122">
        <v>0.93</v>
      </c>
      <c r="AI13" s="122">
        <v>0.73</v>
      </c>
      <c r="AJ13" s="122">
        <v>0.95</v>
      </c>
      <c r="AK13" s="122">
        <v>1</v>
      </c>
      <c r="AL13" s="122">
        <v>1</v>
      </c>
      <c r="AM13" s="122">
        <v>1</v>
      </c>
      <c r="AN13" s="122">
        <v>1</v>
      </c>
      <c r="AO13" s="122">
        <v>1</v>
      </c>
      <c r="AP13" s="122">
        <v>1</v>
      </c>
      <c r="AQ13" s="122">
        <v>1</v>
      </c>
      <c r="AR13" s="122">
        <v>1</v>
      </c>
      <c r="AS13" s="122">
        <v>1</v>
      </c>
      <c r="AT13" s="122">
        <v>1</v>
      </c>
      <c r="AU13" s="122">
        <v>7.0000000000000007E-2</v>
      </c>
      <c r="AV13" s="122">
        <v>0.3</v>
      </c>
      <c r="AW13" s="122">
        <v>0.51</v>
      </c>
      <c r="AX13" s="122">
        <v>0.45</v>
      </c>
      <c r="AY13" s="122">
        <v>0.49</v>
      </c>
      <c r="AZ13" s="122">
        <v>0.45</v>
      </c>
      <c r="BA13" s="122">
        <v>0.41</v>
      </c>
      <c r="BB13" s="122">
        <v>0.38</v>
      </c>
      <c r="BC13" s="122">
        <v>0.56999999999999995</v>
      </c>
      <c r="BD13" s="122">
        <v>4.79</v>
      </c>
      <c r="BE13" s="108">
        <v>100</v>
      </c>
    </row>
    <row r="14" spans="1:57" ht="12.75">
      <c r="A14" s="217" t="s">
        <v>2511</v>
      </c>
      <c r="B14" s="122">
        <v>49.2</v>
      </c>
      <c r="C14" s="122">
        <v>60.2</v>
      </c>
      <c r="D14" s="122">
        <v>66.3</v>
      </c>
      <c r="E14" s="122">
        <v>61.6</v>
      </c>
      <c r="F14" s="122">
        <v>57.3</v>
      </c>
      <c r="G14" s="218">
        <v>53.3</v>
      </c>
      <c r="H14" s="122">
        <v>49.7</v>
      </c>
      <c r="I14" s="122">
        <v>56.8</v>
      </c>
      <c r="J14" s="122">
        <v>0</v>
      </c>
      <c r="K14" s="122">
        <v>100</v>
      </c>
      <c r="L14" s="122">
        <v>100</v>
      </c>
      <c r="M14" s="122">
        <v>99.6</v>
      </c>
      <c r="N14" s="122">
        <v>99.6</v>
      </c>
      <c r="O14" s="122">
        <v>98.5</v>
      </c>
      <c r="P14" s="218">
        <v>89.5</v>
      </c>
      <c r="Q14" s="122">
        <v>22</v>
      </c>
      <c r="R14" s="122">
        <v>87</v>
      </c>
      <c r="S14" s="122">
        <v>0</v>
      </c>
      <c r="T14" s="122">
        <v>65.2</v>
      </c>
      <c r="U14" s="122">
        <v>74.900000000000006</v>
      </c>
      <c r="V14" s="122">
        <v>79.5</v>
      </c>
      <c r="W14" s="122">
        <v>76.099999999999994</v>
      </c>
      <c r="X14" s="122">
        <v>72.400000000000006</v>
      </c>
      <c r="Y14" s="122">
        <v>66.7</v>
      </c>
      <c r="Z14" s="122">
        <v>30.4</v>
      </c>
      <c r="AA14" s="122">
        <v>68.7</v>
      </c>
      <c r="AB14" s="167"/>
      <c r="AC14" s="122">
        <v>0.67</v>
      </c>
      <c r="AD14" s="122">
        <v>0.67</v>
      </c>
      <c r="AE14" s="122">
        <v>0.67</v>
      </c>
      <c r="AF14" s="122">
        <v>0.67</v>
      </c>
      <c r="AG14" s="122">
        <v>0.68</v>
      </c>
      <c r="AH14" s="122">
        <v>0.62</v>
      </c>
      <c r="AI14" s="122">
        <v>0.55000000000000004</v>
      </c>
      <c r="AJ14" s="122">
        <v>0.65</v>
      </c>
      <c r="AK14" s="122">
        <v>1.18</v>
      </c>
      <c r="AL14" s="122">
        <v>0.5</v>
      </c>
      <c r="AM14" s="122">
        <v>0.5</v>
      </c>
      <c r="AN14" s="122">
        <v>0.5</v>
      </c>
      <c r="AO14" s="122">
        <v>0.5</v>
      </c>
      <c r="AP14" s="122">
        <v>0.51</v>
      </c>
      <c r="AQ14" s="122">
        <v>0.5</v>
      </c>
      <c r="AR14" s="122">
        <v>0.52</v>
      </c>
      <c r="AS14" s="122">
        <v>0.51</v>
      </c>
      <c r="AT14" s="122">
        <v>1</v>
      </c>
      <c r="AU14" s="122">
        <v>0.03</v>
      </c>
      <c r="AV14" s="122">
        <v>0.05</v>
      </c>
      <c r="AW14" s="122">
        <v>0.18</v>
      </c>
      <c r="AX14" s="122">
        <v>0.19</v>
      </c>
      <c r="AY14" s="122">
        <v>0.24</v>
      </c>
      <c r="AZ14" s="122">
        <v>0.21</v>
      </c>
      <c r="BA14" s="122">
        <v>0.18</v>
      </c>
      <c r="BB14" s="122">
        <v>0.15</v>
      </c>
      <c r="BC14" s="122">
        <v>0.43</v>
      </c>
      <c r="BD14" s="122">
        <v>3.96</v>
      </c>
      <c r="BE14" s="108">
        <v>100</v>
      </c>
    </row>
    <row r="15" spans="1:57" ht="12.75">
      <c r="A15" s="123" t="s">
        <v>2512</v>
      </c>
      <c r="B15" s="122">
        <v>42.9</v>
      </c>
      <c r="C15" s="122">
        <v>29.9</v>
      </c>
      <c r="D15" s="122">
        <v>30</v>
      </c>
      <c r="E15" s="122">
        <v>18.5</v>
      </c>
      <c r="F15" s="122">
        <v>19.100000000000001</v>
      </c>
      <c r="G15" s="122">
        <v>15.4</v>
      </c>
      <c r="H15" s="122">
        <v>11.1</v>
      </c>
      <c r="I15" s="122">
        <v>23.8</v>
      </c>
      <c r="J15" s="122">
        <v>0</v>
      </c>
      <c r="K15" s="122">
        <v>100</v>
      </c>
      <c r="L15" s="122">
        <v>100</v>
      </c>
      <c r="M15" s="122">
        <v>100</v>
      </c>
      <c r="N15" s="122">
        <v>100</v>
      </c>
      <c r="O15" s="122">
        <v>99.5</v>
      </c>
      <c r="P15" s="122">
        <v>97.2</v>
      </c>
      <c r="Q15" s="122">
        <v>41</v>
      </c>
      <c r="R15" s="122">
        <v>91.1</v>
      </c>
      <c r="S15" s="122">
        <v>0</v>
      </c>
      <c r="T15" s="122">
        <v>59.5</v>
      </c>
      <c r="U15" s="122">
        <v>45</v>
      </c>
      <c r="V15" s="122">
        <v>45.2</v>
      </c>
      <c r="W15" s="122">
        <v>30.7</v>
      </c>
      <c r="X15" s="122">
        <v>31.7</v>
      </c>
      <c r="Y15" s="122">
        <v>26.5</v>
      </c>
      <c r="Z15" s="122">
        <v>17.399999999999999</v>
      </c>
      <c r="AA15" s="122">
        <v>37.799999999999997</v>
      </c>
      <c r="AB15" s="166"/>
      <c r="AC15" s="122">
        <v>1</v>
      </c>
      <c r="AD15" s="122">
        <v>1</v>
      </c>
      <c r="AE15" s="122">
        <v>1</v>
      </c>
      <c r="AF15" s="122">
        <v>1</v>
      </c>
      <c r="AG15" s="122">
        <v>0.99</v>
      </c>
      <c r="AH15" s="122">
        <v>0.92</v>
      </c>
      <c r="AI15" s="122">
        <v>0.73</v>
      </c>
      <c r="AJ15" s="122">
        <v>0.95</v>
      </c>
      <c r="AK15" s="122">
        <v>1</v>
      </c>
      <c r="AL15" s="122">
        <v>0.99</v>
      </c>
      <c r="AM15" s="122">
        <v>0.99</v>
      </c>
      <c r="AN15" s="122">
        <v>0.99</v>
      </c>
      <c r="AO15" s="122">
        <v>0.99</v>
      </c>
      <c r="AP15" s="122">
        <v>0.99</v>
      </c>
      <c r="AQ15" s="122">
        <v>0.99</v>
      </c>
      <c r="AR15" s="122">
        <v>0.99</v>
      </c>
      <c r="AS15" s="122">
        <v>0.99</v>
      </c>
      <c r="AT15" s="122">
        <v>1</v>
      </c>
      <c r="AU15" s="122">
        <v>7.0000000000000007E-2</v>
      </c>
      <c r="AV15" s="122">
        <v>0.28000000000000003</v>
      </c>
      <c r="AW15" s="122">
        <v>0.5</v>
      </c>
      <c r="AX15" s="122">
        <v>0.44</v>
      </c>
      <c r="AY15" s="122">
        <v>0.48</v>
      </c>
      <c r="AZ15" s="122">
        <v>0.44</v>
      </c>
      <c r="BA15" s="122">
        <v>0.4</v>
      </c>
      <c r="BB15" s="122">
        <v>0.37</v>
      </c>
      <c r="BC15" s="122">
        <v>0.56000000000000005</v>
      </c>
      <c r="BD15" s="122">
        <v>5.04</v>
      </c>
      <c r="BE15" s="108">
        <v>100</v>
      </c>
    </row>
    <row r="16" spans="1:57" ht="12.75">
      <c r="A16" s="123" t="s">
        <v>2513</v>
      </c>
      <c r="B16" s="122">
        <v>47.6</v>
      </c>
      <c r="C16" s="122">
        <v>55.2</v>
      </c>
      <c r="D16" s="122">
        <v>63</v>
      </c>
      <c r="E16" s="122">
        <v>56.7</v>
      </c>
      <c r="F16" s="122">
        <v>51.9</v>
      </c>
      <c r="G16" s="122">
        <v>46.5</v>
      </c>
      <c r="H16" s="122">
        <v>43.4</v>
      </c>
      <c r="I16" s="122">
        <v>52</v>
      </c>
      <c r="J16" s="122">
        <v>0</v>
      </c>
      <c r="K16" s="122">
        <v>100</v>
      </c>
      <c r="L16" s="122">
        <v>100</v>
      </c>
      <c r="M16" s="122">
        <v>99.5</v>
      </c>
      <c r="N16" s="122">
        <v>99.8</v>
      </c>
      <c r="O16" s="122">
        <v>98.2</v>
      </c>
      <c r="P16" s="122">
        <v>95.1</v>
      </c>
      <c r="Q16" s="122">
        <v>37.700000000000003</v>
      </c>
      <c r="R16" s="122">
        <v>90</v>
      </c>
      <c r="S16" s="122">
        <v>0</v>
      </c>
      <c r="T16" s="122">
        <v>63.8</v>
      </c>
      <c r="U16" s="122">
        <v>70.8</v>
      </c>
      <c r="V16" s="122">
        <v>76.900000000000006</v>
      </c>
      <c r="W16" s="122">
        <v>72.2</v>
      </c>
      <c r="X16" s="122">
        <v>67.8</v>
      </c>
      <c r="Y16" s="122">
        <v>62.3</v>
      </c>
      <c r="Z16" s="122">
        <v>40.299999999999997</v>
      </c>
      <c r="AA16" s="122">
        <v>65.900000000000006</v>
      </c>
      <c r="AB16" s="167"/>
      <c r="AC16" s="122">
        <v>0.79</v>
      </c>
      <c r="AD16" s="122">
        <v>0.79</v>
      </c>
      <c r="AE16" s="122">
        <v>0.79</v>
      </c>
      <c r="AF16" s="122">
        <v>0.79</v>
      </c>
      <c r="AG16" s="122">
        <v>0.8</v>
      </c>
      <c r="AH16" s="122">
        <v>0.73</v>
      </c>
      <c r="AI16" s="122">
        <v>0.6</v>
      </c>
      <c r="AJ16" s="122">
        <v>0.76</v>
      </c>
      <c r="AK16" s="122">
        <v>1.1100000000000001</v>
      </c>
      <c r="AL16" s="122">
        <v>0.66</v>
      </c>
      <c r="AM16" s="122">
        <v>0.66</v>
      </c>
      <c r="AN16" s="122">
        <v>0.66</v>
      </c>
      <c r="AO16" s="122">
        <v>0.66</v>
      </c>
      <c r="AP16" s="122">
        <v>0.67</v>
      </c>
      <c r="AQ16" s="122">
        <v>0.65</v>
      </c>
      <c r="AR16" s="122">
        <v>0.64</v>
      </c>
      <c r="AS16" s="122">
        <v>0.66</v>
      </c>
      <c r="AT16" s="122">
        <v>1</v>
      </c>
      <c r="AU16" s="122">
        <v>0</v>
      </c>
      <c r="AV16" s="122">
        <v>0.01</v>
      </c>
      <c r="AW16" s="122">
        <v>0.26</v>
      </c>
      <c r="AX16" s="122">
        <v>0.25</v>
      </c>
      <c r="AY16" s="122">
        <v>0.3</v>
      </c>
      <c r="AZ16" s="122">
        <v>0.28000000000000003</v>
      </c>
      <c r="BA16" s="122">
        <v>0.24</v>
      </c>
      <c r="BB16" s="122">
        <v>0.19</v>
      </c>
      <c r="BC16" s="122">
        <v>0.46</v>
      </c>
      <c r="BD16" s="122">
        <v>4.3499999999999996</v>
      </c>
      <c r="BE16" s="108">
        <v>100</v>
      </c>
    </row>
    <row r="17" spans="1:57" ht="12.75">
      <c r="A17" s="123" t="s">
        <v>863</v>
      </c>
      <c r="B17" s="122">
        <v>58.2</v>
      </c>
      <c r="C17" s="122">
        <v>57.4</v>
      </c>
      <c r="D17" s="122">
        <v>58.1</v>
      </c>
      <c r="E17" s="122">
        <v>52.4</v>
      </c>
      <c r="F17" s="122">
        <v>48</v>
      </c>
      <c r="G17" s="122">
        <v>42.1</v>
      </c>
      <c r="H17" s="122">
        <v>31.9</v>
      </c>
      <c r="I17" s="122">
        <v>49.7</v>
      </c>
      <c r="J17" s="122">
        <v>0</v>
      </c>
      <c r="K17" s="122">
        <v>98.8</v>
      </c>
      <c r="L17" s="122">
        <v>91.1</v>
      </c>
      <c r="M17" s="122">
        <v>90.2</v>
      </c>
      <c r="N17" s="122">
        <v>84.3</v>
      </c>
      <c r="O17" s="122">
        <v>79.400000000000006</v>
      </c>
      <c r="P17" s="122">
        <v>69.2</v>
      </c>
      <c r="Q17" s="122">
        <v>31.7</v>
      </c>
      <c r="R17" s="122">
        <v>77.8</v>
      </c>
      <c r="S17" s="122">
        <v>0</v>
      </c>
      <c r="T17" s="122">
        <v>70.7</v>
      </c>
      <c r="U17" s="122">
        <v>68.7</v>
      </c>
      <c r="V17" s="122">
        <v>68.8</v>
      </c>
      <c r="W17" s="122">
        <v>61.3</v>
      </c>
      <c r="X17" s="122">
        <v>55.5</v>
      </c>
      <c r="Y17" s="122">
        <v>45.7</v>
      </c>
      <c r="Z17" s="122">
        <v>26.4</v>
      </c>
      <c r="AA17" s="122">
        <v>58.2</v>
      </c>
      <c r="AB17" s="166"/>
      <c r="AC17" s="122">
        <v>0.14000000000000001</v>
      </c>
      <c r="AD17" s="122">
        <v>0.45</v>
      </c>
      <c r="AE17" s="122">
        <v>0.53</v>
      </c>
      <c r="AF17" s="122">
        <v>0.56000000000000005</v>
      </c>
      <c r="AG17" s="122">
        <v>0.6</v>
      </c>
      <c r="AH17" s="122">
        <v>0.62</v>
      </c>
      <c r="AI17" s="122">
        <v>1.1100000000000001</v>
      </c>
      <c r="AJ17" s="122">
        <v>0.56999999999999995</v>
      </c>
      <c r="AK17" s="122">
        <v>1.46</v>
      </c>
      <c r="AL17" s="122">
        <v>0.1</v>
      </c>
      <c r="AM17" s="122">
        <v>0.25</v>
      </c>
      <c r="AN17" s="122">
        <v>0.28999999999999998</v>
      </c>
      <c r="AO17" s="122">
        <v>0.31</v>
      </c>
      <c r="AP17" s="122">
        <v>0.33</v>
      </c>
      <c r="AQ17" s="122">
        <v>0.36</v>
      </c>
      <c r="AR17" s="122">
        <v>0.68</v>
      </c>
      <c r="AS17" s="122">
        <v>0.33</v>
      </c>
      <c r="AT17" s="122">
        <v>1</v>
      </c>
      <c r="AU17" s="122">
        <v>0.06</v>
      </c>
      <c r="AV17" s="122">
        <v>0.14000000000000001</v>
      </c>
      <c r="AW17" s="122">
        <v>0.08</v>
      </c>
      <c r="AX17" s="122">
        <v>0.08</v>
      </c>
      <c r="AY17" s="122">
        <v>0.09</v>
      </c>
      <c r="AZ17" s="122">
        <v>0.1</v>
      </c>
      <c r="BA17" s="122">
        <v>0.16</v>
      </c>
      <c r="BB17" s="122">
        <v>0.1</v>
      </c>
      <c r="BC17" s="122">
        <v>0.24</v>
      </c>
      <c r="BD17" s="122">
        <v>5.16</v>
      </c>
      <c r="BE17" s="105"/>
    </row>
    <row r="18" spans="1:57" ht="12.75">
      <c r="A18" s="123" t="s">
        <v>864</v>
      </c>
      <c r="B18" s="122">
        <v>8.4</v>
      </c>
      <c r="C18" s="122">
        <v>1.7</v>
      </c>
      <c r="D18" s="122">
        <v>3.3</v>
      </c>
      <c r="E18" s="122">
        <v>4.3</v>
      </c>
      <c r="F18" s="122">
        <v>4</v>
      </c>
      <c r="G18" s="122">
        <v>4.8</v>
      </c>
      <c r="H18" s="122">
        <v>4.3</v>
      </c>
      <c r="I18" s="122">
        <v>3.8</v>
      </c>
      <c r="J18" s="122">
        <v>0</v>
      </c>
      <c r="K18" s="122">
        <v>1.2</v>
      </c>
      <c r="L18" s="122">
        <v>8.5</v>
      </c>
      <c r="M18" s="122">
        <v>8</v>
      </c>
      <c r="N18" s="122">
        <v>10.7</v>
      </c>
      <c r="O18" s="122">
        <v>12.9</v>
      </c>
      <c r="P18" s="122">
        <v>14.8</v>
      </c>
      <c r="Q18" s="122">
        <v>10.199999999999999</v>
      </c>
      <c r="R18" s="122">
        <v>8.9</v>
      </c>
      <c r="S18" s="122">
        <v>0</v>
      </c>
      <c r="T18" s="122">
        <v>5</v>
      </c>
      <c r="U18" s="122">
        <v>3</v>
      </c>
      <c r="V18" s="122">
        <v>3.3</v>
      </c>
      <c r="W18" s="122">
        <v>4.4000000000000004</v>
      </c>
      <c r="X18" s="122">
        <v>5.5</v>
      </c>
      <c r="Y18" s="122">
        <v>7.1</v>
      </c>
      <c r="Z18" s="122">
        <v>5.7</v>
      </c>
      <c r="AA18" s="122">
        <v>3.2</v>
      </c>
      <c r="AB18" s="167"/>
      <c r="AC18" s="122">
        <v>0.11</v>
      </c>
      <c r="AD18" s="122">
        <v>0.1</v>
      </c>
      <c r="AE18" s="122">
        <v>0.1</v>
      </c>
      <c r="AF18" s="122">
        <v>0.11</v>
      </c>
      <c r="AG18" s="122">
        <v>0.11</v>
      </c>
      <c r="AH18" s="122">
        <v>0.11</v>
      </c>
      <c r="AI18" s="122">
        <v>0.13</v>
      </c>
      <c r="AJ18" s="122">
        <v>7.0000000000000007E-2</v>
      </c>
      <c r="AK18" s="122">
        <v>0.28000000000000003</v>
      </c>
      <c r="AL18" s="122">
        <v>0.08</v>
      </c>
      <c r="AM18" s="122">
        <v>7.0000000000000007E-2</v>
      </c>
      <c r="AN18" s="122">
        <v>0.06</v>
      </c>
      <c r="AO18" s="122">
        <v>0.06</v>
      </c>
      <c r="AP18" s="122">
        <v>7.0000000000000007E-2</v>
      </c>
      <c r="AQ18" s="122">
        <v>0.06</v>
      </c>
      <c r="AR18" s="122">
        <v>0.04</v>
      </c>
      <c r="AS18" s="122">
        <v>0.05</v>
      </c>
      <c r="AT18" s="122">
        <v>0</v>
      </c>
      <c r="AU18" s="122">
        <v>0.01</v>
      </c>
      <c r="AV18" s="122">
        <v>0.04</v>
      </c>
      <c r="AW18" s="122">
        <v>0.02</v>
      </c>
      <c r="AX18" s="122">
        <v>0.02</v>
      </c>
      <c r="AY18" s="122">
        <v>0.03</v>
      </c>
      <c r="AZ18" s="122">
        <v>0.03</v>
      </c>
      <c r="BA18" s="122">
        <v>0.02</v>
      </c>
      <c r="BB18" s="122">
        <v>0.01</v>
      </c>
      <c r="BC18" s="122">
        <v>0.19</v>
      </c>
      <c r="BD18" s="122">
        <v>0.55000000000000004</v>
      </c>
      <c r="BE18" s="105"/>
    </row>
    <row r="19" spans="1:57" ht="12.75">
      <c r="A19" s="123" t="s">
        <v>865</v>
      </c>
      <c r="B19" s="122">
        <v>422</v>
      </c>
      <c r="C19" s="122">
        <v>17</v>
      </c>
      <c r="D19" s="122">
        <v>67.3</v>
      </c>
      <c r="E19" s="122">
        <v>111.7</v>
      </c>
      <c r="F19" s="122">
        <v>98.2</v>
      </c>
      <c r="G19" s="122">
        <v>140.69999999999999</v>
      </c>
      <c r="H19" s="122">
        <v>112.7</v>
      </c>
      <c r="I19" s="122">
        <v>86.4</v>
      </c>
      <c r="J19" s="122">
        <v>0</v>
      </c>
      <c r="K19" s="122">
        <v>9.4</v>
      </c>
      <c r="L19" s="122">
        <v>432.4</v>
      </c>
      <c r="M19" s="122">
        <v>381.3</v>
      </c>
      <c r="N19" s="122">
        <v>682.9</v>
      </c>
      <c r="O19" s="122">
        <v>999.4</v>
      </c>
      <c r="P19" s="122">
        <v>1306.5</v>
      </c>
      <c r="Q19" s="122">
        <v>628.9</v>
      </c>
      <c r="R19" s="122">
        <v>477.1</v>
      </c>
      <c r="S19" s="122">
        <v>0</v>
      </c>
      <c r="T19" s="122">
        <v>149.19999999999999</v>
      </c>
      <c r="U19" s="122">
        <v>54.5</v>
      </c>
      <c r="V19" s="122">
        <v>63.8</v>
      </c>
      <c r="W19" s="122">
        <v>116.3</v>
      </c>
      <c r="X19" s="122">
        <v>183.5</v>
      </c>
      <c r="Y19" s="122">
        <v>300.39999999999998</v>
      </c>
      <c r="Z19" s="122">
        <v>196.3</v>
      </c>
      <c r="AA19" s="122">
        <v>63.2</v>
      </c>
      <c r="AB19" s="167"/>
      <c r="AC19" s="122">
        <v>7.0000000000000007E-2</v>
      </c>
      <c r="AD19" s="122">
        <v>0.06</v>
      </c>
      <c r="AE19" s="122">
        <v>0.06</v>
      </c>
      <c r="AF19" s="122">
        <v>7.0000000000000007E-2</v>
      </c>
      <c r="AG19" s="122">
        <v>0.08</v>
      </c>
      <c r="AH19" s="122">
        <v>0.08</v>
      </c>
      <c r="AI19" s="122">
        <v>0.1</v>
      </c>
      <c r="AJ19" s="122">
        <v>0.03</v>
      </c>
      <c r="AK19" s="122">
        <v>0.16</v>
      </c>
      <c r="AL19" s="122">
        <v>0.04</v>
      </c>
      <c r="AM19" s="122">
        <v>0.03</v>
      </c>
      <c r="AN19" s="122">
        <v>0.02</v>
      </c>
      <c r="AO19" s="122">
        <v>0.02</v>
      </c>
      <c r="AP19" s="122">
        <v>0.03</v>
      </c>
      <c r="AQ19" s="122">
        <v>0.02</v>
      </c>
      <c r="AR19" s="122">
        <v>0.01</v>
      </c>
      <c r="AS19" s="122">
        <v>0.02</v>
      </c>
      <c r="AT19" s="122">
        <v>0</v>
      </c>
      <c r="AU19" s="122">
        <v>0</v>
      </c>
      <c r="AV19" s="122">
        <v>0.01</v>
      </c>
      <c r="AW19" s="122">
        <v>0</v>
      </c>
      <c r="AX19" s="122">
        <v>0</v>
      </c>
      <c r="AY19" s="122">
        <v>0.01</v>
      </c>
      <c r="AZ19" s="122">
        <v>0</v>
      </c>
      <c r="BA19" s="122">
        <v>0</v>
      </c>
      <c r="BB19" s="122">
        <v>0</v>
      </c>
      <c r="BC19" s="122">
        <v>7.0000000000000007E-2</v>
      </c>
      <c r="BD19" s="122">
        <v>1.84</v>
      </c>
      <c r="BE19" s="105"/>
    </row>
    <row r="20" spans="1:57" ht="12.75">
      <c r="A20" s="123" t="s">
        <v>866</v>
      </c>
      <c r="B20" s="122">
        <v>20.5</v>
      </c>
      <c r="C20" s="122">
        <v>4.0999999999999996</v>
      </c>
      <c r="D20" s="122">
        <v>8.1999999999999993</v>
      </c>
      <c r="E20" s="122">
        <v>10.6</v>
      </c>
      <c r="F20" s="122">
        <v>9.9</v>
      </c>
      <c r="G20" s="122">
        <v>11.9</v>
      </c>
      <c r="H20" s="122">
        <v>10.6</v>
      </c>
      <c r="I20" s="122">
        <v>9.3000000000000007</v>
      </c>
      <c r="J20" s="122">
        <v>0</v>
      </c>
      <c r="K20" s="122">
        <v>3.1</v>
      </c>
      <c r="L20" s="122">
        <v>20.8</v>
      </c>
      <c r="M20" s="122">
        <v>19.5</v>
      </c>
      <c r="N20" s="122">
        <v>26.1</v>
      </c>
      <c r="O20" s="122">
        <v>31.6</v>
      </c>
      <c r="P20" s="122">
        <v>36.1</v>
      </c>
      <c r="Q20" s="122">
        <v>25.1</v>
      </c>
      <c r="R20" s="122">
        <v>21.8</v>
      </c>
      <c r="S20" s="122">
        <v>0</v>
      </c>
      <c r="T20" s="122">
        <v>12.2</v>
      </c>
      <c r="U20" s="122">
        <v>7.4</v>
      </c>
      <c r="V20" s="122">
        <v>8</v>
      </c>
      <c r="W20" s="122">
        <v>10.8</v>
      </c>
      <c r="X20" s="122">
        <v>13.5</v>
      </c>
      <c r="Y20" s="122">
        <v>17.3</v>
      </c>
      <c r="Z20" s="122">
        <v>14</v>
      </c>
      <c r="AA20" s="122">
        <v>7.9</v>
      </c>
      <c r="AB20" s="167"/>
      <c r="AC20" s="122">
        <v>0.26</v>
      </c>
      <c r="AD20" s="122">
        <v>0.24</v>
      </c>
      <c r="AE20" s="122">
        <v>0.25</v>
      </c>
      <c r="AF20" s="122">
        <v>0.26</v>
      </c>
      <c r="AG20" s="122">
        <v>0.28000000000000003</v>
      </c>
      <c r="AH20" s="122">
        <v>0.28000000000000003</v>
      </c>
      <c r="AI20" s="122">
        <v>0.31</v>
      </c>
      <c r="AJ20" s="122">
        <v>0.18</v>
      </c>
      <c r="AK20" s="122">
        <v>0.4</v>
      </c>
      <c r="AL20" s="122">
        <v>0.2</v>
      </c>
      <c r="AM20" s="122">
        <v>0.16</v>
      </c>
      <c r="AN20" s="122">
        <v>0.16</v>
      </c>
      <c r="AO20" s="122">
        <v>0.16</v>
      </c>
      <c r="AP20" s="122">
        <v>0.16</v>
      </c>
      <c r="AQ20" s="122">
        <v>0.16</v>
      </c>
      <c r="AR20" s="122">
        <v>0.11</v>
      </c>
      <c r="AS20" s="122">
        <v>0.12</v>
      </c>
      <c r="AT20" s="122">
        <v>0</v>
      </c>
      <c r="AU20" s="122">
        <v>0.02</v>
      </c>
      <c r="AV20" s="122">
        <v>0.09</v>
      </c>
      <c r="AW20" s="122">
        <v>0.05</v>
      </c>
      <c r="AX20" s="122">
        <v>0.06</v>
      </c>
      <c r="AY20" s="122">
        <v>0.08</v>
      </c>
      <c r="AZ20" s="122">
        <v>0.06</v>
      </c>
      <c r="BA20" s="122">
        <v>0.05</v>
      </c>
      <c r="BB20" s="122">
        <v>0.03</v>
      </c>
      <c r="BC20" s="122">
        <v>0.27</v>
      </c>
      <c r="BD20" s="122">
        <v>1.36</v>
      </c>
      <c r="BE20" s="105"/>
    </row>
    <row r="21" spans="1:57" ht="12.75">
      <c r="A21" s="124" t="s">
        <v>1541</v>
      </c>
      <c r="B21" s="276"/>
      <c r="C21" s="247"/>
      <c r="D21" s="247"/>
      <c r="E21" s="247"/>
      <c r="F21" s="247"/>
      <c r="G21" s="247"/>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8"/>
      <c r="BE21" s="105">
        <f>SUM(BE4:BE16)</f>
        <v>1300</v>
      </c>
    </row>
    <row r="22" spans="1:57" ht="12.75">
      <c r="A22" s="277" t="s">
        <v>2007</v>
      </c>
      <c r="B22" s="247"/>
      <c r="C22" s="247"/>
      <c r="D22" s="247"/>
      <c r="E22" s="247"/>
      <c r="F22" s="247"/>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8"/>
    </row>
    <row r="23" spans="1:57" ht="25.5">
      <c r="A23" s="196" t="s">
        <v>578</v>
      </c>
      <c r="B23" s="277" t="s">
        <v>2008</v>
      </c>
      <c r="C23" s="247"/>
      <c r="D23" s="247"/>
      <c r="E23" s="247"/>
      <c r="F23" s="247"/>
      <c r="G23" s="247"/>
      <c r="H23" s="247"/>
      <c r="I23" s="247"/>
      <c r="J23" s="248"/>
      <c r="K23" s="277" t="s">
        <v>2009</v>
      </c>
      <c r="L23" s="247"/>
      <c r="M23" s="247"/>
      <c r="N23" s="247"/>
      <c r="O23" s="247"/>
      <c r="P23" s="247"/>
      <c r="Q23" s="247"/>
      <c r="R23" s="247"/>
      <c r="S23" s="248"/>
      <c r="T23" s="277" t="s">
        <v>2010</v>
      </c>
      <c r="U23" s="247"/>
      <c r="V23" s="247"/>
      <c r="W23" s="247"/>
      <c r="X23" s="247"/>
      <c r="Y23" s="247"/>
      <c r="Z23" s="247"/>
      <c r="AA23" s="247"/>
      <c r="AB23" s="248"/>
      <c r="AC23" s="277" t="s">
        <v>2011</v>
      </c>
      <c r="AD23" s="247"/>
      <c r="AE23" s="247"/>
      <c r="AF23" s="247"/>
      <c r="AG23" s="247"/>
      <c r="AH23" s="247"/>
      <c r="AI23" s="247"/>
      <c r="AJ23" s="247"/>
      <c r="AK23" s="248"/>
      <c r="AL23" s="278" t="s">
        <v>2012</v>
      </c>
      <c r="AM23" s="247"/>
      <c r="AN23" s="247"/>
      <c r="AO23" s="247"/>
      <c r="AP23" s="247"/>
      <c r="AQ23" s="247"/>
      <c r="AR23" s="247"/>
      <c r="AS23" s="247"/>
      <c r="AT23" s="248"/>
      <c r="AU23" s="278" t="s">
        <v>2013</v>
      </c>
      <c r="AV23" s="247"/>
      <c r="AW23" s="247"/>
      <c r="AX23" s="247"/>
      <c r="AY23" s="247"/>
      <c r="AZ23" s="247"/>
      <c r="BA23" s="247"/>
      <c r="BB23" s="247"/>
      <c r="BC23" s="248"/>
      <c r="BD23" s="100" t="s">
        <v>2014</v>
      </c>
      <c r="BE23" s="105"/>
    </row>
    <row r="24" spans="1:57" ht="12.75">
      <c r="A24" s="105"/>
      <c r="B24" s="213" t="s">
        <v>1522</v>
      </c>
      <c r="C24" s="213" t="s">
        <v>1523</v>
      </c>
      <c r="D24" s="213" t="s">
        <v>847</v>
      </c>
      <c r="E24" s="213" t="s">
        <v>1524</v>
      </c>
      <c r="F24" s="213" t="s">
        <v>1525</v>
      </c>
      <c r="G24" s="213" t="s">
        <v>1526</v>
      </c>
      <c r="H24" s="213" t="s">
        <v>1527</v>
      </c>
      <c r="I24" s="213" t="s">
        <v>1528</v>
      </c>
      <c r="J24" s="213" t="s">
        <v>1978</v>
      </c>
      <c r="K24" s="213" t="s">
        <v>1522</v>
      </c>
      <c r="L24" s="213" t="s">
        <v>1523</v>
      </c>
      <c r="M24" s="213" t="s">
        <v>847</v>
      </c>
      <c r="N24" s="213" t="s">
        <v>1524</v>
      </c>
      <c r="O24" s="213" t="s">
        <v>1525</v>
      </c>
      <c r="P24" s="213" t="s">
        <v>1526</v>
      </c>
      <c r="Q24" s="213" t="s">
        <v>1527</v>
      </c>
      <c r="R24" s="213" t="s">
        <v>1528</v>
      </c>
      <c r="S24" s="213" t="s">
        <v>1978</v>
      </c>
      <c r="T24" s="213" t="s">
        <v>1522</v>
      </c>
      <c r="U24" s="213" t="s">
        <v>1523</v>
      </c>
      <c r="V24" s="213" t="s">
        <v>847</v>
      </c>
      <c r="W24" s="213" t="s">
        <v>1524</v>
      </c>
      <c r="X24" s="213" t="s">
        <v>1525</v>
      </c>
      <c r="Y24" s="213" t="s">
        <v>1526</v>
      </c>
      <c r="Z24" s="213" t="s">
        <v>1527</v>
      </c>
      <c r="AA24" s="213" t="s">
        <v>1528</v>
      </c>
      <c r="AB24" s="213" t="s">
        <v>1978</v>
      </c>
      <c r="AC24" s="213" t="s">
        <v>1522</v>
      </c>
      <c r="AD24" s="213" t="s">
        <v>1523</v>
      </c>
      <c r="AE24" s="213" t="s">
        <v>847</v>
      </c>
      <c r="AF24" s="213" t="s">
        <v>1524</v>
      </c>
      <c r="AG24" s="213" t="s">
        <v>1525</v>
      </c>
      <c r="AH24" s="213" t="s">
        <v>1526</v>
      </c>
      <c r="AI24" s="213" t="s">
        <v>1527</v>
      </c>
      <c r="AJ24" s="213" t="s">
        <v>1528</v>
      </c>
      <c r="AK24" s="213" t="s">
        <v>1978</v>
      </c>
      <c r="AL24" s="213" t="s">
        <v>1522</v>
      </c>
      <c r="AM24" s="213" t="s">
        <v>1523</v>
      </c>
      <c r="AN24" s="213" t="s">
        <v>847</v>
      </c>
      <c r="AO24" s="213" t="s">
        <v>1524</v>
      </c>
      <c r="AP24" s="213" t="s">
        <v>1525</v>
      </c>
      <c r="AQ24" s="213" t="s">
        <v>1526</v>
      </c>
      <c r="AR24" s="213" t="s">
        <v>1527</v>
      </c>
      <c r="AS24" s="213" t="s">
        <v>1528</v>
      </c>
      <c r="AT24" s="213" t="s">
        <v>1978</v>
      </c>
      <c r="AU24" s="213" t="s">
        <v>1522</v>
      </c>
      <c r="AV24" s="213" t="s">
        <v>1523</v>
      </c>
      <c r="AW24" s="213" t="s">
        <v>847</v>
      </c>
      <c r="AX24" s="213" t="s">
        <v>1524</v>
      </c>
      <c r="AY24" s="213" t="s">
        <v>1525</v>
      </c>
      <c r="AZ24" s="213" t="s">
        <v>1526</v>
      </c>
      <c r="BA24" s="213" t="s">
        <v>1527</v>
      </c>
      <c r="BB24" s="213" t="s">
        <v>1528</v>
      </c>
      <c r="BC24" s="213" t="s">
        <v>1978</v>
      </c>
      <c r="BD24" s="184"/>
      <c r="BE24" s="105"/>
    </row>
    <row r="25" spans="1:57" ht="12.75">
      <c r="A25" s="216" t="s">
        <v>2502</v>
      </c>
      <c r="B25" s="122">
        <v>42.9</v>
      </c>
      <c r="C25" s="122">
        <v>23.6</v>
      </c>
      <c r="D25" s="122">
        <v>26.5</v>
      </c>
      <c r="E25" s="122">
        <v>30.1</v>
      </c>
      <c r="F25" s="122">
        <v>33.299999999999997</v>
      </c>
      <c r="G25" s="122">
        <v>42.4</v>
      </c>
      <c r="H25" s="122">
        <v>30.9</v>
      </c>
      <c r="I25" s="122">
        <v>32.799999999999997</v>
      </c>
      <c r="J25" s="122">
        <v>0</v>
      </c>
      <c r="K25" s="122">
        <v>100</v>
      </c>
      <c r="L25" s="122">
        <v>100</v>
      </c>
      <c r="M25" s="122">
        <v>100</v>
      </c>
      <c r="N25" s="122">
        <v>96.1</v>
      </c>
      <c r="O25" s="122">
        <v>86.5</v>
      </c>
      <c r="P25" s="122">
        <v>41.6</v>
      </c>
      <c r="Q25" s="122">
        <v>4.2</v>
      </c>
      <c r="R25" s="122">
        <v>75.5</v>
      </c>
      <c r="S25" s="122">
        <v>0</v>
      </c>
      <c r="T25" s="122">
        <v>59.5</v>
      </c>
      <c r="U25" s="122">
        <v>37.9</v>
      </c>
      <c r="V25" s="122">
        <v>41.5</v>
      </c>
      <c r="W25" s="122">
        <v>45.3</v>
      </c>
      <c r="X25" s="122">
        <v>47.6</v>
      </c>
      <c r="Y25" s="122">
        <v>41.3</v>
      </c>
      <c r="Z25" s="122">
        <v>7.3</v>
      </c>
      <c r="AA25" s="122">
        <v>45.7</v>
      </c>
      <c r="AB25" s="167"/>
      <c r="AC25" s="122">
        <v>0.02</v>
      </c>
      <c r="AD25" s="122">
        <v>0.18</v>
      </c>
      <c r="AE25" s="122">
        <v>0.23</v>
      </c>
      <c r="AF25" s="122">
        <v>0.27</v>
      </c>
      <c r="AG25" s="122">
        <v>0.31</v>
      </c>
      <c r="AH25" s="122">
        <v>0.36</v>
      </c>
      <c r="AI25" s="122">
        <v>1.25</v>
      </c>
      <c r="AJ25" s="122">
        <v>0.37</v>
      </c>
      <c r="AK25" s="167"/>
      <c r="AL25" s="122">
        <v>0.01</v>
      </c>
      <c r="AM25" s="122">
        <v>0.09</v>
      </c>
      <c r="AN25" s="122">
        <v>0.12</v>
      </c>
      <c r="AO25" s="122">
        <v>0.13</v>
      </c>
      <c r="AP25" s="122">
        <v>0.16</v>
      </c>
      <c r="AQ25" s="122">
        <v>0.18</v>
      </c>
      <c r="AR25" s="122">
        <v>0.63</v>
      </c>
      <c r="AS25" s="122">
        <v>0.19</v>
      </c>
      <c r="AT25" s="166"/>
      <c r="AU25" s="122">
        <v>7.0000000000000007E-2</v>
      </c>
      <c r="AV25" s="122">
        <v>0.49</v>
      </c>
      <c r="AW25" s="122">
        <v>0.36</v>
      </c>
      <c r="AX25" s="122">
        <v>0.13</v>
      </c>
      <c r="AY25" s="122">
        <v>0.08</v>
      </c>
      <c r="AZ25" s="122">
        <v>0.03</v>
      </c>
      <c r="BA25" s="122">
        <v>7.0000000000000007E-2</v>
      </c>
      <c r="BB25" s="122">
        <v>0.17</v>
      </c>
      <c r="BC25" s="166"/>
      <c r="BD25" s="122">
        <v>3.96</v>
      </c>
      <c r="BE25" s="105"/>
    </row>
    <row r="26" spans="1:57" ht="12.75">
      <c r="A26" s="216" t="s">
        <v>2503</v>
      </c>
      <c r="B26" s="122">
        <v>42.9</v>
      </c>
      <c r="C26" s="122">
        <v>35.1</v>
      </c>
      <c r="D26" s="122">
        <v>32.4</v>
      </c>
      <c r="E26" s="122">
        <v>22</v>
      </c>
      <c r="F26" s="122">
        <v>22.5</v>
      </c>
      <c r="G26" s="122">
        <v>20.399999999999999</v>
      </c>
      <c r="H26" s="122">
        <v>17</v>
      </c>
      <c r="I26" s="122">
        <v>27.5</v>
      </c>
      <c r="J26" s="122">
        <v>0</v>
      </c>
      <c r="K26" s="122">
        <v>100</v>
      </c>
      <c r="L26" s="122">
        <v>100</v>
      </c>
      <c r="M26" s="122">
        <v>100</v>
      </c>
      <c r="N26" s="122">
        <v>100</v>
      </c>
      <c r="O26" s="122">
        <v>100</v>
      </c>
      <c r="P26" s="122">
        <v>98.9</v>
      </c>
      <c r="Q26" s="122">
        <v>53.1</v>
      </c>
      <c r="R26" s="122">
        <v>93.1</v>
      </c>
      <c r="S26" s="122">
        <v>0</v>
      </c>
      <c r="T26" s="122">
        <v>59.5</v>
      </c>
      <c r="U26" s="122">
        <v>51.5</v>
      </c>
      <c r="V26" s="122">
        <v>48.3</v>
      </c>
      <c r="W26" s="122">
        <v>35.5</v>
      </c>
      <c r="X26" s="122">
        <v>36.299999999999997</v>
      </c>
      <c r="Y26" s="122">
        <v>33.5</v>
      </c>
      <c r="Z26" s="122">
        <v>25.6</v>
      </c>
      <c r="AA26" s="122">
        <v>42.4</v>
      </c>
      <c r="AB26" s="167"/>
      <c r="AC26" s="122">
        <v>0.02</v>
      </c>
      <c r="AD26" s="122">
        <v>0.63</v>
      </c>
      <c r="AE26" s="122">
        <v>0.74</v>
      </c>
      <c r="AF26" s="122">
        <v>0.79</v>
      </c>
      <c r="AG26" s="122">
        <v>0.85</v>
      </c>
      <c r="AH26" s="122">
        <v>0.88</v>
      </c>
      <c r="AI26" s="122">
        <v>1.3</v>
      </c>
      <c r="AJ26" s="122">
        <v>0.75</v>
      </c>
      <c r="AK26" s="167"/>
      <c r="AL26" s="122">
        <v>0.01</v>
      </c>
      <c r="AM26" s="122">
        <v>0.32</v>
      </c>
      <c r="AN26" s="122">
        <v>0.37</v>
      </c>
      <c r="AO26" s="122">
        <v>0.4</v>
      </c>
      <c r="AP26" s="122">
        <v>0.43</v>
      </c>
      <c r="AQ26" s="122">
        <v>0.44</v>
      </c>
      <c r="AR26" s="122">
        <v>0.65</v>
      </c>
      <c r="AS26" s="122">
        <v>0.37</v>
      </c>
      <c r="AT26" s="166"/>
      <c r="AU26" s="122">
        <v>7.0000000000000007E-2</v>
      </c>
      <c r="AV26" s="122">
        <v>0.45</v>
      </c>
      <c r="AW26" s="122">
        <v>0.22</v>
      </c>
      <c r="AX26" s="122">
        <v>0.22</v>
      </c>
      <c r="AY26" s="122">
        <v>0.17</v>
      </c>
      <c r="AZ26" s="122">
        <v>0.17</v>
      </c>
      <c r="BA26" s="122">
        <v>0.16</v>
      </c>
      <c r="BB26" s="122">
        <v>0.21</v>
      </c>
      <c r="BC26" s="166"/>
      <c r="BD26" s="122">
        <v>6.56</v>
      </c>
      <c r="BE26" s="105"/>
    </row>
    <row r="27" spans="1:57" ht="12.75">
      <c r="A27" s="216" t="s">
        <v>2504</v>
      </c>
      <c r="B27" s="122">
        <v>42.9</v>
      </c>
      <c r="C27" s="122">
        <v>34</v>
      </c>
      <c r="D27" s="122">
        <v>30.4</v>
      </c>
      <c r="E27" s="122">
        <v>20.100000000000001</v>
      </c>
      <c r="F27" s="122">
        <v>18.3</v>
      </c>
      <c r="G27" s="122">
        <v>15.3</v>
      </c>
      <c r="H27" s="122">
        <v>14</v>
      </c>
      <c r="I27" s="122">
        <v>25</v>
      </c>
      <c r="J27" s="122">
        <v>0</v>
      </c>
      <c r="K27" s="122">
        <v>100</v>
      </c>
      <c r="L27" s="122">
        <v>100</v>
      </c>
      <c r="M27" s="122">
        <v>100</v>
      </c>
      <c r="N27" s="122">
        <v>100</v>
      </c>
      <c r="O27" s="122">
        <v>100</v>
      </c>
      <c r="P27" s="122">
        <v>99.7</v>
      </c>
      <c r="Q27" s="122">
        <v>72.099999999999994</v>
      </c>
      <c r="R27" s="122">
        <v>96</v>
      </c>
      <c r="S27" s="122">
        <v>0</v>
      </c>
      <c r="T27" s="122">
        <v>59.5</v>
      </c>
      <c r="U27" s="122">
        <v>50.3</v>
      </c>
      <c r="V27" s="122">
        <v>45.9</v>
      </c>
      <c r="W27" s="122">
        <v>32.799999999999997</v>
      </c>
      <c r="X27" s="122">
        <v>30.6</v>
      </c>
      <c r="Y27" s="122">
        <v>26.3</v>
      </c>
      <c r="Z27" s="122">
        <v>23.1</v>
      </c>
      <c r="AA27" s="122">
        <v>39.700000000000003</v>
      </c>
      <c r="AB27" s="167"/>
      <c r="AC27" s="122">
        <v>0.02</v>
      </c>
      <c r="AD27" s="122">
        <v>0.69</v>
      </c>
      <c r="AE27" s="122">
        <v>0.83</v>
      </c>
      <c r="AF27" s="122">
        <v>0.9</v>
      </c>
      <c r="AG27" s="122">
        <v>1</v>
      </c>
      <c r="AH27" s="122">
        <v>1.04</v>
      </c>
      <c r="AI27" s="122">
        <v>1.27</v>
      </c>
      <c r="AJ27" s="122">
        <v>0.82</v>
      </c>
      <c r="AK27" s="167"/>
      <c r="AL27" s="122">
        <v>0.01</v>
      </c>
      <c r="AM27" s="122">
        <v>0.34</v>
      </c>
      <c r="AN27" s="122">
        <v>0.42</v>
      </c>
      <c r="AO27" s="122">
        <v>0.45</v>
      </c>
      <c r="AP27" s="122">
        <v>0.5</v>
      </c>
      <c r="AQ27" s="122">
        <v>0.52</v>
      </c>
      <c r="AR27" s="122">
        <v>0.64</v>
      </c>
      <c r="AS27" s="122">
        <v>0.41</v>
      </c>
      <c r="AT27" s="166"/>
      <c r="AU27" s="122">
        <v>7.0000000000000007E-2</v>
      </c>
      <c r="AV27" s="122">
        <v>0.45</v>
      </c>
      <c r="AW27" s="122">
        <v>0.2</v>
      </c>
      <c r="AX27" s="122">
        <v>0.22</v>
      </c>
      <c r="AY27" s="122">
        <v>0.15</v>
      </c>
      <c r="AZ27" s="122">
        <v>0.14000000000000001</v>
      </c>
      <c r="BA27" s="122">
        <v>0.11</v>
      </c>
      <c r="BB27" s="122">
        <v>0.19</v>
      </c>
      <c r="BC27" s="166"/>
      <c r="BD27" s="122">
        <v>7.08</v>
      </c>
      <c r="BE27" s="105"/>
    </row>
    <row r="28" spans="1:57" ht="12.75">
      <c r="A28" s="216" t="s">
        <v>2505</v>
      </c>
      <c r="B28" s="122">
        <v>42.9</v>
      </c>
      <c r="C28" s="122">
        <v>32.1</v>
      </c>
      <c r="D28" s="122">
        <v>31.3</v>
      </c>
      <c r="E28" s="122">
        <v>25.6</v>
      </c>
      <c r="F28" s="122">
        <v>26.6</v>
      </c>
      <c r="G28" s="122">
        <v>27.4</v>
      </c>
      <c r="H28" s="122">
        <v>33</v>
      </c>
      <c r="I28" s="122">
        <v>31.3</v>
      </c>
      <c r="J28" s="122">
        <v>0</v>
      </c>
      <c r="K28" s="122">
        <v>100</v>
      </c>
      <c r="L28" s="122">
        <v>100</v>
      </c>
      <c r="M28" s="122">
        <v>100</v>
      </c>
      <c r="N28" s="122">
        <v>100</v>
      </c>
      <c r="O28" s="122">
        <v>100</v>
      </c>
      <c r="P28" s="122">
        <v>93.3</v>
      </c>
      <c r="Q28" s="122">
        <v>37</v>
      </c>
      <c r="R28" s="122">
        <v>90</v>
      </c>
      <c r="S28" s="122">
        <v>0</v>
      </c>
      <c r="T28" s="122">
        <v>59.5</v>
      </c>
      <c r="U28" s="122">
        <v>48.2</v>
      </c>
      <c r="V28" s="122">
        <v>47.3</v>
      </c>
      <c r="W28" s="122">
        <v>40.4</v>
      </c>
      <c r="X28" s="122">
        <v>41.7</v>
      </c>
      <c r="Y28" s="122">
        <v>42</v>
      </c>
      <c r="Z28" s="122">
        <v>34.6</v>
      </c>
      <c r="AA28" s="122">
        <v>46.4</v>
      </c>
      <c r="AB28" s="167"/>
      <c r="AC28" s="122">
        <v>0.02</v>
      </c>
      <c r="AD28" s="122">
        <v>0.19</v>
      </c>
      <c r="AE28" s="122">
        <v>0.33</v>
      </c>
      <c r="AF28" s="122">
        <v>0.33</v>
      </c>
      <c r="AG28" s="122">
        <v>0.34</v>
      </c>
      <c r="AH28" s="122">
        <v>0.34</v>
      </c>
      <c r="AI28" s="122">
        <v>1.35</v>
      </c>
      <c r="AJ28" s="122">
        <v>0.41</v>
      </c>
      <c r="AK28" s="167"/>
      <c r="AL28" s="122">
        <v>0.01</v>
      </c>
      <c r="AM28" s="122">
        <v>0.09</v>
      </c>
      <c r="AN28" s="122">
        <v>0.16</v>
      </c>
      <c r="AO28" s="122">
        <v>0.17</v>
      </c>
      <c r="AP28" s="122">
        <v>0.17</v>
      </c>
      <c r="AQ28" s="122">
        <v>0.17</v>
      </c>
      <c r="AR28" s="122">
        <v>0.68</v>
      </c>
      <c r="AS28" s="122">
        <v>0.21</v>
      </c>
      <c r="AT28" s="166"/>
      <c r="AU28" s="122">
        <v>7.0000000000000007E-2</v>
      </c>
      <c r="AV28" s="122">
        <v>0.37</v>
      </c>
      <c r="AW28" s="122">
        <v>0.28000000000000003</v>
      </c>
      <c r="AX28" s="122">
        <v>0.2</v>
      </c>
      <c r="AY28" s="122">
        <v>0.13</v>
      </c>
      <c r="AZ28" s="122">
        <v>0.09</v>
      </c>
      <c r="BA28" s="122">
        <v>0.09</v>
      </c>
      <c r="BB28" s="122">
        <v>0.17</v>
      </c>
      <c r="BC28" s="166"/>
      <c r="BD28" s="122">
        <v>4.28</v>
      </c>
      <c r="BE28" s="105"/>
    </row>
    <row r="29" spans="1:57" ht="12.75">
      <c r="A29" s="216" t="s">
        <v>2003</v>
      </c>
      <c r="B29" s="122">
        <v>42.9</v>
      </c>
      <c r="C29" s="122">
        <v>23.7</v>
      </c>
      <c r="D29" s="122">
        <v>26.4</v>
      </c>
      <c r="E29" s="122">
        <v>19.100000000000001</v>
      </c>
      <c r="F29" s="122">
        <v>21.4</v>
      </c>
      <c r="G29" s="122">
        <v>21.7</v>
      </c>
      <c r="H29" s="122">
        <v>14.1</v>
      </c>
      <c r="I29" s="122">
        <v>24.2</v>
      </c>
      <c r="J29" s="122">
        <v>0</v>
      </c>
      <c r="K29" s="122">
        <v>100</v>
      </c>
      <c r="L29" s="122">
        <v>100</v>
      </c>
      <c r="M29" s="122">
        <v>100</v>
      </c>
      <c r="N29" s="122">
        <v>97.4</v>
      </c>
      <c r="O29" s="122">
        <v>96.4</v>
      </c>
      <c r="P29" s="122">
        <v>61.8</v>
      </c>
      <c r="Q29" s="122">
        <v>15.5</v>
      </c>
      <c r="R29" s="122">
        <v>81.599999999999994</v>
      </c>
      <c r="S29" s="122">
        <v>0</v>
      </c>
      <c r="T29" s="122">
        <v>59.5</v>
      </c>
      <c r="U29" s="122">
        <v>38</v>
      </c>
      <c r="V29" s="122">
        <v>41.2</v>
      </c>
      <c r="W29" s="122">
        <v>31.4</v>
      </c>
      <c r="X29" s="122">
        <v>34.6</v>
      </c>
      <c r="Y29" s="122">
        <v>31.8</v>
      </c>
      <c r="Z29" s="122">
        <v>14.7</v>
      </c>
      <c r="AA29" s="122">
        <v>37.299999999999997</v>
      </c>
      <c r="AB29" s="167"/>
      <c r="AC29" s="122">
        <v>0.02</v>
      </c>
      <c r="AD29" s="122">
        <v>0.28999999999999998</v>
      </c>
      <c r="AE29" s="122">
        <v>0.37</v>
      </c>
      <c r="AF29" s="122">
        <v>0.41</v>
      </c>
      <c r="AG29" s="122">
        <v>0.47</v>
      </c>
      <c r="AH29" s="122">
        <v>0.52</v>
      </c>
      <c r="AI29" s="122">
        <v>1.64</v>
      </c>
      <c r="AJ29" s="122">
        <v>0.53</v>
      </c>
      <c r="AK29" s="122">
        <v>1.99</v>
      </c>
      <c r="AL29" s="122">
        <v>0.01</v>
      </c>
      <c r="AM29" s="122">
        <v>0.14000000000000001</v>
      </c>
      <c r="AN29" s="122">
        <v>0.18</v>
      </c>
      <c r="AO29" s="122">
        <v>0.2</v>
      </c>
      <c r="AP29" s="122">
        <v>0.23</v>
      </c>
      <c r="AQ29" s="122">
        <v>0.26</v>
      </c>
      <c r="AR29" s="122">
        <v>0.83</v>
      </c>
      <c r="AS29" s="122">
        <v>0.27</v>
      </c>
      <c r="AT29" s="122">
        <v>1</v>
      </c>
      <c r="AU29" s="122">
        <v>7.0000000000000007E-2</v>
      </c>
      <c r="AV29" s="122">
        <v>0.54</v>
      </c>
      <c r="AW29" s="122">
        <v>0.34</v>
      </c>
      <c r="AX29" s="122">
        <v>0.25</v>
      </c>
      <c r="AY29" s="122">
        <v>0.14000000000000001</v>
      </c>
      <c r="AZ29" s="122">
        <v>0.04</v>
      </c>
      <c r="BA29" s="122">
        <v>0.2</v>
      </c>
      <c r="BB29" s="122">
        <v>0.22</v>
      </c>
      <c r="BC29" s="122">
        <v>0.16</v>
      </c>
      <c r="BD29" s="122">
        <v>6.05</v>
      </c>
      <c r="BE29" s="105"/>
    </row>
    <row r="30" spans="1:57" ht="12.75">
      <c r="A30" s="123" t="s">
        <v>2506</v>
      </c>
      <c r="B30" s="122">
        <v>42.9</v>
      </c>
      <c r="C30" s="122">
        <v>42.5</v>
      </c>
      <c r="D30" s="122">
        <v>43.4</v>
      </c>
      <c r="E30" s="122">
        <v>54.9</v>
      </c>
      <c r="F30" s="122">
        <v>52.5</v>
      </c>
      <c r="G30" s="122">
        <v>54.6</v>
      </c>
      <c r="H30" s="122">
        <v>36.799999999999997</v>
      </c>
      <c r="I30" s="122">
        <v>46.8</v>
      </c>
      <c r="J30" s="122">
        <v>0</v>
      </c>
      <c r="K30" s="122">
        <v>100</v>
      </c>
      <c r="L30" s="122">
        <v>92.1</v>
      </c>
      <c r="M30" s="122">
        <v>80.599999999999994</v>
      </c>
      <c r="N30" s="122">
        <v>55.2</v>
      </c>
      <c r="O30" s="122">
        <v>33.200000000000003</v>
      </c>
      <c r="P30" s="122">
        <v>13.5</v>
      </c>
      <c r="Q30" s="122">
        <v>2.5</v>
      </c>
      <c r="R30" s="122">
        <v>53.9</v>
      </c>
      <c r="S30" s="122">
        <v>0</v>
      </c>
      <c r="T30" s="122">
        <v>59.5</v>
      </c>
      <c r="U30" s="122">
        <v>57.4</v>
      </c>
      <c r="V30" s="122">
        <v>55.7</v>
      </c>
      <c r="W30" s="122">
        <v>54.7</v>
      </c>
      <c r="X30" s="122">
        <v>40.4</v>
      </c>
      <c r="Y30" s="122">
        <v>21.6</v>
      </c>
      <c r="Z30" s="122">
        <v>4.7</v>
      </c>
      <c r="AA30" s="122">
        <v>50.1</v>
      </c>
      <c r="AB30" s="167"/>
      <c r="AC30" s="122">
        <v>0.02</v>
      </c>
      <c r="AD30" s="122">
        <v>0.36</v>
      </c>
      <c r="AE30" s="122">
        <v>0.45</v>
      </c>
      <c r="AF30" s="122">
        <v>0.54</v>
      </c>
      <c r="AG30" s="122">
        <v>0.62</v>
      </c>
      <c r="AH30" s="122">
        <v>0.76</v>
      </c>
      <c r="AI30" s="122">
        <v>1.3</v>
      </c>
      <c r="AJ30" s="122">
        <v>0.57999999999999996</v>
      </c>
      <c r="AK30" s="122">
        <v>1.99</v>
      </c>
      <c r="AL30" s="122">
        <v>0.01</v>
      </c>
      <c r="AM30" s="122">
        <v>0.18</v>
      </c>
      <c r="AN30" s="122">
        <v>0.23</v>
      </c>
      <c r="AO30" s="122">
        <v>0.27</v>
      </c>
      <c r="AP30" s="122">
        <v>0.31</v>
      </c>
      <c r="AQ30" s="122">
        <v>0.38</v>
      </c>
      <c r="AR30" s="122">
        <v>0.65</v>
      </c>
      <c r="AS30" s="122">
        <v>0.28999999999999998</v>
      </c>
      <c r="AT30" s="122">
        <v>1</v>
      </c>
      <c r="AU30" s="122">
        <v>7.0000000000000007E-2</v>
      </c>
      <c r="AV30" s="122">
        <v>0.18</v>
      </c>
      <c r="AW30" s="122">
        <v>0.1</v>
      </c>
      <c r="AX30" s="122">
        <v>0.11</v>
      </c>
      <c r="AY30" s="122">
        <v>0.06</v>
      </c>
      <c r="AZ30" s="122">
        <v>0.05</v>
      </c>
      <c r="BA30" s="122">
        <v>0.13</v>
      </c>
      <c r="BB30" s="122">
        <v>0.1</v>
      </c>
      <c r="BC30" s="122">
        <v>0.09</v>
      </c>
      <c r="BD30" s="122">
        <v>6.47</v>
      </c>
      <c r="BE30" s="105"/>
    </row>
    <row r="31" spans="1:57" ht="12.75">
      <c r="A31" s="123" t="s">
        <v>2507</v>
      </c>
      <c r="B31" s="122">
        <v>42.9</v>
      </c>
      <c r="C31" s="122">
        <v>46</v>
      </c>
      <c r="D31" s="122">
        <v>47.4</v>
      </c>
      <c r="E31" s="122">
        <v>55.3</v>
      </c>
      <c r="F31" s="122">
        <v>49.2</v>
      </c>
      <c r="G31" s="122">
        <v>51.6</v>
      </c>
      <c r="H31" s="122">
        <v>35.299999999999997</v>
      </c>
      <c r="I31" s="122">
        <v>46.8</v>
      </c>
      <c r="J31" s="122">
        <v>0</v>
      </c>
      <c r="K31" s="122">
        <v>100</v>
      </c>
      <c r="L31" s="122">
        <v>66.3</v>
      </c>
      <c r="M31" s="122">
        <v>69.5</v>
      </c>
      <c r="N31" s="122">
        <v>47.1</v>
      </c>
      <c r="O31" s="122">
        <v>27.2</v>
      </c>
      <c r="P31" s="122">
        <v>10</v>
      </c>
      <c r="Q31" s="122">
        <v>1.5</v>
      </c>
      <c r="R31" s="122">
        <v>45.9</v>
      </c>
      <c r="S31" s="122">
        <v>0</v>
      </c>
      <c r="T31" s="122">
        <v>59.5</v>
      </c>
      <c r="U31" s="122">
        <v>53.9</v>
      </c>
      <c r="V31" s="122">
        <v>56</v>
      </c>
      <c r="W31" s="122">
        <v>50.6</v>
      </c>
      <c r="X31" s="122">
        <v>34.9</v>
      </c>
      <c r="Y31" s="122">
        <v>16.7</v>
      </c>
      <c r="Z31" s="122">
        <v>2.8</v>
      </c>
      <c r="AA31" s="122">
        <v>46.4</v>
      </c>
      <c r="AB31" s="167"/>
      <c r="AC31" s="122">
        <v>0.02</v>
      </c>
      <c r="AD31" s="122">
        <v>0.76</v>
      </c>
      <c r="AE31" s="122">
        <v>0.82</v>
      </c>
      <c r="AF31" s="122">
        <v>0.97</v>
      </c>
      <c r="AG31" s="122">
        <v>1.08</v>
      </c>
      <c r="AH31" s="122">
        <v>1.17</v>
      </c>
      <c r="AI31" s="122">
        <v>1.76</v>
      </c>
      <c r="AJ31" s="122">
        <v>0.94</v>
      </c>
      <c r="AK31" s="122">
        <v>1.99</v>
      </c>
      <c r="AL31" s="122">
        <v>0.01</v>
      </c>
      <c r="AM31" s="122">
        <v>0.38</v>
      </c>
      <c r="AN31" s="122">
        <v>0.41</v>
      </c>
      <c r="AO31" s="122">
        <v>0.49</v>
      </c>
      <c r="AP31" s="122">
        <v>0.54</v>
      </c>
      <c r="AQ31" s="122">
        <v>0.59</v>
      </c>
      <c r="AR31" s="122">
        <v>0.88</v>
      </c>
      <c r="AS31" s="122">
        <v>0.47</v>
      </c>
      <c r="AT31" s="122">
        <v>1</v>
      </c>
      <c r="AU31" s="122">
        <v>7.0000000000000007E-2</v>
      </c>
      <c r="AV31" s="122">
        <v>0.11</v>
      </c>
      <c r="AW31" s="122">
        <v>0</v>
      </c>
      <c r="AX31" s="122">
        <v>0.23</v>
      </c>
      <c r="AY31" s="122">
        <v>0.18</v>
      </c>
      <c r="AZ31" s="122">
        <v>0.2</v>
      </c>
      <c r="BA31" s="122">
        <v>0.42</v>
      </c>
      <c r="BB31" s="122">
        <v>0.17</v>
      </c>
      <c r="BC31" s="122">
        <v>0.24</v>
      </c>
      <c r="BD31" s="122">
        <v>9</v>
      </c>
      <c r="BE31" s="105"/>
    </row>
    <row r="32" spans="1:57" ht="12.75">
      <c r="A32" s="216" t="s">
        <v>2508</v>
      </c>
      <c r="B32" s="122">
        <v>42.9</v>
      </c>
      <c r="C32" s="122">
        <v>32.1</v>
      </c>
      <c r="D32" s="122">
        <v>33.9</v>
      </c>
      <c r="E32" s="122">
        <v>49.4</v>
      </c>
      <c r="F32" s="122">
        <v>49.4</v>
      </c>
      <c r="G32" s="122">
        <v>56.5</v>
      </c>
      <c r="H32" s="122">
        <v>52.2</v>
      </c>
      <c r="I32" s="122">
        <v>45.2</v>
      </c>
      <c r="J32" s="122">
        <v>0</v>
      </c>
      <c r="K32" s="122">
        <v>100</v>
      </c>
      <c r="L32" s="122">
        <v>100</v>
      </c>
      <c r="M32" s="122">
        <v>97.6</v>
      </c>
      <c r="N32" s="122">
        <v>80.8</v>
      </c>
      <c r="O32" s="122">
        <v>50.9</v>
      </c>
      <c r="P32" s="122">
        <v>20.7</v>
      </c>
      <c r="Q32" s="122">
        <v>3.4</v>
      </c>
      <c r="R32" s="122">
        <v>64.8</v>
      </c>
      <c r="S32" s="122">
        <v>0</v>
      </c>
      <c r="T32" s="122">
        <v>59.5</v>
      </c>
      <c r="U32" s="122">
        <v>48.2</v>
      </c>
      <c r="V32" s="122">
        <v>50</v>
      </c>
      <c r="W32" s="122">
        <v>61</v>
      </c>
      <c r="X32" s="122">
        <v>49.9</v>
      </c>
      <c r="Y32" s="122">
        <v>30.2</v>
      </c>
      <c r="Z32" s="122">
        <v>6.3</v>
      </c>
      <c r="AA32" s="122">
        <v>53.2</v>
      </c>
      <c r="AB32" s="167"/>
      <c r="AC32" s="122">
        <v>0.02</v>
      </c>
      <c r="AD32" s="122">
        <v>0.2</v>
      </c>
      <c r="AE32" s="122">
        <v>0.24</v>
      </c>
      <c r="AF32" s="122">
        <v>0.26</v>
      </c>
      <c r="AG32" s="122">
        <v>0.31</v>
      </c>
      <c r="AH32" s="122">
        <v>0.35</v>
      </c>
      <c r="AI32" s="122">
        <v>0.73</v>
      </c>
      <c r="AJ32" s="122">
        <v>0.3</v>
      </c>
      <c r="AK32" s="122">
        <v>1.99</v>
      </c>
      <c r="AL32" s="122">
        <v>0.01</v>
      </c>
      <c r="AM32" s="122">
        <v>0.1</v>
      </c>
      <c r="AN32" s="122">
        <v>0.12</v>
      </c>
      <c r="AO32" s="122">
        <v>0.13</v>
      </c>
      <c r="AP32" s="122">
        <v>0.15</v>
      </c>
      <c r="AQ32" s="122">
        <v>0.18</v>
      </c>
      <c r="AR32" s="122">
        <v>0.37</v>
      </c>
      <c r="AS32" s="122">
        <v>0.15</v>
      </c>
      <c r="AT32" s="122">
        <v>1</v>
      </c>
      <c r="AU32" s="122">
        <v>7.0000000000000007E-2</v>
      </c>
      <c r="AV32" s="122">
        <v>0.34</v>
      </c>
      <c r="AW32" s="122">
        <v>0.25</v>
      </c>
      <c r="AX32" s="122">
        <v>0.1</v>
      </c>
      <c r="AY32" s="122">
        <v>0.02</v>
      </c>
      <c r="AZ32" s="122">
        <v>0.04</v>
      </c>
      <c r="BA32" s="122">
        <v>0</v>
      </c>
      <c r="BB32" s="122">
        <v>0.12</v>
      </c>
      <c r="BC32" s="122">
        <v>0.23</v>
      </c>
      <c r="BD32" s="122">
        <v>4.5199999999999996</v>
      </c>
      <c r="BE32" s="105"/>
    </row>
    <row r="33" spans="1:57" ht="12.75">
      <c r="A33" s="123" t="s">
        <v>2509</v>
      </c>
      <c r="B33" s="122">
        <v>42.9</v>
      </c>
      <c r="C33" s="122">
        <v>23.9</v>
      </c>
      <c r="D33" s="122">
        <v>26.5</v>
      </c>
      <c r="E33" s="122">
        <v>17.3</v>
      </c>
      <c r="F33" s="122">
        <v>19.3</v>
      </c>
      <c r="G33" s="122">
        <v>17.600000000000001</v>
      </c>
      <c r="H33" s="122">
        <v>15.6</v>
      </c>
      <c r="I33" s="122">
        <v>23.3</v>
      </c>
      <c r="J33" s="122">
        <v>0</v>
      </c>
      <c r="K33" s="122">
        <v>100</v>
      </c>
      <c r="L33" s="122">
        <v>100</v>
      </c>
      <c r="M33" s="122">
        <v>100</v>
      </c>
      <c r="N33" s="122">
        <v>100</v>
      </c>
      <c r="O33" s="122">
        <v>100</v>
      </c>
      <c r="P33" s="122">
        <v>97.6</v>
      </c>
      <c r="Q33" s="122">
        <v>31.8</v>
      </c>
      <c r="R33" s="122">
        <v>89.9</v>
      </c>
      <c r="S33" s="122">
        <v>0</v>
      </c>
      <c r="T33" s="122">
        <v>59.5</v>
      </c>
      <c r="U33" s="122">
        <v>38.4</v>
      </c>
      <c r="V33" s="122">
        <v>41.5</v>
      </c>
      <c r="W33" s="122">
        <v>29</v>
      </c>
      <c r="X33" s="122">
        <v>32</v>
      </c>
      <c r="Y33" s="122">
        <v>29.5</v>
      </c>
      <c r="Z33" s="122">
        <v>20.8</v>
      </c>
      <c r="AA33" s="122">
        <v>37</v>
      </c>
      <c r="AB33" s="167"/>
      <c r="AC33" s="122">
        <v>0.02</v>
      </c>
      <c r="AD33" s="122">
        <v>0.14000000000000001</v>
      </c>
      <c r="AE33" s="122">
        <v>0.32</v>
      </c>
      <c r="AF33" s="122">
        <v>0.36</v>
      </c>
      <c r="AG33" s="122">
        <v>0.38</v>
      </c>
      <c r="AH33" s="122">
        <v>0.38</v>
      </c>
      <c r="AI33" s="122">
        <v>0.79</v>
      </c>
      <c r="AJ33" s="122">
        <v>0.34</v>
      </c>
      <c r="AK33" s="122">
        <v>1.99</v>
      </c>
      <c r="AL33" s="122">
        <v>0.01</v>
      </c>
      <c r="AM33" s="122">
        <v>7.0000000000000007E-2</v>
      </c>
      <c r="AN33" s="122">
        <v>0.16</v>
      </c>
      <c r="AO33" s="122">
        <v>0.18</v>
      </c>
      <c r="AP33" s="122">
        <v>0.19</v>
      </c>
      <c r="AQ33" s="122">
        <v>0.19</v>
      </c>
      <c r="AR33" s="122">
        <v>0.4</v>
      </c>
      <c r="AS33" s="122">
        <v>0.17</v>
      </c>
      <c r="AT33" s="122">
        <v>1</v>
      </c>
      <c r="AU33" s="122">
        <v>7.0000000000000007E-2</v>
      </c>
      <c r="AV33" s="122">
        <v>0.34</v>
      </c>
      <c r="AW33" s="122">
        <v>0.33</v>
      </c>
      <c r="AX33" s="122">
        <v>0.28999999999999998</v>
      </c>
      <c r="AY33" s="122">
        <v>0.18</v>
      </c>
      <c r="AZ33" s="122">
        <v>0.15</v>
      </c>
      <c r="BA33" s="122">
        <v>0.12</v>
      </c>
      <c r="BB33" s="122">
        <v>0.21</v>
      </c>
      <c r="BC33" s="122">
        <v>0.08</v>
      </c>
      <c r="BD33" s="122">
        <v>4.7699999999999996</v>
      </c>
      <c r="BE33" s="105"/>
    </row>
    <row r="34" spans="1:57" ht="12.75">
      <c r="A34" s="123" t="s">
        <v>2510</v>
      </c>
      <c r="B34" s="122">
        <v>42.9</v>
      </c>
      <c r="C34" s="122">
        <v>28.8</v>
      </c>
      <c r="D34" s="122">
        <v>29</v>
      </c>
      <c r="E34" s="122">
        <v>14.5</v>
      </c>
      <c r="F34" s="122">
        <v>13</v>
      </c>
      <c r="G34" s="122">
        <v>9.3000000000000007</v>
      </c>
      <c r="H34" s="122">
        <v>7.8</v>
      </c>
      <c r="I34" s="122">
        <v>20.7</v>
      </c>
      <c r="J34" s="122">
        <v>0</v>
      </c>
      <c r="K34" s="122">
        <v>100</v>
      </c>
      <c r="L34" s="122">
        <v>100</v>
      </c>
      <c r="M34" s="122">
        <v>100</v>
      </c>
      <c r="N34" s="122">
        <v>100</v>
      </c>
      <c r="O34" s="122">
        <v>100</v>
      </c>
      <c r="P34" s="122">
        <v>98.5</v>
      </c>
      <c r="Q34" s="122">
        <v>64.3</v>
      </c>
      <c r="R34" s="122">
        <v>94.7</v>
      </c>
      <c r="S34" s="122">
        <v>0</v>
      </c>
      <c r="T34" s="122">
        <v>59.5</v>
      </c>
      <c r="U34" s="122">
        <v>44.3</v>
      </c>
      <c r="V34" s="122">
        <v>44.5</v>
      </c>
      <c r="W34" s="122">
        <v>25.1</v>
      </c>
      <c r="X34" s="122">
        <v>22.7</v>
      </c>
      <c r="Y34" s="122">
        <v>16.899999999999999</v>
      </c>
      <c r="Z34" s="122">
        <v>13.9</v>
      </c>
      <c r="AA34" s="122">
        <v>34</v>
      </c>
      <c r="AB34" s="167"/>
      <c r="AC34" s="122">
        <v>0.02</v>
      </c>
      <c r="AD34" s="122">
        <v>0.28999999999999998</v>
      </c>
      <c r="AE34" s="122">
        <v>0.43</v>
      </c>
      <c r="AF34" s="122">
        <v>0.46</v>
      </c>
      <c r="AG34" s="122">
        <v>0.5</v>
      </c>
      <c r="AH34" s="122">
        <v>0.48</v>
      </c>
      <c r="AI34" s="122">
        <v>0.56999999999999995</v>
      </c>
      <c r="AJ34" s="122">
        <v>0.4</v>
      </c>
      <c r="AK34" s="122">
        <v>2</v>
      </c>
      <c r="AL34" s="122">
        <v>0.01</v>
      </c>
      <c r="AM34" s="122">
        <v>0.15</v>
      </c>
      <c r="AN34" s="122">
        <v>0.22</v>
      </c>
      <c r="AO34" s="122">
        <v>0.23</v>
      </c>
      <c r="AP34" s="122">
        <v>0.25</v>
      </c>
      <c r="AQ34" s="122">
        <v>0.24</v>
      </c>
      <c r="AR34" s="122">
        <v>0.28999999999999998</v>
      </c>
      <c r="AS34" s="122">
        <v>0.2</v>
      </c>
      <c r="AT34" s="122">
        <v>1</v>
      </c>
      <c r="AU34" s="122">
        <v>7.0000000000000007E-2</v>
      </c>
      <c r="AV34" s="122">
        <v>0.41</v>
      </c>
      <c r="AW34" s="122">
        <v>0.25</v>
      </c>
      <c r="AX34" s="122">
        <v>0.31</v>
      </c>
      <c r="AY34" s="122">
        <v>0.2</v>
      </c>
      <c r="AZ34" s="122">
        <v>0.19</v>
      </c>
      <c r="BA34" s="122">
        <v>0.25</v>
      </c>
      <c r="BB34" s="122">
        <v>0.24</v>
      </c>
      <c r="BC34" s="122">
        <v>0.1</v>
      </c>
      <c r="BD34" s="122">
        <v>5.15</v>
      </c>
      <c r="BE34" s="105"/>
    </row>
    <row r="35" spans="1:57" ht="12.75">
      <c r="A35" s="123" t="s">
        <v>2511</v>
      </c>
      <c r="B35" s="122">
        <v>42.9</v>
      </c>
      <c r="C35" s="122">
        <v>31.4</v>
      </c>
      <c r="D35" s="122">
        <v>30.7</v>
      </c>
      <c r="E35" s="122">
        <v>21</v>
      </c>
      <c r="F35" s="122">
        <v>22.3</v>
      </c>
      <c r="G35" s="122">
        <v>21.8</v>
      </c>
      <c r="H35" s="122">
        <v>33</v>
      </c>
      <c r="I35" s="122">
        <v>29</v>
      </c>
      <c r="J35" s="122">
        <v>0</v>
      </c>
      <c r="K35" s="122">
        <v>100</v>
      </c>
      <c r="L35" s="122">
        <v>100</v>
      </c>
      <c r="M35" s="122">
        <v>100</v>
      </c>
      <c r="N35" s="122">
        <v>100</v>
      </c>
      <c r="O35" s="122">
        <v>100</v>
      </c>
      <c r="P35" s="122">
        <v>98.7</v>
      </c>
      <c r="Q35" s="122">
        <v>28.7</v>
      </c>
      <c r="R35" s="122">
        <v>89.6</v>
      </c>
      <c r="S35" s="122">
        <v>0</v>
      </c>
      <c r="T35" s="122">
        <v>59.5</v>
      </c>
      <c r="U35" s="122">
        <v>47.5</v>
      </c>
      <c r="V35" s="122">
        <v>46.6</v>
      </c>
      <c r="W35" s="122">
        <v>34.1</v>
      </c>
      <c r="X35" s="122">
        <v>36.1</v>
      </c>
      <c r="Y35" s="122">
        <v>35.4</v>
      </c>
      <c r="Z35" s="122">
        <v>30.6</v>
      </c>
      <c r="AA35" s="122">
        <v>43.8</v>
      </c>
      <c r="AB35" s="167"/>
      <c r="AC35" s="122">
        <v>0.02</v>
      </c>
      <c r="AD35" s="122">
        <v>0.2</v>
      </c>
      <c r="AE35" s="122">
        <v>0.28999999999999998</v>
      </c>
      <c r="AF35" s="122">
        <v>0.31</v>
      </c>
      <c r="AG35" s="122">
        <v>0.35</v>
      </c>
      <c r="AH35" s="122">
        <v>0.33</v>
      </c>
      <c r="AI35" s="122">
        <v>0.54</v>
      </c>
      <c r="AJ35" s="122">
        <v>0.28999999999999998</v>
      </c>
      <c r="AK35" s="122">
        <v>1.99</v>
      </c>
      <c r="AL35" s="122">
        <v>0.01</v>
      </c>
      <c r="AM35" s="122">
        <v>0.1</v>
      </c>
      <c r="AN35" s="122">
        <v>0.14000000000000001</v>
      </c>
      <c r="AO35" s="122">
        <v>0.15</v>
      </c>
      <c r="AP35" s="122">
        <v>0.17</v>
      </c>
      <c r="AQ35" s="122">
        <v>0.17</v>
      </c>
      <c r="AR35" s="122">
        <v>0.27</v>
      </c>
      <c r="AS35" s="122">
        <v>0.15</v>
      </c>
      <c r="AT35" s="122">
        <v>1</v>
      </c>
      <c r="AU35" s="122">
        <v>7.0000000000000007E-2</v>
      </c>
      <c r="AV35" s="122">
        <v>0.35</v>
      </c>
      <c r="AW35" s="122">
        <v>0.28999999999999998</v>
      </c>
      <c r="AX35" s="122">
        <v>0.25</v>
      </c>
      <c r="AY35" s="122">
        <v>0.15</v>
      </c>
      <c r="AZ35" s="122">
        <v>0.11</v>
      </c>
      <c r="BA35" s="122">
        <v>0.04</v>
      </c>
      <c r="BB35" s="122">
        <v>0.18</v>
      </c>
      <c r="BC35" s="122">
        <v>0.11</v>
      </c>
      <c r="BD35" s="122">
        <v>4.41</v>
      </c>
      <c r="BE35" s="105"/>
    </row>
    <row r="36" spans="1:57" ht="12.75">
      <c r="A36" s="123" t="s">
        <v>2512</v>
      </c>
      <c r="B36" s="122">
        <v>42.9</v>
      </c>
      <c r="C36" s="122">
        <v>24.4</v>
      </c>
      <c r="D36" s="122">
        <v>27.1</v>
      </c>
      <c r="E36" s="122">
        <v>14.9</v>
      </c>
      <c r="F36" s="122">
        <v>15.9</v>
      </c>
      <c r="G36" s="122">
        <v>12.9</v>
      </c>
      <c r="H36" s="122">
        <v>10.4</v>
      </c>
      <c r="I36" s="122">
        <v>21.2</v>
      </c>
      <c r="J36" s="122">
        <v>0</v>
      </c>
      <c r="K36" s="122">
        <v>100</v>
      </c>
      <c r="L36" s="122">
        <v>100</v>
      </c>
      <c r="M36" s="122">
        <v>100</v>
      </c>
      <c r="N36" s="122">
        <v>100</v>
      </c>
      <c r="O36" s="122">
        <v>100</v>
      </c>
      <c r="P36" s="122">
        <v>97.6</v>
      </c>
      <c r="Q36" s="122">
        <v>43.5</v>
      </c>
      <c r="R36" s="122">
        <v>91.6</v>
      </c>
      <c r="S36" s="122">
        <v>0</v>
      </c>
      <c r="T36" s="122">
        <v>59.5</v>
      </c>
      <c r="U36" s="122">
        <v>38.700000000000003</v>
      </c>
      <c r="V36" s="122">
        <v>41.9</v>
      </c>
      <c r="W36" s="122">
        <v>25.6</v>
      </c>
      <c r="X36" s="122">
        <v>27.1</v>
      </c>
      <c r="Y36" s="122">
        <v>22.7</v>
      </c>
      <c r="Z36" s="122">
        <v>16.8</v>
      </c>
      <c r="AA36" s="122">
        <v>34.4</v>
      </c>
      <c r="AB36" s="166"/>
      <c r="AC36" s="122">
        <v>0.02</v>
      </c>
      <c r="AD36" s="122">
        <v>0.14000000000000001</v>
      </c>
      <c r="AE36" s="122">
        <v>0.45</v>
      </c>
      <c r="AF36" s="122">
        <v>0.49</v>
      </c>
      <c r="AG36" s="122">
        <v>0.53</v>
      </c>
      <c r="AH36" s="122">
        <v>0.51</v>
      </c>
      <c r="AI36" s="122">
        <v>0.84</v>
      </c>
      <c r="AJ36" s="122">
        <v>0.43</v>
      </c>
      <c r="AK36" s="122">
        <v>1.99</v>
      </c>
      <c r="AL36" s="122">
        <v>0.01</v>
      </c>
      <c r="AM36" s="122">
        <v>7.0000000000000007E-2</v>
      </c>
      <c r="AN36" s="122">
        <v>0.23</v>
      </c>
      <c r="AO36" s="122">
        <v>0.24</v>
      </c>
      <c r="AP36" s="122">
        <v>0.26</v>
      </c>
      <c r="AQ36" s="122">
        <v>0.26</v>
      </c>
      <c r="AR36" s="122">
        <v>0.42</v>
      </c>
      <c r="AS36" s="122">
        <v>0.21</v>
      </c>
      <c r="AT36" s="122">
        <v>1</v>
      </c>
      <c r="AU36" s="122">
        <v>7.0000000000000007E-2</v>
      </c>
      <c r="AV36" s="122">
        <v>0.34</v>
      </c>
      <c r="AW36" s="122">
        <v>0.28000000000000003</v>
      </c>
      <c r="AX36" s="122">
        <v>0.31</v>
      </c>
      <c r="AY36" s="122">
        <v>0.16</v>
      </c>
      <c r="AZ36" s="122">
        <v>0.13</v>
      </c>
      <c r="BA36" s="122">
        <v>0.12</v>
      </c>
      <c r="BB36" s="122">
        <v>0.2</v>
      </c>
      <c r="BC36" s="122">
        <v>7.0000000000000007E-2</v>
      </c>
      <c r="BD36" s="122">
        <v>5.37</v>
      </c>
      <c r="BE36" s="105"/>
    </row>
    <row r="37" spans="1:57" ht="12.75">
      <c r="A37" s="123" t="s">
        <v>2513</v>
      </c>
      <c r="B37" s="122">
        <v>42.9</v>
      </c>
      <c r="C37" s="122">
        <v>31.4</v>
      </c>
      <c r="D37" s="122">
        <v>30.7</v>
      </c>
      <c r="E37" s="122">
        <v>20.7</v>
      </c>
      <c r="F37" s="122">
        <v>21.9</v>
      </c>
      <c r="G37" s="122">
        <v>20.7</v>
      </c>
      <c r="H37" s="122">
        <v>26.4</v>
      </c>
      <c r="I37" s="122">
        <v>27.8</v>
      </c>
      <c r="J37" s="122">
        <v>0</v>
      </c>
      <c r="K37" s="122">
        <v>100</v>
      </c>
      <c r="L37" s="122">
        <v>100</v>
      </c>
      <c r="M37" s="122">
        <v>100</v>
      </c>
      <c r="N37" s="122">
        <v>100</v>
      </c>
      <c r="O37" s="122">
        <v>100</v>
      </c>
      <c r="P37" s="122">
        <v>97.7</v>
      </c>
      <c r="Q37" s="122">
        <v>41.5</v>
      </c>
      <c r="R37" s="122">
        <v>91.3</v>
      </c>
      <c r="S37" s="122">
        <v>0</v>
      </c>
      <c r="T37" s="122">
        <v>59.5</v>
      </c>
      <c r="U37" s="122">
        <v>47.5</v>
      </c>
      <c r="V37" s="122">
        <v>46.6</v>
      </c>
      <c r="W37" s="122">
        <v>33.700000000000003</v>
      </c>
      <c r="X37" s="122">
        <v>35.5</v>
      </c>
      <c r="Y37" s="122">
        <v>33.700000000000003</v>
      </c>
      <c r="Z37" s="122">
        <v>32.200000000000003</v>
      </c>
      <c r="AA37" s="122">
        <v>42.6</v>
      </c>
      <c r="AB37" s="167"/>
      <c r="AC37" s="122">
        <v>0.02</v>
      </c>
      <c r="AD37" s="122">
        <v>0.27</v>
      </c>
      <c r="AE37" s="122">
        <v>0.36</v>
      </c>
      <c r="AF37" s="122">
        <v>0.38</v>
      </c>
      <c r="AG37" s="122">
        <v>0.42</v>
      </c>
      <c r="AH37" s="122">
        <v>0.41</v>
      </c>
      <c r="AI37" s="122">
        <v>0.54</v>
      </c>
      <c r="AJ37" s="122">
        <v>0.34</v>
      </c>
      <c r="AK37" s="122">
        <v>1.99</v>
      </c>
      <c r="AL37" s="122">
        <v>0.01</v>
      </c>
      <c r="AM37" s="122">
        <v>0.14000000000000001</v>
      </c>
      <c r="AN37" s="122">
        <v>0.18</v>
      </c>
      <c r="AO37" s="122">
        <v>0.19</v>
      </c>
      <c r="AP37" s="122">
        <v>0.21</v>
      </c>
      <c r="AQ37" s="122">
        <v>0.2</v>
      </c>
      <c r="AR37" s="122">
        <v>0.27</v>
      </c>
      <c r="AS37" s="122">
        <v>0.17</v>
      </c>
      <c r="AT37" s="122">
        <v>1</v>
      </c>
      <c r="AU37" s="122">
        <v>7.0000000000000007E-2</v>
      </c>
      <c r="AV37" s="122">
        <v>0.37</v>
      </c>
      <c r="AW37" s="122">
        <v>0.27</v>
      </c>
      <c r="AX37" s="122">
        <v>0.24</v>
      </c>
      <c r="AY37" s="122">
        <v>0.13</v>
      </c>
      <c r="AZ37" s="122">
        <v>0.1</v>
      </c>
      <c r="BA37" s="122">
        <v>7.0000000000000007E-2</v>
      </c>
      <c r="BB37" s="122">
        <v>0.18</v>
      </c>
      <c r="BC37" s="122">
        <v>0.12</v>
      </c>
      <c r="BD37" s="122">
        <v>4.7699999999999996</v>
      </c>
      <c r="BE37" s="105"/>
    </row>
    <row r="38" spans="1:57" ht="12.75">
      <c r="A38" s="123" t="s">
        <v>863</v>
      </c>
      <c r="B38" s="122">
        <v>42.9</v>
      </c>
      <c r="C38" s="122">
        <v>30.1</v>
      </c>
      <c r="D38" s="122">
        <v>30.2</v>
      </c>
      <c r="E38" s="122">
        <v>27.7</v>
      </c>
      <c r="F38" s="122">
        <v>28.6</v>
      </c>
      <c r="G38" s="122">
        <v>30.6</v>
      </c>
      <c r="H38" s="122">
        <v>26.9</v>
      </c>
      <c r="I38" s="122">
        <v>31</v>
      </c>
      <c r="J38" s="122">
        <v>0</v>
      </c>
      <c r="K38" s="122">
        <v>100</v>
      </c>
      <c r="L38" s="122">
        <v>100</v>
      </c>
      <c r="M38" s="122">
        <v>99.6</v>
      </c>
      <c r="N38" s="122">
        <v>95.7</v>
      </c>
      <c r="O38" s="122">
        <v>89</v>
      </c>
      <c r="P38" s="122">
        <v>69.3</v>
      </c>
      <c r="Q38" s="122">
        <v>30.9</v>
      </c>
      <c r="R38" s="122">
        <v>83.5</v>
      </c>
      <c r="S38" s="122">
        <v>0</v>
      </c>
      <c r="T38" s="122">
        <v>59.5</v>
      </c>
      <c r="U38" s="122">
        <v>45.7</v>
      </c>
      <c r="V38" s="122">
        <v>45.7</v>
      </c>
      <c r="W38" s="122">
        <v>41.1</v>
      </c>
      <c r="X38" s="122">
        <v>40.1</v>
      </c>
      <c r="Y38" s="122">
        <v>34.200000000000003</v>
      </c>
      <c r="Z38" s="122">
        <v>18.600000000000001</v>
      </c>
      <c r="AA38" s="122">
        <v>44.1</v>
      </c>
      <c r="AB38" s="166"/>
      <c r="AC38" s="122">
        <v>0.02</v>
      </c>
      <c r="AD38" s="122">
        <v>0.36</v>
      </c>
      <c r="AE38" s="122">
        <v>0.46</v>
      </c>
      <c r="AF38" s="122">
        <v>0.49</v>
      </c>
      <c r="AG38" s="122">
        <v>0.55000000000000004</v>
      </c>
      <c r="AH38" s="122">
        <v>0.57999999999999996</v>
      </c>
      <c r="AI38" s="122">
        <v>1.26</v>
      </c>
      <c r="AJ38" s="122">
        <v>0.53</v>
      </c>
      <c r="AK38" s="122">
        <v>1.99</v>
      </c>
      <c r="AL38" s="122">
        <v>0.01</v>
      </c>
      <c r="AM38" s="122">
        <v>0.18</v>
      </c>
      <c r="AN38" s="122">
        <v>0.23</v>
      </c>
      <c r="AO38" s="122">
        <v>0.25</v>
      </c>
      <c r="AP38" s="122">
        <v>0.27</v>
      </c>
      <c r="AQ38" s="122">
        <v>0.28999999999999998</v>
      </c>
      <c r="AR38" s="122">
        <v>0.63</v>
      </c>
      <c r="AS38" s="122">
        <v>0.27</v>
      </c>
      <c r="AT38" s="122">
        <v>1</v>
      </c>
      <c r="AU38" s="122">
        <v>7.0000000000000007E-2</v>
      </c>
      <c r="AV38" s="122">
        <v>0.44</v>
      </c>
      <c r="AW38" s="122">
        <v>0.28000000000000003</v>
      </c>
      <c r="AX38" s="122">
        <v>0.19</v>
      </c>
      <c r="AY38" s="122">
        <v>0.12</v>
      </c>
      <c r="AZ38" s="122">
        <v>0.08</v>
      </c>
      <c r="BA38" s="122">
        <v>0.11</v>
      </c>
      <c r="BB38" s="122">
        <v>0.18</v>
      </c>
      <c r="BC38" s="122">
        <v>0.2</v>
      </c>
      <c r="BD38" s="122">
        <v>5.41</v>
      </c>
      <c r="BE38" s="105"/>
    </row>
    <row r="39" spans="1:57" ht="12.75">
      <c r="A39" s="124" t="s">
        <v>2006</v>
      </c>
      <c r="B39" s="122">
        <v>0</v>
      </c>
      <c r="C39" s="122">
        <v>2.1</v>
      </c>
      <c r="D39" s="122">
        <v>1.3</v>
      </c>
      <c r="E39" s="122">
        <v>4.5999999999999996</v>
      </c>
      <c r="F39" s="122">
        <v>4.7</v>
      </c>
      <c r="G39" s="122">
        <v>6.4</v>
      </c>
      <c r="H39" s="122">
        <v>6.1</v>
      </c>
      <c r="I39" s="122">
        <v>3.2</v>
      </c>
      <c r="J39" s="122">
        <v>0</v>
      </c>
      <c r="K39" s="122">
        <v>0</v>
      </c>
      <c r="L39" s="122">
        <v>0</v>
      </c>
      <c r="M39" s="122">
        <v>0.4</v>
      </c>
      <c r="N39" s="122">
        <v>3.1</v>
      </c>
      <c r="O39" s="122">
        <v>7.9</v>
      </c>
      <c r="P39" s="122">
        <v>13.6</v>
      </c>
      <c r="Q39" s="122">
        <v>11.5</v>
      </c>
      <c r="R39" s="122">
        <v>4.9000000000000004</v>
      </c>
      <c r="S39" s="122">
        <v>0</v>
      </c>
      <c r="T39" s="122">
        <v>0</v>
      </c>
      <c r="U39" s="122">
        <v>2.5</v>
      </c>
      <c r="V39" s="122">
        <v>1.5</v>
      </c>
      <c r="W39" s="122">
        <v>4.5</v>
      </c>
      <c r="X39" s="122">
        <v>3.1</v>
      </c>
      <c r="Y39" s="122">
        <v>2.6</v>
      </c>
      <c r="Z39" s="122">
        <v>4.5</v>
      </c>
      <c r="AA39" s="122">
        <v>2.2999999999999998</v>
      </c>
      <c r="AB39" s="167"/>
      <c r="AC39" s="122">
        <v>0</v>
      </c>
      <c r="AD39" s="122">
        <v>0.1</v>
      </c>
      <c r="AE39" s="122">
        <v>0.11</v>
      </c>
      <c r="AF39" s="122">
        <v>0.11</v>
      </c>
      <c r="AG39" s="122">
        <v>0.12</v>
      </c>
      <c r="AH39" s="122">
        <v>0.12</v>
      </c>
      <c r="AI39" s="122">
        <v>0.12</v>
      </c>
      <c r="AJ39" s="122">
        <v>0.09</v>
      </c>
      <c r="AK39" s="122">
        <v>0</v>
      </c>
      <c r="AL39" s="122">
        <v>0</v>
      </c>
      <c r="AM39" s="122">
        <v>0.05</v>
      </c>
      <c r="AN39" s="122">
        <v>0.05</v>
      </c>
      <c r="AO39" s="122">
        <v>0.06</v>
      </c>
      <c r="AP39" s="122">
        <v>0.06</v>
      </c>
      <c r="AQ39" s="122">
        <v>0.06</v>
      </c>
      <c r="AR39" s="122">
        <v>0.06</v>
      </c>
      <c r="AS39" s="122">
        <v>0.04</v>
      </c>
      <c r="AT39" s="122">
        <v>0</v>
      </c>
      <c r="AU39" s="122">
        <v>0</v>
      </c>
      <c r="AV39" s="122">
        <v>0.03</v>
      </c>
      <c r="AW39" s="122">
        <v>0.03</v>
      </c>
      <c r="AX39" s="122">
        <v>0.02</v>
      </c>
      <c r="AY39" s="122">
        <v>0.02</v>
      </c>
      <c r="AZ39" s="122">
        <v>0.02</v>
      </c>
      <c r="BA39" s="122">
        <v>0.03</v>
      </c>
      <c r="BB39" s="122">
        <v>0.01</v>
      </c>
      <c r="BC39" s="122">
        <v>0.04</v>
      </c>
      <c r="BD39" s="122">
        <v>0.54</v>
      </c>
      <c r="BE39" s="105"/>
    </row>
    <row r="40" spans="1:57" ht="12.75">
      <c r="A40" s="123" t="s">
        <v>865</v>
      </c>
      <c r="B40" s="122">
        <v>0</v>
      </c>
      <c r="C40" s="122">
        <v>26.3</v>
      </c>
      <c r="D40" s="122">
        <v>9.6</v>
      </c>
      <c r="E40" s="122">
        <v>129.1</v>
      </c>
      <c r="F40" s="122">
        <v>130.80000000000001</v>
      </c>
      <c r="G40" s="122">
        <v>247.5</v>
      </c>
      <c r="H40" s="122">
        <v>224.3</v>
      </c>
      <c r="I40" s="122">
        <v>59.9</v>
      </c>
      <c r="J40" s="122">
        <v>0</v>
      </c>
      <c r="K40" s="122">
        <v>0</v>
      </c>
      <c r="L40" s="122">
        <v>0</v>
      </c>
      <c r="M40" s="122">
        <v>1</v>
      </c>
      <c r="N40" s="122">
        <v>56.1</v>
      </c>
      <c r="O40" s="122">
        <v>375.1</v>
      </c>
      <c r="P40" s="122">
        <v>1112.4000000000001</v>
      </c>
      <c r="Q40" s="122">
        <v>786.8</v>
      </c>
      <c r="R40" s="122">
        <v>141.6</v>
      </c>
      <c r="S40" s="122">
        <v>0</v>
      </c>
      <c r="T40" s="122">
        <v>0</v>
      </c>
      <c r="U40" s="122">
        <v>37.5</v>
      </c>
      <c r="V40" s="122">
        <v>13.1</v>
      </c>
      <c r="W40" s="122">
        <v>121.7</v>
      </c>
      <c r="X40" s="122">
        <v>58</v>
      </c>
      <c r="Y40" s="122">
        <v>39.200000000000003</v>
      </c>
      <c r="Z40" s="122">
        <v>123.9</v>
      </c>
      <c r="AA40" s="122">
        <v>31.8</v>
      </c>
      <c r="AB40" s="167"/>
      <c r="AC40" s="122">
        <v>0</v>
      </c>
      <c r="AD40" s="122">
        <v>0.05</v>
      </c>
      <c r="AE40" s="122">
        <v>7.0000000000000007E-2</v>
      </c>
      <c r="AF40" s="122">
        <v>0.08</v>
      </c>
      <c r="AG40" s="122">
        <v>0.09</v>
      </c>
      <c r="AH40" s="122">
        <v>0.09</v>
      </c>
      <c r="AI40" s="122">
        <v>0.09</v>
      </c>
      <c r="AJ40" s="122">
        <v>0.05</v>
      </c>
      <c r="AK40" s="122">
        <v>0</v>
      </c>
      <c r="AL40" s="122">
        <v>0</v>
      </c>
      <c r="AM40" s="122">
        <v>0.01</v>
      </c>
      <c r="AN40" s="122">
        <v>0.02</v>
      </c>
      <c r="AO40" s="122">
        <v>0.02</v>
      </c>
      <c r="AP40" s="122">
        <v>0.02</v>
      </c>
      <c r="AQ40" s="122">
        <v>0.02</v>
      </c>
      <c r="AR40" s="122">
        <v>0.02</v>
      </c>
      <c r="AS40" s="122">
        <v>0.01</v>
      </c>
      <c r="AT40" s="122">
        <v>0</v>
      </c>
      <c r="AU40" s="122">
        <v>0</v>
      </c>
      <c r="AV40" s="122">
        <v>0.01</v>
      </c>
      <c r="AW40" s="122">
        <v>0</v>
      </c>
      <c r="AX40" s="122">
        <v>0</v>
      </c>
      <c r="AY40" s="122">
        <v>0</v>
      </c>
      <c r="AZ40" s="122">
        <v>0</v>
      </c>
      <c r="BA40" s="122">
        <v>0</v>
      </c>
      <c r="BB40" s="122">
        <v>0</v>
      </c>
      <c r="BC40" s="122">
        <v>0</v>
      </c>
      <c r="BD40" s="122">
        <v>1.74</v>
      </c>
      <c r="BE40" s="105"/>
    </row>
    <row r="41" spans="1:57" ht="12.75">
      <c r="A41" s="123" t="s">
        <v>866</v>
      </c>
      <c r="B41" s="122">
        <v>0</v>
      </c>
      <c r="C41" s="122">
        <v>5.0999999999999996</v>
      </c>
      <c r="D41" s="122">
        <v>3.1</v>
      </c>
      <c r="E41" s="122">
        <v>11.4</v>
      </c>
      <c r="F41" s="122">
        <v>11.4</v>
      </c>
      <c r="G41" s="122">
        <v>15.7</v>
      </c>
      <c r="H41" s="122">
        <v>15</v>
      </c>
      <c r="I41" s="122">
        <v>7.7</v>
      </c>
      <c r="J41" s="122">
        <v>0</v>
      </c>
      <c r="K41" s="122">
        <v>0</v>
      </c>
      <c r="L41" s="122">
        <v>0</v>
      </c>
      <c r="M41" s="122">
        <v>1</v>
      </c>
      <c r="N41" s="122">
        <v>7.5</v>
      </c>
      <c r="O41" s="122">
        <v>19.399999999999999</v>
      </c>
      <c r="P41" s="122">
        <v>33.4</v>
      </c>
      <c r="Q41" s="122">
        <v>28</v>
      </c>
      <c r="R41" s="122">
        <v>11.9</v>
      </c>
      <c r="S41" s="122">
        <v>0</v>
      </c>
      <c r="T41" s="122">
        <v>0</v>
      </c>
      <c r="U41" s="122">
        <v>6.1</v>
      </c>
      <c r="V41" s="122">
        <v>3.6</v>
      </c>
      <c r="W41" s="122">
        <v>11</v>
      </c>
      <c r="X41" s="122">
        <v>7.6</v>
      </c>
      <c r="Y41" s="122">
        <v>6.3</v>
      </c>
      <c r="Z41" s="122">
        <v>11.1</v>
      </c>
      <c r="AA41" s="122">
        <v>5.6</v>
      </c>
      <c r="AB41" s="167"/>
      <c r="AC41" s="122">
        <v>0</v>
      </c>
      <c r="AD41" s="122">
        <v>0.23</v>
      </c>
      <c r="AE41" s="122">
        <v>0.26</v>
      </c>
      <c r="AF41" s="122">
        <v>0.28000000000000003</v>
      </c>
      <c r="AG41" s="122">
        <v>0.3</v>
      </c>
      <c r="AH41" s="122">
        <v>0.3</v>
      </c>
      <c r="AI41" s="122">
        <v>0.3</v>
      </c>
      <c r="AJ41" s="122">
        <v>0.21</v>
      </c>
      <c r="AK41" s="122">
        <v>0</v>
      </c>
      <c r="AL41" s="122">
        <v>0</v>
      </c>
      <c r="AM41" s="122">
        <v>0.12</v>
      </c>
      <c r="AN41" s="122">
        <v>0.13</v>
      </c>
      <c r="AO41" s="122">
        <v>0.14000000000000001</v>
      </c>
      <c r="AP41" s="122">
        <v>0.15</v>
      </c>
      <c r="AQ41" s="122">
        <v>0.15</v>
      </c>
      <c r="AR41" s="122">
        <v>0.15</v>
      </c>
      <c r="AS41" s="122">
        <v>0.1</v>
      </c>
      <c r="AT41" s="122">
        <v>0</v>
      </c>
      <c r="AU41" s="122">
        <v>0</v>
      </c>
      <c r="AV41" s="122">
        <v>7.0000000000000007E-2</v>
      </c>
      <c r="AW41" s="122">
        <v>0.06</v>
      </c>
      <c r="AX41" s="122">
        <v>0.06</v>
      </c>
      <c r="AY41" s="122">
        <v>0.06</v>
      </c>
      <c r="AZ41" s="122">
        <v>0.06</v>
      </c>
      <c r="BA41" s="122">
        <v>7.0000000000000007E-2</v>
      </c>
      <c r="BB41" s="122">
        <v>0.04</v>
      </c>
      <c r="BC41" s="122">
        <v>0.05</v>
      </c>
      <c r="BD41" s="122">
        <v>1.32</v>
      </c>
      <c r="BE41" s="105"/>
    </row>
    <row r="42" spans="1:57" ht="12.75">
      <c r="A42" s="277" t="s">
        <v>2015</v>
      </c>
      <c r="B42" s="247"/>
      <c r="C42" s="247"/>
      <c r="D42" s="247"/>
      <c r="E42" s="247"/>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8"/>
    </row>
    <row r="43" spans="1:57" ht="12.75">
      <c r="A43" s="196" t="s">
        <v>578</v>
      </c>
      <c r="B43" s="277" t="s">
        <v>1972</v>
      </c>
      <c r="C43" s="247"/>
      <c r="D43" s="247"/>
      <c r="E43" s="247"/>
      <c r="F43" s="247"/>
      <c r="G43" s="247"/>
      <c r="H43" s="247"/>
      <c r="I43" s="247"/>
      <c r="J43" s="248"/>
      <c r="K43" s="277" t="s">
        <v>1973</v>
      </c>
      <c r="L43" s="247"/>
      <c r="M43" s="247"/>
      <c r="N43" s="247"/>
      <c r="O43" s="247"/>
      <c r="P43" s="247"/>
      <c r="Q43" s="247"/>
      <c r="R43" s="247"/>
      <c r="S43" s="248"/>
      <c r="T43" s="277" t="s">
        <v>842</v>
      </c>
      <c r="U43" s="247"/>
      <c r="V43" s="247"/>
      <c r="W43" s="247"/>
      <c r="X43" s="247"/>
      <c r="Y43" s="247"/>
      <c r="Z43" s="247"/>
      <c r="AA43" s="247"/>
      <c r="AB43" s="248"/>
      <c r="AC43" s="279" t="s">
        <v>1974</v>
      </c>
      <c r="AD43" s="247"/>
      <c r="AE43" s="247"/>
      <c r="AF43" s="247"/>
      <c r="AG43" s="247"/>
      <c r="AH43" s="247"/>
      <c r="AI43" s="247"/>
      <c r="AJ43" s="247"/>
      <c r="AK43" s="248"/>
      <c r="AL43" s="278" t="s">
        <v>1975</v>
      </c>
      <c r="AM43" s="247"/>
      <c r="AN43" s="247"/>
      <c r="AO43" s="247"/>
      <c r="AP43" s="247"/>
      <c r="AQ43" s="247"/>
      <c r="AR43" s="247"/>
      <c r="AS43" s="247"/>
      <c r="AT43" s="248"/>
      <c r="AU43" s="278" t="s">
        <v>1976</v>
      </c>
      <c r="AV43" s="247"/>
      <c r="AW43" s="247"/>
      <c r="AX43" s="247"/>
      <c r="AY43" s="247"/>
      <c r="AZ43" s="247"/>
      <c r="BA43" s="247"/>
      <c r="BB43" s="247"/>
      <c r="BC43" s="248"/>
      <c r="BD43" s="100" t="s">
        <v>1977</v>
      </c>
      <c r="BE43" s="111" t="s">
        <v>1521</v>
      </c>
    </row>
    <row r="44" spans="1:57" ht="12.75">
      <c r="A44" s="105"/>
      <c r="B44" s="213" t="s">
        <v>1522</v>
      </c>
      <c r="C44" s="213" t="s">
        <v>1523</v>
      </c>
      <c r="D44" s="213" t="s">
        <v>847</v>
      </c>
      <c r="E44" s="213" t="s">
        <v>1524</v>
      </c>
      <c r="F44" s="213" t="s">
        <v>1525</v>
      </c>
      <c r="G44" s="213" t="s">
        <v>1526</v>
      </c>
      <c r="H44" s="213" t="s">
        <v>1527</v>
      </c>
      <c r="I44" s="213" t="s">
        <v>1528</v>
      </c>
      <c r="J44" s="213" t="s">
        <v>1978</v>
      </c>
      <c r="K44" s="213" t="s">
        <v>1522</v>
      </c>
      <c r="L44" s="213" t="s">
        <v>1523</v>
      </c>
      <c r="M44" s="213" t="s">
        <v>847</v>
      </c>
      <c r="N44" s="213" t="s">
        <v>1524</v>
      </c>
      <c r="O44" s="213" t="s">
        <v>1525</v>
      </c>
      <c r="P44" s="213" t="s">
        <v>1526</v>
      </c>
      <c r="Q44" s="213" t="s">
        <v>1527</v>
      </c>
      <c r="R44" s="213" t="s">
        <v>1528</v>
      </c>
      <c r="S44" s="213" t="s">
        <v>1978</v>
      </c>
      <c r="T44" s="213" t="s">
        <v>1522</v>
      </c>
      <c r="U44" s="213" t="s">
        <v>1523</v>
      </c>
      <c r="V44" s="213" t="s">
        <v>847</v>
      </c>
      <c r="W44" s="213" t="s">
        <v>1524</v>
      </c>
      <c r="X44" s="213" t="s">
        <v>1525</v>
      </c>
      <c r="Y44" s="213" t="s">
        <v>1526</v>
      </c>
      <c r="Z44" s="213" t="s">
        <v>1527</v>
      </c>
      <c r="AA44" s="213" t="s">
        <v>1528</v>
      </c>
      <c r="AB44" s="213" t="s">
        <v>1978</v>
      </c>
      <c r="AC44" s="213" t="s">
        <v>1522</v>
      </c>
      <c r="AD44" s="213" t="s">
        <v>1523</v>
      </c>
      <c r="AE44" s="213" t="s">
        <v>847</v>
      </c>
      <c r="AF44" s="213" t="s">
        <v>1524</v>
      </c>
      <c r="AG44" s="213" t="s">
        <v>1525</v>
      </c>
      <c r="AH44" s="213" t="s">
        <v>1526</v>
      </c>
      <c r="AI44" s="213" t="s">
        <v>1527</v>
      </c>
      <c r="AJ44" s="213" t="s">
        <v>1528</v>
      </c>
      <c r="AK44" s="213" t="s">
        <v>1978</v>
      </c>
      <c r="AL44" s="214" t="s">
        <v>1522</v>
      </c>
      <c r="AM44" s="215" t="s">
        <v>1523</v>
      </c>
      <c r="AN44" s="215" t="s">
        <v>847</v>
      </c>
      <c r="AO44" s="215" t="s">
        <v>1524</v>
      </c>
      <c r="AP44" s="215" t="s">
        <v>1525</v>
      </c>
      <c r="AQ44" s="215" t="s">
        <v>1526</v>
      </c>
      <c r="AR44" s="215" t="s">
        <v>1527</v>
      </c>
      <c r="AS44" s="215" t="s">
        <v>1528</v>
      </c>
      <c r="AT44" s="215" t="s">
        <v>1978</v>
      </c>
      <c r="AU44" s="214" t="s">
        <v>1522</v>
      </c>
      <c r="AV44" s="215" t="s">
        <v>1523</v>
      </c>
      <c r="AW44" s="215" t="s">
        <v>847</v>
      </c>
      <c r="AX44" s="215" t="s">
        <v>1524</v>
      </c>
      <c r="AY44" s="215" t="s">
        <v>1525</v>
      </c>
      <c r="AZ44" s="215" t="s">
        <v>1526</v>
      </c>
      <c r="BA44" s="215" t="s">
        <v>1527</v>
      </c>
      <c r="BB44" s="215" t="s">
        <v>1528</v>
      </c>
      <c r="BC44" s="215" t="s">
        <v>1978</v>
      </c>
      <c r="BD44" s="184"/>
      <c r="BE44" s="105"/>
    </row>
    <row r="45" spans="1:57" ht="12.75">
      <c r="A45" s="216" t="s">
        <v>2502</v>
      </c>
      <c r="B45" s="122">
        <v>71.400000000000006</v>
      </c>
      <c r="C45" s="122">
        <v>57.7</v>
      </c>
      <c r="D45" s="122">
        <v>67.900000000000006</v>
      </c>
      <c r="E45" s="122">
        <v>63.8</v>
      </c>
      <c r="F45" s="122">
        <v>58.7</v>
      </c>
      <c r="G45" s="122">
        <v>56.5</v>
      </c>
      <c r="H45" s="122">
        <v>29.9</v>
      </c>
      <c r="I45" s="122">
        <v>58</v>
      </c>
      <c r="J45" s="122">
        <v>0</v>
      </c>
      <c r="K45" s="122">
        <v>93.7</v>
      </c>
      <c r="L45" s="122">
        <v>48.7</v>
      </c>
      <c r="M45" s="122">
        <v>50.8</v>
      </c>
      <c r="N45" s="122">
        <v>37</v>
      </c>
      <c r="O45" s="122">
        <v>25.3</v>
      </c>
      <c r="P45" s="122">
        <v>11.8</v>
      </c>
      <c r="Q45" s="122">
        <v>2.2999999999999998</v>
      </c>
      <c r="R45" s="122">
        <v>38.5</v>
      </c>
      <c r="S45" s="122">
        <v>0</v>
      </c>
      <c r="T45" s="122">
        <v>80.599999999999994</v>
      </c>
      <c r="U45" s="122">
        <v>52.4</v>
      </c>
      <c r="V45" s="122">
        <v>57.6</v>
      </c>
      <c r="W45" s="122">
        <v>46.6</v>
      </c>
      <c r="X45" s="122">
        <v>35.200000000000003</v>
      </c>
      <c r="Y45" s="122">
        <v>19.399999999999999</v>
      </c>
      <c r="Z45" s="122">
        <v>4.2</v>
      </c>
      <c r="AA45" s="122">
        <v>46.3</v>
      </c>
      <c r="AB45" s="167"/>
      <c r="AC45" s="122">
        <v>0.51</v>
      </c>
      <c r="AD45" s="122">
        <v>0.52</v>
      </c>
      <c r="AE45" s="122">
        <v>0.52</v>
      </c>
      <c r="AF45" s="122">
        <v>0.53</v>
      </c>
      <c r="AG45" s="122">
        <v>0.54</v>
      </c>
      <c r="AH45" s="122">
        <v>0.57999999999999996</v>
      </c>
      <c r="AI45" s="122">
        <v>1.52</v>
      </c>
      <c r="AJ45" s="122">
        <v>0.68</v>
      </c>
      <c r="AK45" s="167"/>
      <c r="AL45" s="122">
        <v>0.39</v>
      </c>
      <c r="AM45" s="122">
        <v>0.39</v>
      </c>
      <c r="AN45" s="122">
        <v>0.4</v>
      </c>
      <c r="AO45" s="122">
        <v>0.4</v>
      </c>
      <c r="AP45" s="122">
        <v>0.41</v>
      </c>
      <c r="AQ45" s="122">
        <v>0.45</v>
      </c>
      <c r="AR45" s="122">
        <v>0.85</v>
      </c>
      <c r="AS45" s="122">
        <v>0.47</v>
      </c>
      <c r="AT45" s="167"/>
      <c r="AU45" s="122">
        <v>0.25</v>
      </c>
      <c r="AV45" s="122">
        <v>0.03</v>
      </c>
      <c r="AW45" s="122">
        <v>7.0000000000000007E-2</v>
      </c>
      <c r="AX45" s="122">
        <v>0.06</v>
      </c>
      <c r="AY45" s="122">
        <v>0.06</v>
      </c>
      <c r="AZ45" s="122">
        <v>7.0000000000000007E-2</v>
      </c>
      <c r="BA45" s="122">
        <v>0.14000000000000001</v>
      </c>
      <c r="BB45" s="122">
        <v>0.1</v>
      </c>
      <c r="BC45" s="167"/>
      <c r="BD45" s="122">
        <v>9.99</v>
      </c>
      <c r="BE45" s="105"/>
    </row>
    <row r="46" spans="1:57" ht="12.75">
      <c r="A46" s="216" t="s">
        <v>2503</v>
      </c>
      <c r="B46" s="122">
        <v>36.9</v>
      </c>
      <c r="C46" s="122">
        <v>53.8</v>
      </c>
      <c r="D46" s="122">
        <v>57</v>
      </c>
      <c r="E46" s="122">
        <v>46.1</v>
      </c>
      <c r="F46" s="122">
        <v>44</v>
      </c>
      <c r="G46" s="122">
        <v>37</v>
      </c>
      <c r="H46" s="122">
        <v>30.2</v>
      </c>
      <c r="I46" s="122">
        <v>43.6</v>
      </c>
      <c r="J46" s="122">
        <v>0</v>
      </c>
      <c r="K46" s="122">
        <v>100</v>
      </c>
      <c r="L46" s="122">
        <v>100</v>
      </c>
      <c r="M46" s="122">
        <v>99.5</v>
      </c>
      <c r="N46" s="122">
        <v>99.8</v>
      </c>
      <c r="O46" s="122">
        <v>98.8</v>
      </c>
      <c r="P46" s="122">
        <v>95.7</v>
      </c>
      <c r="Q46" s="122">
        <v>51.5</v>
      </c>
      <c r="R46" s="122">
        <v>92.2</v>
      </c>
      <c r="S46" s="122">
        <v>0</v>
      </c>
      <c r="T46" s="122">
        <v>53.3</v>
      </c>
      <c r="U46" s="122">
        <v>69.7</v>
      </c>
      <c r="V46" s="122">
        <v>72.2</v>
      </c>
      <c r="W46" s="122">
        <v>62.8</v>
      </c>
      <c r="X46" s="122">
        <v>60.7</v>
      </c>
      <c r="Y46" s="122">
        <v>53.3</v>
      </c>
      <c r="Z46" s="122">
        <v>38</v>
      </c>
      <c r="AA46" s="122">
        <v>59.2</v>
      </c>
      <c r="AB46" s="167"/>
      <c r="AC46" s="122">
        <v>0.6</v>
      </c>
      <c r="AD46" s="122">
        <v>0.61</v>
      </c>
      <c r="AE46" s="122">
        <v>0.76</v>
      </c>
      <c r="AF46" s="122">
        <v>0.82</v>
      </c>
      <c r="AG46" s="122">
        <v>0.86</v>
      </c>
      <c r="AH46" s="122">
        <v>0.88</v>
      </c>
      <c r="AI46" s="122">
        <v>1.63</v>
      </c>
      <c r="AJ46" s="122">
        <v>0.88</v>
      </c>
      <c r="AK46" s="167"/>
      <c r="AL46" s="122">
        <v>0.42</v>
      </c>
      <c r="AM46" s="122">
        <v>0.43</v>
      </c>
      <c r="AN46" s="122">
        <v>0.54</v>
      </c>
      <c r="AO46" s="122">
        <v>0.57999999999999996</v>
      </c>
      <c r="AP46" s="122">
        <v>0.61</v>
      </c>
      <c r="AQ46" s="122">
        <v>0.64</v>
      </c>
      <c r="AR46" s="122">
        <v>0.86</v>
      </c>
      <c r="AS46" s="122">
        <v>0.57999999999999996</v>
      </c>
      <c r="AT46" s="167"/>
      <c r="AU46" s="122">
        <v>0.35</v>
      </c>
      <c r="AV46" s="122">
        <v>0.25</v>
      </c>
      <c r="AW46" s="122">
        <v>0.22</v>
      </c>
      <c r="AX46" s="122">
        <v>0.22</v>
      </c>
      <c r="AY46" s="122">
        <v>0.25</v>
      </c>
      <c r="AZ46" s="122">
        <v>0.28000000000000003</v>
      </c>
      <c r="BA46" s="122">
        <v>0.2</v>
      </c>
      <c r="BB46" s="122">
        <v>0.25</v>
      </c>
      <c r="BC46" s="167"/>
      <c r="BD46" s="122">
        <v>10.82</v>
      </c>
      <c r="BE46" s="105"/>
    </row>
    <row r="47" spans="1:57" ht="12.75">
      <c r="A47" s="216" t="s">
        <v>2504</v>
      </c>
      <c r="B47" s="122">
        <v>33.299999999999997</v>
      </c>
      <c r="C47" s="122">
        <v>47.6</v>
      </c>
      <c r="D47" s="122">
        <v>47.8</v>
      </c>
      <c r="E47" s="122">
        <v>34.9</v>
      </c>
      <c r="F47" s="122">
        <v>31.8</v>
      </c>
      <c r="G47" s="122">
        <v>25.4</v>
      </c>
      <c r="H47" s="122">
        <v>22.3</v>
      </c>
      <c r="I47" s="122">
        <v>34.700000000000003</v>
      </c>
      <c r="J47" s="122">
        <v>0</v>
      </c>
      <c r="K47" s="122">
        <v>100</v>
      </c>
      <c r="L47" s="122">
        <v>100</v>
      </c>
      <c r="M47" s="122">
        <v>99</v>
      </c>
      <c r="N47" s="122">
        <v>99.7</v>
      </c>
      <c r="O47" s="122">
        <v>99.2</v>
      </c>
      <c r="P47" s="122">
        <v>95.5</v>
      </c>
      <c r="Q47" s="122">
        <v>68.8</v>
      </c>
      <c r="R47" s="122">
        <v>94.6</v>
      </c>
      <c r="S47" s="122">
        <v>0</v>
      </c>
      <c r="T47" s="122">
        <v>49.5</v>
      </c>
      <c r="U47" s="122">
        <v>64.099999999999994</v>
      </c>
      <c r="V47" s="122">
        <v>64.2</v>
      </c>
      <c r="W47" s="122">
        <v>51.4</v>
      </c>
      <c r="X47" s="122">
        <v>47.9</v>
      </c>
      <c r="Y47" s="122">
        <v>40</v>
      </c>
      <c r="Z47" s="122">
        <v>33.5</v>
      </c>
      <c r="AA47" s="122">
        <v>50.8</v>
      </c>
      <c r="AB47" s="167"/>
      <c r="AC47" s="122">
        <v>0.6</v>
      </c>
      <c r="AD47" s="122">
        <v>0.63</v>
      </c>
      <c r="AE47" s="122">
        <v>0.8</v>
      </c>
      <c r="AF47" s="122">
        <v>0.85</v>
      </c>
      <c r="AG47" s="122">
        <v>0.91</v>
      </c>
      <c r="AH47" s="122">
        <v>0.95</v>
      </c>
      <c r="AI47" s="122">
        <v>1.64</v>
      </c>
      <c r="AJ47" s="122">
        <v>0.91</v>
      </c>
      <c r="AK47" s="167"/>
      <c r="AL47" s="122">
        <v>0.42</v>
      </c>
      <c r="AM47" s="122">
        <v>0.44</v>
      </c>
      <c r="AN47" s="122">
        <v>0.56000000000000005</v>
      </c>
      <c r="AO47" s="122">
        <v>0.6</v>
      </c>
      <c r="AP47" s="122">
        <v>0.64</v>
      </c>
      <c r="AQ47" s="122">
        <v>0.68</v>
      </c>
      <c r="AR47" s="122">
        <v>0.87</v>
      </c>
      <c r="AS47" s="122">
        <v>0.6</v>
      </c>
      <c r="AT47" s="167"/>
      <c r="AU47" s="122">
        <v>0.35</v>
      </c>
      <c r="AV47" s="122">
        <v>0.28999999999999998</v>
      </c>
      <c r="AW47" s="122">
        <v>0.23</v>
      </c>
      <c r="AX47" s="122">
        <v>0.24</v>
      </c>
      <c r="AY47" s="122">
        <v>0.24</v>
      </c>
      <c r="AZ47" s="122">
        <v>0.26</v>
      </c>
      <c r="BA47" s="122">
        <v>0.16</v>
      </c>
      <c r="BB47" s="122">
        <v>0.25</v>
      </c>
      <c r="BC47" s="167"/>
      <c r="BD47" s="122">
        <v>11.03</v>
      </c>
      <c r="BE47" s="105"/>
    </row>
    <row r="48" spans="1:57" ht="12.75">
      <c r="A48" s="216" t="s">
        <v>2505</v>
      </c>
      <c r="B48" s="122">
        <v>35.700000000000003</v>
      </c>
      <c r="C48" s="122">
        <v>50.5</v>
      </c>
      <c r="D48" s="122">
        <v>59.5</v>
      </c>
      <c r="E48" s="122">
        <v>52.1</v>
      </c>
      <c r="F48" s="122">
        <v>48.6</v>
      </c>
      <c r="G48" s="122">
        <v>42.6</v>
      </c>
      <c r="H48" s="122">
        <v>32.1</v>
      </c>
      <c r="I48" s="122">
        <v>45.9</v>
      </c>
      <c r="J48" s="122">
        <v>0</v>
      </c>
      <c r="K48" s="122">
        <v>100</v>
      </c>
      <c r="L48" s="122">
        <v>100</v>
      </c>
      <c r="M48" s="122">
        <v>100</v>
      </c>
      <c r="N48" s="122">
        <v>100</v>
      </c>
      <c r="O48" s="122">
        <v>98.9</v>
      </c>
      <c r="P48" s="122">
        <v>86.9</v>
      </c>
      <c r="Q48" s="122">
        <v>34.1</v>
      </c>
      <c r="R48" s="122">
        <v>88.6</v>
      </c>
      <c r="S48" s="122">
        <v>0</v>
      </c>
      <c r="T48" s="122">
        <v>52.1</v>
      </c>
      <c r="U48" s="122">
        <v>67</v>
      </c>
      <c r="V48" s="122">
        <v>74.400000000000006</v>
      </c>
      <c r="W48" s="122">
        <v>68.400000000000006</v>
      </c>
      <c r="X48" s="122">
        <v>65</v>
      </c>
      <c r="Y48" s="122">
        <v>57</v>
      </c>
      <c r="Z48" s="122">
        <v>32.9</v>
      </c>
      <c r="AA48" s="122">
        <v>60.4</v>
      </c>
      <c r="AB48" s="167"/>
      <c r="AC48" s="122">
        <v>0.6</v>
      </c>
      <c r="AD48" s="122">
        <v>0.59</v>
      </c>
      <c r="AE48" s="122">
        <v>0.59</v>
      </c>
      <c r="AF48" s="122">
        <v>0.61</v>
      </c>
      <c r="AG48" s="122">
        <v>0.61</v>
      </c>
      <c r="AH48" s="122">
        <v>0.64</v>
      </c>
      <c r="AI48" s="122">
        <v>1.66</v>
      </c>
      <c r="AJ48" s="122">
        <v>0.76</v>
      </c>
      <c r="AK48" s="167"/>
      <c r="AL48" s="122">
        <v>0.42</v>
      </c>
      <c r="AM48" s="122">
        <v>0.42</v>
      </c>
      <c r="AN48" s="122">
        <v>0.42</v>
      </c>
      <c r="AO48" s="122">
        <v>0.43</v>
      </c>
      <c r="AP48" s="122">
        <v>0.43</v>
      </c>
      <c r="AQ48" s="122">
        <v>0.47</v>
      </c>
      <c r="AR48" s="122">
        <v>0.88</v>
      </c>
      <c r="AS48" s="122">
        <v>0.5</v>
      </c>
      <c r="AT48" s="167"/>
      <c r="AU48" s="122">
        <v>0.35</v>
      </c>
      <c r="AV48" s="122">
        <v>0.17</v>
      </c>
      <c r="AW48" s="122">
        <v>0.25</v>
      </c>
      <c r="AX48" s="122">
        <v>0.21</v>
      </c>
      <c r="AY48" s="122">
        <v>0.22</v>
      </c>
      <c r="AZ48" s="122">
        <v>0.24</v>
      </c>
      <c r="BA48" s="122">
        <v>0.22</v>
      </c>
      <c r="BB48" s="122">
        <v>0.24</v>
      </c>
      <c r="BC48" s="167"/>
      <c r="BD48" s="122">
        <v>9.9700000000000006</v>
      </c>
      <c r="BE48" s="105"/>
    </row>
    <row r="49" spans="1:57" ht="12.75">
      <c r="A49" s="216" t="s">
        <v>2003</v>
      </c>
      <c r="B49" s="122">
        <v>34.5</v>
      </c>
      <c r="C49" s="122">
        <v>49.4</v>
      </c>
      <c r="D49" s="122">
        <v>50.1</v>
      </c>
      <c r="E49" s="122">
        <v>50.4</v>
      </c>
      <c r="F49" s="122">
        <v>44</v>
      </c>
      <c r="G49" s="122">
        <v>33.4</v>
      </c>
      <c r="H49" s="122">
        <v>17.3</v>
      </c>
      <c r="I49" s="122">
        <v>39.9</v>
      </c>
      <c r="J49" s="122">
        <v>0</v>
      </c>
      <c r="K49" s="122">
        <v>100</v>
      </c>
      <c r="L49" s="122">
        <v>98</v>
      </c>
      <c r="M49" s="122">
        <v>92.6</v>
      </c>
      <c r="N49" s="122">
        <v>69.5</v>
      </c>
      <c r="O49" s="122">
        <v>55.8</v>
      </c>
      <c r="P49" s="122">
        <v>36.299999999999997</v>
      </c>
      <c r="Q49" s="122">
        <v>11.4</v>
      </c>
      <c r="R49" s="122">
        <v>66.2</v>
      </c>
      <c r="S49" s="122">
        <v>0</v>
      </c>
      <c r="T49" s="122">
        <v>50.8</v>
      </c>
      <c r="U49" s="122">
        <v>65.400000000000006</v>
      </c>
      <c r="V49" s="122">
        <v>64.900000000000006</v>
      </c>
      <c r="W49" s="122">
        <v>58.3</v>
      </c>
      <c r="X49" s="122">
        <v>49.1</v>
      </c>
      <c r="Y49" s="122">
        <v>34.700000000000003</v>
      </c>
      <c r="Z49" s="122">
        <v>13.7</v>
      </c>
      <c r="AA49" s="122">
        <v>49.8</v>
      </c>
      <c r="AB49" s="167"/>
      <c r="AC49" s="122">
        <v>0.6</v>
      </c>
      <c r="AD49" s="122">
        <v>0.62</v>
      </c>
      <c r="AE49" s="122">
        <v>0.62</v>
      </c>
      <c r="AF49" s="122">
        <v>0.64</v>
      </c>
      <c r="AG49" s="122">
        <v>0.67</v>
      </c>
      <c r="AH49" s="122">
        <v>0.72</v>
      </c>
      <c r="AI49" s="122">
        <v>1.78</v>
      </c>
      <c r="AJ49" s="122">
        <v>0.81</v>
      </c>
      <c r="AK49" s="122">
        <v>1.74</v>
      </c>
      <c r="AL49" s="122">
        <v>0.42</v>
      </c>
      <c r="AM49" s="122">
        <v>0.44</v>
      </c>
      <c r="AN49" s="122">
        <v>0.44</v>
      </c>
      <c r="AO49" s="122">
        <v>0.45</v>
      </c>
      <c r="AP49" s="122">
        <v>0.48</v>
      </c>
      <c r="AQ49" s="122">
        <v>0.52</v>
      </c>
      <c r="AR49" s="122">
        <v>0.94</v>
      </c>
      <c r="AS49" s="122">
        <v>0.53</v>
      </c>
      <c r="AT49" s="122">
        <v>1</v>
      </c>
      <c r="AU49" s="122">
        <v>0.35</v>
      </c>
      <c r="AV49" s="122">
        <v>0.12</v>
      </c>
      <c r="AW49" s="122">
        <v>0.23</v>
      </c>
      <c r="AX49" s="122">
        <v>0.14000000000000001</v>
      </c>
      <c r="AY49" s="122">
        <v>0.14000000000000001</v>
      </c>
      <c r="AZ49" s="122">
        <v>0.15</v>
      </c>
      <c r="BA49" s="122">
        <v>0.27</v>
      </c>
      <c r="BB49" s="122">
        <v>0.2</v>
      </c>
      <c r="BC49" s="122">
        <v>0.08</v>
      </c>
      <c r="BD49" s="122">
        <v>11.05</v>
      </c>
      <c r="BE49" s="105"/>
    </row>
    <row r="50" spans="1:57" ht="12.75">
      <c r="A50" s="123" t="s">
        <v>2506</v>
      </c>
      <c r="B50" s="122">
        <v>40.5</v>
      </c>
      <c r="C50" s="122">
        <v>56</v>
      </c>
      <c r="D50" s="122">
        <v>66.7</v>
      </c>
      <c r="E50" s="122">
        <v>62.8</v>
      </c>
      <c r="F50" s="122">
        <v>57.9</v>
      </c>
      <c r="G50" s="122">
        <v>55.6</v>
      </c>
      <c r="H50" s="122">
        <v>35</v>
      </c>
      <c r="I50" s="122">
        <v>53.5</v>
      </c>
      <c r="J50" s="122">
        <v>0</v>
      </c>
      <c r="K50" s="122">
        <v>71.400000000000006</v>
      </c>
      <c r="L50" s="122">
        <v>37.9</v>
      </c>
      <c r="M50" s="122">
        <v>35.9</v>
      </c>
      <c r="N50" s="122">
        <v>30.8</v>
      </c>
      <c r="O50" s="122">
        <v>21.7</v>
      </c>
      <c r="P50" s="122">
        <v>11.1</v>
      </c>
      <c r="Q50" s="122">
        <v>2.4</v>
      </c>
      <c r="R50" s="122">
        <v>30.2</v>
      </c>
      <c r="S50" s="122">
        <v>0</v>
      </c>
      <c r="T50" s="122">
        <v>51.4</v>
      </c>
      <c r="U50" s="122">
        <v>44.9</v>
      </c>
      <c r="V50" s="122">
        <v>46.2</v>
      </c>
      <c r="W50" s="122">
        <v>41.2</v>
      </c>
      <c r="X50" s="122">
        <v>31.5</v>
      </c>
      <c r="Y50" s="122">
        <v>18.399999999999999</v>
      </c>
      <c r="Z50" s="122">
        <v>4.5</v>
      </c>
      <c r="AA50" s="122">
        <v>38.6</v>
      </c>
      <c r="AB50" s="167"/>
      <c r="AC50" s="122">
        <v>0.32</v>
      </c>
      <c r="AD50" s="122">
        <v>0.31</v>
      </c>
      <c r="AE50" s="122">
        <v>0.32</v>
      </c>
      <c r="AF50" s="122">
        <v>0.34</v>
      </c>
      <c r="AG50" s="122">
        <v>0.35</v>
      </c>
      <c r="AH50" s="122">
        <v>0.35</v>
      </c>
      <c r="AI50" s="122">
        <v>0.91</v>
      </c>
      <c r="AJ50" s="122">
        <v>0.41</v>
      </c>
      <c r="AK50" s="122">
        <v>1.03</v>
      </c>
      <c r="AL50" s="122">
        <v>0.61</v>
      </c>
      <c r="AM50" s="122">
        <v>0.61</v>
      </c>
      <c r="AN50" s="122">
        <v>0.61</v>
      </c>
      <c r="AO50" s="122">
        <v>0.65</v>
      </c>
      <c r="AP50" s="122">
        <v>0.68</v>
      </c>
      <c r="AQ50" s="122">
        <v>0.72</v>
      </c>
      <c r="AR50" s="122">
        <v>0.92</v>
      </c>
      <c r="AS50" s="122">
        <v>0.69</v>
      </c>
      <c r="AT50" s="122">
        <v>1</v>
      </c>
      <c r="AU50" s="122">
        <v>0.01</v>
      </c>
      <c r="AV50" s="122">
        <v>0.17</v>
      </c>
      <c r="AW50" s="122">
        <v>0.23</v>
      </c>
      <c r="AX50" s="122">
        <v>0.19</v>
      </c>
      <c r="AY50" s="122">
        <v>0.2</v>
      </c>
      <c r="AZ50" s="122">
        <v>0.17</v>
      </c>
      <c r="BA50" s="122">
        <v>0.27</v>
      </c>
      <c r="BB50" s="122">
        <v>0.18</v>
      </c>
      <c r="BC50" s="122">
        <v>0.56999999999999995</v>
      </c>
      <c r="BD50" s="122">
        <v>10.17</v>
      </c>
      <c r="BE50" s="105"/>
    </row>
    <row r="51" spans="1:57" ht="12.75">
      <c r="A51" s="123" t="s">
        <v>2507</v>
      </c>
      <c r="B51" s="122">
        <v>40.5</v>
      </c>
      <c r="C51" s="122">
        <v>56</v>
      </c>
      <c r="D51" s="122">
        <v>60.2</v>
      </c>
      <c r="E51" s="122">
        <v>59</v>
      </c>
      <c r="F51" s="122">
        <v>53.5</v>
      </c>
      <c r="G51" s="122">
        <v>52</v>
      </c>
      <c r="H51" s="122">
        <v>33.299999999999997</v>
      </c>
      <c r="I51" s="122">
        <v>50.6</v>
      </c>
      <c r="J51" s="122">
        <v>0</v>
      </c>
      <c r="K51" s="122">
        <v>71.400000000000006</v>
      </c>
      <c r="L51" s="122">
        <v>37.799999999999997</v>
      </c>
      <c r="M51" s="122">
        <v>31.7</v>
      </c>
      <c r="N51" s="122">
        <v>29</v>
      </c>
      <c r="O51" s="122">
        <v>20.7</v>
      </c>
      <c r="P51" s="122">
        <v>9</v>
      </c>
      <c r="Q51" s="122">
        <v>1.5</v>
      </c>
      <c r="R51" s="122">
        <v>28.7</v>
      </c>
      <c r="S51" s="122">
        <v>0</v>
      </c>
      <c r="T51" s="122">
        <v>51.4</v>
      </c>
      <c r="U51" s="122">
        <v>44.8</v>
      </c>
      <c r="V51" s="122">
        <v>41.2</v>
      </c>
      <c r="W51" s="122">
        <v>38.700000000000003</v>
      </c>
      <c r="X51" s="122">
        <v>29.8</v>
      </c>
      <c r="Y51" s="122">
        <v>15.4</v>
      </c>
      <c r="Z51" s="122">
        <v>2.8</v>
      </c>
      <c r="AA51" s="122">
        <v>36.700000000000003</v>
      </c>
      <c r="AB51" s="167"/>
      <c r="AC51" s="122">
        <v>0.35</v>
      </c>
      <c r="AD51" s="122">
        <v>0.34</v>
      </c>
      <c r="AE51" s="122">
        <v>0.35</v>
      </c>
      <c r="AF51" s="122">
        <v>0.39</v>
      </c>
      <c r="AG51" s="122">
        <v>0.4</v>
      </c>
      <c r="AH51" s="122">
        <v>0.38</v>
      </c>
      <c r="AI51" s="122">
        <v>0.94</v>
      </c>
      <c r="AJ51" s="122">
        <v>0.45</v>
      </c>
      <c r="AK51" s="122">
        <v>1.02</v>
      </c>
      <c r="AL51" s="122">
        <v>0.7</v>
      </c>
      <c r="AM51" s="122">
        <v>0.71</v>
      </c>
      <c r="AN51" s="122">
        <v>0.71</v>
      </c>
      <c r="AO51" s="122">
        <v>0.81</v>
      </c>
      <c r="AP51" s="122">
        <v>0.82</v>
      </c>
      <c r="AQ51" s="122">
        <v>0.84</v>
      </c>
      <c r="AR51" s="122">
        <v>0.98</v>
      </c>
      <c r="AS51" s="122">
        <v>0.8</v>
      </c>
      <c r="AT51" s="122">
        <v>1</v>
      </c>
      <c r="AU51" s="122">
        <v>7.0000000000000007E-2</v>
      </c>
      <c r="AV51" s="122">
        <v>0.19</v>
      </c>
      <c r="AW51" s="122">
        <v>0.26</v>
      </c>
      <c r="AX51" s="122">
        <v>0.2</v>
      </c>
      <c r="AY51" s="122">
        <v>0.21</v>
      </c>
      <c r="AZ51" s="122">
        <v>0.18</v>
      </c>
      <c r="BA51" s="122">
        <v>0.27</v>
      </c>
      <c r="BB51" s="122">
        <v>0.2</v>
      </c>
      <c r="BC51" s="122">
        <v>0.56999999999999995</v>
      </c>
      <c r="BD51" s="122">
        <v>10.88</v>
      </c>
      <c r="BE51" s="105"/>
    </row>
    <row r="52" spans="1:57" ht="12.75">
      <c r="A52" s="123" t="s">
        <v>2508</v>
      </c>
      <c r="B52" s="122">
        <v>40.5</v>
      </c>
      <c r="C52" s="122">
        <v>57.8</v>
      </c>
      <c r="D52" s="122">
        <v>68.599999999999994</v>
      </c>
      <c r="E52" s="122">
        <v>64.2</v>
      </c>
      <c r="F52" s="122">
        <v>61.5</v>
      </c>
      <c r="G52" s="122">
        <v>60.9</v>
      </c>
      <c r="H52" s="122">
        <v>50.4</v>
      </c>
      <c r="I52" s="122">
        <v>57.7</v>
      </c>
      <c r="J52" s="122">
        <v>0</v>
      </c>
      <c r="K52" s="122">
        <v>71.400000000000006</v>
      </c>
      <c r="L52" s="122">
        <v>41.5</v>
      </c>
      <c r="M52" s="122">
        <v>38.799999999999997</v>
      </c>
      <c r="N52" s="122">
        <v>32.700000000000003</v>
      </c>
      <c r="O52" s="122">
        <v>23.4</v>
      </c>
      <c r="P52" s="122">
        <v>11.4</v>
      </c>
      <c r="Q52" s="122">
        <v>2.8</v>
      </c>
      <c r="R52" s="122">
        <v>31.7</v>
      </c>
      <c r="S52" s="122">
        <v>0</v>
      </c>
      <c r="T52" s="122">
        <v>51.4</v>
      </c>
      <c r="U52" s="122">
        <v>47.9</v>
      </c>
      <c r="V52" s="122">
        <v>49.3</v>
      </c>
      <c r="W52" s="122">
        <v>43.2</v>
      </c>
      <c r="X52" s="122">
        <v>33.799999999999997</v>
      </c>
      <c r="Y52" s="122">
        <v>19.2</v>
      </c>
      <c r="Z52" s="122">
        <v>5.4</v>
      </c>
      <c r="AA52" s="122">
        <v>40.9</v>
      </c>
      <c r="AB52" s="167"/>
      <c r="AC52" s="122">
        <v>0.11</v>
      </c>
      <c r="AD52" s="122">
        <v>0.12</v>
      </c>
      <c r="AE52" s="122">
        <v>0.15</v>
      </c>
      <c r="AF52" s="122">
        <v>0.17</v>
      </c>
      <c r="AG52" s="122">
        <v>0.17</v>
      </c>
      <c r="AH52" s="122">
        <v>0.2</v>
      </c>
      <c r="AI52" s="122">
        <v>0.91</v>
      </c>
      <c r="AJ52" s="122">
        <v>0.26</v>
      </c>
      <c r="AK52" s="122">
        <v>1.24</v>
      </c>
      <c r="AL52" s="122">
        <v>0.12</v>
      </c>
      <c r="AM52" s="122">
        <v>0.13</v>
      </c>
      <c r="AN52" s="122">
        <v>0.17</v>
      </c>
      <c r="AO52" s="122">
        <v>0.18</v>
      </c>
      <c r="AP52" s="122">
        <v>0.19</v>
      </c>
      <c r="AQ52" s="122">
        <v>0.22</v>
      </c>
      <c r="AR52" s="122">
        <v>0.65</v>
      </c>
      <c r="AS52" s="122">
        <v>0.24</v>
      </c>
      <c r="AT52" s="122">
        <v>1</v>
      </c>
      <c r="AU52" s="122">
        <v>0.15</v>
      </c>
      <c r="AV52" s="122">
        <v>0.02</v>
      </c>
      <c r="AW52" s="122">
        <v>0.03</v>
      </c>
      <c r="AX52" s="122">
        <v>0</v>
      </c>
      <c r="AY52" s="122">
        <v>0.01</v>
      </c>
      <c r="AZ52" s="122">
        <v>0.01</v>
      </c>
      <c r="BA52" s="122">
        <v>7.0000000000000007E-2</v>
      </c>
      <c r="BB52" s="122">
        <v>0.04</v>
      </c>
      <c r="BC52" s="122">
        <v>0.47</v>
      </c>
      <c r="BD52" s="122">
        <v>10.11</v>
      </c>
      <c r="BE52" s="105"/>
    </row>
    <row r="53" spans="1:57" ht="12.75">
      <c r="A53" s="123" t="s">
        <v>2509</v>
      </c>
      <c r="B53" s="122">
        <v>29.8</v>
      </c>
      <c r="C53" s="122">
        <v>36</v>
      </c>
      <c r="D53" s="122">
        <v>37.700000000000003</v>
      </c>
      <c r="E53" s="122">
        <v>30.5</v>
      </c>
      <c r="F53" s="122">
        <v>29.4</v>
      </c>
      <c r="G53" s="122">
        <v>25.2</v>
      </c>
      <c r="H53" s="122">
        <v>17.3</v>
      </c>
      <c r="I53" s="122">
        <v>29.4</v>
      </c>
      <c r="J53" s="122">
        <v>0</v>
      </c>
      <c r="K53" s="122">
        <v>100</v>
      </c>
      <c r="L53" s="122">
        <v>100</v>
      </c>
      <c r="M53" s="122">
        <v>100</v>
      </c>
      <c r="N53" s="122">
        <v>100</v>
      </c>
      <c r="O53" s="122">
        <v>100</v>
      </c>
      <c r="P53" s="122">
        <v>94.6</v>
      </c>
      <c r="Q53" s="122">
        <v>30</v>
      </c>
      <c r="R53" s="122">
        <v>89.2</v>
      </c>
      <c r="S53" s="122">
        <v>0</v>
      </c>
      <c r="T53" s="122">
        <v>45.7</v>
      </c>
      <c r="U53" s="122">
        <v>51.8</v>
      </c>
      <c r="V53" s="122">
        <v>53.8</v>
      </c>
      <c r="W53" s="122">
        <v>46.3</v>
      </c>
      <c r="X53" s="122">
        <v>45.1</v>
      </c>
      <c r="Y53" s="122">
        <v>39.5</v>
      </c>
      <c r="Z53" s="122">
        <v>21.8</v>
      </c>
      <c r="AA53" s="122">
        <v>44.2</v>
      </c>
      <c r="AB53" s="167"/>
      <c r="AC53" s="122">
        <v>0.4</v>
      </c>
      <c r="AD53" s="122">
        <v>0.39</v>
      </c>
      <c r="AE53" s="122">
        <v>0.39</v>
      </c>
      <c r="AF53" s="122">
        <v>0.39</v>
      </c>
      <c r="AG53" s="122">
        <v>0.39</v>
      </c>
      <c r="AH53" s="122">
        <v>0.37</v>
      </c>
      <c r="AI53" s="122">
        <v>0.88</v>
      </c>
      <c r="AJ53" s="122">
        <v>0.46</v>
      </c>
      <c r="AK53" s="122">
        <v>1.01</v>
      </c>
      <c r="AL53" s="122">
        <v>0.92</v>
      </c>
      <c r="AM53" s="122">
        <v>0.92</v>
      </c>
      <c r="AN53" s="122">
        <v>0.92</v>
      </c>
      <c r="AO53" s="122">
        <v>0.92</v>
      </c>
      <c r="AP53" s="122">
        <v>0.92</v>
      </c>
      <c r="AQ53" s="122">
        <v>0.91</v>
      </c>
      <c r="AR53" s="122">
        <v>0.97</v>
      </c>
      <c r="AS53" s="122">
        <v>0.92</v>
      </c>
      <c r="AT53" s="122">
        <v>1</v>
      </c>
      <c r="AU53" s="122">
        <v>0.35</v>
      </c>
      <c r="AV53" s="122">
        <v>0.21</v>
      </c>
      <c r="AW53" s="122">
        <v>0.28999999999999998</v>
      </c>
      <c r="AX53" s="122">
        <v>0.25</v>
      </c>
      <c r="AY53" s="122">
        <v>0.26</v>
      </c>
      <c r="AZ53" s="122">
        <v>0.23</v>
      </c>
      <c r="BA53" s="122">
        <v>0.34</v>
      </c>
      <c r="BB53" s="122">
        <v>0.27</v>
      </c>
      <c r="BC53" s="122">
        <v>0.57999999999999996</v>
      </c>
      <c r="BD53" s="122">
        <v>10.51</v>
      </c>
      <c r="BE53" s="105"/>
    </row>
    <row r="54" spans="1:57" ht="12.75">
      <c r="A54" s="123" t="s">
        <v>2510</v>
      </c>
      <c r="B54" s="122">
        <v>29.8</v>
      </c>
      <c r="C54" s="122">
        <v>26.2</v>
      </c>
      <c r="D54" s="122">
        <v>29</v>
      </c>
      <c r="E54" s="122">
        <v>14.2</v>
      </c>
      <c r="F54" s="122">
        <v>12.8</v>
      </c>
      <c r="G54" s="122">
        <v>9</v>
      </c>
      <c r="H54" s="122">
        <v>7.3</v>
      </c>
      <c r="I54" s="122">
        <v>18.3</v>
      </c>
      <c r="J54" s="122">
        <v>0</v>
      </c>
      <c r="K54" s="122">
        <v>100</v>
      </c>
      <c r="L54" s="122">
        <v>100</v>
      </c>
      <c r="M54" s="122">
        <v>100</v>
      </c>
      <c r="N54" s="122">
        <v>100</v>
      </c>
      <c r="O54" s="122">
        <v>100</v>
      </c>
      <c r="P54" s="122">
        <v>98.5</v>
      </c>
      <c r="Q54" s="122">
        <v>64.400000000000006</v>
      </c>
      <c r="R54" s="122">
        <v>94.7</v>
      </c>
      <c r="S54" s="122">
        <v>0</v>
      </c>
      <c r="T54" s="122">
        <v>45.7</v>
      </c>
      <c r="U54" s="122">
        <v>41.2</v>
      </c>
      <c r="V54" s="122">
        <v>44.5</v>
      </c>
      <c r="W54" s="122">
        <v>24.6</v>
      </c>
      <c r="X54" s="122">
        <v>22.4</v>
      </c>
      <c r="Y54" s="122">
        <v>16.5</v>
      </c>
      <c r="Z54" s="122">
        <v>13.1</v>
      </c>
      <c r="AA54" s="122">
        <v>30.7</v>
      </c>
      <c r="AB54" s="167"/>
      <c r="AC54" s="122">
        <v>0.42</v>
      </c>
      <c r="AD54" s="122">
        <v>0.41</v>
      </c>
      <c r="AE54" s="122">
        <v>0.41</v>
      </c>
      <c r="AF54" s="122">
        <v>0.41</v>
      </c>
      <c r="AG54" s="122">
        <v>0.41</v>
      </c>
      <c r="AH54" s="122">
        <v>0.38</v>
      </c>
      <c r="AI54" s="122">
        <v>0.89</v>
      </c>
      <c r="AJ54" s="122">
        <v>0.48</v>
      </c>
      <c r="AK54" s="122">
        <v>1</v>
      </c>
      <c r="AL54" s="122">
        <v>1</v>
      </c>
      <c r="AM54" s="122">
        <v>1</v>
      </c>
      <c r="AN54" s="122">
        <v>1</v>
      </c>
      <c r="AO54" s="122">
        <v>1</v>
      </c>
      <c r="AP54" s="122">
        <v>1</v>
      </c>
      <c r="AQ54" s="122">
        <v>1</v>
      </c>
      <c r="AR54" s="122">
        <v>1</v>
      </c>
      <c r="AS54" s="122">
        <v>1</v>
      </c>
      <c r="AT54" s="122">
        <v>1</v>
      </c>
      <c r="AU54" s="122">
        <v>0.35</v>
      </c>
      <c r="AV54" s="122">
        <v>0.28000000000000003</v>
      </c>
      <c r="AW54" s="122">
        <v>0.34</v>
      </c>
      <c r="AX54" s="122">
        <v>0.28000000000000003</v>
      </c>
      <c r="AY54" s="122">
        <v>0.28999999999999998</v>
      </c>
      <c r="AZ54" s="122">
        <v>0.26</v>
      </c>
      <c r="BA54" s="122">
        <v>0.36</v>
      </c>
      <c r="BB54" s="122">
        <v>0.31</v>
      </c>
      <c r="BC54" s="122">
        <v>0.6</v>
      </c>
      <c r="BD54" s="122">
        <v>10.59</v>
      </c>
      <c r="BE54" s="105"/>
    </row>
    <row r="55" spans="1:57" ht="12.75">
      <c r="A55" s="216" t="s">
        <v>2511</v>
      </c>
      <c r="B55" s="122">
        <v>34.5</v>
      </c>
      <c r="C55" s="122">
        <v>54.9</v>
      </c>
      <c r="D55" s="122">
        <v>66.3</v>
      </c>
      <c r="E55" s="122">
        <v>60.2</v>
      </c>
      <c r="F55" s="122">
        <v>56.4</v>
      </c>
      <c r="G55" s="122">
        <v>52</v>
      </c>
      <c r="H55" s="122">
        <v>46.3</v>
      </c>
      <c r="I55" s="122">
        <v>52.9</v>
      </c>
      <c r="J55" s="122">
        <v>0</v>
      </c>
      <c r="K55" s="122">
        <v>100</v>
      </c>
      <c r="L55" s="122">
        <v>100</v>
      </c>
      <c r="M55" s="122">
        <v>99.6</v>
      </c>
      <c r="N55" s="122">
        <v>99.6</v>
      </c>
      <c r="O55" s="122">
        <v>98.5</v>
      </c>
      <c r="P55" s="122">
        <v>89.5</v>
      </c>
      <c r="Q55" s="122">
        <v>22</v>
      </c>
      <c r="R55" s="122">
        <v>87</v>
      </c>
      <c r="S55" s="122">
        <v>0</v>
      </c>
      <c r="T55" s="122">
        <v>50.8</v>
      </c>
      <c r="U55" s="122">
        <v>70.599999999999994</v>
      </c>
      <c r="V55" s="122">
        <v>79.5</v>
      </c>
      <c r="W55" s="122">
        <v>75</v>
      </c>
      <c r="X55" s="122">
        <v>71.7</v>
      </c>
      <c r="Y55" s="122">
        <v>65.7</v>
      </c>
      <c r="Z55" s="122">
        <v>29.7</v>
      </c>
      <c r="AA55" s="122">
        <v>65.8</v>
      </c>
      <c r="AB55" s="167"/>
      <c r="AC55" s="122">
        <v>0.09</v>
      </c>
      <c r="AD55" s="122">
        <v>0.12</v>
      </c>
      <c r="AE55" s="122">
        <v>0.12</v>
      </c>
      <c r="AF55" s="122">
        <v>0.12</v>
      </c>
      <c r="AG55" s="122">
        <v>0.13</v>
      </c>
      <c r="AH55" s="122">
        <v>0.12</v>
      </c>
      <c r="AI55" s="122">
        <v>0.76</v>
      </c>
      <c r="AJ55" s="122">
        <v>0.21</v>
      </c>
      <c r="AK55" s="122">
        <v>1.18</v>
      </c>
      <c r="AL55" s="122">
        <v>0.12</v>
      </c>
      <c r="AM55" s="122">
        <v>0.16</v>
      </c>
      <c r="AN55" s="122">
        <v>0.16</v>
      </c>
      <c r="AO55" s="122">
        <v>0.16</v>
      </c>
      <c r="AP55" s="122">
        <v>0.18</v>
      </c>
      <c r="AQ55" s="122">
        <v>0.17</v>
      </c>
      <c r="AR55" s="122">
        <v>0.62</v>
      </c>
      <c r="AS55" s="122">
        <v>0.23</v>
      </c>
      <c r="AT55" s="122">
        <v>1</v>
      </c>
      <c r="AU55" s="122">
        <v>0.25</v>
      </c>
      <c r="AV55" s="122">
        <v>7.0000000000000007E-2</v>
      </c>
      <c r="AW55" s="122">
        <v>0.01</v>
      </c>
      <c r="AX55" s="122">
        <v>0.02</v>
      </c>
      <c r="AY55" s="122">
        <v>0.04</v>
      </c>
      <c r="AZ55" s="122">
        <v>0.02</v>
      </c>
      <c r="BA55" s="122">
        <v>0.14000000000000001</v>
      </c>
      <c r="BB55" s="122">
        <v>0.08</v>
      </c>
      <c r="BC55" s="122">
        <v>0.46</v>
      </c>
      <c r="BD55" s="122">
        <v>10.25</v>
      </c>
      <c r="BE55" s="105"/>
    </row>
    <row r="56" spans="1:57" ht="12.75">
      <c r="A56" s="123" t="s">
        <v>2512</v>
      </c>
      <c r="B56" s="122">
        <v>29.8</v>
      </c>
      <c r="C56" s="122">
        <v>27.2</v>
      </c>
      <c r="D56" s="122">
        <v>30</v>
      </c>
      <c r="E56" s="122">
        <v>18.100000000000001</v>
      </c>
      <c r="F56" s="122">
        <v>18.8</v>
      </c>
      <c r="G56" s="122">
        <v>15.1</v>
      </c>
      <c r="H56" s="122">
        <v>10.3</v>
      </c>
      <c r="I56" s="122">
        <v>21.3</v>
      </c>
      <c r="J56" s="122">
        <v>0</v>
      </c>
      <c r="K56" s="122">
        <v>100</v>
      </c>
      <c r="L56" s="122">
        <v>100</v>
      </c>
      <c r="M56" s="122">
        <v>100</v>
      </c>
      <c r="N56" s="122">
        <v>100</v>
      </c>
      <c r="O56" s="122">
        <v>99.5</v>
      </c>
      <c r="P56" s="122">
        <v>97.2</v>
      </c>
      <c r="Q56" s="122">
        <v>41</v>
      </c>
      <c r="R56" s="122">
        <v>91.1</v>
      </c>
      <c r="S56" s="122">
        <v>0</v>
      </c>
      <c r="T56" s="122">
        <v>45.7</v>
      </c>
      <c r="U56" s="122">
        <v>41.9</v>
      </c>
      <c r="V56" s="122">
        <v>45.2</v>
      </c>
      <c r="W56" s="122">
        <v>30.1</v>
      </c>
      <c r="X56" s="122">
        <v>31.3</v>
      </c>
      <c r="Y56" s="122">
        <v>25.9</v>
      </c>
      <c r="Z56" s="122">
        <v>16.5</v>
      </c>
      <c r="AA56" s="122">
        <v>34.5</v>
      </c>
      <c r="AB56" s="167"/>
      <c r="AC56" s="122">
        <v>0.42</v>
      </c>
      <c r="AD56" s="122">
        <v>0.41</v>
      </c>
      <c r="AE56" s="122">
        <v>0.41</v>
      </c>
      <c r="AF56" s="122">
        <v>0.41</v>
      </c>
      <c r="AG56" s="122">
        <v>0.41</v>
      </c>
      <c r="AH56" s="122">
        <v>0.38</v>
      </c>
      <c r="AI56" s="122">
        <v>0.89</v>
      </c>
      <c r="AJ56" s="122">
        <v>0.47</v>
      </c>
      <c r="AK56" s="122">
        <v>1</v>
      </c>
      <c r="AL56" s="122">
        <v>0.98</v>
      </c>
      <c r="AM56" s="122">
        <v>0.98</v>
      </c>
      <c r="AN56" s="122">
        <v>0.98</v>
      </c>
      <c r="AO56" s="122">
        <v>0.98</v>
      </c>
      <c r="AP56" s="122">
        <v>0.98</v>
      </c>
      <c r="AQ56" s="122">
        <v>0.98</v>
      </c>
      <c r="AR56" s="122">
        <v>0.99</v>
      </c>
      <c r="AS56" s="122">
        <v>0.98</v>
      </c>
      <c r="AT56" s="122">
        <v>1</v>
      </c>
      <c r="AU56" s="122">
        <v>0.35</v>
      </c>
      <c r="AV56" s="122">
        <v>0.25</v>
      </c>
      <c r="AW56" s="122">
        <v>0.32</v>
      </c>
      <c r="AX56" s="122">
        <v>0.27</v>
      </c>
      <c r="AY56" s="122">
        <v>0.28000000000000003</v>
      </c>
      <c r="AZ56" s="122">
        <v>0.25</v>
      </c>
      <c r="BA56" s="122">
        <v>0.36</v>
      </c>
      <c r="BB56" s="122">
        <v>0.3</v>
      </c>
      <c r="BC56" s="122">
        <v>0.59</v>
      </c>
      <c r="BD56" s="122">
        <v>10.75</v>
      </c>
      <c r="BE56" s="105"/>
    </row>
    <row r="57" spans="1:57" ht="12.75">
      <c r="A57" s="123" t="s">
        <v>2513</v>
      </c>
      <c r="B57" s="122">
        <v>33.299999999999997</v>
      </c>
      <c r="C57" s="122">
        <v>50.3</v>
      </c>
      <c r="D57" s="122">
        <v>63</v>
      </c>
      <c r="E57" s="122">
        <v>55.4</v>
      </c>
      <c r="F57" s="122">
        <v>51.1</v>
      </c>
      <c r="G57" s="122">
        <v>45.3</v>
      </c>
      <c r="H57" s="122">
        <v>40.299999999999997</v>
      </c>
      <c r="I57" s="122">
        <v>48.4</v>
      </c>
      <c r="J57" s="122">
        <v>0</v>
      </c>
      <c r="K57" s="122">
        <v>100</v>
      </c>
      <c r="L57" s="122">
        <v>100</v>
      </c>
      <c r="M57" s="122">
        <v>99.5</v>
      </c>
      <c r="N57" s="122">
        <v>99.8</v>
      </c>
      <c r="O57" s="122">
        <v>98.2</v>
      </c>
      <c r="P57" s="122">
        <v>95.1</v>
      </c>
      <c r="Q57" s="122">
        <v>37.700000000000003</v>
      </c>
      <c r="R57" s="122">
        <v>90</v>
      </c>
      <c r="S57" s="122">
        <v>0</v>
      </c>
      <c r="T57" s="122">
        <v>49.5</v>
      </c>
      <c r="U57" s="122">
        <v>66.7</v>
      </c>
      <c r="V57" s="122">
        <v>76.900000000000006</v>
      </c>
      <c r="W57" s="122">
        <v>71.099999999999994</v>
      </c>
      <c r="X57" s="122">
        <v>67.099999999999994</v>
      </c>
      <c r="Y57" s="122">
        <v>61.3</v>
      </c>
      <c r="Z57" s="122">
        <v>38.9</v>
      </c>
      <c r="AA57" s="122">
        <v>62.9</v>
      </c>
      <c r="AB57" s="167"/>
      <c r="AC57" s="122">
        <v>0.21</v>
      </c>
      <c r="AD57" s="122">
        <v>0.21</v>
      </c>
      <c r="AE57" s="122">
        <v>0.21</v>
      </c>
      <c r="AF57" s="122">
        <v>0.21</v>
      </c>
      <c r="AG57" s="122">
        <v>0.21</v>
      </c>
      <c r="AH57" s="122">
        <v>0.19</v>
      </c>
      <c r="AI57" s="122">
        <v>0.76</v>
      </c>
      <c r="AJ57" s="122">
        <v>0.28999999999999998</v>
      </c>
      <c r="AK57" s="122">
        <v>1.1100000000000001</v>
      </c>
      <c r="AL57" s="122">
        <v>0.34</v>
      </c>
      <c r="AM57" s="122">
        <v>0.34</v>
      </c>
      <c r="AN57" s="122">
        <v>0.34</v>
      </c>
      <c r="AO57" s="122">
        <v>0.34</v>
      </c>
      <c r="AP57" s="122">
        <v>0.35</v>
      </c>
      <c r="AQ57" s="122">
        <v>0.33</v>
      </c>
      <c r="AR57" s="122">
        <v>0.69</v>
      </c>
      <c r="AS57" s="122">
        <v>0.39</v>
      </c>
      <c r="AT57" s="122">
        <v>1</v>
      </c>
      <c r="AU57" s="122">
        <v>0.28000000000000003</v>
      </c>
      <c r="AV57" s="122">
        <v>0.02</v>
      </c>
      <c r="AW57" s="122">
        <v>0.09</v>
      </c>
      <c r="AX57" s="122">
        <v>0.08</v>
      </c>
      <c r="AY57" s="122">
        <v>0.1</v>
      </c>
      <c r="AZ57" s="122">
        <v>0.08</v>
      </c>
      <c r="BA57" s="122">
        <v>0.19</v>
      </c>
      <c r="BB57" s="122">
        <v>0.12</v>
      </c>
      <c r="BC57" s="122">
        <v>0.49</v>
      </c>
      <c r="BD57" s="122">
        <v>10.33</v>
      </c>
      <c r="BE57" s="105"/>
    </row>
    <row r="58" spans="1:57" ht="12.75">
      <c r="A58" s="123" t="s">
        <v>863</v>
      </c>
      <c r="B58" s="122">
        <v>41.1</v>
      </c>
      <c r="C58" s="122">
        <v>52.3</v>
      </c>
      <c r="D58" s="122">
        <v>58.1</v>
      </c>
      <c r="E58" s="122">
        <v>51.2</v>
      </c>
      <c r="F58" s="122">
        <v>47.2</v>
      </c>
      <c r="G58" s="122">
        <v>41.2</v>
      </c>
      <c r="H58" s="122">
        <v>29.7</v>
      </c>
      <c r="I58" s="122">
        <v>45.8</v>
      </c>
      <c r="J58" s="122">
        <v>0</v>
      </c>
      <c r="K58" s="122">
        <v>99</v>
      </c>
      <c r="L58" s="122">
        <v>91.1</v>
      </c>
      <c r="M58" s="122">
        <v>90.2</v>
      </c>
      <c r="N58" s="122">
        <v>84.3</v>
      </c>
      <c r="O58" s="122">
        <v>79.400000000000006</v>
      </c>
      <c r="P58" s="122">
        <v>69.3</v>
      </c>
      <c r="Q58" s="122">
        <v>31.7</v>
      </c>
      <c r="R58" s="122">
        <v>77.8</v>
      </c>
      <c r="S58" s="122">
        <v>0</v>
      </c>
      <c r="T58" s="122">
        <v>56.2</v>
      </c>
      <c r="U58" s="122">
        <v>64.900000000000006</v>
      </c>
      <c r="V58" s="122">
        <v>68.8</v>
      </c>
      <c r="W58" s="122">
        <v>60.4</v>
      </c>
      <c r="X58" s="122">
        <v>54.9</v>
      </c>
      <c r="Y58" s="122">
        <v>45</v>
      </c>
      <c r="Z58" s="122">
        <v>25.3</v>
      </c>
      <c r="AA58" s="122">
        <v>55.4</v>
      </c>
      <c r="AB58" s="167"/>
      <c r="AC58" s="122">
        <v>0.5</v>
      </c>
      <c r="AD58" s="122">
        <v>0.52</v>
      </c>
      <c r="AE58" s="122">
        <v>0.56999999999999995</v>
      </c>
      <c r="AF58" s="122">
        <v>0.6</v>
      </c>
      <c r="AG58" s="122">
        <v>0.62</v>
      </c>
      <c r="AH58" s="122">
        <v>0.65</v>
      </c>
      <c r="AI58" s="122">
        <v>1.5</v>
      </c>
      <c r="AJ58" s="122">
        <v>0.71</v>
      </c>
      <c r="AK58" s="122">
        <v>1.46</v>
      </c>
      <c r="AL58" s="122">
        <v>0.36</v>
      </c>
      <c r="AM58" s="122">
        <v>0.38</v>
      </c>
      <c r="AN58" s="122">
        <v>0.42</v>
      </c>
      <c r="AO58" s="122">
        <v>0.44</v>
      </c>
      <c r="AP58" s="122">
        <v>0.46</v>
      </c>
      <c r="AQ58" s="122">
        <v>0.49</v>
      </c>
      <c r="AR58" s="122">
        <v>0.84</v>
      </c>
      <c r="AS58" s="122">
        <v>0.48</v>
      </c>
      <c r="AT58" s="122">
        <v>1</v>
      </c>
      <c r="AU58" s="122">
        <v>0.32</v>
      </c>
      <c r="AV58" s="122">
        <v>0.16</v>
      </c>
      <c r="AW58" s="122">
        <v>0.17</v>
      </c>
      <c r="AX58" s="122">
        <v>0.15</v>
      </c>
      <c r="AY58" s="122">
        <v>0.16</v>
      </c>
      <c r="AZ58" s="122">
        <v>0.17</v>
      </c>
      <c r="BA58" s="122">
        <v>0.19</v>
      </c>
      <c r="BB58" s="122">
        <v>0.19</v>
      </c>
      <c r="BC58" s="122">
        <v>0.27</v>
      </c>
      <c r="BD58" s="122">
        <v>10.52</v>
      </c>
      <c r="BE58" s="105"/>
    </row>
    <row r="59" spans="1:57" ht="12.75">
      <c r="A59" s="123" t="s">
        <v>864</v>
      </c>
      <c r="B59" s="122">
        <v>6.1</v>
      </c>
      <c r="C59" s="122">
        <v>1.5</v>
      </c>
      <c r="D59" s="122">
        <v>3.3</v>
      </c>
      <c r="E59" s="122">
        <v>4.2</v>
      </c>
      <c r="F59" s="122">
        <v>4</v>
      </c>
      <c r="G59" s="122">
        <v>4.8</v>
      </c>
      <c r="H59" s="122">
        <v>4</v>
      </c>
      <c r="I59" s="122">
        <v>3.5</v>
      </c>
      <c r="J59" s="122">
        <v>0</v>
      </c>
      <c r="K59" s="122">
        <v>1</v>
      </c>
      <c r="L59" s="122">
        <v>8.5</v>
      </c>
      <c r="M59" s="122">
        <v>8</v>
      </c>
      <c r="N59" s="122">
        <v>10.7</v>
      </c>
      <c r="O59" s="122">
        <v>12.9</v>
      </c>
      <c r="P59" s="122">
        <v>14.7</v>
      </c>
      <c r="Q59" s="122">
        <v>10.199999999999999</v>
      </c>
      <c r="R59" s="122">
        <v>8.9</v>
      </c>
      <c r="S59" s="122">
        <v>0</v>
      </c>
      <c r="T59" s="122">
        <v>4.9000000000000004</v>
      </c>
      <c r="U59" s="122">
        <v>2.7</v>
      </c>
      <c r="V59" s="122">
        <v>3.3</v>
      </c>
      <c r="W59" s="122">
        <v>4.3</v>
      </c>
      <c r="X59" s="122">
        <v>5.4</v>
      </c>
      <c r="Y59" s="122">
        <v>6.9</v>
      </c>
      <c r="Z59" s="122">
        <v>5.4</v>
      </c>
      <c r="AA59" s="122">
        <v>3.1</v>
      </c>
      <c r="AB59" s="167"/>
      <c r="AC59" s="122">
        <v>0.08</v>
      </c>
      <c r="AD59" s="122">
        <v>0.08</v>
      </c>
      <c r="AE59" s="122">
        <v>0.1</v>
      </c>
      <c r="AF59" s="122">
        <v>0.11</v>
      </c>
      <c r="AG59" s="122">
        <v>0.11</v>
      </c>
      <c r="AH59" s="122">
        <v>0.12</v>
      </c>
      <c r="AI59" s="122">
        <v>0.15</v>
      </c>
      <c r="AJ59" s="122">
        <v>0.11</v>
      </c>
      <c r="AK59" s="122">
        <v>0.28000000000000003</v>
      </c>
      <c r="AL59" s="122">
        <v>0.05</v>
      </c>
      <c r="AM59" s="122">
        <v>0.04</v>
      </c>
      <c r="AN59" s="122">
        <v>0.06</v>
      </c>
      <c r="AO59" s="122">
        <v>0.06</v>
      </c>
      <c r="AP59" s="122">
        <v>7.0000000000000007E-2</v>
      </c>
      <c r="AQ59" s="122">
        <v>7.0000000000000007E-2</v>
      </c>
      <c r="AR59" s="122">
        <v>0.05</v>
      </c>
      <c r="AS59" s="122">
        <v>0.05</v>
      </c>
      <c r="AT59" s="122">
        <v>0</v>
      </c>
      <c r="AU59" s="122">
        <v>0.02</v>
      </c>
      <c r="AV59" s="122">
        <v>0.04</v>
      </c>
      <c r="AW59" s="122">
        <v>0.04</v>
      </c>
      <c r="AX59" s="122">
        <v>0.04</v>
      </c>
      <c r="AY59" s="122">
        <v>0.04</v>
      </c>
      <c r="AZ59" s="122">
        <v>0.04</v>
      </c>
      <c r="BA59" s="122">
        <v>0.02</v>
      </c>
      <c r="BB59" s="122">
        <v>0.03</v>
      </c>
      <c r="BC59" s="122">
        <v>0.19</v>
      </c>
      <c r="BD59" s="122">
        <v>0.21</v>
      </c>
      <c r="BE59" s="105"/>
    </row>
    <row r="60" spans="1:57" ht="12.75">
      <c r="A60" s="123" t="s">
        <v>865</v>
      </c>
      <c r="B60" s="122">
        <v>222.6</v>
      </c>
      <c r="C60" s="122">
        <v>14.4</v>
      </c>
      <c r="D60" s="122">
        <v>67.3</v>
      </c>
      <c r="E60" s="122">
        <v>106.6</v>
      </c>
      <c r="F60" s="122">
        <v>95.3</v>
      </c>
      <c r="G60" s="122">
        <v>136.19999999999999</v>
      </c>
      <c r="H60" s="122">
        <v>98</v>
      </c>
      <c r="I60" s="122">
        <v>72.400000000000006</v>
      </c>
      <c r="J60" s="122">
        <v>0</v>
      </c>
      <c r="K60" s="122">
        <v>6.6</v>
      </c>
      <c r="L60" s="122">
        <v>432.4</v>
      </c>
      <c r="M60" s="122">
        <v>381.3</v>
      </c>
      <c r="N60" s="122">
        <v>682.9</v>
      </c>
      <c r="O60" s="122">
        <v>999.4</v>
      </c>
      <c r="P60" s="122">
        <v>1299.3</v>
      </c>
      <c r="Q60" s="122">
        <v>628.9</v>
      </c>
      <c r="R60" s="122">
        <v>474</v>
      </c>
      <c r="S60" s="122">
        <v>0</v>
      </c>
      <c r="T60" s="122">
        <v>144.80000000000001</v>
      </c>
      <c r="U60" s="122">
        <v>43.4</v>
      </c>
      <c r="V60" s="122">
        <v>63.8</v>
      </c>
      <c r="W60" s="122">
        <v>111.8</v>
      </c>
      <c r="X60" s="122">
        <v>177.7</v>
      </c>
      <c r="Y60" s="122">
        <v>285.60000000000002</v>
      </c>
      <c r="Z60" s="122">
        <v>177.1</v>
      </c>
      <c r="AA60" s="122">
        <v>56.6</v>
      </c>
      <c r="AB60" s="167"/>
      <c r="AC60" s="122">
        <v>0.04</v>
      </c>
      <c r="AD60" s="122">
        <v>0.04</v>
      </c>
      <c r="AE60" s="122">
        <v>0.06</v>
      </c>
      <c r="AF60" s="122">
        <v>7.0000000000000007E-2</v>
      </c>
      <c r="AG60" s="122">
        <v>0.08</v>
      </c>
      <c r="AH60" s="122">
        <v>0.09</v>
      </c>
      <c r="AI60" s="122">
        <v>0.14000000000000001</v>
      </c>
      <c r="AJ60" s="122">
        <v>7.0000000000000007E-2</v>
      </c>
      <c r="AK60" s="122">
        <v>0.16</v>
      </c>
      <c r="AL60" s="122">
        <v>0.01</v>
      </c>
      <c r="AM60" s="122">
        <v>0.01</v>
      </c>
      <c r="AN60" s="122">
        <v>0.02</v>
      </c>
      <c r="AO60" s="122">
        <v>0.03</v>
      </c>
      <c r="AP60" s="122">
        <v>0.03</v>
      </c>
      <c r="AQ60" s="122">
        <v>0.03</v>
      </c>
      <c r="AR60" s="122">
        <v>0.01</v>
      </c>
      <c r="AS60" s="122">
        <v>0.02</v>
      </c>
      <c r="AT60" s="122">
        <v>0</v>
      </c>
      <c r="AU60" s="122">
        <v>0</v>
      </c>
      <c r="AV60" s="122">
        <v>0.01</v>
      </c>
      <c r="AW60" s="122">
        <v>0.01</v>
      </c>
      <c r="AX60" s="122">
        <v>0.01</v>
      </c>
      <c r="AY60" s="122">
        <v>0.01</v>
      </c>
      <c r="AZ60" s="122">
        <v>0.01</v>
      </c>
      <c r="BA60" s="122">
        <v>0</v>
      </c>
      <c r="BB60" s="122">
        <v>0.01</v>
      </c>
      <c r="BC60" s="122">
        <v>7.0000000000000007E-2</v>
      </c>
      <c r="BD60" s="122">
        <v>0.26</v>
      </c>
      <c r="BE60" s="105"/>
    </row>
    <row r="61" spans="1:57" ht="12.75">
      <c r="A61" s="123" t="s">
        <v>866</v>
      </c>
      <c r="B61" s="122">
        <v>14.9</v>
      </c>
      <c r="C61" s="122">
        <v>3.8</v>
      </c>
      <c r="D61" s="122">
        <v>8.1999999999999993</v>
      </c>
      <c r="E61" s="122">
        <v>10.3</v>
      </c>
      <c r="F61" s="122">
        <v>9.8000000000000007</v>
      </c>
      <c r="G61" s="122">
        <v>11.7</v>
      </c>
      <c r="H61" s="122">
        <v>9.9</v>
      </c>
      <c r="I61" s="122">
        <v>8.5</v>
      </c>
      <c r="J61" s="122">
        <v>0</v>
      </c>
      <c r="K61" s="122">
        <v>2.6</v>
      </c>
      <c r="L61" s="122">
        <v>20.8</v>
      </c>
      <c r="M61" s="122">
        <v>19.5</v>
      </c>
      <c r="N61" s="122">
        <v>26.1</v>
      </c>
      <c r="O61" s="122">
        <v>31.6</v>
      </c>
      <c r="P61" s="122">
        <v>36</v>
      </c>
      <c r="Q61" s="122">
        <v>25.1</v>
      </c>
      <c r="R61" s="122">
        <v>21.8</v>
      </c>
      <c r="S61" s="122">
        <v>0</v>
      </c>
      <c r="T61" s="122">
        <v>12</v>
      </c>
      <c r="U61" s="122">
        <v>6.6</v>
      </c>
      <c r="V61" s="122">
        <v>8</v>
      </c>
      <c r="W61" s="122">
        <v>10.6</v>
      </c>
      <c r="X61" s="122">
        <v>13.3</v>
      </c>
      <c r="Y61" s="122">
        <v>16.899999999999999</v>
      </c>
      <c r="Z61" s="122">
        <v>13.3</v>
      </c>
      <c r="AA61" s="122">
        <v>7.5</v>
      </c>
      <c r="AB61" s="167"/>
      <c r="AC61" s="122">
        <v>0.2</v>
      </c>
      <c r="AD61" s="122">
        <v>0.2</v>
      </c>
      <c r="AE61" s="122">
        <v>0.24</v>
      </c>
      <c r="AF61" s="122">
        <v>0.26</v>
      </c>
      <c r="AG61" s="122">
        <v>0.28000000000000003</v>
      </c>
      <c r="AH61" s="122">
        <v>0.28999999999999998</v>
      </c>
      <c r="AI61" s="122">
        <v>0.37</v>
      </c>
      <c r="AJ61" s="122">
        <v>0.26</v>
      </c>
      <c r="AK61" s="122">
        <v>0.4</v>
      </c>
      <c r="AL61" s="122">
        <v>0.12</v>
      </c>
      <c r="AM61" s="122">
        <v>0.11</v>
      </c>
      <c r="AN61" s="122">
        <v>0.14000000000000001</v>
      </c>
      <c r="AO61" s="122">
        <v>0.16</v>
      </c>
      <c r="AP61" s="122">
        <v>0.17</v>
      </c>
      <c r="AQ61" s="122">
        <v>0.18</v>
      </c>
      <c r="AR61" s="122">
        <v>0.11</v>
      </c>
      <c r="AS61" s="122">
        <v>0.13</v>
      </c>
      <c r="AT61" s="122">
        <v>0</v>
      </c>
      <c r="AU61" s="122">
        <v>0.05</v>
      </c>
      <c r="AV61" s="122">
        <v>0.1</v>
      </c>
      <c r="AW61" s="122">
        <v>0.1</v>
      </c>
      <c r="AX61" s="122">
        <v>0.09</v>
      </c>
      <c r="AY61" s="122">
        <v>0.09</v>
      </c>
      <c r="AZ61" s="122">
        <v>0.11</v>
      </c>
      <c r="BA61" s="122">
        <v>0.05</v>
      </c>
      <c r="BB61" s="122">
        <v>0.08</v>
      </c>
      <c r="BC61" s="122">
        <v>0.27</v>
      </c>
      <c r="BD61" s="122">
        <v>0.51</v>
      </c>
      <c r="BE61" s="105"/>
    </row>
  </sheetData>
  <mergeCells count="22">
    <mergeCell ref="A1:BE1"/>
    <mergeCell ref="B2:J2"/>
    <mergeCell ref="K2:S2"/>
    <mergeCell ref="T2:AB2"/>
    <mergeCell ref="AC2:AK2"/>
    <mergeCell ref="AL2:AT2"/>
    <mergeCell ref="AU2:BC2"/>
    <mergeCell ref="A42:BE42"/>
    <mergeCell ref="B43:J43"/>
    <mergeCell ref="K43:S43"/>
    <mergeCell ref="T43:AB43"/>
    <mergeCell ref="AC43:AK43"/>
    <mergeCell ref="AL43:AT43"/>
    <mergeCell ref="AU43:BC43"/>
    <mergeCell ref="B21:BD21"/>
    <mergeCell ref="A22:BE22"/>
    <mergeCell ref="B23:J23"/>
    <mergeCell ref="K23:S23"/>
    <mergeCell ref="T23:AB23"/>
    <mergeCell ref="AC23:AK23"/>
    <mergeCell ref="AL23:AT23"/>
    <mergeCell ref="AU23:BC23"/>
  </mergeCells>
  <conditionalFormatting sqref="B4:AB17">
    <cfRule type="colorScale" priority="1">
      <colorScale>
        <cfvo type="min"/>
        <cfvo type="percentile" val="50"/>
        <cfvo type="max"/>
        <color rgb="FFE67C73"/>
        <color rgb="FFFFFFFF"/>
        <color rgb="FF57BB8A"/>
      </colorScale>
    </cfRule>
  </conditionalFormatting>
  <conditionalFormatting sqref="AC4:AK17">
    <cfRule type="colorScale" priority="2">
      <colorScale>
        <cfvo type="min"/>
        <cfvo type="percentile" val="50"/>
        <cfvo type="max"/>
        <color rgb="FF57BB8A"/>
        <color rgb="FFFFFFFF"/>
        <color rgb="FFE67C73"/>
      </colorScale>
    </cfRule>
  </conditionalFormatting>
  <conditionalFormatting sqref="B25:AB38 B45:J58 K45:S58 T45:AB58">
    <cfRule type="colorScale" priority="3">
      <colorScale>
        <cfvo type="min"/>
        <cfvo type="percentile" val="50"/>
        <cfvo type="max"/>
        <color rgb="FFE67C73"/>
        <color rgb="FFFFFFFF"/>
        <color rgb="FF57BB8A"/>
      </colorScale>
    </cfRule>
  </conditionalFormatting>
  <conditionalFormatting sqref="AC25:AK38 AC45:AK58">
    <cfRule type="colorScale" priority="4">
      <colorScale>
        <cfvo type="min"/>
        <cfvo type="percentile" val="50"/>
        <cfvo type="max"/>
        <color rgb="FF57BB8A"/>
        <color rgb="FFFFFFFF"/>
        <color rgb="FFE67C73"/>
      </colorScale>
    </cfRule>
  </conditionalFormatting>
  <conditionalFormatting sqref="AL4:AT17">
    <cfRule type="colorScale" priority="5">
      <colorScale>
        <cfvo type="min"/>
        <cfvo type="percentile" val="50"/>
        <cfvo type="max"/>
        <color rgb="FF57BB8A"/>
        <color rgb="FFFFFFFF"/>
        <color rgb="FFE67C73"/>
      </colorScale>
    </cfRule>
  </conditionalFormatting>
  <conditionalFormatting sqref="BD4:BD17">
    <cfRule type="colorScale" priority="6">
      <colorScale>
        <cfvo type="min"/>
        <cfvo type="percentile" val="50"/>
        <cfvo type="max"/>
        <color rgb="FF57BB8A"/>
        <color rgb="FFFFFFFF"/>
        <color rgb="FFE67C73"/>
      </colorScale>
    </cfRule>
  </conditionalFormatting>
  <conditionalFormatting sqref="AL25:AT38 AL45:AT58">
    <cfRule type="colorScale" priority="7">
      <colorScale>
        <cfvo type="min"/>
        <cfvo type="percentile" val="50"/>
        <cfvo type="max"/>
        <color rgb="FF57BB8A"/>
        <color rgb="FFFFFFFF"/>
        <color rgb="FFE67C73"/>
      </colorScale>
    </cfRule>
  </conditionalFormatting>
  <conditionalFormatting sqref="BD25:BD38 BD45:BD58">
    <cfRule type="colorScale" priority="8">
      <colorScale>
        <cfvo type="min"/>
        <cfvo type="percentile" val="50"/>
        <cfvo type="max"/>
        <color rgb="FF57BB8A"/>
        <color rgb="FFFFFFFF"/>
        <color rgb="FFE67C73"/>
      </colorScale>
    </cfRule>
  </conditionalFormatting>
  <conditionalFormatting sqref="AU4:BC17">
    <cfRule type="colorScale" priority="9">
      <colorScale>
        <cfvo type="min"/>
        <cfvo type="percentile" val="50"/>
        <cfvo type="max"/>
        <color rgb="FF57BB8A"/>
        <color rgb="FFFFFFFF"/>
        <color rgb="FFE67C73"/>
      </colorScale>
    </cfRule>
  </conditionalFormatting>
  <conditionalFormatting sqref="AU25:BC38 AU45:BC58">
    <cfRule type="colorScale" priority="10">
      <colorScale>
        <cfvo type="min"/>
        <cfvo type="percentile" val="50"/>
        <cfvo type="max"/>
        <color rgb="FF57BB8A"/>
        <color rgb="FFFFFFFF"/>
        <color rgb="FFE67C73"/>
      </colorScale>
    </cfRule>
  </conditionalFormatting>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ummaryRight="0"/>
  </sheetPr>
  <dimension ref="A1:I15"/>
  <sheetViews>
    <sheetView workbookViewId="0">
      <selection sqref="A1:I1"/>
    </sheetView>
  </sheetViews>
  <sheetFormatPr defaultColWidth="14.42578125" defaultRowHeight="15.75" customHeight="1"/>
  <cols>
    <col min="2" max="9" width="31.5703125" customWidth="1"/>
  </cols>
  <sheetData>
    <row r="1" spans="1:9" ht="26.25" customHeight="1">
      <c r="A1" s="246" t="s">
        <v>2514</v>
      </c>
      <c r="B1" s="281"/>
      <c r="C1" s="281"/>
      <c r="D1" s="281"/>
      <c r="E1" s="281"/>
      <c r="F1" s="281"/>
      <c r="G1" s="281"/>
      <c r="H1" s="281"/>
      <c r="I1" s="281"/>
    </row>
    <row r="2" spans="1:9" ht="12.75">
      <c r="A2" s="221" t="s">
        <v>911</v>
      </c>
      <c r="B2" s="222" t="s">
        <v>2017</v>
      </c>
      <c r="C2" s="222" t="s">
        <v>2018</v>
      </c>
      <c r="D2" s="223" t="s">
        <v>1551</v>
      </c>
      <c r="E2" s="222" t="s">
        <v>1974</v>
      </c>
      <c r="F2" s="223" t="s">
        <v>2019</v>
      </c>
      <c r="G2" s="223" t="s">
        <v>2020</v>
      </c>
      <c r="H2" s="222" t="s">
        <v>1977</v>
      </c>
      <c r="I2" s="223" t="s">
        <v>740</v>
      </c>
    </row>
    <row r="3" spans="1:9" ht="12.75">
      <c r="A3" s="148" t="s">
        <v>919</v>
      </c>
      <c r="B3" s="123" t="s">
        <v>2515</v>
      </c>
      <c r="C3" s="123" t="s">
        <v>2516</v>
      </c>
      <c r="D3" s="123" t="s">
        <v>2517</v>
      </c>
      <c r="E3" s="123" t="s">
        <v>2518</v>
      </c>
      <c r="F3" s="123" t="s">
        <v>2518</v>
      </c>
      <c r="G3" s="123" t="s">
        <v>2519</v>
      </c>
      <c r="H3" s="123" t="s">
        <v>2520</v>
      </c>
      <c r="I3" s="123" t="s">
        <v>2521</v>
      </c>
    </row>
    <row r="4" spans="1:9" ht="12.75">
      <c r="A4" s="148" t="s">
        <v>932</v>
      </c>
      <c r="B4" s="123" t="s">
        <v>2522</v>
      </c>
      <c r="C4" s="123" t="s">
        <v>2523</v>
      </c>
      <c r="D4" s="123" t="s">
        <v>2524</v>
      </c>
      <c r="E4" s="123" t="s">
        <v>2525</v>
      </c>
      <c r="F4" s="123" t="s">
        <v>2526</v>
      </c>
      <c r="G4" s="123" t="s">
        <v>2527</v>
      </c>
      <c r="H4" s="123" t="s">
        <v>2528</v>
      </c>
      <c r="I4" s="123" t="s">
        <v>2529</v>
      </c>
    </row>
    <row r="5" spans="1:9" ht="12.75">
      <c r="A5" s="148" t="s">
        <v>945</v>
      </c>
      <c r="B5" s="123" t="s">
        <v>2530</v>
      </c>
      <c r="C5" s="123" t="s">
        <v>2531</v>
      </c>
      <c r="D5" s="123" t="s">
        <v>2532</v>
      </c>
      <c r="E5" s="123" t="s">
        <v>2533</v>
      </c>
      <c r="F5" s="123" t="s">
        <v>2533</v>
      </c>
      <c r="G5" s="123" t="s">
        <v>2130</v>
      </c>
      <c r="H5" s="123" t="s">
        <v>2534</v>
      </c>
      <c r="I5" s="123" t="s">
        <v>2535</v>
      </c>
    </row>
    <row r="6" spans="1:9" ht="12.75">
      <c r="A6" s="148" t="s">
        <v>960</v>
      </c>
      <c r="B6" s="123" t="s">
        <v>2536</v>
      </c>
      <c r="C6" s="123" t="s">
        <v>2537</v>
      </c>
      <c r="D6" s="123" t="s">
        <v>2538</v>
      </c>
      <c r="E6" s="123" t="s">
        <v>2539</v>
      </c>
      <c r="F6" s="123" t="s">
        <v>2540</v>
      </c>
      <c r="G6" s="123" t="s">
        <v>2541</v>
      </c>
      <c r="H6" s="123" t="s">
        <v>2542</v>
      </c>
      <c r="I6" s="123" t="s">
        <v>2543</v>
      </c>
    </row>
    <row r="7" spans="1:9" ht="12.75">
      <c r="A7" s="148" t="s">
        <v>974</v>
      </c>
      <c r="B7" s="123" t="s">
        <v>2544</v>
      </c>
      <c r="C7" s="123" t="s">
        <v>2545</v>
      </c>
      <c r="D7" s="123" t="s">
        <v>2546</v>
      </c>
      <c r="E7" s="123" t="s">
        <v>2547</v>
      </c>
      <c r="F7" s="123" t="s">
        <v>2548</v>
      </c>
      <c r="G7" s="123" t="s">
        <v>2549</v>
      </c>
      <c r="H7" s="123" t="s">
        <v>2550</v>
      </c>
      <c r="I7" s="123" t="s">
        <v>2551</v>
      </c>
    </row>
    <row r="8" spans="1:9" ht="12.75">
      <c r="A8" s="148" t="s">
        <v>986</v>
      </c>
      <c r="B8" s="124" t="s">
        <v>2552</v>
      </c>
      <c r="C8" s="123" t="s">
        <v>2553</v>
      </c>
      <c r="D8" s="123" t="s">
        <v>2554</v>
      </c>
      <c r="E8" s="123" t="s">
        <v>2555</v>
      </c>
      <c r="F8" s="123" t="s">
        <v>2556</v>
      </c>
      <c r="G8" s="123" t="s">
        <v>2557</v>
      </c>
      <c r="H8" s="123" t="s">
        <v>2558</v>
      </c>
      <c r="I8" s="123" t="s">
        <v>2559</v>
      </c>
    </row>
    <row r="9" spans="1:9" ht="12.75">
      <c r="A9" s="225" t="s">
        <v>911</v>
      </c>
      <c r="B9" s="223" t="s">
        <v>2162</v>
      </c>
      <c r="C9" s="223" t="s">
        <v>2163</v>
      </c>
      <c r="D9" s="223" t="s">
        <v>2164</v>
      </c>
      <c r="E9" s="223" t="s">
        <v>2165</v>
      </c>
      <c r="F9" s="223" t="s">
        <v>2166</v>
      </c>
      <c r="G9" s="223" t="s">
        <v>2167</v>
      </c>
      <c r="H9" s="223" t="s">
        <v>2168</v>
      </c>
      <c r="I9" s="223" t="s">
        <v>2169</v>
      </c>
    </row>
    <row r="10" spans="1:9" ht="12.75">
      <c r="A10" s="148" t="s">
        <v>919</v>
      </c>
      <c r="B10" s="123" t="s">
        <v>2560</v>
      </c>
      <c r="C10" s="123" t="s">
        <v>2561</v>
      </c>
      <c r="D10" s="123" t="s">
        <v>2525</v>
      </c>
      <c r="E10" s="123" t="s">
        <v>2562</v>
      </c>
      <c r="F10" s="123" t="s">
        <v>2515</v>
      </c>
      <c r="G10" s="123" t="s">
        <v>2563</v>
      </c>
      <c r="H10" s="123" t="s">
        <v>2520</v>
      </c>
      <c r="I10" s="123" t="s">
        <v>2564</v>
      </c>
    </row>
    <row r="11" spans="1:9" ht="12.75">
      <c r="A11" s="148" t="s">
        <v>932</v>
      </c>
      <c r="B11" s="123" t="s">
        <v>2565</v>
      </c>
      <c r="C11" s="123" t="s">
        <v>2566</v>
      </c>
      <c r="D11" s="123" t="s">
        <v>2524</v>
      </c>
      <c r="E11" s="123" t="s">
        <v>2567</v>
      </c>
      <c r="F11" s="123" t="s">
        <v>2563</v>
      </c>
      <c r="G11" s="123" t="s">
        <v>2568</v>
      </c>
      <c r="H11" s="123" t="s">
        <v>2569</v>
      </c>
      <c r="I11" s="123" t="s">
        <v>2570</v>
      </c>
    </row>
    <row r="12" spans="1:9" ht="12.75">
      <c r="A12" s="148" t="s">
        <v>945</v>
      </c>
      <c r="B12" s="123" t="s">
        <v>2571</v>
      </c>
      <c r="C12" s="123" t="s">
        <v>2572</v>
      </c>
      <c r="D12" s="123" t="s">
        <v>2573</v>
      </c>
      <c r="E12" s="123" t="s">
        <v>2565</v>
      </c>
      <c r="F12" s="123" t="s">
        <v>2532</v>
      </c>
      <c r="G12" s="123" t="s">
        <v>2519</v>
      </c>
      <c r="H12" s="123" t="s">
        <v>2560</v>
      </c>
      <c r="I12" s="123" t="s">
        <v>2574</v>
      </c>
    </row>
    <row r="13" spans="1:9" ht="12.75">
      <c r="A13" s="148" t="s">
        <v>960</v>
      </c>
      <c r="B13" s="123" t="s">
        <v>2527</v>
      </c>
      <c r="C13" s="123" t="s">
        <v>2575</v>
      </c>
      <c r="D13" s="123" t="s">
        <v>2549</v>
      </c>
      <c r="E13" s="123" t="s">
        <v>2181</v>
      </c>
      <c r="F13" s="123" t="s">
        <v>2181</v>
      </c>
      <c r="G13" s="123" t="s">
        <v>2576</v>
      </c>
      <c r="H13" s="123" t="s">
        <v>2542</v>
      </c>
      <c r="I13" s="123" t="s">
        <v>2577</v>
      </c>
    </row>
    <row r="14" spans="1:9" ht="12.75">
      <c r="A14" s="148" t="s">
        <v>974</v>
      </c>
      <c r="B14" s="123" t="s">
        <v>2548</v>
      </c>
      <c r="C14" s="123" t="s">
        <v>2549</v>
      </c>
      <c r="D14" s="123" t="s">
        <v>2578</v>
      </c>
      <c r="E14" s="123" t="s">
        <v>2579</v>
      </c>
      <c r="F14" s="123" t="s">
        <v>2579</v>
      </c>
      <c r="G14" s="123" t="s">
        <v>2580</v>
      </c>
      <c r="H14" s="123" t="s">
        <v>2550</v>
      </c>
      <c r="I14" s="123" t="s">
        <v>2581</v>
      </c>
    </row>
    <row r="15" spans="1:9" ht="12.75">
      <c r="A15" s="148" t="s">
        <v>986</v>
      </c>
      <c r="B15" s="123" t="s">
        <v>2582</v>
      </c>
      <c r="C15" s="123" t="s">
        <v>2583</v>
      </c>
      <c r="D15" s="123" t="s">
        <v>2545</v>
      </c>
      <c r="E15" s="123" t="s">
        <v>2584</v>
      </c>
      <c r="F15" s="123" t="s">
        <v>2584</v>
      </c>
      <c r="G15" s="123" t="s">
        <v>2538</v>
      </c>
      <c r="H15" s="123" t="s">
        <v>2558</v>
      </c>
      <c r="I15" s="123" t="s">
        <v>2585</v>
      </c>
    </row>
  </sheetData>
  <mergeCells count="1">
    <mergeCell ref="A1:I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ummaryRight="0"/>
  </sheetPr>
  <dimension ref="A1:BE52"/>
  <sheetViews>
    <sheetView workbookViewId="0">
      <selection sqref="A1:BE1"/>
    </sheetView>
  </sheetViews>
  <sheetFormatPr defaultColWidth="14.42578125" defaultRowHeight="15.75" customHeight="1"/>
  <cols>
    <col min="2" max="2" width="18" customWidth="1"/>
    <col min="3" max="3" width="25.140625" customWidth="1"/>
    <col min="4" max="4" width="23.7109375" customWidth="1"/>
    <col min="5" max="5" width="20" customWidth="1"/>
    <col min="7" max="7" width="19.85546875" customWidth="1"/>
    <col min="8" max="8" width="25.85546875" customWidth="1"/>
  </cols>
  <sheetData>
    <row r="1" spans="1:57" ht="78.75" customHeight="1">
      <c r="A1" s="293" t="s">
        <v>2586</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4"/>
    </row>
    <row r="2" spans="1:57" ht="15">
      <c r="A2" s="81" t="s">
        <v>2587</v>
      </c>
      <c r="B2" s="227" t="s">
        <v>2588</v>
      </c>
      <c r="C2" s="227" t="s">
        <v>2589</v>
      </c>
      <c r="D2" s="228" t="s">
        <v>2590</v>
      </c>
      <c r="E2" s="81" t="s">
        <v>2591</v>
      </c>
      <c r="F2" s="227" t="s">
        <v>2588</v>
      </c>
      <c r="G2" s="227" t="s">
        <v>2589</v>
      </c>
      <c r="H2" s="228" t="s">
        <v>2590</v>
      </c>
    </row>
    <row r="3" spans="1:57" ht="15">
      <c r="B3" s="229">
        <v>45202</v>
      </c>
      <c r="C3" s="230" t="s">
        <v>2592</v>
      </c>
      <c r="D3" s="231">
        <v>0</v>
      </c>
      <c r="F3" s="229">
        <v>97137</v>
      </c>
      <c r="G3" s="230" t="s">
        <v>2593</v>
      </c>
      <c r="H3" s="229">
        <v>0</v>
      </c>
    </row>
    <row r="4" spans="1:57" ht="15">
      <c r="B4" s="229">
        <v>1214906</v>
      </c>
      <c r="C4" s="230" t="s">
        <v>2594</v>
      </c>
      <c r="D4" s="231">
        <v>0</v>
      </c>
      <c r="F4" s="229">
        <v>1235803</v>
      </c>
      <c r="G4" s="230" t="s">
        <v>2595</v>
      </c>
      <c r="H4" s="229">
        <v>0</v>
      </c>
    </row>
    <row r="5" spans="1:57" ht="15">
      <c r="B5" s="229">
        <v>1699311</v>
      </c>
      <c r="C5" s="230" t="s">
        <v>2596</v>
      </c>
      <c r="D5" s="231">
        <v>0</v>
      </c>
      <c r="F5" s="229">
        <v>186801</v>
      </c>
      <c r="G5" s="230" t="s">
        <v>2597</v>
      </c>
      <c r="H5" s="229">
        <v>5</v>
      </c>
    </row>
    <row r="6" spans="1:57" ht="15">
      <c r="B6" s="229">
        <v>32644</v>
      </c>
      <c r="C6" s="230" t="s">
        <v>2598</v>
      </c>
      <c r="D6" s="231">
        <v>0</v>
      </c>
      <c r="F6" s="229">
        <v>186802</v>
      </c>
      <c r="G6" s="230" t="s">
        <v>2599</v>
      </c>
      <c r="H6" s="229">
        <v>5</v>
      </c>
    </row>
    <row r="7" spans="1:57" ht="15">
      <c r="B7" s="229">
        <v>1462430</v>
      </c>
      <c r="C7" s="230" t="s">
        <v>2600</v>
      </c>
      <c r="D7" s="231">
        <v>0</v>
      </c>
      <c r="F7" s="229">
        <v>171551</v>
      </c>
      <c r="G7" s="230" t="s">
        <v>2601</v>
      </c>
      <c r="H7" s="229">
        <v>9</v>
      </c>
    </row>
    <row r="8" spans="1:57" ht="15">
      <c r="B8" s="229">
        <v>1898108</v>
      </c>
      <c r="C8" s="230" t="s">
        <v>2602</v>
      </c>
      <c r="D8" s="231">
        <v>1</v>
      </c>
      <c r="F8" s="229">
        <v>1363</v>
      </c>
      <c r="G8" s="230" t="s">
        <v>2603</v>
      </c>
      <c r="H8" s="229">
        <v>26</v>
      </c>
    </row>
    <row r="9" spans="1:57" ht="15">
      <c r="B9" s="229">
        <v>1592728</v>
      </c>
      <c r="C9" s="230" t="s">
        <v>2604</v>
      </c>
      <c r="D9" s="231">
        <v>3</v>
      </c>
      <c r="F9" s="229">
        <v>1357</v>
      </c>
      <c r="G9" s="230" t="s">
        <v>2605</v>
      </c>
      <c r="H9" s="229">
        <v>31</v>
      </c>
    </row>
    <row r="10" spans="1:57" ht="15">
      <c r="B10" s="229">
        <v>208596</v>
      </c>
      <c r="C10" s="230" t="s">
        <v>2606</v>
      </c>
      <c r="D10" s="231">
        <v>5</v>
      </c>
      <c r="F10" s="229">
        <v>481743</v>
      </c>
      <c r="G10" s="230" t="s">
        <v>2607</v>
      </c>
      <c r="H10" s="229">
        <v>42</v>
      </c>
    </row>
    <row r="11" spans="1:57" ht="15">
      <c r="B11" s="229">
        <v>911045</v>
      </c>
      <c r="C11" s="230" t="s">
        <v>2608</v>
      </c>
      <c r="D11" s="231">
        <v>7</v>
      </c>
      <c r="F11" s="229">
        <v>1351</v>
      </c>
      <c r="G11" s="230" t="s">
        <v>2609</v>
      </c>
      <c r="H11" s="229">
        <v>56</v>
      </c>
    </row>
    <row r="12" spans="1:57" ht="15">
      <c r="B12" s="229">
        <v>1720344</v>
      </c>
      <c r="C12" s="230" t="s">
        <v>2610</v>
      </c>
      <c r="D12" s="231">
        <v>8</v>
      </c>
      <c r="F12" s="229">
        <v>1639133</v>
      </c>
      <c r="G12" s="230" t="s">
        <v>2611</v>
      </c>
      <c r="H12" s="229">
        <v>60</v>
      </c>
    </row>
    <row r="13" spans="1:57" ht="15">
      <c r="B13" s="229">
        <v>1723645</v>
      </c>
      <c r="C13" s="230" t="s">
        <v>2612</v>
      </c>
      <c r="D13" s="231">
        <v>8</v>
      </c>
      <c r="F13" s="229">
        <v>1760</v>
      </c>
      <c r="G13" s="230" t="s">
        <v>2613</v>
      </c>
      <c r="H13" s="229">
        <v>67</v>
      </c>
    </row>
    <row r="14" spans="1:57" ht="15">
      <c r="B14" s="229">
        <v>1612551</v>
      </c>
      <c r="C14" s="230" t="s">
        <v>2614</v>
      </c>
      <c r="D14" s="231">
        <v>8</v>
      </c>
      <c r="F14" s="229">
        <v>550</v>
      </c>
      <c r="G14" s="230" t="s">
        <v>2615</v>
      </c>
      <c r="H14" s="229">
        <v>67</v>
      </c>
    </row>
    <row r="15" spans="1:57" ht="15">
      <c r="B15" s="229">
        <v>444103</v>
      </c>
      <c r="C15" s="230" t="s">
        <v>2616</v>
      </c>
      <c r="D15" s="231">
        <v>8</v>
      </c>
      <c r="F15" s="229">
        <v>68892</v>
      </c>
      <c r="G15" s="230" t="s">
        <v>2617</v>
      </c>
      <c r="H15" s="229">
        <v>70</v>
      </c>
    </row>
    <row r="16" spans="1:57" ht="15">
      <c r="B16" s="229">
        <v>234831</v>
      </c>
      <c r="C16" s="230" t="s">
        <v>2618</v>
      </c>
      <c r="D16" s="231">
        <v>8</v>
      </c>
      <c r="F16" s="229">
        <v>1352</v>
      </c>
      <c r="G16" s="230" t="s">
        <v>2619</v>
      </c>
      <c r="H16" s="229">
        <v>71</v>
      </c>
    </row>
    <row r="17" spans="2:8" ht="15">
      <c r="B17" s="229">
        <v>10239</v>
      </c>
      <c r="C17" s="230" t="s">
        <v>1968</v>
      </c>
      <c r="D17" s="231">
        <v>10</v>
      </c>
      <c r="F17" s="229">
        <v>31957</v>
      </c>
      <c r="G17" s="230" t="s">
        <v>2620</v>
      </c>
      <c r="H17" s="229">
        <v>72</v>
      </c>
    </row>
    <row r="18" spans="2:8" ht="15">
      <c r="B18" s="229">
        <v>715451</v>
      </c>
      <c r="C18" s="230" t="s">
        <v>2621</v>
      </c>
      <c r="D18" s="231">
        <v>11</v>
      </c>
      <c r="F18" s="229">
        <v>201174</v>
      </c>
      <c r="G18" s="230" t="s">
        <v>2613</v>
      </c>
      <c r="H18" s="229">
        <v>72</v>
      </c>
    </row>
    <row r="19" spans="2:8" ht="15">
      <c r="B19" s="229">
        <v>2214</v>
      </c>
      <c r="C19" s="230" t="s">
        <v>2622</v>
      </c>
      <c r="D19" s="231">
        <v>11</v>
      </c>
      <c r="F19" s="229">
        <v>85009</v>
      </c>
      <c r="G19" s="230" t="s">
        <v>2623</v>
      </c>
      <c r="H19" s="229">
        <v>72</v>
      </c>
    </row>
    <row r="20" spans="2:8" ht="15">
      <c r="B20" s="229">
        <v>2320</v>
      </c>
      <c r="C20" s="230" t="s">
        <v>2624</v>
      </c>
      <c r="D20" s="231">
        <v>12</v>
      </c>
      <c r="F20" s="229">
        <v>186822</v>
      </c>
      <c r="G20" s="230" t="s">
        <v>2625</v>
      </c>
      <c r="H20" s="229">
        <v>75</v>
      </c>
    </row>
    <row r="21" spans="2:8" ht="15">
      <c r="B21" s="229">
        <v>163003</v>
      </c>
      <c r="C21" s="230" t="s">
        <v>2626</v>
      </c>
      <c r="D21" s="231">
        <v>12</v>
      </c>
      <c r="F21" s="229">
        <v>44249</v>
      </c>
      <c r="G21" s="230" t="s">
        <v>2627</v>
      </c>
      <c r="H21" s="229">
        <v>75</v>
      </c>
    </row>
    <row r="22" spans="2:8" ht="15">
      <c r="B22" s="229">
        <v>67760</v>
      </c>
      <c r="C22" s="230" t="s">
        <v>2628</v>
      </c>
      <c r="D22" s="231">
        <v>12</v>
      </c>
      <c r="F22" s="229">
        <v>548</v>
      </c>
      <c r="G22" s="230" t="s">
        <v>2629</v>
      </c>
      <c r="H22" s="229">
        <v>77</v>
      </c>
    </row>
    <row r="23" spans="2:8" ht="15">
      <c r="B23" s="229">
        <v>54261</v>
      </c>
      <c r="C23" s="230" t="s">
        <v>2630</v>
      </c>
      <c r="D23" s="231">
        <v>12</v>
      </c>
      <c r="F23" s="229">
        <v>1598</v>
      </c>
      <c r="G23" s="230" t="s">
        <v>2631</v>
      </c>
      <c r="H23" s="229">
        <v>80</v>
      </c>
    </row>
    <row r="24" spans="2:8" ht="15">
      <c r="B24" s="229">
        <v>195522</v>
      </c>
      <c r="C24" s="230" t="s">
        <v>2632</v>
      </c>
      <c r="D24" s="231">
        <v>12</v>
      </c>
      <c r="F24" s="229">
        <v>257758</v>
      </c>
      <c r="G24" s="230" t="s">
        <v>2633</v>
      </c>
      <c r="H24" s="229">
        <v>80</v>
      </c>
    </row>
    <row r="25" spans="2:8" ht="15">
      <c r="B25" s="229">
        <v>271420</v>
      </c>
      <c r="C25" s="230" t="s">
        <v>2634</v>
      </c>
      <c r="D25" s="231">
        <v>12</v>
      </c>
      <c r="F25" s="229">
        <v>573</v>
      </c>
      <c r="G25" s="230" t="s">
        <v>2635</v>
      </c>
      <c r="H25" s="229">
        <v>81</v>
      </c>
    </row>
    <row r="26" spans="2:8" ht="15">
      <c r="B26" s="229">
        <v>84599</v>
      </c>
      <c r="C26" s="230" t="s">
        <v>2636</v>
      </c>
      <c r="D26" s="231">
        <v>12</v>
      </c>
      <c r="F26" s="229">
        <v>562</v>
      </c>
      <c r="G26" s="230" t="s">
        <v>2637</v>
      </c>
      <c r="H26" s="229">
        <v>81</v>
      </c>
    </row>
    <row r="27" spans="2:8" ht="15">
      <c r="B27" s="229">
        <v>651143</v>
      </c>
      <c r="C27" s="230" t="s">
        <v>2638</v>
      </c>
      <c r="D27" s="231">
        <v>12</v>
      </c>
      <c r="F27" s="229">
        <v>1313</v>
      </c>
      <c r="G27" s="230" t="s">
        <v>2639</v>
      </c>
      <c r="H27" s="229">
        <v>81</v>
      </c>
    </row>
    <row r="28" spans="2:8" ht="15">
      <c r="B28" s="229">
        <v>1494608</v>
      </c>
      <c r="C28" s="230" t="s">
        <v>2640</v>
      </c>
      <c r="D28" s="231">
        <v>13</v>
      </c>
      <c r="F28" s="229">
        <v>28037</v>
      </c>
      <c r="G28" s="230" t="s">
        <v>2641</v>
      </c>
      <c r="H28" s="229">
        <v>82</v>
      </c>
    </row>
    <row r="29" spans="2:8" ht="15">
      <c r="B29" s="229">
        <v>74201</v>
      </c>
      <c r="C29" s="230" t="s">
        <v>2642</v>
      </c>
      <c r="D29" s="231">
        <v>13</v>
      </c>
      <c r="F29" s="229">
        <v>508451</v>
      </c>
      <c r="G29" s="230" t="s">
        <v>2643</v>
      </c>
      <c r="H29" s="229">
        <v>83</v>
      </c>
    </row>
    <row r="30" spans="2:8" ht="15">
      <c r="B30" s="229">
        <v>313590</v>
      </c>
      <c r="C30" s="230" t="s">
        <v>2644</v>
      </c>
      <c r="D30" s="231">
        <v>13</v>
      </c>
      <c r="F30" s="229">
        <v>823</v>
      </c>
      <c r="G30" s="230" t="s">
        <v>2645</v>
      </c>
      <c r="H30" s="229">
        <v>87</v>
      </c>
    </row>
    <row r="31" spans="2:8" ht="15">
      <c r="B31" s="229">
        <v>395922</v>
      </c>
      <c r="C31" s="230" t="s">
        <v>2646</v>
      </c>
      <c r="D31" s="231">
        <v>13</v>
      </c>
      <c r="F31" s="229">
        <v>544</v>
      </c>
      <c r="G31" s="230" t="s">
        <v>2647</v>
      </c>
      <c r="H31" s="229">
        <v>88</v>
      </c>
    </row>
    <row r="32" spans="2:8" ht="15">
      <c r="B32" s="229">
        <v>222136</v>
      </c>
      <c r="C32" s="230" t="s">
        <v>2648</v>
      </c>
      <c r="D32" s="231">
        <v>13</v>
      </c>
      <c r="F32" s="229">
        <v>547</v>
      </c>
      <c r="G32" s="230" t="s">
        <v>2649</v>
      </c>
      <c r="H32" s="229">
        <v>89</v>
      </c>
    </row>
    <row r="33" spans="2:8" ht="15">
      <c r="B33" s="229">
        <v>349751</v>
      </c>
      <c r="C33" s="230" t="s">
        <v>2650</v>
      </c>
      <c r="D33" s="231">
        <v>13</v>
      </c>
      <c r="F33" s="229">
        <v>1350</v>
      </c>
      <c r="G33" s="230" t="s">
        <v>2651</v>
      </c>
      <c r="H33" s="229">
        <v>91</v>
      </c>
    </row>
    <row r="34" spans="2:8" ht="15">
      <c r="B34" s="229">
        <v>285091</v>
      </c>
      <c r="C34" s="230" t="s">
        <v>2652</v>
      </c>
      <c r="D34" s="231">
        <v>13</v>
      </c>
      <c r="F34" s="229">
        <v>561</v>
      </c>
      <c r="G34" s="230" t="s">
        <v>2653</v>
      </c>
      <c r="H34" s="229">
        <v>91</v>
      </c>
    </row>
    <row r="35" spans="2:8" ht="15">
      <c r="B35" s="229">
        <v>912630</v>
      </c>
      <c r="C35" s="230" t="s">
        <v>2654</v>
      </c>
      <c r="D35" s="231">
        <v>13</v>
      </c>
      <c r="F35" s="229">
        <v>81852</v>
      </c>
      <c r="G35" s="230" t="s">
        <v>2655</v>
      </c>
      <c r="H35" s="229">
        <v>91</v>
      </c>
    </row>
    <row r="36" spans="2:8" ht="15">
      <c r="B36" s="229">
        <v>767892</v>
      </c>
      <c r="C36" s="230" t="s">
        <v>2656</v>
      </c>
      <c r="D36" s="231">
        <v>13</v>
      </c>
      <c r="F36" s="229">
        <v>570</v>
      </c>
      <c r="G36" s="230" t="s">
        <v>2657</v>
      </c>
      <c r="H36" s="229">
        <v>95</v>
      </c>
    </row>
    <row r="37" spans="2:8" ht="15">
      <c r="B37" s="229">
        <v>1634516</v>
      </c>
      <c r="C37" s="230" t="s">
        <v>2658</v>
      </c>
      <c r="D37" s="231">
        <v>13</v>
      </c>
      <c r="F37" s="229">
        <v>671267</v>
      </c>
      <c r="G37" s="230" t="s">
        <v>2659</v>
      </c>
      <c r="H37" s="229">
        <v>110</v>
      </c>
    </row>
    <row r="38" spans="2:8" ht="15">
      <c r="B38" s="229">
        <v>42879</v>
      </c>
      <c r="C38" s="230" t="s">
        <v>2660</v>
      </c>
      <c r="D38" s="231">
        <v>13</v>
      </c>
      <c r="F38" s="229">
        <v>976</v>
      </c>
      <c r="G38" s="230" t="s">
        <v>2661</v>
      </c>
      <c r="H38" s="229">
        <v>112</v>
      </c>
    </row>
    <row r="39" spans="2:8" ht="15">
      <c r="B39" s="229">
        <v>44251</v>
      </c>
      <c r="C39" s="230" t="s">
        <v>2662</v>
      </c>
      <c r="D39" s="231">
        <v>13</v>
      </c>
      <c r="F39" s="229">
        <v>375288</v>
      </c>
      <c r="G39" s="230" t="s">
        <v>2663</v>
      </c>
      <c r="H39" s="229">
        <v>117</v>
      </c>
    </row>
    <row r="40" spans="2:8" ht="15">
      <c r="B40" s="229">
        <v>53633</v>
      </c>
      <c r="C40" s="230" t="s">
        <v>2664</v>
      </c>
      <c r="D40" s="231">
        <v>13</v>
      </c>
      <c r="F40" s="229">
        <v>1280</v>
      </c>
      <c r="G40" s="230" t="s">
        <v>2665</v>
      </c>
      <c r="H40" s="229">
        <v>120</v>
      </c>
    </row>
    <row r="41" spans="2:8" ht="15">
      <c r="B41" s="229">
        <v>553239</v>
      </c>
      <c r="C41" s="230" t="s">
        <v>2666</v>
      </c>
      <c r="D41" s="231">
        <v>13</v>
      </c>
      <c r="F41" s="229">
        <v>2</v>
      </c>
      <c r="G41" s="230" t="s">
        <v>2667</v>
      </c>
      <c r="H41" s="229">
        <v>121</v>
      </c>
    </row>
    <row r="42" spans="2:8" ht="15">
      <c r="B42" s="229">
        <v>54260</v>
      </c>
      <c r="C42" s="230" t="s">
        <v>2668</v>
      </c>
      <c r="D42" s="231">
        <v>13</v>
      </c>
      <c r="F42" s="229">
        <v>1224</v>
      </c>
      <c r="G42" s="230" t="s">
        <v>2669</v>
      </c>
      <c r="H42" s="229">
        <v>121</v>
      </c>
    </row>
    <row r="43" spans="2:8" ht="15">
      <c r="B43" s="229">
        <v>28033</v>
      </c>
      <c r="C43" s="230" t="s">
        <v>2670</v>
      </c>
      <c r="D43" s="231">
        <v>14</v>
      </c>
      <c r="F43" s="229">
        <v>1239</v>
      </c>
      <c r="G43" s="230" t="s">
        <v>2671</v>
      </c>
      <c r="H43" s="229">
        <v>121</v>
      </c>
    </row>
    <row r="44" spans="2:8" ht="15">
      <c r="B44" s="229">
        <v>861914</v>
      </c>
      <c r="C44" s="230" t="s">
        <v>2672</v>
      </c>
      <c r="D44" s="231">
        <v>14</v>
      </c>
      <c r="F44" s="229">
        <v>171549</v>
      </c>
      <c r="G44" s="230" t="s">
        <v>2673</v>
      </c>
      <c r="H44" s="229">
        <v>122</v>
      </c>
    </row>
    <row r="45" spans="2:8" ht="15">
      <c r="B45" s="229">
        <v>183988</v>
      </c>
      <c r="C45" s="230" t="s">
        <v>2674</v>
      </c>
      <c r="D45" s="231">
        <v>14</v>
      </c>
      <c r="F45" s="229">
        <v>815</v>
      </c>
      <c r="G45" s="230" t="s">
        <v>2675</v>
      </c>
      <c r="H45" s="229">
        <v>122</v>
      </c>
    </row>
    <row r="46" spans="2:8" ht="15">
      <c r="B46" s="229">
        <v>183713</v>
      </c>
      <c r="C46" s="230" t="s">
        <v>2676</v>
      </c>
      <c r="D46" s="231">
        <v>14</v>
      </c>
      <c r="F46" s="229">
        <v>816</v>
      </c>
      <c r="G46" s="230" t="s">
        <v>2677</v>
      </c>
      <c r="H46" s="229">
        <v>122</v>
      </c>
    </row>
    <row r="47" spans="2:8" ht="15">
      <c r="B47" s="229">
        <v>767891</v>
      </c>
      <c r="C47" s="230" t="s">
        <v>2678</v>
      </c>
      <c r="D47" s="231">
        <v>14</v>
      </c>
      <c r="F47" s="229">
        <v>200643</v>
      </c>
      <c r="G47" s="230" t="s">
        <v>2679</v>
      </c>
      <c r="H47" s="229">
        <v>122</v>
      </c>
    </row>
    <row r="48" spans="2:8" ht="15">
      <c r="B48" s="229">
        <v>110662</v>
      </c>
      <c r="C48" s="230" t="s">
        <v>2680</v>
      </c>
      <c r="D48" s="231">
        <v>14</v>
      </c>
      <c r="F48" s="229">
        <v>1578</v>
      </c>
      <c r="G48" s="230" t="s">
        <v>2681</v>
      </c>
      <c r="H48" s="229">
        <v>123</v>
      </c>
    </row>
    <row r="49" spans="2:8" ht="15">
      <c r="B49" s="229">
        <v>1038856</v>
      </c>
      <c r="C49" s="230" t="s">
        <v>2682</v>
      </c>
      <c r="D49" s="231">
        <v>14</v>
      </c>
      <c r="F49" s="229">
        <v>33958</v>
      </c>
      <c r="G49" s="230" t="s">
        <v>2683</v>
      </c>
      <c r="H49" s="229">
        <v>123</v>
      </c>
    </row>
    <row r="50" spans="2:8" ht="15">
      <c r="B50" s="229">
        <v>1510466</v>
      </c>
      <c r="C50" s="230" t="s">
        <v>2684</v>
      </c>
      <c r="D50" s="231">
        <v>14</v>
      </c>
      <c r="F50" s="229">
        <v>543</v>
      </c>
      <c r="G50" s="230" t="s">
        <v>2685</v>
      </c>
      <c r="H50" s="229">
        <v>131</v>
      </c>
    </row>
    <row r="51" spans="2:8" ht="15">
      <c r="B51" s="229">
        <v>2319</v>
      </c>
      <c r="C51" s="230" t="s">
        <v>2686</v>
      </c>
      <c r="D51" s="231">
        <v>14</v>
      </c>
      <c r="F51" s="229">
        <v>1236</v>
      </c>
      <c r="G51" s="230" t="s">
        <v>2687</v>
      </c>
      <c r="H51" s="229">
        <v>131</v>
      </c>
    </row>
    <row r="52" spans="2:8" ht="15">
      <c r="B52" s="229">
        <v>68985</v>
      </c>
      <c r="C52" s="230" t="s">
        <v>2688</v>
      </c>
      <c r="D52" s="231">
        <v>14</v>
      </c>
      <c r="F52" s="229">
        <v>91061</v>
      </c>
      <c r="G52" s="230" t="s">
        <v>2689</v>
      </c>
      <c r="H52" s="229">
        <v>131</v>
      </c>
    </row>
  </sheetData>
  <mergeCells count="1">
    <mergeCell ref="A1:BE1"/>
  </mergeCells>
  <hyperlinks>
    <hyperlink ref="A1" r:id="rId1" xr:uid="{00000000-0004-0000-2500-000000000000}"/>
  </hyperlinks>
  <pageMargins left="0.7" right="0.7" top="0.75" bottom="0.75" header="0.3" footer="0.3"/>
  <legacy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outlinePr summaryBelow="0" summaryRight="0"/>
  </sheetPr>
  <dimension ref="A1:D12"/>
  <sheetViews>
    <sheetView workbookViewId="0">
      <selection sqref="A1:D1"/>
    </sheetView>
  </sheetViews>
  <sheetFormatPr defaultColWidth="14.42578125" defaultRowHeight="15.75" customHeight="1"/>
  <cols>
    <col min="1" max="4" width="25.85546875" customWidth="1"/>
  </cols>
  <sheetData>
    <row r="1" spans="1:4" ht="27" customHeight="1">
      <c r="A1" s="286" t="s">
        <v>2690</v>
      </c>
      <c r="B1" s="283"/>
      <c r="C1" s="283"/>
      <c r="D1" s="284"/>
    </row>
    <row r="2" spans="1:4" ht="25.5">
      <c r="A2" s="196" t="s">
        <v>2691</v>
      </c>
      <c r="B2" s="100" t="s">
        <v>2692</v>
      </c>
      <c r="C2" s="232" t="s">
        <v>2693</v>
      </c>
      <c r="D2" s="232" t="s">
        <v>2694</v>
      </c>
    </row>
    <row r="3" spans="1:4" ht="12.75">
      <c r="A3" s="233" t="s">
        <v>2695</v>
      </c>
      <c r="B3" s="233" t="s">
        <v>2696</v>
      </c>
      <c r="C3" s="233" t="s">
        <v>2696</v>
      </c>
      <c r="D3" s="234" t="s">
        <v>2697</v>
      </c>
    </row>
    <row r="4" spans="1:4" ht="12.75">
      <c r="A4" s="233" t="s">
        <v>2698</v>
      </c>
      <c r="B4" s="233" t="s">
        <v>2696</v>
      </c>
      <c r="C4" s="233" t="s">
        <v>2699</v>
      </c>
      <c r="D4" s="234" t="s">
        <v>2697</v>
      </c>
    </row>
    <row r="5" spans="1:4" ht="12.75">
      <c r="A5" s="233" t="s">
        <v>331</v>
      </c>
      <c r="B5" s="233" t="s">
        <v>2699</v>
      </c>
      <c r="C5" s="233" t="s">
        <v>2699</v>
      </c>
      <c r="D5" s="234" t="s">
        <v>2697</v>
      </c>
    </row>
    <row r="6" spans="1:4" ht="12.75">
      <c r="A6" s="233" t="s">
        <v>2700</v>
      </c>
      <c r="B6" s="233" t="s">
        <v>2696</v>
      </c>
      <c r="C6" s="233" t="s">
        <v>2696</v>
      </c>
      <c r="D6" s="234" t="s">
        <v>2697</v>
      </c>
    </row>
    <row r="7" spans="1:4" ht="12.75">
      <c r="A7" s="233" t="s">
        <v>2701</v>
      </c>
      <c r="B7" s="233" t="s">
        <v>2699</v>
      </c>
      <c r="C7" s="233" t="s">
        <v>2699</v>
      </c>
      <c r="D7" s="234" t="s">
        <v>2697</v>
      </c>
    </row>
    <row r="8" spans="1:4" ht="12.75">
      <c r="A8" s="233" t="s">
        <v>2702</v>
      </c>
      <c r="B8" s="233" t="s">
        <v>2699</v>
      </c>
      <c r="C8" s="233" t="s">
        <v>2699</v>
      </c>
      <c r="D8" s="234" t="s">
        <v>2697</v>
      </c>
    </row>
    <row r="9" spans="1:4" ht="12.75">
      <c r="A9" s="233" t="s">
        <v>2703</v>
      </c>
      <c r="B9" s="233" t="s">
        <v>2699</v>
      </c>
      <c r="C9" s="233" t="s">
        <v>2699</v>
      </c>
      <c r="D9" s="234" t="s">
        <v>2704</v>
      </c>
    </row>
    <row r="10" spans="1:4" ht="12.75">
      <c r="A10" s="233" t="s">
        <v>2705</v>
      </c>
      <c r="B10" s="233" t="s">
        <v>2699</v>
      </c>
      <c r="C10" s="233" t="s">
        <v>2699</v>
      </c>
      <c r="D10" s="234" t="s">
        <v>2704</v>
      </c>
    </row>
    <row r="11" spans="1:4" ht="12.75">
      <c r="A11" s="233" t="s">
        <v>2706</v>
      </c>
      <c r="B11" s="233" t="s">
        <v>2699</v>
      </c>
      <c r="C11" s="233" t="s">
        <v>2699</v>
      </c>
      <c r="D11" s="234" t="s">
        <v>2697</v>
      </c>
    </row>
    <row r="12" spans="1:4" ht="12.75">
      <c r="A12" s="233" t="s">
        <v>2707</v>
      </c>
      <c r="B12" s="233" t="s">
        <v>2696</v>
      </c>
      <c r="C12" s="233" t="s">
        <v>2696</v>
      </c>
      <c r="D12" s="234" t="s">
        <v>2697</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workbookViewId="0">
      <selection sqref="A1:R1"/>
    </sheetView>
  </sheetViews>
  <sheetFormatPr defaultColWidth="14.42578125" defaultRowHeight="15.75" customHeight="1"/>
  <cols>
    <col min="1" max="1" width="29.85546875" customWidth="1"/>
    <col min="2" max="2" width="10.140625" customWidth="1"/>
    <col min="3" max="3" width="17" customWidth="1"/>
    <col min="4" max="4" width="14.140625" customWidth="1"/>
    <col min="5" max="6" width="14.7109375" customWidth="1"/>
    <col min="7" max="7" width="13.7109375" customWidth="1"/>
    <col min="8" max="8" width="12.5703125" customWidth="1"/>
    <col min="9" max="9" width="12" customWidth="1"/>
    <col min="10" max="10" width="14.140625" customWidth="1"/>
    <col min="11" max="11" width="10.7109375" customWidth="1"/>
    <col min="12" max="12" width="13" customWidth="1"/>
    <col min="13" max="13" width="14.7109375" customWidth="1"/>
    <col min="14" max="14" width="10.85546875" customWidth="1"/>
    <col min="15" max="15" width="16.5703125" customWidth="1"/>
    <col min="16" max="16" width="8.7109375" customWidth="1"/>
    <col min="17" max="17" width="10.42578125" customWidth="1"/>
    <col min="18" max="18" width="13.140625" customWidth="1"/>
    <col min="19" max="20" width="8.7109375" customWidth="1"/>
    <col min="21" max="21" width="10.28515625" customWidth="1"/>
    <col min="22" max="26" width="8.7109375" customWidth="1"/>
  </cols>
  <sheetData>
    <row r="1" spans="1:26" ht="28.5" customHeight="1">
      <c r="A1" s="280" t="s">
        <v>774</v>
      </c>
      <c r="B1" s="281"/>
      <c r="C1" s="281"/>
      <c r="D1" s="281"/>
      <c r="E1" s="281"/>
      <c r="F1" s="281"/>
      <c r="G1" s="281"/>
      <c r="H1" s="281"/>
      <c r="I1" s="281"/>
      <c r="J1" s="281"/>
      <c r="K1" s="281"/>
      <c r="L1" s="281"/>
      <c r="M1" s="281"/>
      <c r="N1" s="281"/>
      <c r="O1" s="281"/>
      <c r="P1" s="281"/>
      <c r="Q1" s="281"/>
      <c r="R1" s="281"/>
    </row>
    <row r="2" spans="1:26" ht="12.75" customHeight="1">
      <c r="A2" s="82" t="s">
        <v>730</v>
      </c>
      <c r="B2" s="82" t="s">
        <v>731</v>
      </c>
      <c r="C2" s="82" t="s">
        <v>732</v>
      </c>
      <c r="D2" s="82" t="s">
        <v>733</v>
      </c>
      <c r="E2" s="82" t="s">
        <v>734</v>
      </c>
      <c r="F2" s="82" t="s">
        <v>735</v>
      </c>
      <c r="G2" s="82" t="s">
        <v>736</v>
      </c>
      <c r="H2" s="82" t="s">
        <v>737</v>
      </c>
      <c r="I2" s="82"/>
      <c r="J2" s="89" t="s">
        <v>775</v>
      </c>
      <c r="K2" s="89" t="s">
        <v>731</v>
      </c>
      <c r="L2" s="89" t="s">
        <v>736</v>
      </c>
      <c r="M2" s="89" t="s">
        <v>776</v>
      </c>
      <c r="N2" s="89" t="s">
        <v>731</v>
      </c>
      <c r="O2" s="89" t="s">
        <v>736</v>
      </c>
      <c r="P2" s="89" t="s">
        <v>777</v>
      </c>
      <c r="Q2" s="89" t="s">
        <v>731</v>
      </c>
      <c r="R2" s="89" t="s">
        <v>736</v>
      </c>
      <c r="S2" s="83"/>
      <c r="T2" s="83"/>
      <c r="U2" s="83"/>
      <c r="V2" s="83"/>
      <c r="W2" s="83"/>
      <c r="X2" s="83"/>
      <c r="Y2" s="83"/>
      <c r="Z2" s="83"/>
    </row>
    <row r="3" spans="1:26" ht="12.75" customHeight="1">
      <c r="A3" s="87" t="s">
        <v>750</v>
      </c>
      <c r="B3" s="84">
        <v>0</v>
      </c>
      <c r="C3" s="85">
        <v>733.64079207919997</v>
      </c>
      <c r="D3" s="85">
        <v>1.0676633662999999</v>
      </c>
      <c r="E3" s="85">
        <v>4.1023102309999997</v>
      </c>
      <c r="F3" s="88">
        <v>0.26730320130000002</v>
      </c>
      <c r="G3" s="84">
        <v>0</v>
      </c>
      <c r="H3" s="85">
        <v>2610.0810810810999</v>
      </c>
      <c r="K3" s="88">
        <v>5.4054054054054002E-2</v>
      </c>
      <c r="L3" s="88">
        <v>0.94736842105263097</v>
      </c>
      <c r="N3" s="88">
        <v>3.0030030030029999E-3</v>
      </c>
      <c r="O3" s="88">
        <v>2.77777777777777E-2</v>
      </c>
      <c r="Q3" s="88">
        <v>7.5075075075075007E-2</v>
      </c>
      <c r="R3" s="88">
        <v>0.69444444444444398</v>
      </c>
    </row>
    <row r="4" spans="1:26" ht="12.75" customHeight="1">
      <c r="A4" s="80" t="s">
        <v>751</v>
      </c>
      <c r="B4" s="84">
        <v>0</v>
      </c>
      <c r="C4" s="85">
        <v>752.15135313530004</v>
      </c>
      <c r="D4" s="85">
        <v>1.0707227722999999</v>
      </c>
      <c r="E4" s="85">
        <v>4.6732673266999996</v>
      </c>
      <c r="F4" s="88">
        <v>0.26622089110000002</v>
      </c>
      <c r="G4" s="84">
        <v>0</v>
      </c>
      <c r="H4" s="85">
        <v>3372.8258258258002</v>
      </c>
      <c r="K4" s="88">
        <v>5.7057057057056999E-2</v>
      </c>
      <c r="L4" s="88">
        <v>0.95</v>
      </c>
      <c r="N4" s="88">
        <v>3.0030030030029999E-3</v>
      </c>
      <c r="O4" s="88">
        <v>2.77777777777777E-2</v>
      </c>
      <c r="Q4" s="88">
        <v>7.8078078078077998E-2</v>
      </c>
      <c r="R4" s="88">
        <v>0.72222222222222199</v>
      </c>
    </row>
    <row r="5" spans="1:26" ht="12.75" customHeight="1">
      <c r="A5" s="80" t="s">
        <v>754</v>
      </c>
      <c r="B5" s="84">
        <v>1.8018018E-2</v>
      </c>
      <c r="C5" s="85">
        <v>133.6331132075</v>
      </c>
      <c r="D5" s="85">
        <v>1.0036745282999999</v>
      </c>
      <c r="E5" s="85">
        <v>0.47169811319999999</v>
      </c>
      <c r="F5" s="88">
        <v>4.6172706299999998E-2</v>
      </c>
      <c r="G5" s="84">
        <v>1</v>
      </c>
      <c r="H5" s="85">
        <v>538.24324324320003</v>
      </c>
      <c r="K5" s="88">
        <v>1.8018018018018001E-2</v>
      </c>
      <c r="L5" s="88">
        <v>1</v>
      </c>
      <c r="N5" s="88">
        <v>2.4024024024024E-2</v>
      </c>
      <c r="O5" s="88">
        <v>1</v>
      </c>
      <c r="Q5" s="88">
        <v>2.4024024024024E-2</v>
      </c>
      <c r="R5" s="88">
        <v>1</v>
      </c>
    </row>
    <row r="6" spans="1:26" ht="12.75" customHeight="1">
      <c r="A6" s="87" t="s">
        <v>744</v>
      </c>
      <c r="B6" s="84">
        <v>4.5045044999999999E-2</v>
      </c>
      <c r="C6" s="85">
        <v>236.1429666667</v>
      </c>
      <c r="D6" s="85">
        <v>1.0056099999999999</v>
      </c>
      <c r="E6" s="85">
        <v>1.44</v>
      </c>
      <c r="F6" s="88">
        <v>0.18474171619999999</v>
      </c>
      <c r="G6" s="84">
        <v>0.9375</v>
      </c>
      <c r="H6" s="85">
        <v>9399.3483483483997</v>
      </c>
      <c r="K6" s="88">
        <v>4.8048048048047999E-2</v>
      </c>
      <c r="L6" s="88">
        <v>1</v>
      </c>
      <c r="N6" s="88">
        <v>5.7057057057056999E-2</v>
      </c>
      <c r="O6" s="88">
        <v>0.73076923076922995</v>
      </c>
      <c r="Q6" s="88">
        <v>7.8078078078077998E-2</v>
      </c>
      <c r="R6" s="88">
        <v>1</v>
      </c>
    </row>
    <row r="7" spans="1:26" ht="12.75" customHeight="1">
      <c r="A7" s="87" t="s">
        <v>742</v>
      </c>
      <c r="B7" s="84">
        <v>4.5045044999999999E-2</v>
      </c>
      <c r="C7" s="85">
        <v>191.78303333330001</v>
      </c>
      <c r="D7" s="85">
        <v>1.0044033333</v>
      </c>
      <c r="E7" s="85">
        <v>0.97666666670000002</v>
      </c>
      <c r="F7" s="88">
        <v>0.18237148510000001</v>
      </c>
      <c r="G7" s="84">
        <v>0.88235294119999996</v>
      </c>
      <c r="H7" s="85">
        <v>4526.5045045044999</v>
      </c>
      <c r="K7" s="88">
        <v>5.1051051051050997E-2</v>
      </c>
      <c r="L7" s="88">
        <v>1</v>
      </c>
      <c r="N7" s="88">
        <v>5.7057057057056999E-2</v>
      </c>
      <c r="O7" s="88">
        <v>0.76</v>
      </c>
      <c r="Q7" s="88">
        <v>7.5075075075075007E-2</v>
      </c>
      <c r="R7" s="88">
        <v>1</v>
      </c>
    </row>
    <row r="8" spans="1:26" ht="12.75" customHeight="1">
      <c r="A8" s="80" t="s">
        <v>743</v>
      </c>
      <c r="B8" s="84">
        <v>4.5045044999999999E-2</v>
      </c>
      <c r="C8" s="85">
        <v>91.746910299000007</v>
      </c>
      <c r="D8" s="85">
        <v>1.0045581395000001</v>
      </c>
      <c r="E8" s="85">
        <v>0.40531561459999998</v>
      </c>
      <c r="F8" s="88">
        <v>0.16894699669999999</v>
      </c>
      <c r="G8" s="84">
        <v>1</v>
      </c>
      <c r="H8" s="85">
        <v>2944.0570570570999</v>
      </c>
      <c r="K8" s="88">
        <v>4.5045045045045001E-2</v>
      </c>
      <c r="L8" s="88">
        <v>1</v>
      </c>
      <c r="N8" s="88">
        <v>5.7057057057056999E-2</v>
      </c>
      <c r="O8" s="88">
        <v>0.95</v>
      </c>
      <c r="Q8" s="88">
        <v>6.0060060060059997E-2</v>
      </c>
      <c r="R8" s="88">
        <v>1</v>
      </c>
    </row>
    <row r="9" spans="1:26" ht="12.75" customHeight="1">
      <c r="A9" s="80" t="s">
        <v>745</v>
      </c>
      <c r="B9" s="84">
        <v>1.8018018E-2</v>
      </c>
      <c r="C9" s="85">
        <v>271.7789108911</v>
      </c>
      <c r="D9" s="85">
        <v>1.0136237624</v>
      </c>
      <c r="E9" s="85">
        <v>1.5247524751999999</v>
      </c>
      <c r="F9" s="88">
        <v>0.1612267657</v>
      </c>
      <c r="G9" s="84">
        <v>0.66666666669999997</v>
      </c>
      <c r="H9" s="85">
        <v>3508.3963963964002</v>
      </c>
      <c r="K9" s="88">
        <v>2.7027027027027001E-2</v>
      </c>
      <c r="L9" s="88">
        <v>1</v>
      </c>
      <c r="N9" s="88">
        <v>3.3033033033033003E-2</v>
      </c>
      <c r="O9" s="88">
        <v>0.61111111111111105</v>
      </c>
      <c r="Q9" s="88">
        <v>5.4054054054054002E-2</v>
      </c>
      <c r="R9" s="88">
        <v>1</v>
      </c>
    </row>
    <row r="10" spans="1:26" ht="12.75" customHeight="1">
      <c r="A10" s="87" t="s">
        <v>752</v>
      </c>
      <c r="B10" s="84">
        <v>1.5015015E-2</v>
      </c>
      <c r="C10" s="85">
        <v>909.38844370859999</v>
      </c>
      <c r="D10" s="85">
        <v>1.0169701986999999</v>
      </c>
      <c r="E10" s="85">
        <v>2.0066225165999998</v>
      </c>
      <c r="F10" s="88">
        <v>0.22373442239999999</v>
      </c>
      <c r="G10" s="84">
        <v>0.33333333329999998</v>
      </c>
      <c r="H10" s="85">
        <v>3036.6696696696999</v>
      </c>
      <c r="K10" s="88">
        <v>3.9039039039038999E-2</v>
      </c>
      <c r="L10" s="88">
        <v>0.86666666666666603</v>
      </c>
      <c r="N10" s="88">
        <v>1.8018018018018001E-2</v>
      </c>
      <c r="O10" s="88">
        <v>0.23076923076923</v>
      </c>
      <c r="Q10" s="88">
        <v>4.2042042042041997E-2</v>
      </c>
      <c r="R10" s="88">
        <v>0.53846153846153799</v>
      </c>
    </row>
    <row r="11" spans="1:26" ht="12.75" customHeight="1">
      <c r="A11" s="80" t="s">
        <v>746</v>
      </c>
      <c r="B11" s="84">
        <v>3.9039038999999998E-2</v>
      </c>
      <c r="C11" s="85">
        <v>661.05367549669995</v>
      </c>
      <c r="D11" s="85">
        <v>1.0126158940000001</v>
      </c>
      <c r="E11" s="85">
        <v>1.6291390727999999</v>
      </c>
      <c r="F11" s="88">
        <v>0.24493630359999999</v>
      </c>
      <c r="G11" s="84">
        <v>0.56521739130000004</v>
      </c>
      <c r="H11" s="85">
        <v>3863.7537537538001</v>
      </c>
      <c r="K11" s="88">
        <v>5.7057057057056999E-2</v>
      </c>
      <c r="L11" s="88">
        <v>0.82608695652173902</v>
      </c>
      <c r="N11" s="88">
        <v>4.2042042042041997E-2</v>
      </c>
      <c r="O11" s="88">
        <v>0.41176470588235198</v>
      </c>
      <c r="Q11" s="88">
        <v>7.5075075075075007E-2</v>
      </c>
      <c r="R11" s="88">
        <v>0.73529411764705799</v>
      </c>
    </row>
    <row r="12" spans="1:26" ht="12.75" customHeight="1">
      <c r="A12" s="87" t="s">
        <v>755</v>
      </c>
      <c r="B12" s="84">
        <v>4.5045044999999999E-2</v>
      </c>
      <c r="C12" s="85">
        <v>587.81996688740003</v>
      </c>
      <c r="D12" s="85">
        <v>1.0081821192</v>
      </c>
      <c r="E12" s="85">
        <v>0.59602649009999997</v>
      </c>
      <c r="F12" s="88">
        <v>0.20810227719999999</v>
      </c>
      <c r="G12" s="84">
        <v>0.65217391300000005</v>
      </c>
      <c r="H12" s="85">
        <v>4079.8108108107999</v>
      </c>
      <c r="K12" s="88">
        <v>6.6066066066066007E-2</v>
      </c>
      <c r="L12" s="88">
        <v>0.95652173913043403</v>
      </c>
      <c r="N12" s="88">
        <v>4.5045045045045001E-2</v>
      </c>
      <c r="O12" s="88">
        <v>0.483870967741935</v>
      </c>
      <c r="Q12" s="88">
        <v>9.0090090090090003E-2</v>
      </c>
      <c r="R12" s="88">
        <v>0.967741935483871</v>
      </c>
    </row>
    <row r="13" spans="1:26" ht="12.75" customHeight="1">
      <c r="A13" s="80" t="s">
        <v>753</v>
      </c>
      <c r="B13" s="84">
        <v>4.5045044999999999E-2</v>
      </c>
      <c r="C13" s="85">
        <v>587.56162251659998</v>
      </c>
      <c r="D13" s="85">
        <v>1.007615894</v>
      </c>
      <c r="E13" s="85">
        <v>0.56291390730000002</v>
      </c>
      <c r="F13" s="88">
        <v>0.2081678548</v>
      </c>
      <c r="G13" s="84">
        <v>0.65217391300000005</v>
      </c>
      <c r="H13" s="85">
        <v>3740.8618618618998</v>
      </c>
      <c r="K13" s="88">
        <v>6.6066066066066007E-2</v>
      </c>
      <c r="L13" s="88">
        <v>0.95652173913043403</v>
      </c>
      <c r="N13" s="88">
        <v>4.5045045045045001E-2</v>
      </c>
      <c r="O13" s="88">
        <v>0.5</v>
      </c>
      <c r="Q13" s="88">
        <v>8.7087087087086998E-2</v>
      </c>
      <c r="R13" s="88">
        <v>0.96666666666666601</v>
      </c>
    </row>
    <row r="14" spans="1:26" ht="12.75" customHeight="1">
      <c r="A14" s="80" t="s">
        <v>756</v>
      </c>
      <c r="B14" s="84">
        <v>3.6036036E-2</v>
      </c>
      <c r="C14" s="85">
        <v>135.79420138890001</v>
      </c>
      <c r="D14" s="85">
        <v>1.0174375</v>
      </c>
      <c r="E14" s="85">
        <v>0.85069444439999997</v>
      </c>
      <c r="F14" s="88">
        <v>0.12784828379999999</v>
      </c>
      <c r="G14" s="84">
        <v>1</v>
      </c>
      <c r="H14" s="85">
        <v>1444.6726726726999</v>
      </c>
      <c r="K14" s="88">
        <v>3.6036036036036001E-2</v>
      </c>
      <c r="L14" s="88">
        <v>1</v>
      </c>
      <c r="N14" s="88">
        <v>4.8048048048047999E-2</v>
      </c>
      <c r="O14" s="88">
        <v>0.94117647058823495</v>
      </c>
      <c r="Q14" s="88">
        <v>5.1051051051050997E-2</v>
      </c>
      <c r="R14" s="88">
        <v>1</v>
      </c>
    </row>
    <row r="15" spans="1:26" ht="12.75" customHeight="1">
      <c r="A15" s="23" t="s">
        <v>747</v>
      </c>
      <c r="B15" s="84">
        <v>3.6036036E-2</v>
      </c>
      <c r="C15" s="85">
        <v>738.78056291389998</v>
      </c>
      <c r="D15" s="85">
        <v>1.0071589404000001</v>
      </c>
      <c r="E15" s="85">
        <v>0.99337748339999998</v>
      </c>
      <c r="F15" s="88">
        <v>0.15326300330000001</v>
      </c>
      <c r="G15" s="84">
        <v>0.85714285710000004</v>
      </c>
      <c r="H15" s="85">
        <v>12273.990990991</v>
      </c>
      <c r="K15" s="88">
        <v>3.9039039039038999E-2</v>
      </c>
      <c r="L15" s="88">
        <v>0.92857142857142805</v>
      </c>
      <c r="N15" s="88">
        <v>3.6036036036036001E-2</v>
      </c>
      <c r="O15" s="88">
        <v>0.57142857142857095</v>
      </c>
      <c r="Q15" s="88">
        <v>5.4054054054054002E-2</v>
      </c>
      <c r="R15" s="88">
        <v>0.85714285714285698</v>
      </c>
    </row>
    <row r="16" spans="1:26" ht="12.75" customHeight="1">
      <c r="A16" s="23" t="s">
        <v>749</v>
      </c>
      <c r="B16" s="84">
        <v>3.0030029999999999E-2</v>
      </c>
      <c r="C16" s="85">
        <v>682.44277227719999</v>
      </c>
      <c r="D16" s="85">
        <v>1.0092178218000001</v>
      </c>
      <c r="E16" s="85">
        <v>1.702970297</v>
      </c>
      <c r="F16" s="84">
        <v>0.23550894389999999</v>
      </c>
      <c r="G16" s="84">
        <v>0.4545454545</v>
      </c>
      <c r="H16" s="85">
        <v>2458.5915915915998</v>
      </c>
      <c r="K16" s="88">
        <v>6.0060060060059997E-2</v>
      </c>
      <c r="L16" s="88">
        <v>0.90909090909090895</v>
      </c>
      <c r="N16" s="88">
        <v>3.3033033033033003E-2</v>
      </c>
      <c r="O16" s="88">
        <v>0.34375</v>
      </c>
      <c r="Q16" s="88">
        <v>7.2072072072072002E-2</v>
      </c>
      <c r="R16" s="88">
        <v>0.75</v>
      </c>
    </row>
    <row r="17" spans="1:21" ht="12.75" customHeight="1">
      <c r="A17" s="23" t="s">
        <v>757</v>
      </c>
      <c r="B17" s="84">
        <v>3.6036036E-2</v>
      </c>
      <c r="C17" s="85">
        <v>579.15834983499997</v>
      </c>
      <c r="D17" s="85">
        <v>1.0087524752000001</v>
      </c>
      <c r="E17" s="85">
        <v>0.64686468649999995</v>
      </c>
      <c r="F17" s="84">
        <v>0.20229158420000001</v>
      </c>
      <c r="G17" s="84">
        <v>0.63157894739999998</v>
      </c>
      <c r="H17" s="85">
        <v>3935.5165165164999</v>
      </c>
      <c r="K17" s="88">
        <v>4.8048048048047999E-2</v>
      </c>
      <c r="L17" s="88">
        <v>0.84210526315789402</v>
      </c>
      <c r="N17" s="88">
        <v>4.2042042042041997E-2</v>
      </c>
      <c r="O17" s="88">
        <v>0.46666666666666601</v>
      </c>
      <c r="Q17" s="88">
        <v>6.6066066066066007E-2</v>
      </c>
      <c r="R17" s="88">
        <v>0.73333333333333295</v>
      </c>
    </row>
    <row r="18" spans="1:21" ht="12.75" customHeight="1">
      <c r="A18" s="81" t="s">
        <v>748</v>
      </c>
      <c r="B18" s="84">
        <v>0</v>
      </c>
      <c r="C18" s="85">
        <v>757.53307947020005</v>
      </c>
      <c r="D18" s="85">
        <v>1.0120662251999999</v>
      </c>
      <c r="E18" s="85">
        <v>1.4072847682</v>
      </c>
      <c r="F18" s="88">
        <v>0.1859150165</v>
      </c>
      <c r="G18" s="84">
        <v>0</v>
      </c>
      <c r="H18" s="85">
        <v>8928.9129129128996</v>
      </c>
      <c r="K18" s="88">
        <v>3.0030030030029999E-2</v>
      </c>
      <c r="L18" s="88">
        <v>0.76923076923076905</v>
      </c>
      <c r="N18" s="88">
        <v>0</v>
      </c>
      <c r="O18" s="88">
        <v>0</v>
      </c>
      <c r="Q18" s="88">
        <v>3.6036036036036001E-2</v>
      </c>
      <c r="R18" s="88">
        <v>0.63157894736842102</v>
      </c>
    </row>
    <row r="19" spans="1:21" ht="12.75" customHeight="1">
      <c r="A19" s="87" t="s">
        <v>758</v>
      </c>
      <c r="B19" s="84">
        <v>0</v>
      </c>
      <c r="C19" s="85">
        <v>218.0088888889</v>
      </c>
      <c r="D19" s="85">
        <v>1.0151111111</v>
      </c>
      <c r="E19" s="85">
        <v>0.33333333329999998</v>
      </c>
      <c r="F19" s="88">
        <v>2.345545E-4</v>
      </c>
      <c r="G19" s="84">
        <v>0</v>
      </c>
      <c r="H19" s="85">
        <v>0</v>
      </c>
      <c r="K19" s="88">
        <v>0</v>
      </c>
      <c r="L19" s="88">
        <v>0</v>
      </c>
      <c r="N19" s="88">
        <v>0</v>
      </c>
      <c r="O19" s="88">
        <v>0</v>
      </c>
      <c r="Q19" s="88">
        <v>0</v>
      </c>
      <c r="R19" s="88">
        <v>0</v>
      </c>
    </row>
    <row r="20" spans="1:21" ht="12.75" customHeight="1">
      <c r="A20" s="80" t="s">
        <v>741</v>
      </c>
      <c r="B20" s="84">
        <v>0.35735735740000002</v>
      </c>
      <c r="C20" s="85">
        <v>0</v>
      </c>
      <c r="D20" s="85">
        <v>1.1119702970000001</v>
      </c>
      <c r="E20" s="85">
        <v>0</v>
      </c>
      <c r="F20" s="84">
        <v>0.69433986800000003</v>
      </c>
      <c r="G20" s="84">
        <v>1</v>
      </c>
      <c r="H20" s="85">
        <v>375165.52252252301</v>
      </c>
      <c r="K20" s="88">
        <v>0.35735735735735702</v>
      </c>
      <c r="L20" s="88">
        <v>1</v>
      </c>
      <c r="N20" s="88">
        <v>0.45045045045045001</v>
      </c>
      <c r="O20" s="88">
        <v>1</v>
      </c>
      <c r="Q20" s="88">
        <v>0.45045045045045001</v>
      </c>
      <c r="R20" s="88">
        <v>1</v>
      </c>
    </row>
    <row r="21" spans="1:21" ht="12.75" customHeight="1"/>
    <row r="22" spans="1:21" ht="12.75" customHeight="1">
      <c r="A22" s="81" t="s">
        <v>759</v>
      </c>
      <c r="I22" s="87" t="s">
        <v>778</v>
      </c>
      <c r="K22" s="81" t="s">
        <v>779</v>
      </c>
      <c r="L22" s="82" t="s">
        <v>731</v>
      </c>
      <c r="M22" s="82" t="s">
        <v>732</v>
      </c>
      <c r="N22" s="82" t="s">
        <v>733</v>
      </c>
      <c r="O22" s="82" t="s">
        <v>734</v>
      </c>
      <c r="P22" s="82" t="s">
        <v>735</v>
      </c>
      <c r="Q22" s="82" t="s">
        <v>736</v>
      </c>
      <c r="R22" s="82" t="s">
        <v>737</v>
      </c>
      <c r="S22" s="89" t="s">
        <v>777</v>
      </c>
      <c r="T22" s="89" t="s">
        <v>731</v>
      </c>
      <c r="U22" s="89" t="s">
        <v>736</v>
      </c>
    </row>
    <row r="23" spans="1:21" ht="12.75" customHeight="1">
      <c r="A23" s="87" t="s">
        <v>780</v>
      </c>
      <c r="B23" s="87">
        <v>0</v>
      </c>
      <c r="C23" s="87">
        <v>0</v>
      </c>
      <c r="D23" s="87">
        <v>17</v>
      </c>
      <c r="E23" s="87">
        <v>0</v>
      </c>
      <c r="F23" s="87">
        <v>0</v>
      </c>
      <c r="G23" s="87">
        <v>0</v>
      </c>
      <c r="H23" s="87">
        <v>0</v>
      </c>
      <c r="I23" s="87">
        <v>17</v>
      </c>
      <c r="L23" s="84">
        <f t="shared" ref="L23:R23" si="0">SUM(B3:B19)/17</f>
        <v>2.6673732529411763E-2</v>
      </c>
      <c r="M23" s="98">
        <f t="shared" si="0"/>
        <v>486.37756723502946</v>
      </c>
      <c r="N23" s="98">
        <f t="shared" si="0"/>
        <v>1.0167872989235296</v>
      </c>
      <c r="O23" s="98">
        <f t="shared" si="0"/>
        <v>1.4307786721764706</v>
      </c>
      <c r="P23" s="84">
        <f t="shared" si="0"/>
        <v>0.18041094156470594</v>
      </c>
      <c r="Q23" s="84">
        <f t="shared" si="0"/>
        <v>0.5666285539705882</v>
      </c>
      <c r="R23" s="98">
        <f t="shared" si="0"/>
        <v>4156.6021904257286</v>
      </c>
      <c r="T23" s="84">
        <f t="shared" ref="T23:U23" si="1">SUM(Q3:Q19)/17</f>
        <v>5.9883412824589248E-2</v>
      </c>
      <c r="U23" s="84">
        <f t="shared" si="1"/>
        <v>0.79981682722178893</v>
      </c>
    </row>
    <row r="24" spans="1:21" ht="12.75" customHeight="1">
      <c r="A24" s="87" t="s">
        <v>743</v>
      </c>
      <c r="B24" s="87">
        <v>1</v>
      </c>
      <c r="C24" s="87">
        <v>1</v>
      </c>
      <c r="D24" s="87">
        <v>2</v>
      </c>
      <c r="E24" s="87">
        <v>2</v>
      </c>
      <c r="F24" s="87">
        <v>12</v>
      </c>
      <c r="G24" s="87">
        <v>0</v>
      </c>
      <c r="H24" s="87">
        <v>12</v>
      </c>
      <c r="I24" s="87">
        <v>30</v>
      </c>
      <c r="P24" s="84"/>
      <c r="Q24" s="84"/>
      <c r="R24" s="84"/>
    </row>
    <row r="25" spans="1:21" ht="12.75" customHeight="1">
      <c r="A25" s="87" t="s">
        <v>742</v>
      </c>
      <c r="B25" s="87">
        <v>1</v>
      </c>
      <c r="C25" s="87">
        <v>4</v>
      </c>
      <c r="D25" s="87">
        <v>1</v>
      </c>
      <c r="E25" s="87">
        <v>8</v>
      </c>
      <c r="F25" s="87">
        <v>11</v>
      </c>
      <c r="G25" s="87">
        <v>5</v>
      </c>
      <c r="H25" s="87">
        <v>4</v>
      </c>
      <c r="I25" s="87">
        <v>34</v>
      </c>
    </row>
    <row r="26" spans="1:21" ht="12.75" customHeight="1">
      <c r="A26" s="87" t="s">
        <v>744</v>
      </c>
      <c r="B26" s="87">
        <v>1</v>
      </c>
      <c r="C26" s="87">
        <v>6</v>
      </c>
      <c r="D26" s="87">
        <v>3</v>
      </c>
      <c r="E26" s="87">
        <v>11</v>
      </c>
      <c r="F26" s="87">
        <v>9</v>
      </c>
      <c r="G26" s="87">
        <v>4</v>
      </c>
      <c r="H26" s="87">
        <v>2</v>
      </c>
      <c r="I26" s="87">
        <v>36</v>
      </c>
    </row>
    <row r="27" spans="1:21" ht="12.75" customHeight="1">
      <c r="A27" s="87" t="s">
        <v>753</v>
      </c>
      <c r="B27" s="87">
        <v>1</v>
      </c>
      <c r="C27" s="87">
        <v>9</v>
      </c>
      <c r="D27" s="87">
        <v>5</v>
      </c>
      <c r="E27" s="87">
        <v>4</v>
      </c>
      <c r="F27" s="87">
        <v>6</v>
      </c>
      <c r="G27" s="87">
        <v>8</v>
      </c>
      <c r="H27" s="87">
        <v>8</v>
      </c>
      <c r="I27" s="87">
        <v>41</v>
      </c>
    </row>
    <row r="28" spans="1:21" ht="12.75" customHeight="1">
      <c r="A28" s="87" t="s">
        <v>755</v>
      </c>
      <c r="B28" s="87">
        <v>1</v>
      </c>
      <c r="C28" s="87">
        <v>10</v>
      </c>
      <c r="D28" s="87">
        <v>6</v>
      </c>
      <c r="E28" s="87">
        <v>5</v>
      </c>
      <c r="F28" s="87">
        <v>7</v>
      </c>
      <c r="G28" s="87">
        <v>8</v>
      </c>
      <c r="H28" s="87">
        <v>5</v>
      </c>
      <c r="I28" s="87">
        <v>42</v>
      </c>
    </row>
    <row r="29" spans="1:21" ht="12.75" customHeight="1">
      <c r="A29" s="87" t="s">
        <v>754</v>
      </c>
      <c r="B29" s="87">
        <v>11</v>
      </c>
      <c r="C29" s="87">
        <v>2</v>
      </c>
      <c r="D29" s="87">
        <v>0</v>
      </c>
      <c r="E29" s="87">
        <v>3</v>
      </c>
      <c r="F29" s="87">
        <v>16</v>
      </c>
      <c r="G29" s="87">
        <v>0</v>
      </c>
      <c r="H29" s="87">
        <v>16</v>
      </c>
      <c r="I29" s="87">
        <v>48</v>
      </c>
    </row>
    <row r="30" spans="1:21" ht="12.75" customHeight="1">
      <c r="A30" s="23" t="s">
        <v>757</v>
      </c>
      <c r="B30" s="87">
        <v>7</v>
      </c>
      <c r="C30" s="87">
        <v>8</v>
      </c>
      <c r="D30" s="87">
        <v>7</v>
      </c>
      <c r="E30" s="87">
        <v>6</v>
      </c>
      <c r="F30" s="87">
        <v>8</v>
      </c>
      <c r="G30" s="87">
        <v>10</v>
      </c>
      <c r="H30" s="87">
        <v>6</v>
      </c>
      <c r="I30" s="87">
        <v>52</v>
      </c>
    </row>
    <row r="31" spans="1:21" ht="12.75" customHeight="1">
      <c r="A31" s="23" t="s">
        <v>747</v>
      </c>
      <c r="B31" s="87">
        <v>7</v>
      </c>
      <c r="C31" s="87">
        <v>14</v>
      </c>
      <c r="D31" s="87">
        <v>4</v>
      </c>
      <c r="E31" s="87">
        <v>9</v>
      </c>
      <c r="F31" s="87">
        <v>14</v>
      </c>
      <c r="G31" s="87">
        <v>6</v>
      </c>
      <c r="H31" s="87">
        <v>1</v>
      </c>
      <c r="I31" s="87">
        <v>55</v>
      </c>
    </row>
    <row r="32" spans="1:21" ht="12.75" customHeight="1">
      <c r="A32" s="87" t="s">
        <v>746</v>
      </c>
      <c r="B32" s="87">
        <v>6</v>
      </c>
      <c r="C32" s="87">
        <v>11</v>
      </c>
      <c r="D32" s="87">
        <v>10</v>
      </c>
      <c r="E32" s="87">
        <v>13</v>
      </c>
      <c r="F32" s="87">
        <v>3</v>
      </c>
      <c r="G32" s="87">
        <v>11</v>
      </c>
      <c r="H32" s="87">
        <v>7</v>
      </c>
      <c r="I32" s="87">
        <v>61</v>
      </c>
    </row>
    <row r="33" spans="1:9" ht="12.75" customHeight="1">
      <c r="A33" s="87" t="s">
        <v>756</v>
      </c>
      <c r="B33" s="87">
        <v>7</v>
      </c>
      <c r="C33" s="87">
        <v>3</v>
      </c>
      <c r="D33" s="87">
        <v>14</v>
      </c>
      <c r="E33" s="87">
        <v>7</v>
      </c>
      <c r="F33" s="87">
        <v>15</v>
      </c>
      <c r="G33" s="87">
        <v>0</v>
      </c>
      <c r="H33" s="87">
        <v>15</v>
      </c>
      <c r="I33" s="87">
        <v>61</v>
      </c>
    </row>
    <row r="34" spans="1:9" ht="12.75" customHeight="1">
      <c r="A34" s="87" t="s">
        <v>745</v>
      </c>
      <c r="B34" s="87">
        <v>11</v>
      </c>
      <c r="C34" s="87">
        <v>7</v>
      </c>
      <c r="D34" s="87">
        <v>11</v>
      </c>
      <c r="E34" s="87">
        <v>12</v>
      </c>
      <c r="F34" s="87">
        <v>13</v>
      </c>
      <c r="G34" s="87">
        <v>7</v>
      </c>
      <c r="H34" s="87">
        <v>9</v>
      </c>
      <c r="I34" s="87">
        <v>70</v>
      </c>
    </row>
    <row r="35" spans="1:9" ht="12.75" customHeight="1">
      <c r="A35" s="23" t="s">
        <v>749</v>
      </c>
      <c r="B35" s="87">
        <v>10</v>
      </c>
      <c r="C35" s="87">
        <v>12</v>
      </c>
      <c r="D35" s="87">
        <v>8</v>
      </c>
      <c r="E35" s="87">
        <v>14</v>
      </c>
      <c r="F35" s="87">
        <v>4</v>
      </c>
      <c r="G35" s="87">
        <v>12</v>
      </c>
      <c r="H35" s="87">
        <v>14</v>
      </c>
      <c r="I35" s="87">
        <v>74</v>
      </c>
    </row>
    <row r="36" spans="1:9" ht="12.75" customHeight="1">
      <c r="A36" s="23" t="s">
        <v>748</v>
      </c>
      <c r="B36" s="87">
        <v>14</v>
      </c>
      <c r="C36" s="87">
        <v>16</v>
      </c>
      <c r="D36" s="87">
        <v>9</v>
      </c>
      <c r="E36" s="87">
        <v>10</v>
      </c>
      <c r="F36" s="87">
        <v>10</v>
      </c>
      <c r="G36" s="87">
        <v>14</v>
      </c>
      <c r="H36" s="87">
        <v>3</v>
      </c>
      <c r="I36" s="87">
        <v>76</v>
      </c>
    </row>
    <row r="37" spans="1:9" ht="12.75" customHeight="1">
      <c r="A37" s="87" t="s">
        <v>758</v>
      </c>
      <c r="B37" s="87">
        <v>14</v>
      </c>
      <c r="C37" s="87">
        <v>5</v>
      </c>
      <c r="D37" s="87">
        <v>12</v>
      </c>
      <c r="E37" s="87">
        <v>1</v>
      </c>
      <c r="F37" s="87">
        <v>17</v>
      </c>
      <c r="G37" s="87">
        <v>14</v>
      </c>
      <c r="H37" s="87">
        <v>17</v>
      </c>
      <c r="I37" s="87">
        <v>80</v>
      </c>
    </row>
    <row r="38" spans="1:9" ht="12.75" customHeight="1">
      <c r="A38" s="87" t="s">
        <v>750</v>
      </c>
      <c r="B38" s="87">
        <v>14</v>
      </c>
      <c r="C38" s="87">
        <v>13</v>
      </c>
      <c r="D38" s="87">
        <v>15</v>
      </c>
      <c r="E38" s="87">
        <v>16</v>
      </c>
      <c r="F38" s="87">
        <v>1</v>
      </c>
      <c r="G38" s="87">
        <v>14</v>
      </c>
      <c r="H38" s="87">
        <v>13</v>
      </c>
      <c r="I38" s="87">
        <v>86</v>
      </c>
    </row>
    <row r="39" spans="1:9" ht="12.75" customHeight="1">
      <c r="A39" s="87" t="s">
        <v>752</v>
      </c>
      <c r="B39" s="87">
        <v>13</v>
      </c>
      <c r="C39" s="87">
        <v>17</v>
      </c>
      <c r="D39" s="87">
        <v>13</v>
      </c>
      <c r="E39" s="87">
        <v>15</v>
      </c>
      <c r="F39" s="87">
        <v>5</v>
      </c>
      <c r="G39" s="87">
        <v>13</v>
      </c>
      <c r="H39" s="87">
        <v>11</v>
      </c>
      <c r="I39" s="87">
        <v>87</v>
      </c>
    </row>
    <row r="40" spans="1:9" ht="12.75" customHeight="1">
      <c r="A40" s="87" t="s">
        <v>751</v>
      </c>
      <c r="B40" s="87">
        <v>14</v>
      </c>
      <c r="C40" s="87">
        <v>15</v>
      </c>
      <c r="D40" s="87">
        <v>16</v>
      </c>
      <c r="E40" s="87">
        <v>17</v>
      </c>
      <c r="F40" s="87">
        <v>2</v>
      </c>
      <c r="G40" s="87">
        <v>14</v>
      </c>
      <c r="H40" s="87">
        <v>10</v>
      </c>
      <c r="I40" s="87">
        <v>88</v>
      </c>
    </row>
    <row r="41" spans="1:9" ht="12.75" customHeight="1"/>
    <row r="42" spans="1:9" ht="12.75" customHeight="1"/>
    <row r="43" spans="1:9" ht="12.75" customHeight="1"/>
    <row r="44" spans="1:9" ht="12.75" customHeight="1"/>
    <row r="45" spans="1:9" ht="12.75" customHeight="1"/>
    <row r="46" spans="1:9" ht="12.75" customHeight="1"/>
    <row r="47" spans="1:9" ht="12.75" customHeight="1"/>
    <row r="48" spans="1: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mergeCells count="1">
    <mergeCell ref="A1:R1"/>
  </mergeCells>
  <pageMargins left="0.78749999999999998" right="0.78749999999999998" top="1.05277777777778" bottom="1.05277777777778" header="0" footer="0"/>
  <pageSetup paperSize="9" orientation="portrait"/>
  <headerFooter>
    <oddHeader>&amp;C&amp;A</oddHeader>
    <oddFooter>&amp;CPage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outlinePr summaryBelow="0" summaryRight="0"/>
  </sheetPr>
  <dimension ref="A1:H1007"/>
  <sheetViews>
    <sheetView workbookViewId="0">
      <selection sqref="A1:H1"/>
    </sheetView>
  </sheetViews>
  <sheetFormatPr defaultColWidth="14.42578125" defaultRowHeight="15.75" customHeight="1"/>
  <cols>
    <col min="1" max="1" width="16" customWidth="1"/>
    <col min="3" max="3" width="18.140625" customWidth="1"/>
    <col min="4" max="4" width="22" customWidth="1"/>
    <col min="6" max="6" width="18.7109375" customWidth="1"/>
    <col min="7" max="7" width="22.28515625" customWidth="1"/>
  </cols>
  <sheetData>
    <row r="1" spans="1:8" ht="103.5" customHeight="1">
      <c r="A1" s="286" t="s">
        <v>2708</v>
      </c>
      <c r="B1" s="283"/>
      <c r="C1" s="283"/>
      <c r="D1" s="283"/>
      <c r="E1" s="283"/>
      <c r="F1" s="283"/>
      <c r="G1" s="283"/>
      <c r="H1" s="284"/>
    </row>
    <row r="2" spans="1:8" ht="12.75">
      <c r="A2" s="222" t="s">
        <v>2709</v>
      </c>
      <c r="B2" s="165" t="s">
        <v>42</v>
      </c>
      <c r="C2" s="222" t="s">
        <v>2710</v>
      </c>
      <c r="D2" s="222" t="s">
        <v>2711</v>
      </c>
      <c r="E2" s="222" t="s">
        <v>39</v>
      </c>
      <c r="F2" s="222" t="s">
        <v>2712</v>
      </c>
      <c r="G2" s="223" t="s">
        <v>2713</v>
      </c>
      <c r="H2" s="222" t="s">
        <v>2714</v>
      </c>
    </row>
    <row r="3" spans="1:8" ht="12.75">
      <c r="A3" s="124" t="s">
        <v>182</v>
      </c>
      <c r="B3" s="218" t="s">
        <v>2715</v>
      </c>
      <c r="C3" s="235">
        <v>2.17</v>
      </c>
      <c r="D3" s="235">
        <v>1961.09</v>
      </c>
      <c r="E3" s="124" t="s">
        <v>2716</v>
      </c>
      <c r="F3" s="124" t="s">
        <v>2717</v>
      </c>
      <c r="G3" s="124" t="s">
        <v>2699</v>
      </c>
      <c r="H3" s="167"/>
    </row>
    <row r="4" spans="1:8" ht="12.75">
      <c r="A4" s="123" t="s">
        <v>89</v>
      </c>
      <c r="B4" s="122" t="s">
        <v>94</v>
      </c>
      <c r="C4" s="122">
        <v>7.07</v>
      </c>
      <c r="D4" s="122">
        <v>42.02</v>
      </c>
      <c r="E4" s="124" t="s">
        <v>2716</v>
      </c>
      <c r="F4" s="124" t="s">
        <v>2717</v>
      </c>
      <c r="G4" s="124" t="s">
        <v>2699</v>
      </c>
      <c r="H4" s="167"/>
    </row>
    <row r="5" spans="1:8" ht="12.75">
      <c r="A5" s="123" t="s">
        <v>117</v>
      </c>
      <c r="B5" s="122" t="s">
        <v>123</v>
      </c>
      <c r="C5" s="122">
        <v>44.41</v>
      </c>
      <c r="D5" s="122">
        <v>262.74</v>
      </c>
      <c r="E5" s="124" t="s">
        <v>2716</v>
      </c>
      <c r="F5" s="124" t="s">
        <v>2717</v>
      </c>
      <c r="G5" s="124" t="s">
        <v>2699</v>
      </c>
      <c r="H5" s="167"/>
    </row>
    <row r="6" spans="1:8" ht="12.75">
      <c r="A6" s="123" t="s">
        <v>134</v>
      </c>
      <c r="B6" s="218" t="s">
        <v>135</v>
      </c>
      <c r="C6" s="122">
        <v>10.220000000000001</v>
      </c>
      <c r="D6" s="122">
        <v>100.75</v>
      </c>
      <c r="E6" s="124" t="s">
        <v>2716</v>
      </c>
      <c r="F6" s="124" t="s">
        <v>2717</v>
      </c>
      <c r="G6" s="124" t="s">
        <v>2699</v>
      </c>
      <c r="H6" s="167"/>
    </row>
    <row r="7" spans="1:8" ht="12.75">
      <c r="A7" s="123" t="s">
        <v>2718</v>
      </c>
      <c r="B7" s="122" t="s">
        <v>140</v>
      </c>
      <c r="C7" s="122">
        <v>16.63</v>
      </c>
      <c r="D7" s="122">
        <v>320.99</v>
      </c>
      <c r="E7" s="124" t="s">
        <v>2716</v>
      </c>
      <c r="F7" s="124" t="s">
        <v>2717</v>
      </c>
      <c r="G7" s="124" t="s">
        <v>2699</v>
      </c>
      <c r="H7" s="167"/>
    </row>
    <row r="8" spans="1:8" ht="12.75">
      <c r="A8" s="124" t="s">
        <v>60</v>
      </c>
      <c r="B8" s="122" t="s">
        <v>61</v>
      </c>
      <c r="C8" s="122">
        <v>63.98</v>
      </c>
      <c r="D8" s="122">
        <v>979.27</v>
      </c>
      <c r="E8" s="124" t="s">
        <v>2716</v>
      </c>
      <c r="F8" s="124" t="s">
        <v>2717</v>
      </c>
      <c r="G8" s="124" t="s">
        <v>2699</v>
      </c>
      <c r="H8" s="167"/>
    </row>
    <row r="9" spans="1:8" ht="12.75">
      <c r="A9" s="123" t="s">
        <v>72</v>
      </c>
      <c r="B9" s="218">
        <v>1</v>
      </c>
      <c r="C9" s="122">
        <v>34.130000000000003</v>
      </c>
      <c r="D9" s="122">
        <v>56.63</v>
      </c>
      <c r="E9" s="124" t="s">
        <v>2716</v>
      </c>
      <c r="F9" s="124" t="s">
        <v>2717</v>
      </c>
      <c r="G9" s="124" t="s">
        <v>2699</v>
      </c>
      <c r="H9" s="167"/>
    </row>
    <row r="10" spans="1:8" ht="12.75">
      <c r="A10" s="123" t="s">
        <v>264</v>
      </c>
      <c r="B10" s="122" t="s">
        <v>265</v>
      </c>
      <c r="C10" s="122">
        <v>70.239999999999995</v>
      </c>
      <c r="D10" s="122">
        <v>12.62</v>
      </c>
      <c r="E10" s="123" t="s">
        <v>2716</v>
      </c>
      <c r="F10" s="123" t="s">
        <v>2719</v>
      </c>
      <c r="G10" s="123" t="s">
        <v>2699</v>
      </c>
      <c r="H10" s="167"/>
    </row>
    <row r="11" spans="1:8" ht="12.75">
      <c r="A11" s="123" t="s">
        <v>264</v>
      </c>
      <c r="B11" s="122" t="s">
        <v>265</v>
      </c>
      <c r="C11" s="122">
        <v>69.41</v>
      </c>
      <c r="D11" s="122">
        <v>7.05</v>
      </c>
      <c r="E11" s="123" t="s">
        <v>2720</v>
      </c>
      <c r="F11" s="123" t="s">
        <v>2719</v>
      </c>
      <c r="G11" s="123" t="s">
        <v>2699</v>
      </c>
      <c r="H11" s="167"/>
    </row>
    <row r="12" spans="1:8" ht="12.75">
      <c r="A12" s="123" t="s">
        <v>264</v>
      </c>
      <c r="B12" s="122" t="s">
        <v>270</v>
      </c>
      <c r="C12" s="122">
        <v>40.36</v>
      </c>
      <c r="D12" s="122">
        <v>5.54</v>
      </c>
      <c r="E12" s="123" t="s">
        <v>2716</v>
      </c>
      <c r="F12" s="123" t="s">
        <v>2719</v>
      </c>
      <c r="G12" s="123" t="s">
        <v>2696</v>
      </c>
      <c r="H12" s="167"/>
    </row>
    <row r="13" spans="1:8" ht="12.75">
      <c r="A13" s="123" t="s">
        <v>264</v>
      </c>
      <c r="B13" s="122" t="s">
        <v>270</v>
      </c>
      <c r="C13" s="122">
        <v>50.92</v>
      </c>
      <c r="D13" s="122">
        <v>2.58</v>
      </c>
      <c r="E13" s="123" t="s">
        <v>2720</v>
      </c>
      <c r="F13" s="123" t="s">
        <v>2719</v>
      </c>
      <c r="G13" s="123" t="s">
        <v>2696</v>
      </c>
      <c r="H13" s="167"/>
    </row>
    <row r="14" spans="1:8" ht="12.75">
      <c r="A14" s="123" t="s">
        <v>331</v>
      </c>
      <c r="B14" s="122" t="s">
        <v>2721</v>
      </c>
      <c r="C14" s="122">
        <v>6.47</v>
      </c>
      <c r="D14" s="122">
        <v>93.53</v>
      </c>
      <c r="E14" s="123" t="s">
        <v>2716</v>
      </c>
      <c r="F14" s="123" t="s">
        <v>2719</v>
      </c>
      <c r="G14" s="123" t="s">
        <v>2699</v>
      </c>
      <c r="H14" s="167"/>
    </row>
    <row r="15" spans="1:8" ht="12.75">
      <c r="A15" s="123" t="s">
        <v>274</v>
      </c>
      <c r="B15" s="122" t="s">
        <v>275</v>
      </c>
      <c r="C15" s="122">
        <v>9.33</v>
      </c>
      <c r="D15" s="122">
        <v>12.36</v>
      </c>
      <c r="E15" s="123" t="s">
        <v>2716</v>
      </c>
      <c r="F15" s="123" t="s">
        <v>2719</v>
      </c>
      <c r="G15" s="123" t="s">
        <v>2699</v>
      </c>
      <c r="H15" s="167"/>
    </row>
    <row r="16" spans="1:8" ht="12.75">
      <c r="A16" s="123" t="s">
        <v>274</v>
      </c>
      <c r="B16" s="122" t="s">
        <v>275</v>
      </c>
      <c r="C16" s="122">
        <v>52.22</v>
      </c>
      <c r="D16" s="122">
        <v>4.97</v>
      </c>
      <c r="E16" s="123" t="s">
        <v>2720</v>
      </c>
      <c r="F16" s="123" t="s">
        <v>2719</v>
      </c>
      <c r="G16" s="123" t="s">
        <v>2699</v>
      </c>
      <c r="H16" s="167"/>
    </row>
    <row r="17" spans="1:8" ht="12.75">
      <c r="A17" s="123" t="s">
        <v>274</v>
      </c>
      <c r="B17" s="122" t="s">
        <v>279</v>
      </c>
      <c r="C17" s="122">
        <v>41.4</v>
      </c>
      <c r="D17" s="122">
        <v>75.209999999999994</v>
      </c>
      <c r="E17" s="123" t="s">
        <v>2716</v>
      </c>
      <c r="F17" s="123" t="s">
        <v>2719</v>
      </c>
      <c r="G17" s="123" t="s">
        <v>2696</v>
      </c>
      <c r="H17" s="167"/>
    </row>
    <row r="18" spans="1:8" ht="12.75">
      <c r="A18" s="123" t="s">
        <v>274</v>
      </c>
      <c r="B18" s="122" t="s">
        <v>279</v>
      </c>
      <c r="C18" s="122">
        <v>203.75</v>
      </c>
      <c r="D18" s="122">
        <v>13.61</v>
      </c>
      <c r="E18" s="123" t="s">
        <v>2720</v>
      </c>
      <c r="F18" s="123" t="s">
        <v>2719</v>
      </c>
      <c r="G18" s="123" t="s">
        <v>2696</v>
      </c>
      <c r="H18" s="167"/>
    </row>
    <row r="19" spans="1:8" ht="12.75">
      <c r="A19" s="123" t="s">
        <v>241</v>
      </c>
      <c r="B19" s="122" t="s">
        <v>514</v>
      </c>
      <c r="C19" s="122">
        <v>71.11</v>
      </c>
      <c r="D19" s="122">
        <v>22.4</v>
      </c>
      <c r="E19" s="123" t="s">
        <v>2716</v>
      </c>
      <c r="F19" s="123" t="s">
        <v>2719</v>
      </c>
      <c r="G19" s="123" t="s">
        <v>2699</v>
      </c>
      <c r="H19" s="167"/>
    </row>
    <row r="20" spans="1:8" ht="12.75">
      <c r="A20" s="123" t="s">
        <v>241</v>
      </c>
      <c r="B20" s="122" t="s">
        <v>514</v>
      </c>
      <c r="C20" s="122">
        <v>135.56</v>
      </c>
      <c r="D20" s="122">
        <v>51.88</v>
      </c>
      <c r="E20" s="123" t="s">
        <v>2720</v>
      </c>
      <c r="F20" s="123" t="s">
        <v>2719</v>
      </c>
      <c r="G20" s="123" t="s">
        <v>2699</v>
      </c>
      <c r="H20" s="167"/>
    </row>
    <row r="21" spans="1:8" ht="12.75">
      <c r="A21" s="123" t="s">
        <v>227</v>
      </c>
      <c r="B21" s="218">
        <v>1</v>
      </c>
      <c r="C21" s="122">
        <v>51.77</v>
      </c>
      <c r="D21" s="122">
        <v>19.46</v>
      </c>
      <c r="E21" s="123" t="s">
        <v>2716</v>
      </c>
      <c r="F21" s="123" t="s">
        <v>2719</v>
      </c>
      <c r="G21" s="123" t="s">
        <v>2699</v>
      </c>
      <c r="H21" s="167"/>
    </row>
    <row r="22" spans="1:8" ht="12.75">
      <c r="A22" s="123" t="s">
        <v>328</v>
      </c>
      <c r="B22" s="122">
        <v>1.3</v>
      </c>
      <c r="C22" s="122">
        <v>13.72</v>
      </c>
      <c r="D22" s="122">
        <v>490.25</v>
      </c>
      <c r="E22" s="123" t="s">
        <v>2716</v>
      </c>
      <c r="F22" s="123" t="s">
        <v>2719</v>
      </c>
      <c r="G22" s="123" t="s">
        <v>2699</v>
      </c>
      <c r="H22" s="167"/>
    </row>
    <row r="23" spans="1:8" ht="12.75">
      <c r="A23" s="123" t="s">
        <v>328</v>
      </c>
      <c r="B23" s="122">
        <v>1.3</v>
      </c>
      <c r="C23" s="122">
        <v>38.24</v>
      </c>
      <c r="D23" s="122">
        <v>66.209999999999994</v>
      </c>
      <c r="E23" s="123" t="s">
        <v>2720</v>
      </c>
      <c r="F23" s="123" t="s">
        <v>2719</v>
      </c>
      <c r="G23" s="123" t="s">
        <v>2699</v>
      </c>
      <c r="H23" s="167"/>
    </row>
    <row r="24" spans="1:8" ht="12.75">
      <c r="A24" s="123" t="s">
        <v>334</v>
      </c>
      <c r="B24" s="122" t="s">
        <v>335</v>
      </c>
      <c r="C24" s="122">
        <v>5.42</v>
      </c>
      <c r="D24" s="122">
        <v>13.14</v>
      </c>
      <c r="E24" s="123" t="s">
        <v>2716</v>
      </c>
      <c r="F24" s="123" t="s">
        <v>2719</v>
      </c>
      <c r="G24" s="123" t="s">
        <v>2699</v>
      </c>
      <c r="H24" s="167"/>
    </row>
    <row r="25" spans="1:8" ht="12.75">
      <c r="A25" s="123" t="s">
        <v>334</v>
      </c>
      <c r="B25" s="122" t="s">
        <v>335</v>
      </c>
      <c r="C25" s="122">
        <v>31.75</v>
      </c>
      <c r="D25" s="122">
        <v>7.14</v>
      </c>
      <c r="E25" s="123" t="s">
        <v>2720</v>
      </c>
      <c r="F25" s="123" t="s">
        <v>2719</v>
      </c>
      <c r="G25" s="123" t="s">
        <v>2699</v>
      </c>
      <c r="H25" s="167"/>
    </row>
    <row r="26" spans="1:8" ht="12.75">
      <c r="A26" s="123" t="s">
        <v>214</v>
      </c>
      <c r="B26" s="122">
        <v>2.13</v>
      </c>
      <c r="C26" s="122">
        <v>1.07</v>
      </c>
      <c r="D26" s="122">
        <v>2.6589999999999998</v>
      </c>
      <c r="E26" s="123" t="s">
        <v>2716</v>
      </c>
      <c r="F26" s="123" t="s">
        <v>2719</v>
      </c>
      <c r="G26" s="123" t="s">
        <v>2699</v>
      </c>
      <c r="H26" s="167"/>
    </row>
    <row r="27" spans="1:8" ht="12.75">
      <c r="A27" s="123" t="s">
        <v>214</v>
      </c>
      <c r="B27" s="122">
        <v>2.13</v>
      </c>
      <c r="C27" s="122">
        <v>0.05</v>
      </c>
      <c r="D27" s="122">
        <v>1.504</v>
      </c>
      <c r="E27" s="123" t="s">
        <v>2720</v>
      </c>
      <c r="F27" s="123" t="s">
        <v>2719</v>
      </c>
      <c r="G27" s="123" t="s">
        <v>2699</v>
      </c>
      <c r="H27" s="167"/>
    </row>
    <row r="28" spans="1:8" ht="12.75">
      <c r="A28" s="123" t="s">
        <v>214</v>
      </c>
      <c r="B28" s="122" t="s">
        <v>223</v>
      </c>
      <c r="C28" s="122">
        <v>11.07</v>
      </c>
      <c r="D28" s="122">
        <v>21.23</v>
      </c>
      <c r="E28" s="123" t="s">
        <v>2716</v>
      </c>
      <c r="F28" s="123" t="s">
        <v>2719</v>
      </c>
      <c r="G28" s="123" t="s">
        <v>2696</v>
      </c>
      <c r="H28" s="167"/>
    </row>
    <row r="29" spans="1:8" ht="12.75">
      <c r="A29" s="123" t="s">
        <v>214</v>
      </c>
      <c r="B29" s="122" t="s">
        <v>223</v>
      </c>
      <c r="C29" s="122">
        <v>192.88</v>
      </c>
      <c r="D29" s="122">
        <v>11.96</v>
      </c>
      <c r="E29" s="123" t="s">
        <v>2720</v>
      </c>
      <c r="F29" s="123" t="s">
        <v>2719</v>
      </c>
      <c r="G29" s="123" t="s">
        <v>2696</v>
      </c>
      <c r="H29" s="167"/>
    </row>
    <row r="30" spans="1:8" ht="12.75">
      <c r="A30" s="123" t="s">
        <v>579</v>
      </c>
      <c r="B30" s="122">
        <v>2.2000000000000002</v>
      </c>
      <c r="C30" s="122">
        <v>3.45</v>
      </c>
      <c r="D30" s="122">
        <v>37.18</v>
      </c>
      <c r="E30" s="123" t="s">
        <v>2720</v>
      </c>
      <c r="F30" s="123" t="s">
        <v>2722</v>
      </c>
      <c r="G30" s="123" t="s">
        <v>2699</v>
      </c>
      <c r="H30" s="167"/>
    </row>
    <row r="31" spans="1:8" ht="12.75">
      <c r="A31" s="123" t="s">
        <v>588</v>
      </c>
      <c r="B31" s="122" t="s">
        <v>2723</v>
      </c>
      <c r="C31" s="122">
        <v>32.950000000000003</v>
      </c>
      <c r="D31" s="122">
        <v>28.26</v>
      </c>
      <c r="E31" s="123" t="s">
        <v>2720</v>
      </c>
      <c r="F31" s="123" t="s">
        <v>2722</v>
      </c>
      <c r="G31" s="123" t="s">
        <v>2699</v>
      </c>
      <c r="H31" s="167"/>
    </row>
    <row r="32" spans="1:8" ht="12.75">
      <c r="A32" s="123" t="s">
        <v>616</v>
      </c>
      <c r="B32" s="122" t="s">
        <v>617</v>
      </c>
      <c r="C32" s="122">
        <v>8.51</v>
      </c>
      <c r="D32" s="122">
        <v>2.23</v>
      </c>
      <c r="E32" s="123" t="s">
        <v>2720</v>
      </c>
      <c r="F32" s="123" t="s">
        <v>2722</v>
      </c>
      <c r="G32" s="123" t="s">
        <v>2699</v>
      </c>
      <c r="H32" s="167"/>
    </row>
    <row r="33" spans="1:8" ht="12.75">
      <c r="A33" s="123" t="s">
        <v>593</v>
      </c>
      <c r="B33" s="122">
        <v>1.5</v>
      </c>
      <c r="C33" s="122">
        <v>1.89</v>
      </c>
      <c r="D33" s="122">
        <v>0.17</v>
      </c>
      <c r="E33" s="123" t="s">
        <v>2720</v>
      </c>
      <c r="F33" s="123" t="s">
        <v>2722</v>
      </c>
      <c r="G33" s="123" t="s">
        <v>2699</v>
      </c>
      <c r="H33" s="167"/>
    </row>
    <row r="34" spans="1:8" ht="12.75">
      <c r="A34" s="123" t="s">
        <v>650</v>
      </c>
      <c r="B34" s="122" t="s">
        <v>651</v>
      </c>
      <c r="C34" s="122">
        <v>162.41999999999999</v>
      </c>
      <c r="D34" s="122">
        <v>52.45</v>
      </c>
      <c r="E34" s="123" t="s">
        <v>2720</v>
      </c>
      <c r="F34" s="123" t="s">
        <v>2722</v>
      </c>
      <c r="G34" s="123" t="s">
        <v>2699</v>
      </c>
      <c r="H34" s="167"/>
    </row>
    <row r="35" spans="1:8" ht="12.75">
      <c r="A35" s="123" t="s">
        <v>590</v>
      </c>
      <c r="B35" s="122">
        <v>0.08</v>
      </c>
      <c r="C35" s="122">
        <v>71.790000000000006</v>
      </c>
      <c r="D35" s="122">
        <v>41.61</v>
      </c>
      <c r="E35" s="123" t="s">
        <v>2720</v>
      </c>
      <c r="F35" s="123" t="s">
        <v>2722</v>
      </c>
      <c r="G35" s="123" t="s">
        <v>2699</v>
      </c>
      <c r="H35" s="167"/>
    </row>
    <row r="36" spans="1:8" ht="12.75">
      <c r="A36" s="123" t="s">
        <v>622</v>
      </c>
      <c r="B36" s="122" t="s">
        <v>626</v>
      </c>
      <c r="C36" s="122">
        <v>25.5</v>
      </c>
      <c r="D36" s="122">
        <v>6.21</v>
      </c>
      <c r="E36" s="123" t="s">
        <v>2720</v>
      </c>
      <c r="F36" s="123" t="s">
        <v>2722</v>
      </c>
      <c r="G36" s="123" t="s">
        <v>2699</v>
      </c>
      <c r="H36" s="167"/>
    </row>
    <row r="37" spans="1:8" ht="12.75">
      <c r="A37" s="123" t="s">
        <v>621</v>
      </c>
      <c r="B37" s="122">
        <v>1.25</v>
      </c>
      <c r="C37" s="122">
        <v>69.47</v>
      </c>
      <c r="D37" s="122">
        <v>1.93</v>
      </c>
      <c r="E37" s="123" t="s">
        <v>2720</v>
      </c>
      <c r="F37" s="123" t="s">
        <v>2722</v>
      </c>
      <c r="G37" s="123" t="s">
        <v>2696</v>
      </c>
      <c r="H37" s="167"/>
    </row>
    <row r="38" spans="1:8" ht="12.75">
      <c r="A38" s="123" t="s">
        <v>583</v>
      </c>
      <c r="B38" s="122" t="s">
        <v>584</v>
      </c>
      <c r="C38" s="122">
        <v>15.67</v>
      </c>
      <c r="D38" s="122">
        <v>126.761</v>
      </c>
      <c r="E38" s="123" t="s">
        <v>2720</v>
      </c>
      <c r="F38" s="123" t="s">
        <v>2722</v>
      </c>
      <c r="G38" s="123" t="s">
        <v>2699</v>
      </c>
      <c r="H38" s="167"/>
    </row>
    <row r="39" spans="1:8" ht="12.75">
      <c r="A39" s="123" t="s">
        <v>616</v>
      </c>
      <c r="B39" s="122" t="s">
        <v>2724</v>
      </c>
      <c r="C39" s="122">
        <v>12.74</v>
      </c>
      <c r="D39" s="122">
        <v>1.44</v>
      </c>
      <c r="E39" s="123" t="s">
        <v>2720</v>
      </c>
      <c r="F39" s="123" t="s">
        <v>2722</v>
      </c>
      <c r="G39" s="123" t="s">
        <v>2696</v>
      </c>
      <c r="H39" s="167"/>
    </row>
    <row r="40" spans="1:8" ht="12.75">
      <c r="A40" s="123" t="s">
        <v>593</v>
      </c>
      <c r="B40" s="122">
        <v>0.31</v>
      </c>
      <c r="C40" s="122">
        <v>17.920000000000002</v>
      </c>
      <c r="D40" s="122">
        <v>7.17</v>
      </c>
      <c r="E40" s="123" t="s">
        <v>2720</v>
      </c>
      <c r="F40" s="123" t="s">
        <v>2722</v>
      </c>
      <c r="G40" s="123" t="s">
        <v>2696</v>
      </c>
      <c r="H40" s="167"/>
    </row>
    <row r="41" spans="1:8" ht="12.75">
      <c r="A41" s="123" t="s">
        <v>650</v>
      </c>
      <c r="B41" s="122" t="s">
        <v>199</v>
      </c>
      <c r="C41" s="122">
        <v>320.89</v>
      </c>
      <c r="D41" s="122">
        <v>13.51</v>
      </c>
      <c r="E41" s="123" t="s">
        <v>2720</v>
      </c>
      <c r="F41" s="123" t="s">
        <v>2722</v>
      </c>
      <c r="G41" s="123" t="s">
        <v>2696</v>
      </c>
      <c r="H41" s="167"/>
    </row>
    <row r="42" spans="1:8" ht="12.75">
      <c r="A42" s="123" t="s">
        <v>590</v>
      </c>
      <c r="B42" s="122">
        <v>0.02</v>
      </c>
      <c r="C42" s="122">
        <v>82.69</v>
      </c>
      <c r="D42" s="122">
        <v>29.81</v>
      </c>
      <c r="E42" s="123" t="s">
        <v>2720</v>
      </c>
      <c r="F42" s="123" t="s">
        <v>2722</v>
      </c>
      <c r="G42" s="123" t="s">
        <v>2696</v>
      </c>
      <c r="H42" s="167"/>
    </row>
    <row r="43" spans="1:8" ht="12.75">
      <c r="A43" s="123" t="s">
        <v>622</v>
      </c>
      <c r="B43" s="122" t="s">
        <v>2725</v>
      </c>
      <c r="C43" s="122">
        <v>25.02</v>
      </c>
      <c r="D43" s="122">
        <v>1.01</v>
      </c>
      <c r="E43" s="123" t="s">
        <v>2720</v>
      </c>
      <c r="F43" s="123" t="s">
        <v>2722</v>
      </c>
      <c r="G43" s="123" t="s">
        <v>2696</v>
      </c>
      <c r="H43" s="167"/>
    </row>
    <row r="44" spans="1:8" ht="12.75">
      <c r="A44" s="123" t="s">
        <v>530</v>
      </c>
      <c r="B44" s="122">
        <v>1.4</v>
      </c>
      <c r="C44" s="122">
        <v>287.32</v>
      </c>
      <c r="D44" s="122">
        <v>272.54000000000002</v>
      </c>
      <c r="E44" s="123" t="s">
        <v>2716</v>
      </c>
      <c r="F44" s="123" t="s">
        <v>2726</v>
      </c>
      <c r="G44" s="123" t="s">
        <v>2696</v>
      </c>
      <c r="H44" s="124" t="s">
        <v>2727</v>
      </c>
    </row>
    <row r="45" spans="1:8" ht="12.75">
      <c r="A45" s="123" t="s">
        <v>530</v>
      </c>
      <c r="B45" s="122">
        <v>1.4</v>
      </c>
      <c r="C45" s="122">
        <v>36.06</v>
      </c>
      <c r="D45" s="122">
        <v>270.47000000000003</v>
      </c>
      <c r="E45" s="123" t="s">
        <v>2720</v>
      </c>
      <c r="F45" s="123" t="s">
        <v>2726</v>
      </c>
      <c r="G45" s="123" t="s">
        <v>2696</v>
      </c>
      <c r="H45" s="123" t="s">
        <v>2727</v>
      </c>
    </row>
    <row r="46" spans="1:8" ht="12.75">
      <c r="A46" s="123" t="s">
        <v>543</v>
      </c>
      <c r="B46" s="122" t="s">
        <v>544</v>
      </c>
      <c r="C46" s="122">
        <v>25.02</v>
      </c>
      <c r="D46" s="122">
        <v>44.33</v>
      </c>
      <c r="E46" s="123" t="s">
        <v>2716</v>
      </c>
      <c r="F46" s="123" t="s">
        <v>2726</v>
      </c>
      <c r="G46" s="123" t="s">
        <v>2699</v>
      </c>
      <c r="H46" s="123" t="s">
        <v>2727</v>
      </c>
    </row>
    <row r="47" spans="1:8" ht="12.75">
      <c r="A47" s="123" t="s">
        <v>543</v>
      </c>
      <c r="B47" s="122" t="s">
        <v>544</v>
      </c>
      <c r="C47" s="122">
        <v>319.2</v>
      </c>
      <c r="D47" s="122">
        <v>38.94</v>
      </c>
      <c r="E47" s="123" t="s">
        <v>2716</v>
      </c>
      <c r="F47" s="123" t="s">
        <v>2726</v>
      </c>
      <c r="G47" s="123" t="s">
        <v>2699</v>
      </c>
      <c r="H47" s="123" t="s">
        <v>2728</v>
      </c>
    </row>
    <row r="48" spans="1:8" ht="12.75">
      <c r="A48" s="123" t="s">
        <v>543</v>
      </c>
      <c r="B48" s="122" t="s">
        <v>544</v>
      </c>
      <c r="C48" s="122">
        <v>18.2</v>
      </c>
      <c r="D48" s="122">
        <v>38.78</v>
      </c>
      <c r="E48" s="123" t="s">
        <v>2720</v>
      </c>
      <c r="F48" s="123" t="s">
        <v>2726</v>
      </c>
      <c r="G48" s="123" t="s">
        <v>2699</v>
      </c>
      <c r="H48" s="123" t="s">
        <v>2727</v>
      </c>
    </row>
    <row r="49" spans="1:8" ht="12.75">
      <c r="A49" s="123" t="s">
        <v>543</v>
      </c>
      <c r="B49" s="122" t="s">
        <v>544</v>
      </c>
      <c r="C49" s="122">
        <v>1753</v>
      </c>
      <c r="D49" s="122">
        <v>36.340000000000003</v>
      </c>
      <c r="E49" s="123" t="s">
        <v>2720</v>
      </c>
      <c r="F49" s="123" t="s">
        <v>2726</v>
      </c>
      <c r="G49" s="123" t="s">
        <v>2699</v>
      </c>
      <c r="H49" s="123" t="s">
        <v>2728</v>
      </c>
    </row>
    <row r="50" spans="1:8" ht="12.75">
      <c r="A50" s="123" t="s">
        <v>535</v>
      </c>
      <c r="B50" s="122" t="s">
        <v>536</v>
      </c>
      <c r="C50" s="122">
        <v>0.05</v>
      </c>
      <c r="D50" s="122">
        <v>37.71</v>
      </c>
      <c r="E50" s="123" t="s">
        <v>2716</v>
      </c>
      <c r="F50" s="123" t="s">
        <v>2726</v>
      </c>
      <c r="G50" s="123" t="s">
        <v>2699</v>
      </c>
      <c r="H50" s="123" t="s">
        <v>2727</v>
      </c>
    </row>
    <row r="51" spans="1:8" ht="12.75">
      <c r="A51" s="123" t="s">
        <v>535</v>
      </c>
      <c r="B51" s="122" t="s">
        <v>536</v>
      </c>
      <c r="C51" s="122">
        <v>0.43</v>
      </c>
      <c r="D51" s="122">
        <v>37.119999999999997</v>
      </c>
      <c r="E51" s="123" t="s">
        <v>2716</v>
      </c>
      <c r="F51" s="123" t="s">
        <v>2726</v>
      </c>
      <c r="G51" s="123" t="s">
        <v>2699</v>
      </c>
      <c r="H51" s="123" t="s">
        <v>2728</v>
      </c>
    </row>
    <row r="52" spans="1:8" ht="12.75">
      <c r="A52" s="123" t="s">
        <v>535</v>
      </c>
      <c r="B52" s="122" t="s">
        <v>536</v>
      </c>
      <c r="C52" s="122">
        <v>0.02</v>
      </c>
      <c r="D52" s="122">
        <v>36.76</v>
      </c>
      <c r="E52" s="123" t="s">
        <v>2720</v>
      </c>
      <c r="F52" s="123" t="s">
        <v>2726</v>
      </c>
      <c r="G52" s="123" t="s">
        <v>2699</v>
      </c>
      <c r="H52" s="123" t="s">
        <v>2727</v>
      </c>
    </row>
    <row r="53" spans="1:8" ht="12.75">
      <c r="A53" s="123" t="s">
        <v>535</v>
      </c>
      <c r="B53" s="122" t="s">
        <v>536</v>
      </c>
      <c r="C53" s="122">
        <v>3.47</v>
      </c>
      <c r="D53" s="122">
        <v>36.74</v>
      </c>
      <c r="E53" s="123" t="s">
        <v>2720</v>
      </c>
      <c r="F53" s="123" t="s">
        <v>2726</v>
      </c>
      <c r="G53" s="123" t="s">
        <v>2699</v>
      </c>
      <c r="H53" s="123" t="s">
        <v>2728</v>
      </c>
    </row>
    <row r="54" spans="1:8" ht="12.75">
      <c r="A54" s="123" t="s">
        <v>548</v>
      </c>
      <c r="B54" s="122" t="s">
        <v>549</v>
      </c>
      <c r="C54" s="236">
        <v>27.069444440000002</v>
      </c>
      <c r="D54" s="122">
        <v>65.8</v>
      </c>
      <c r="E54" s="123" t="s">
        <v>2716</v>
      </c>
      <c r="F54" s="123" t="s">
        <v>2726</v>
      </c>
      <c r="G54" s="123" t="s">
        <v>2699</v>
      </c>
      <c r="H54" s="123" t="s">
        <v>2727</v>
      </c>
    </row>
    <row r="55" spans="1:8" ht="12.75">
      <c r="A55" s="123" t="s">
        <v>548</v>
      </c>
      <c r="B55" s="122" t="s">
        <v>549</v>
      </c>
      <c r="C55" s="236">
        <v>18.715833329999999</v>
      </c>
      <c r="D55" s="122">
        <v>38.78</v>
      </c>
      <c r="E55" s="123" t="s">
        <v>2720</v>
      </c>
      <c r="F55" s="123" t="s">
        <v>2726</v>
      </c>
      <c r="G55" s="123" t="s">
        <v>2699</v>
      </c>
      <c r="H55" s="123" t="s">
        <v>2727</v>
      </c>
    </row>
    <row r="56" spans="1:8" ht="12.75">
      <c r="A56" s="123" t="s">
        <v>579</v>
      </c>
      <c r="B56" s="122">
        <v>2.2000000000000002</v>
      </c>
      <c r="C56" s="122">
        <v>0.66</v>
      </c>
      <c r="D56" s="122">
        <v>37.159999999999997</v>
      </c>
      <c r="E56" s="123" t="s">
        <v>2716</v>
      </c>
      <c r="F56" s="123" t="s">
        <v>2722</v>
      </c>
      <c r="G56" s="123" t="s">
        <v>2699</v>
      </c>
      <c r="H56" s="105"/>
    </row>
    <row r="57" spans="1:8" ht="12.75">
      <c r="A57" s="123" t="s">
        <v>622</v>
      </c>
      <c r="B57" s="122" t="s">
        <v>626</v>
      </c>
      <c r="C57" s="122">
        <v>1.98</v>
      </c>
      <c r="D57" s="122">
        <v>3.38</v>
      </c>
      <c r="E57" s="123" t="s">
        <v>2716</v>
      </c>
      <c r="F57" s="123" t="s">
        <v>2722</v>
      </c>
      <c r="G57" s="123" t="s">
        <v>2699</v>
      </c>
      <c r="H57" s="105"/>
    </row>
    <row r="58" spans="1:8" ht="12.75">
      <c r="A58" s="123" t="s">
        <v>331</v>
      </c>
      <c r="B58" s="122" t="s">
        <v>2721</v>
      </c>
      <c r="C58" s="122">
        <v>66.650000000000006</v>
      </c>
      <c r="D58" s="122">
        <v>175.03</v>
      </c>
      <c r="E58" s="123" t="s">
        <v>2716</v>
      </c>
      <c r="F58" s="123" t="s">
        <v>2722</v>
      </c>
      <c r="G58" s="123" t="s">
        <v>2699</v>
      </c>
      <c r="H58" s="105"/>
    </row>
    <row r="59" spans="1:8" ht="12.75">
      <c r="A59" s="123" t="s">
        <v>583</v>
      </c>
      <c r="B59" s="122" t="s">
        <v>584</v>
      </c>
      <c r="C59" s="122">
        <v>2.09</v>
      </c>
      <c r="D59" s="122">
        <v>126.77</v>
      </c>
      <c r="E59" s="123" t="s">
        <v>2716</v>
      </c>
      <c r="F59" s="123" t="s">
        <v>2722</v>
      </c>
      <c r="G59" s="123" t="s">
        <v>2699</v>
      </c>
      <c r="H59" s="105"/>
    </row>
    <row r="60" spans="1:8" ht="12.75">
      <c r="A60" s="123" t="s">
        <v>607</v>
      </c>
      <c r="B60" s="122" t="s">
        <v>608</v>
      </c>
      <c r="C60" s="122">
        <v>6.35</v>
      </c>
      <c r="D60" s="122">
        <v>39.07</v>
      </c>
      <c r="E60" s="123" t="s">
        <v>2716</v>
      </c>
      <c r="F60" s="123" t="s">
        <v>2722</v>
      </c>
      <c r="G60" s="123" t="s">
        <v>2699</v>
      </c>
      <c r="H60" s="105"/>
    </row>
    <row r="61" spans="1:8" ht="12.75">
      <c r="A61" s="123" t="s">
        <v>616</v>
      </c>
      <c r="B61" s="122" t="s">
        <v>617</v>
      </c>
      <c r="C61" s="122">
        <v>2.97</v>
      </c>
      <c r="D61" s="122">
        <v>2.2400000000000002</v>
      </c>
      <c r="E61" s="123" t="s">
        <v>2716</v>
      </c>
      <c r="F61" s="123" t="s">
        <v>2722</v>
      </c>
      <c r="G61" s="123" t="s">
        <v>2699</v>
      </c>
      <c r="H61" s="105"/>
    </row>
    <row r="62" spans="1:8" ht="12.75">
      <c r="A62" s="123" t="s">
        <v>588</v>
      </c>
      <c r="B62" s="122" t="s">
        <v>2723</v>
      </c>
      <c r="C62" s="122">
        <v>3.86</v>
      </c>
      <c r="D62" s="122">
        <v>28.69</v>
      </c>
      <c r="E62" s="123" t="s">
        <v>2716</v>
      </c>
      <c r="F62" s="123" t="s">
        <v>2722</v>
      </c>
      <c r="G62" s="123" t="s">
        <v>2699</v>
      </c>
      <c r="H62" s="105"/>
    </row>
    <row r="63" spans="1:8" ht="12.75">
      <c r="A63" s="123" t="s">
        <v>593</v>
      </c>
      <c r="B63" s="122">
        <v>1.5</v>
      </c>
      <c r="C63" s="122">
        <v>0.51</v>
      </c>
      <c r="D63" s="122">
        <v>0.16</v>
      </c>
      <c r="E63" s="123" t="s">
        <v>2716</v>
      </c>
      <c r="F63" s="123" t="s">
        <v>2722</v>
      </c>
      <c r="G63" s="123" t="s">
        <v>2699</v>
      </c>
      <c r="H63" s="105"/>
    </row>
    <row r="64" spans="1:8" ht="12.75">
      <c r="A64" s="123" t="s">
        <v>650</v>
      </c>
      <c r="B64" s="122" t="s">
        <v>651</v>
      </c>
      <c r="C64" s="122">
        <v>26.22</v>
      </c>
      <c r="D64" s="122">
        <v>64.760000000000005</v>
      </c>
      <c r="E64" s="123" t="s">
        <v>2716</v>
      </c>
      <c r="F64" s="123" t="s">
        <v>2722</v>
      </c>
      <c r="G64" s="123" t="s">
        <v>2699</v>
      </c>
      <c r="H64" s="105"/>
    </row>
    <row r="65" spans="1:8" ht="12.75">
      <c r="A65" s="123" t="s">
        <v>621</v>
      </c>
      <c r="B65" s="122">
        <v>1.25</v>
      </c>
      <c r="C65" s="122">
        <v>15.84</v>
      </c>
      <c r="D65" s="122">
        <v>1.96</v>
      </c>
      <c r="E65" s="123" t="s">
        <v>2716</v>
      </c>
      <c r="F65" s="123" t="s">
        <v>2722</v>
      </c>
      <c r="G65" s="123" t="s">
        <v>2696</v>
      </c>
      <c r="H65" s="105"/>
    </row>
    <row r="66" spans="1:8" ht="12.75">
      <c r="A66" s="123" t="s">
        <v>614</v>
      </c>
      <c r="B66" s="122" t="s">
        <v>615</v>
      </c>
      <c r="C66" s="122">
        <v>72.8</v>
      </c>
      <c r="D66" s="122">
        <v>73.5</v>
      </c>
      <c r="E66" s="123" t="s">
        <v>2716</v>
      </c>
      <c r="F66" s="123" t="s">
        <v>2722</v>
      </c>
      <c r="G66" s="123" t="s">
        <v>2696</v>
      </c>
      <c r="H66" s="105"/>
    </row>
    <row r="67" spans="1:8" ht="12.75">
      <c r="A67" s="123" t="s">
        <v>590</v>
      </c>
      <c r="B67" s="122">
        <v>0.08</v>
      </c>
      <c r="C67" s="122">
        <v>9.73</v>
      </c>
      <c r="D67" s="122">
        <v>41.61</v>
      </c>
      <c r="E67" s="123" t="s">
        <v>2716</v>
      </c>
      <c r="F67" s="123" t="s">
        <v>2722</v>
      </c>
      <c r="G67" s="123" t="s">
        <v>2699</v>
      </c>
      <c r="H67" s="105"/>
    </row>
    <row r="68" spans="1:8" ht="12.75">
      <c r="A68" s="123" t="s">
        <v>616</v>
      </c>
      <c r="B68" s="122" t="s">
        <v>2724</v>
      </c>
      <c r="C68" s="122">
        <v>2.4700000000000002</v>
      </c>
      <c r="D68" s="122">
        <v>1.59</v>
      </c>
      <c r="E68" s="123" t="s">
        <v>2716</v>
      </c>
      <c r="F68" s="123" t="s">
        <v>2722</v>
      </c>
      <c r="G68" s="123" t="s">
        <v>2696</v>
      </c>
      <c r="H68" s="105"/>
    </row>
    <row r="69" spans="1:8" ht="12.75">
      <c r="A69" s="123" t="s">
        <v>593</v>
      </c>
      <c r="B69" s="122">
        <v>0.31</v>
      </c>
      <c r="C69" s="122">
        <v>4.26</v>
      </c>
      <c r="D69" s="122">
        <v>7.17</v>
      </c>
      <c r="E69" s="123" t="s">
        <v>2716</v>
      </c>
      <c r="F69" s="123" t="s">
        <v>2722</v>
      </c>
      <c r="G69" s="123" t="s">
        <v>2696</v>
      </c>
      <c r="H69" s="105"/>
    </row>
    <row r="70" spans="1:8" ht="12.75">
      <c r="A70" s="123" t="s">
        <v>650</v>
      </c>
      <c r="B70" s="122" t="s">
        <v>199</v>
      </c>
      <c r="C70" s="122">
        <v>40.5</v>
      </c>
      <c r="D70" s="122">
        <v>14.5</v>
      </c>
      <c r="E70" s="123" t="s">
        <v>2716</v>
      </c>
      <c r="F70" s="123" t="s">
        <v>2722</v>
      </c>
      <c r="G70" s="123" t="s">
        <v>2696</v>
      </c>
      <c r="H70" s="105"/>
    </row>
    <row r="71" spans="1:8" ht="12.75">
      <c r="A71" s="123" t="s">
        <v>590</v>
      </c>
      <c r="B71" s="122">
        <v>0.02</v>
      </c>
      <c r="C71" s="122">
        <v>14.04</v>
      </c>
      <c r="D71" s="122">
        <v>29.81</v>
      </c>
      <c r="E71" s="123" t="s">
        <v>2716</v>
      </c>
      <c r="F71" s="123" t="s">
        <v>2722</v>
      </c>
      <c r="G71" s="123" t="s">
        <v>2696</v>
      </c>
      <c r="H71" s="105"/>
    </row>
    <row r="72" spans="1:8" ht="12.75">
      <c r="A72" s="123" t="s">
        <v>622</v>
      </c>
      <c r="B72" s="122" t="s">
        <v>2725</v>
      </c>
      <c r="C72" s="122">
        <v>2.86</v>
      </c>
      <c r="D72" s="122">
        <v>1.01</v>
      </c>
      <c r="E72" s="123" t="s">
        <v>2716</v>
      </c>
      <c r="F72" s="123" t="s">
        <v>2722</v>
      </c>
      <c r="G72" s="123" t="s">
        <v>2696</v>
      </c>
      <c r="H72" s="105"/>
    </row>
    <row r="90" spans="2:2" ht="12.75">
      <c r="B90" s="237"/>
    </row>
    <row r="91" spans="2:2" ht="12.75">
      <c r="B91" s="237"/>
    </row>
    <row r="92" spans="2:2" ht="12.75">
      <c r="B92" s="237"/>
    </row>
    <row r="93" spans="2:2" ht="12.75">
      <c r="B93" s="237"/>
    </row>
    <row r="94" spans="2:2" ht="12.75">
      <c r="B94" s="237"/>
    </row>
    <row r="95" spans="2:2" ht="12.75">
      <c r="B95" s="237"/>
    </row>
    <row r="96" spans="2:2" ht="12.75">
      <c r="B96" s="237"/>
    </row>
    <row r="97" spans="2:2" ht="12.75">
      <c r="B97" s="237"/>
    </row>
    <row r="98" spans="2:2" ht="12.75">
      <c r="B98" s="237"/>
    </row>
    <row r="99" spans="2:2" ht="12.75">
      <c r="B99" s="237"/>
    </row>
    <row r="100" spans="2:2" ht="12.75">
      <c r="B100" s="237"/>
    </row>
    <row r="101" spans="2:2" ht="12.75">
      <c r="B101" s="237"/>
    </row>
    <row r="102" spans="2:2" ht="12.75">
      <c r="B102" s="237"/>
    </row>
    <row r="103" spans="2:2" ht="12.75">
      <c r="B103" s="237"/>
    </row>
    <row r="104" spans="2:2" ht="12.75">
      <c r="B104" s="237"/>
    </row>
    <row r="105" spans="2:2" ht="12.75">
      <c r="B105" s="237"/>
    </row>
    <row r="106" spans="2:2" ht="12.75">
      <c r="B106" s="237"/>
    </row>
    <row r="107" spans="2:2" ht="12.75">
      <c r="B107" s="237"/>
    </row>
    <row r="108" spans="2:2" ht="12.75">
      <c r="B108" s="237"/>
    </row>
    <row r="109" spans="2:2" ht="12.75">
      <c r="B109" s="237"/>
    </row>
    <row r="110" spans="2:2" ht="12.75">
      <c r="B110" s="237"/>
    </row>
    <row r="111" spans="2:2" ht="12.75">
      <c r="B111" s="237"/>
    </row>
    <row r="112" spans="2:2" ht="12.75">
      <c r="B112" s="237"/>
    </row>
    <row r="113" spans="2:2" ht="12.75">
      <c r="B113" s="237"/>
    </row>
    <row r="114" spans="2:2" ht="12.75">
      <c r="B114" s="237"/>
    </row>
    <row r="115" spans="2:2" ht="12.75">
      <c r="B115" s="237"/>
    </row>
    <row r="116" spans="2:2" ht="12.75">
      <c r="B116" s="237"/>
    </row>
    <row r="117" spans="2:2" ht="12.75">
      <c r="B117" s="237"/>
    </row>
    <row r="118" spans="2:2" ht="12.75">
      <c r="B118" s="237"/>
    </row>
    <row r="119" spans="2:2" ht="12.75">
      <c r="B119" s="237"/>
    </row>
    <row r="120" spans="2:2" ht="12.75">
      <c r="B120" s="237"/>
    </row>
    <row r="121" spans="2:2" ht="12.75">
      <c r="B121" s="237"/>
    </row>
    <row r="122" spans="2:2" ht="12.75">
      <c r="B122" s="237"/>
    </row>
    <row r="123" spans="2:2" ht="12.75">
      <c r="B123" s="237"/>
    </row>
    <row r="124" spans="2:2" ht="12.75">
      <c r="B124" s="237"/>
    </row>
    <row r="125" spans="2:2" ht="12.75">
      <c r="B125" s="237"/>
    </row>
    <row r="126" spans="2:2" ht="12.75">
      <c r="B126" s="237"/>
    </row>
    <row r="127" spans="2:2" ht="12.75">
      <c r="B127" s="237"/>
    </row>
    <row r="128" spans="2:2" ht="12.75">
      <c r="B128" s="237"/>
    </row>
    <row r="129" spans="2:2" ht="12.75">
      <c r="B129" s="237"/>
    </row>
    <row r="130" spans="2:2" ht="12.75">
      <c r="B130" s="237"/>
    </row>
    <row r="131" spans="2:2" ht="12.75">
      <c r="B131" s="237"/>
    </row>
    <row r="132" spans="2:2" ht="12.75">
      <c r="B132" s="237"/>
    </row>
    <row r="133" spans="2:2" ht="12.75">
      <c r="B133" s="237"/>
    </row>
    <row r="134" spans="2:2" ht="12.75">
      <c r="B134" s="237"/>
    </row>
    <row r="135" spans="2:2" ht="12.75">
      <c r="B135" s="237"/>
    </row>
    <row r="136" spans="2:2" ht="12.75">
      <c r="B136" s="237"/>
    </row>
    <row r="137" spans="2:2" ht="12.75">
      <c r="B137" s="237"/>
    </row>
    <row r="138" spans="2:2" ht="12.75">
      <c r="B138" s="237"/>
    </row>
    <row r="139" spans="2:2" ht="12.75">
      <c r="B139" s="237"/>
    </row>
    <row r="140" spans="2:2" ht="12.75">
      <c r="B140" s="237"/>
    </row>
    <row r="141" spans="2:2" ht="12.75">
      <c r="B141" s="237"/>
    </row>
    <row r="142" spans="2:2" ht="12.75">
      <c r="B142" s="237"/>
    </row>
    <row r="143" spans="2:2" ht="12.75">
      <c r="B143" s="237"/>
    </row>
    <row r="144" spans="2:2" ht="12.75">
      <c r="B144" s="237"/>
    </row>
    <row r="145" spans="2:2" ht="12.75">
      <c r="B145" s="237"/>
    </row>
    <row r="146" spans="2:2" ht="12.75">
      <c r="B146" s="237"/>
    </row>
    <row r="147" spans="2:2" ht="12.75">
      <c r="B147" s="237"/>
    </row>
    <row r="148" spans="2:2" ht="12.75">
      <c r="B148" s="237"/>
    </row>
    <row r="149" spans="2:2" ht="12.75">
      <c r="B149" s="237"/>
    </row>
    <row r="150" spans="2:2" ht="12.75">
      <c r="B150" s="237"/>
    </row>
    <row r="151" spans="2:2" ht="12.75">
      <c r="B151" s="237"/>
    </row>
    <row r="152" spans="2:2" ht="12.75">
      <c r="B152" s="237"/>
    </row>
    <row r="153" spans="2:2" ht="12.75">
      <c r="B153" s="237"/>
    </row>
    <row r="154" spans="2:2" ht="12.75">
      <c r="B154" s="237"/>
    </row>
    <row r="155" spans="2:2" ht="12.75">
      <c r="B155" s="237"/>
    </row>
    <row r="156" spans="2:2" ht="12.75">
      <c r="B156" s="237"/>
    </row>
    <row r="157" spans="2:2" ht="12.75">
      <c r="B157" s="237"/>
    </row>
    <row r="158" spans="2:2" ht="12.75">
      <c r="B158" s="237"/>
    </row>
    <row r="159" spans="2:2" ht="12.75">
      <c r="B159" s="237"/>
    </row>
    <row r="160" spans="2:2" ht="12.75">
      <c r="B160" s="237"/>
    </row>
    <row r="161" spans="2:2" ht="12.75">
      <c r="B161" s="237"/>
    </row>
    <row r="162" spans="2:2" ht="12.75">
      <c r="B162" s="237"/>
    </row>
    <row r="163" spans="2:2" ht="12.75">
      <c r="B163" s="237"/>
    </row>
    <row r="164" spans="2:2" ht="12.75">
      <c r="B164" s="237"/>
    </row>
    <row r="165" spans="2:2" ht="12.75">
      <c r="B165" s="237"/>
    </row>
    <row r="166" spans="2:2" ht="12.75">
      <c r="B166" s="237"/>
    </row>
    <row r="167" spans="2:2" ht="12.75">
      <c r="B167" s="237"/>
    </row>
    <row r="168" spans="2:2" ht="12.75">
      <c r="B168" s="237"/>
    </row>
    <row r="169" spans="2:2" ht="12.75">
      <c r="B169" s="237"/>
    </row>
    <row r="170" spans="2:2" ht="12.75">
      <c r="B170" s="237"/>
    </row>
    <row r="171" spans="2:2" ht="12.75">
      <c r="B171" s="237"/>
    </row>
    <row r="172" spans="2:2" ht="12.75">
      <c r="B172" s="237"/>
    </row>
    <row r="173" spans="2:2" ht="12.75">
      <c r="B173" s="237"/>
    </row>
    <row r="174" spans="2:2" ht="12.75">
      <c r="B174" s="237"/>
    </row>
    <row r="175" spans="2:2" ht="12.75">
      <c r="B175" s="237"/>
    </row>
    <row r="176" spans="2:2" ht="12.75">
      <c r="B176" s="237"/>
    </row>
    <row r="177" spans="2:2" ht="12.75">
      <c r="B177" s="237"/>
    </row>
    <row r="178" spans="2:2" ht="12.75">
      <c r="B178" s="237"/>
    </row>
    <row r="179" spans="2:2" ht="12.75">
      <c r="B179" s="237"/>
    </row>
    <row r="180" spans="2:2" ht="12.75">
      <c r="B180" s="237"/>
    </row>
    <row r="181" spans="2:2" ht="12.75">
      <c r="B181" s="237"/>
    </row>
    <row r="182" spans="2:2" ht="12.75">
      <c r="B182" s="237"/>
    </row>
    <row r="183" spans="2:2" ht="12.75">
      <c r="B183" s="237"/>
    </row>
    <row r="184" spans="2:2" ht="12.75">
      <c r="B184" s="237"/>
    </row>
    <row r="185" spans="2:2" ht="12.75">
      <c r="B185" s="237"/>
    </row>
    <row r="186" spans="2:2" ht="12.75">
      <c r="B186" s="237"/>
    </row>
    <row r="187" spans="2:2" ht="12.75">
      <c r="B187" s="237"/>
    </row>
    <row r="188" spans="2:2" ht="12.75">
      <c r="B188" s="237"/>
    </row>
    <row r="189" spans="2:2" ht="12.75">
      <c r="B189" s="237"/>
    </row>
    <row r="190" spans="2:2" ht="12.75">
      <c r="B190" s="237"/>
    </row>
    <row r="191" spans="2:2" ht="12.75">
      <c r="B191" s="237"/>
    </row>
    <row r="192" spans="2:2" ht="12.75">
      <c r="B192" s="237"/>
    </row>
    <row r="193" spans="2:2" ht="12.75">
      <c r="B193" s="237"/>
    </row>
    <row r="194" spans="2:2" ht="12.75">
      <c r="B194" s="237"/>
    </row>
    <row r="195" spans="2:2" ht="12.75">
      <c r="B195" s="237"/>
    </row>
    <row r="196" spans="2:2" ht="12.75">
      <c r="B196" s="237"/>
    </row>
    <row r="197" spans="2:2" ht="12.75">
      <c r="B197" s="237"/>
    </row>
    <row r="198" spans="2:2" ht="12.75">
      <c r="B198" s="237"/>
    </row>
    <row r="199" spans="2:2" ht="12.75">
      <c r="B199" s="237"/>
    </row>
    <row r="200" spans="2:2" ht="12.75">
      <c r="B200" s="237"/>
    </row>
    <row r="201" spans="2:2" ht="12.75">
      <c r="B201" s="237"/>
    </row>
    <row r="202" spans="2:2" ht="12.75">
      <c r="B202" s="237"/>
    </row>
    <row r="203" spans="2:2" ht="12.75">
      <c r="B203" s="237"/>
    </row>
    <row r="204" spans="2:2" ht="12.75">
      <c r="B204" s="237"/>
    </row>
    <row r="205" spans="2:2" ht="12.75">
      <c r="B205" s="237"/>
    </row>
    <row r="206" spans="2:2" ht="12.75">
      <c r="B206" s="237"/>
    </row>
    <row r="207" spans="2:2" ht="12.75">
      <c r="B207" s="237"/>
    </row>
    <row r="208" spans="2:2" ht="12.75">
      <c r="B208" s="237"/>
    </row>
    <row r="209" spans="2:2" ht="12.75">
      <c r="B209" s="237"/>
    </row>
    <row r="210" spans="2:2" ht="12.75">
      <c r="B210" s="237"/>
    </row>
    <row r="211" spans="2:2" ht="12.75">
      <c r="B211" s="237"/>
    </row>
    <row r="212" spans="2:2" ht="12.75">
      <c r="B212" s="237"/>
    </row>
    <row r="213" spans="2:2" ht="12.75">
      <c r="B213" s="237"/>
    </row>
    <row r="214" spans="2:2" ht="12.75">
      <c r="B214" s="237"/>
    </row>
    <row r="215" spans="2:2" ht="12.75">
      <c r="B215" s="237"/>
    </row>
    <row r="216" spans="2:2" ht="12.75">
      <c r="B216" s="237"/>
    </row>
    <row r="217" spans="2:2" ht="12.75">
      <c r="B217" s="237"/>
    </row>
    <row r="218" spans="2:2" ht="12.75">
      <c r="B218" s="237"/>
    </row>
    <row r="219" spans="2:2" ht="12.75">
      <c r="B219" s="237"/>
    </row>
    <row r="220" spans="2:2" ht="12.75">
      <c r="B220" s="237"/>
    </row>
    <row r="221" spans="2:2" ht="12.75">
      <c r="B221" s="237"/>
    </row>
    <row r="222" spans="2:2" ht="12.75">
      <c r="B222" s="237"/>
    </row>
    <row r="223" spans="2:2" ht="12.75">
      <c r="B223" s="237"/>
    </row>
    <row r="224" spans="2:2" ht="12.75">
      <c r="B224" s="237"/>
    </row>
    <row r="225" spans="2:2" ht="12.75">
      <c r="B225" s="237"/>
    </row>
    <row r="226" spans="2:2" ht="12.75">
      <c r="B226" s="237"/>
    </row>
    <row r="227" spans="2:2" ht="12.75">
      <c r="B227" s="237"/>
    </row>
    <row r="228" spans="2:2" ht="12.75">
      <c r="B228" s="237"/>
    </row>
    <row r="229" spans="2:2" ht="12.75">
      <c r="B229" s="237"/>
    </row>
    <row r="230" spans="2:2" ht="12.75">
      <c r="B230" s="237"/>
    </row>
    <row r="231" spans="2:2" ht="12.75">
      <c r="B231" s="237"/>
    </row>
    <row r="232" spans="2:2" ht="12.75">
      <c r="B232" s="237"/>
    </row>
    <row r="233" spans="2:2" ht="12.75">
      <c r="B233" s="237"/>
    </row>
    <row r="234" spans="2:2" ht="12.75">
      <c r="B234" s="237"/>
    </row>
    <row r="235" spans="2:2" ht="12.75">
      <c r="B235" s="237"/>
    </row>
    <row r="236" spans="2:2" ht="12.75">
      <c r="B236" s="237"/>
    </row>
    <row r="237" spans="2:2" ht="12.75">
      <c r="B237" s="237"/>
    </row>
    <row r="238" spans="2:2" ht="12.75">
      <c r="B238" s="237"/>
    </row>
    <row r="239" spans="2:2" ht="12.75">
      <c r="B239" s="237"/>
    </row>
    <row r="240" spans="2:2" ht="12.75">
      <c r="B240" s="237"/>
    </row>
    <row r="241" spans="2:2" ht="12.75">
      <c r="B241" s="237"/>
    </row>
    <row r="242" spans="2:2" ht="12.75">
      <c r="B242" s="237"/>
    </row>
    <row r="243" spans="2:2" ht="12.75">
      <c r="B243" s="237"/>
    </row>
    <row r="244" spans="2:2" ht="12.75">
      <c r="B244" s="237"/>
    </row>
    <row r="245" spans="2:2" ht="12.75">
      <c r="B245" s="237"/>
    </row>
    <row r="246" spans="2:2" ht="12.75">
      <c r="B246" s="237"/>
    </row>
    <row r="247" spans="2:2" ht="12.75">
      <c r="B247" s="237"/>
    </row>
    <row r="248" spans="2:2" ht="12.75">
      <c r="B248" s="237"/>
    </row>
    <row r="249" spans="2:2" ht="12.75">
      <c r="B249" s="237"/>
    </row>
    <row r="250" spans="2:2" ht="12.75">
      <c r="B250" s="237"/>
    </row>
    <row r="251" spans="2:2" ht="12.75">
      <c r="B251" s="237"/>
    </row>
    <row r="252" spans="2:2" ht="12.75">
      <c r="B252" s="237"/>
    </row>
    <row r="253" spans="2:2" ht="12.75">
      <c r="B253" s="237"/>
    </row>
    <row r="254" spans="2:2" ht="12.75">
      <c r="B254" s="237"/>
    </row>
    <row r="255" spans="2:2" ht="12.75">
      <c r="B255" s="237"/>
    </row>
    <row r="256" spans="2:2" ht="12.75">
      <c r="B256" s="237"/>
    </row>
    <row r="257" spans="2:2" ht="12.75">
      <c r="B257" s="237"/>
    </row>
    <row r="258" spans="2:2" ht="12.75">
      <c r="B258" s="237"/>
    </row>
    <row r="259" spans="2:2" ht="12.75">
      <c r="B259" s="237"/>
    </row>
    <row r="260" spans="2:2" ht="12.75">
      <c r="B260" s="237"/>
    </row>
    <row r="261" spans="2:2" ht="12.75">
      <c r="B261" s="237"/>
    </row>
    <row r="262" spans="2:2" ht="12.75">
      <c r="B262" s="237"/>
    </row>
    <row r="263" spans="2:2" ht="12.75">
      <c r="B263" s="237"/>
    </row>
    <row r="264" spans="2:2" ht="12.75">
      <c r="B264" s="237"/>
    </row>
    <row r="265" spans="2:2" ht="12.75">
      <c r="B265" s="237"/>
    </row>
    <row r="266" spans="2:2" ht="12.75">
      <c r="B266" s="237"/>
    </row>
    <row r="267" spans="2:2" ht="12.75">
      <c r="B267" s="237"/>
    </row>
    <row r="268" spans="2:2" ht="12.75">
      <c r="B268" s="237"/>
    </row>
    <row r="269" spans="2:2" ht="12.75">
      <c r="B269" s="237"/>
    </row>
    <row r="270" spans="2:2" ht="12.75">
      <c r="B270" s="237"/>
    </row>
    <row r="271" spans="2:2" ht="12.75">
      <c r="B271" s="237"/>
    </row>
    <row r="272" spans="2:2" ht="12.75">
      <c r="B272" s="237"/>
    </row>
    <row r="273" spans="2:2" ht="12.75">
      <c r="B273" s="237"/>
    </row>
    <row r="274" spans="2:2" ht="12.75">
      <c r="B274" s="237"/>
    </row>
    <row r="275" spans="2:2" ht="12.75">
      <c r="B275" s="237"/>
    </row>
    <row r="276" spans="2:2" ht="12.75">
      <c r="B276" s="237"/>
    </row>
    <row r="277" spans="2:2" ht="12.75">
      <c r="B277" s="237"/>
    </row>
    <row r="278" spans="2:2" ht="12.75">
      <c r="B278" s="237"/>
    </row>
    <row r="279" spans="2:2" ht="12.75">
      <c r="B279" s="237"/>
    </row>
    <row r="280" spans="2:2" ht="12.75">
      <c r="B280" s="237"/>
    </row>
    <row r="281" spans="2:2" ht="12.75">
      <c r="B281" s="237"/>
    </row>
    <row r="282" spans="2:2" ht="12.75">
      <c r="B282" s="237"/>
    </row>
    <row r="283" spans="2:2" ht="12.75">
      <c r="B283" s="237"/>
    </row>
    <row r="284" spans="2:2" ht="12.75">
      <c r="B284" s="237"/>
    </row>
    <row r="285" spans="2:2" ht="12.75">
      <c r="B285" s="237"/>
    </row>
    <row r="286" spans="2:2" ht="12.75">
      <c r="B286" s="237"/>
    </row>
    <row r="287" spans="2:2" ht="12.75">
      <c r="B287" s="237"/>
    </row>
    <row r="288" spans="2:2" ht="12.75">
      <c r="B288" s="237"/>
    </row>
    <row r="289" spans="2:2" ht="12.75">
      <c r="B289" s="237"/>
    </row>
    <row r="290" spans="2:2" ht="12.75">
      <c r="B290" s="237"/>
    </row>
    <row r="291" spans="2:2" ht="12.75">
      <c r="B291" s="237"/>
    </row>
    <row r="292" spans="2:2" ht="12.75">
      <c r="B292" s="237"/>
    </row>
    <row r="293" spans="2:2" ht="12.75">
      <c r="B293" s="237"/>
    </row>
    <row r="294" spans="2:2" ht="12.75">
      <c r="B294" s="237"/>
    </row>
    <row r="295" spans="2:2" ht="12.75">
      <c r="B295" s="237"/>
    </row>
    <row r="296" spans="2:2" ht="12.75">
      <c r="B296" s="237"/>
    </row>
    <row r="297" spans="2:2" ht="12.75">
      <c r="B297" s="237"/>
    </row>
    <row r="298" spans="2:2" ht="12.75">
      <c r="B298" s="237"/>
    </row>
    <row r="299" spans="2:2" ht="12.75">
      <c r="B299" s="237"/>
    </row>
    <row r="300" spans="2:2" ht="12.75">
      <c r="B300" s="237"/>
    </row>
    <row r="301" spans="2:2" ht="12.75">
      <c r="B301" s="237"/>
    </row>
    <row r="302" spans="2:2" ht="12.75">
      <c r="B302" s="237"/>
    </row>
    <row r="303" spans="2:2" ht="12.75">
      <c r="B303" s="237"/>
    </row>
    <row r="304" spans="2:2" ht="12.75">
      <c r="B304" s="237"/>
    </row>
    <row r="305" spans="2:2" ht="12.75">
      <c r="B305" s="237"/>
    </row>
    <row r="306" spans="2:2" ht="12.75">
      <c r="B306" s="237"/>
    </row>
    <row r="307" spans="2:2" ht="12.75">
      <c r="B307" s="237"/>
    </row>
    <row r="308" spans="2:2" ht="12.75">
      <c r="B308" s="237"/>
    </row>
    <row r="309" spans="2:2" ht="12.75">
      <c r="B309" s="237"/>
    </row>
    <row r="310" spans="2:2" ht="12.75">
      <c r="B310" s="237"/>
    </row>
    <row r="311" spans="2:2" ht="12.75">
      <c r="B311" s="237"/>
    </row>
    <row r="312" spans="2:2" ht="12.75">
      <c r="B312" s="237"/>
    </row>
    <row r="313" spans="2:2" ht="12.75">
      <c r="B313" s="237"/>
    </row>
    <row r="314" spans="2:2" ht="12.75">
      <c r="B314" s="237"/>
    </row>
    <row r="315" spans="2:2" ht="12.75">
      <c r="B315" s="237"/>
    </row>
    <row r="316" spans="2:2" ht="12.75">
      <c r="B316" s="237"/>
    </row>
    <row r="317" spans="2:2" ht="12.75">
      <c r="B317" s="237"/>
    </row>
    <row r="318" spans="2:2" ht="12.75">
      <c r="B318" s="237"/>
    </row>
    <row r="319" spans="2:2" ht="12.75">
      <c r="B319" s="237"/>
    </row>
    <row r="320" spans="2:2" ht="12.75">
      <c r="B320" s="237"/>
    </row>
    <row r="321" spans="2:2" ht="12.75">
      <c r="B321" s="237"/>
    </row>
    <row r="322" spans="2:2" ht="12.75">
      <c r="B322" s="237"/>
    </row>
    <row r="323" spans="2:2" ht="12.75">
      <c r="B323" s="237"/>
    </row>
    <row r="324" spans="2:2" ht="12.75">
      <c r="B324" s="237"/>
    </row>
    <row r="325" spans="2:2" ht="12.75">
      <c r="B325" s="237"/>
    </row>
    <row r="326" spans="2:2" ht="12.75">
      <c r="B326" s="237"/>
    </row>
    <row r="327" spans="2:2" ht="12.75">
      <c r="B327" s="237"/>
    </row>
    <row r="328" spans="2:2" ht="12.75">
      <c r="B328" s="237"/>
    </row>
    <row r="329" spans="2:2" ht="12.75">
      <c r="B329" s="237"/>
    </row>
    <row r="330" spans="2:2" ht="12.75">
      <c r="B330" s="237"/>
    </row>
    <row r="331" spans="2:2" ht="12.75">
      <c r="B331" s="237"/>
    </row>
    <row r="332" spans="2:2" ht="12.75">
      <c r="B332" s="237"/>
    </row>
    <row r="333" spans="2:2" ht="12.75">
      <c r="B333" s="237"/>
    </row>
    <row r="334" spans="2:2" ht="12.75">
      <c r="B334" s="237"/>
    </row>
    <row r="335" spans="2:2" ht="12.75">
      <c r="B335" s="237"/>
    </row>
    <row r="336" spans="2:2" ht="12.75">
      <c r="B336" s="237"/>
    </row>
    <row r="337" spans="2:2" ht="12.75">
      <c r="B337" s="237"/>
    </row>
    <row r="338" spans="2:2" ht="12.75">
      <c r="B338" s="237"/>
    </row>
    <row r="339" spans="2:2" ht="12.75">
      <c r="B339" s="237"/>
    </row>
    <row r="340" spans="2:2" ht="12.75">
      <c r="B340" s="237"/>
    </row>
    <row r="341" spans="2:2" ht="12.75">
      <c r="B341" s="237"/>
    </row>
    <row r="342" spans="2:2" ht="12.75">
      <c r="B342" s="237"/>
    </row>
    <row r="343" spans="2:2" ht="12.75">
      <c r="B343" s="237"/>
    </row>
    <row r="344" spans="2:2" ht="12.75">
      <c r="B344" s="237"/>
    </row>
    <row r="345" spans="2:2" ht="12.75">
      <c r="B345" s="237"/>
    </row>
    <row r="346" spans="2:2" ht="12.75">
      <c r="B346" s="237"/>
    </row>
    <row r="347" spans="2:2" ht="12.75">
      <c r="B347" s="237"/>
    </row>
    <row r="348" spans="2:2" ht="12.75">
      <c r="B348" s="237"/>
    </row>
    <row r="349" spans="2:2" ht="12.75">
      <c r="B349" s="237"/>
    </row>
    <row r="350" spans="2:2" ht="12.75">
      <c r="B350" s="237"/>
    </row>
    <row r="351" spans="2:2" ht="12.75">
      <c r="B351" s="237"/>
    </row>
    <row r="352" spans="2:2" ht="12.75">
      <c r="B352" s="237"/>
    </row>
    <row r="353" spans="2:2" ht="12.75">
      <c r="B353" s="237"/>
    </row>
    <row r="354" spans="2:2" ht="12.75">
      <c r="B354" s="237"/>
    </row>
    <row r="355" spans="2:2" ht="12.75">
      <c r="B355" s="237"/>
    </row>
    <row r="356" spans="2:2" ht="12.75">
      <c r="B356" s="237"/>
    </row>
    <row r="357" spans="2:2" ht="12.75">
      <c r="B357" s="237"/>
    </row>
    <row r="358" spans="2:2" ht="12.75">
      <c r="B358" s="237"/>
    </row>
    <row r="359" spans="2:2" ht="12.75">
      <c r="B359" s="237"/>
    </row>
    <row r="360" spans="2:2" ht="12.75">
      <c r="B360" s="237"/>
    </row>
    <row r="361" spans="2:2" ht="12.75">
      <c r="B361" s="237"/>
    </row>
    <row r="362" spans="2:2" ht="12.75">
      <c r="B362" s="237"/>
    </row>
    <row r="363" spans="2:2" ht="12.75">
      <c r="B363" s="237"/>
    </row>
    <row r="364" spans="2:2" ht="12.75">
      <c r="B364" s="237"/>
    </row>
    <row r="365" spans="2:2" ht="12.75">
      <c r="B365" s="237"/>
    </row>
    <row r="366" spans="2:2" ht="12.75">
      <c r="B366" s="237"/>
    </row>
    <row r="367" spans="2:2" ht="12.75">
      <c r="B367" s="237"/>
    </row>
    <row r="368" spans="2:2" ht="12.75">
      <c r="B368" s="237"/>
    </row>
    <row r="369" spans="2:2" ht="12.75">
      <c r="B369" s="237"/>
    </row>
    <row r="370" spans="2:2" ht="12.75">
      <c r="B370" s="237"/>
    </row>
    <row r="371" spans="2:2" ht="12.75">
      <c r="B371" s="237"/>
    </row>
    <row r="372" spans="2:2" ht="12.75">
      <c r="B372" s="237"/>
    </row>
    <row r="373" spans="2:2" ht="12.75">
      <c r="B373" s="237"/>
    </row>
    <row r="374" spans="2:2" ht="12.75">
      <c r="B374" s="237"/>
    </row>
    <row r="375" spans="2:2" ht="12.75">
      <c r="B375" s="237"/>
    </row>
    <row r="376" spans="2:2" ht="12.75">
      <c r="B376" s="237"/>
    </row>
    <row r="377" spans="2:2" ht="12.75">
      <c r="B377" s="237"/>
    </row>
    <row r="378" spans="2:2" ht="12.75">
      <c r="B378" s="237"/>
    </row>
    <row r="379" spans="2:2" ht="12.75">
      <c r="B379" s="237"/>
    </row>
    <row r="380" spans="2:2" ht="12.75">
      <c r="B380" s="237"/>
    </row>
    <row r="381" spans="2:2" ht="12.75">
      <c r="B381" s="237"/>
    </row>
    <row r="382" spans="2:2" ht="12.75">
      <c r="B382" s="237"/>
    </row>
    <row r="383" spans="2:2" ht="12.75">
      <c r="B383" s="237"/>
    </row>
    <row r="384" spans="2:2" ht="12.75">
      <c r="B384" s="237"/>
    </row>
    <row r="385" spans="2:2" ht="12.75">
      <c r="B385" s="237"/>
    </row>
    <row r="386" spans="2:2" ht="12.75">
      <c r="B386" s="237"/>
    </row>
    <row r="387" spans="2:2" ht="12.75">
      <c r="B387" s="237"/>
    </row>
    <row r="388" spans="2:2" ht="12.75">
      <c r="B388" s="237"/>
    </row>
    <row r="389" spans="2:2" ht="12.75">
      <c r="B389" s="237"/>
    </row>
    <row r="390" spans="2:2" ht="12.75">
      <c r="B390" s="237"/>
    </row>
    <row r="391" spans="2:2" ht="12.75">
      <c r="B391" s="237"/>
    </row>
    <row r="392" spans="2:2" ht="12.75">
      <c r="B392" s="237"/>
    </row>
    <row r="393" spans="2:2" ht="12.75">
      <c r="B393" s="237"/>
    </row>
    <row r="394" spans="2:2" ht="12.75">
      <c r="B394" s="237"/>
    </row>
    <row r="395" spans="2:2" ht="12.75">
      <c r="B395" s="237"/>
    </row>
    <row r="396" spans="2:2" ht="12.75">
      <c r="B396" s="237"/>
    </row>
    <row r="397" spans="2:2" ht="12.75">
      <c r="B397" s="237"/>
    </row>
    <row r="398" spans="2:2" ht="12.75">
      <c r="B398" s="237"/>
    </row>
    <row r="399" spans="2:2" ht="12.75">
      <c r="B399" s="237"/>
    </row>
    <row r="400" spans="2:2" ht="12.75">
      <c r="B400" s="237"/>
    </row>
    <row r="401" spans="2:2" ht="12.75">
      <c r="B401" s="237"/>
    </row>
    <row r="402" spans="2:2" ht="12.75">
      <c r="B402" s="237"/>
    </row>
    <row r="403" spans="2:2" ht="12.75">
      <c r="B403" s="237"/>
    </row>
    <row r="404" spans="2:2" ht="12.75">
      <c r="B404" s="237"/>
    </row>
    <row r="405" spans="2:2" ht="12.75">
      <c r="B405" s="237"/>
    </row>
    <row r="406" spans="2:2" ht="12.75">
      <c r="B406" s="237"/>
    </row>
    <row r="407" spans="2:2" ht="12.75">
      <c r="B407" s="237"/>
    </row>
    <row r="408" spans="2:2" ht="12.75">
      <c r="B408" s="237"/>
    </row>
    <row r="409" spans="2:2" ht="12.75">
      <c r="B409" s="237"/>
    </row>
    <row r="410" spans="2:2" ht="12.75">
      <c r="B410" s="237"/>
    </row>
    <row r="411" spans="2:2" ht="12.75">
      <c r="B411" s="237"/>
    </row>
    <row r="412" spans="2:2" ht="12.75">
      <c r="B412" s="237"/>
    </row>
    <row r="413" spans="2:2" ht="12.75">
      <c r="B413" s="237"/>
    </row>
    <row r="414" spans="2:2" ht="12.75">
      <c r="B414" s="237"/>
    </row>
    <row r="415" spans="2:2" ht="12.75">
      <c r="B415" s="237"/>
    </row>
    <row r="416" spans="2:2" ht="12.75">
      <c r="B416" s="237"/>
    </row>
    <row r="417" spans="2:2" ht="12.75">
      <c r="B417" s="237"/>
    </row>
    <row r="418" spans="2:2" ht="12.75">
      <c r="B418" s="237"/>
    </row>
    <row r="419" spans="2:2" ht="12.75">
      <c r="B419" s="237"/>
    </row>
    <row r="420" spans="2:2" ht="12.75">
      <c r="B420" s="237"/>
    </row>
    <row r="421" spans="2:2" ht="12.75">
      <c r="B421" s="237"/>
    </row>
    <row r="422" spans="2:2" ht="12.75">
      <c r="B422" s="237"/>
    </row>
    <row r="423" spans="2:2" ht="12.75">
      <c r="B423" s="237"/>
    </row>
    <row r="424" spans="2:2" ht="12.75">
      <c r="B424" s="237"/>
    </row>
    <row r="425" spans="2:2" ht="12.75">
      <c r="B425" s="237"/>
    </row>
    <row r="426" spans="2:2" ht="12.75">
      <c r="B426" s="237"/>
    </row>
    <row r="427" spans="2:2" ht="12.75">
      <c r="B427" s="237"/>
    </row>
    <row r="428" spans="2:2" ht="12.75">
      <c r="B428" s="237"/>
    </row>
    <row r="429" spans="2:2" ht="12.75">
      <c r="B429" s="237"/>
    </row>
    <row r="430" spans="2:2" ht="12.75">
      <c r="B430" s="237"/>
    </row>
    <row r="431" spans="2:2" ht="12.75">
      <c r="B431" s="237"/>
    </row>
    <row r="432" spans="2:2" ht="12.75">
      <c r="B432" s="237"/>
    </row>
    <row r="433" spans="2:2" ht="12.75">
      <c r="B433" s="237"/>
    </row>
    <row r="434" spans="2:2" ht="12.75">
      <c r="B434" s="237"/>
    </row>
    <row r="435" spans="2:2" ht="12.75">
      <c r="B435" s="237"/>
    </row>
    <row r="436" spans="2:2" ht="12.75">
      <c r="B436" s="237"/>
    </row>
    <row r="437" spans="2:2" ht="12.75">
      <c r="B437" s="237"/>
    </row>
    <row r="438" spans="2:2" ht="12.75">
      <c r="B438" s="237"/>
    </row>
    <row r="439" spans="2:2" ht="12.75">
      <c r="B439" s="237"/>
    </row>
    <row r="440" spans="2:2" ht="12.75">
      <c r="B440" s="237"/>
    </row>
    <row r="441" spans="2:2" ht="12.75">
      <c r="B441" s="237"/>
    </row>
    <row r="442" spans="2:2" ht="12.75">
      <c r="B442" s="237"/>
    </row>
    <row r="443" spans="2:2" ht="12.75">
      <c r="B443" s="237"/>
    </row>
    <row r="444" spans="2:2" ht="12.75">
      <c r="B444" s="237"/>
    </row>
    <row r="445" spans="2:2" ht="12.75">
      <c r="B445" s="237"/>
    </row>
    <row r="446" spans="2:2" ht="12.75">
      <c r="B446" s="237"/>
    </row>
    <row r="447" spans="2:2" ht="12.75">
      <c r="B447" s="237"/>
    </row>
    <row r="448" spans="2:2" ht="12.75">
      <c r="B448" s="237"/>
    </row>
    <row r="449" spans="2:2" ht="12.75">
      <c r="B449" s="237"/>
    </row>
    <row r="450" spans="2:2" ht="12.75">
      <c r="B450" s="237"/>
    </row>
    <row r="451" spans="2:2" ht="12.75">
      <c r="B451" s="237"/>
    </row>
    <row r="452" spans="2:2" ht="12.75">
      <c r="B452" s="237"/>
    </row>
    <row r="453" spans="2:2" ht="12.75">
      <c r="B453" s="237"/>
    </row>
    <row r="454" spans="2:2" ht="12.75">
      <c r="B454" s="237"/>
    </row>
    <row r="455" spans="2:2" ht="12.75">
      <c r="B455" s="237"/>
    </row>
    <row r="456" spans="2:2" ht="12.75">
      <c r="B456" s="237"/>
    </row>
    <row r="457" spans="2:2" ht="12.75">
      <c r="B457" s="237"/>
    </row>
    <row r="458" spans="2:2" ht="12.75">
      <c r="B458" s="237"/>
    </row>
    <row r="459" spans="2:2" ht="12.75">
      <c r="B459" s="237"/>
    </row>
    <row r="460" spans="2:2" ht="12.75">
      <c r="B460" s="237"/>
    </row>
    <row r="461" spans="2:2" ht="12.75">
      <c r="B461" s="237"/>
    </row>
    <row r="462" spans="2:2" ht="12.75">
      <c r="B462" s="237"/>
    </row>
    <row r="463" spans="2:2" ht="12.75">
      <c r="B463" s="237"/>
    </row>
    <row r="464" spans="2:2" ht="12.75">
      <c r="B464" s="237"/>
    </row>
    <row r="465" spans="2:2" ht="12.75">
      <c r="B465" s="237"/>
    </row>
    <row r="466" spans="2:2" ht="12.75">
      <c r="B466" s="237"/>
    </row>
    <row r="467" spans="2:2" ht="12.75">
      <c r="B467" s="237"/>
    </row>
    <row r="468" spans="2:2" ht="12.75">
      <c r="B468" s="237"/>
    </row>
    <row r="469" spans="2:2" ht="12.75">
      <c r="B469" s="237"/>
    </row>
    <row r="470" spans="2:2" ht="12.75">
      <c r="B470" s="237"/>
    </row>
    <row r="471" spans="2:2" ht="12.75">
      <c r="B471" s="237"/>
    </row>
    <row r="472" spans="2:2" ht="12.75">
      <c r="B472" s="237"/>
    </row>
    <row r="473" spans="2:2" ht="12.75">
      <c r="B473" s="237"/>
    </row>
    <row r="474" spans="2:2" ht="12.75">
      <c r="B474" s="237"/>
    </row>
    <row r="475" spans="2:2" ht="12.75">
      <c r="B475" s="237"/>
    </row>
    <row r="476" spans="2:2" ht="12.75">
      <c r="B476" s="237"/>
    </row>
    <row r="477" spans="2:2" ht="12.75">
      <c r="B477" s="237"/>
    </row>
    <row r="478" spans="2:2" ht="12.75">
      <c r="B478" s="237"/>
    </row>
    <row r="479" spans="2:2" ht="12.75">
      <c r="B479" s="237"/>
    </row>
    <row r="480" spans="2:2" ht="12.75">
      <c r="B480" s="237"/>
    </row>
    <row r="481" spans="2:2" ht="12.75">
      <c r="B481" s="237"/>
    </row>
    <row r="482" spans="2:2" ht="12.75">
      <c r="B482" s="237"/>
    </row>
    <row r="483" spans="2:2" ht="12.75">
      <c r="B483" s="237"/>
    </row>
    <row r="484" spans="2:2" ht="12.75">
      <c r="B484" s="237"/>
    </row>
    <row r="485" spans="2:2" ht="12.75">
      <c r="B485" s="237"/>
    </row>
    <row r="486" spans="2:2" ht="12.75">
      <c r="B486" s="237"/>
    </row>
    <row r="487" spans="2:2" ht="12.75">
      <c r="B487" s="237"/>
    </row>
    <row r="488" spans="2:2" ht="12.75">
      <c r="B488" s="237"/>
    </row>
    <row r="489" spans="2:2" ht="12.75">
      <c r="B489" s="237"/>
    </row>
    <row r="490" spans="2:2" ht="12.75">
      <c r="B490" s="237"/>
    </row>
    <row r="491" spans="2:2" ht="12.75">
      <c r="B491" s="237"/>
    </row>
    <row r="492" spans="2:2" ht="12.75">
      <c r="B492" s="237"/>
    </row>
    <row r="493" spans="2:2" ht="12.75">
      <c r="B493" s="237"/>
    </row>
    <row r="494" spans="2:2" ht="12.75">
      <c r="B494" s="237"/>
    </row>
    <row r="495" spans="2:2" ht="12.75">
      <c r="B495" s="237"/>
    </row>
    <row r="496" spans="2:2" ht="12.75">
      <c r="B496" s="237"/>
    </row>
    <row r="497" spans="2:2" ht="12.75">
      <c r="B497" s="237"/>
    </row>
    <row r="498" spans="2:2" ht="12.75">
      <c r="B498" s="237"/>
    </row>
    <row r="499" spans="2:2" ht="12.75">
      <c r="B499" s="237"/>
    </row>
    <row r="500" spans="2:2" ht="12.75">
      <c r="B500" s="237"/>
    </row>
    <row r="501" spans="2:2" ht="12.75">
      <c r="B501" s="237"/>
    </row>
    <row r="502" spans="2:2" ht="12.75">
      <c r="B502" s="237"/>
    </row>
    <row r="503" spans="2:2" ht="12.75">
      <c r="B503" s="237"/>
    </row>
    <row r="504" spans="2:2" ht="12.75">
      <c r="B504" s="237"/>
    </row>
    <row r="505" spans="2:2" ht="12.75">
      <c r="B505" s="237"/>
    </row>
    <row r="506" spans="2:2" ht="12.75">
      <c r="B506" s="237"/>
    </row>
    <row r="507" spans="2:2" ht="12.75">
      <c r="B507" s="237"/>
    </row>
    <row r="508" spans="2:2" ht="12.75">
      <c r="B508" s="237"/>
    </row>
    <row r="509" spans="2:2" ht="12.75">
      <c r="B509" s="237"/>
    </row>
    <row r="510" spans="2:2" ht="12.75">
      <c r="B510" s="237"/>
    </row>
    <row r="511" spans="2:2" ht="12.75">
      <c r="B511" s="237"/>
    </row>
    <row r="512" spans="2:2" ht="12.75">
      <c r="B512" s="237"/>
    </row>
    <row r="513" spans="2:2" ht="12.75">
      <c r="B513" s="237"/>
    </row>
    <row r="514" spans="2:2" ht="12.75">
      <c r="B514" s="237"/>
    </row>
    <row r="515" spans="2:2" ht="12.75">
      <c r="B515" s="237"/>
    </row>
    <row r="516" spans="2:2" ht="12.75">
      <c r="B516" s="237"/>
    </row>
    <row r="517" spans="2:2" ht="12.75">
      <c r="B517" s="237"/>
    </row>
    <row r="518" spans="2:2" ht="12.75">
      <c r="B518" s="237"/>
    </row>
    <row r="519" spans="2:2" ht="12.75">
      <c r="B519" s="237"/>
    </row>
    <row r="520" spans="2:2" ht="12.75">
      <c r="B520" s="237"/>
    </row>
    <row r="521" spans="2:2" ht="12.75">
      <c r="B521" s="237"/>
    </row>
    <row r="522" spans="2:2" ht="12.75">
      <c r="B522" s="237"/>
    </row>
    <row r="523" spans="2:2" ht="12.75">
      <c r="B523" s="237"/>
    </row>
    <row r="524" spans="2:2" ht="12.75">
      <c r="B524" s="237"/>
    </row>
    <row r="525" spans="2:2" ht="12.75">
      <c r="B525" s="237"/>
    </row>
    <row r="526" spans="2:2" ht="12.75">
      <c r="B526" s="237"/>
    </row>
    <row r="527" spans="2:2" ht="12.75">
      <c r="B527" s="237"/>
    </row>
    <row r="528" spans="2:2" ht="12.75">
      <c r="B528" s="237"/>
    </row>
    <row r="529" spans="2:2" ht="12.75">
      <c r="B529" s="237"/>
    </row>
    <row r="530" spans="2:2" ht="12.75">
      <c r="B530" s="237"/>
    </row>
    <row r="531" spans="2:2" ht="12.75">
      <c r="B531" s="237"/>
    </row>
    <row r="532" spans="2:2" ht="12.75">
      <c r="B532" s="237"/>
    </row>
    <row r="533" spans="2:2" ht="12.75">
      <c r="B533" s="237"/>
    </row>
    <row r="534" spans="2:2" ht="12.75">
      <c r="B534" s="237"/>
    </row>
    <row r="535" spans="2:2" ht="12.75">
      <c r="B535" s="237"/>
    </row>
    <row r="536" spans="2:2" ht="12.75">
      <c r="B536" s="237"/>
    </row>
    <row r="537" spans="2:2" ht="12.75">
      <c r="B537" s="237"/>
    </row>
    <row r="538" spans="2:2" ht="12.75">
      <c r="B538" s="237"/>
    </row>
    <row r="539" spans="2:2" ht="12.75">
      <c r="B539" s="237"/>
    </row>
    <row r="540" spans="2:2" ht="12.75">
      <c r="B540" s="237"/>
    </row>
    <row r="541" spans="2:2" ht="12.75">
      <c r="B541" s="237"/>
    </row>
    <row r="542" spans="2:2" ht="12.75">
      <c r="B542" s="237"/>
    </row>
    <row r="543" spans="2:2" ht="12.75">
      <c r="B543" s="237"/>
    </row>
    <row r="544" spans="2:2" ht="12.75">
      <c r="B544" s="237"/>
    </row>
    <row r="545" spans="2:2" ht="12.75">
      <c r="B545" s="237"/>
    </row>
    <row r="546" spans="2:2" ht="12.75">
      <c r="B546" s="237"/>
    </row>
    <row r="547" spans="2:2" ht="12.75">
      <c r="B547" s="237"/>
    </row>
    <row r="548" spans="2:2" ht="12.75">
      <c r="B548" s="237"/>
    </row>
    <row r="549" spans="2:2" ht="12.75">
      <c r="B549" s="237"/>
    </row>
    <row r="550" spans="2:2" ht="12.75">
      <c r="B550" s="237"/>
    </row>
    <row r="551" spans="2:2" ht="12.75">
      <c r="B551" s="237"/>
    </row>
    <row r="552" spans="2:2" ht="12.75">
      <c r="B552" s="237"/>
    </row>
    <row r="553" spans="2:2" ht="12.75">
      <c r="B553" s="237"/>
    </row>
    <row r="554" spans="2:2" ht="12.75">
      <c r="B554" s="237"/>
    </row>
    <row r="555" spans="2:2" ht="12.75">
      <c r="B555" s="237"/>
    </row>
    <row r="556" spans="2:2" ht="12.75">
      <c r="B556" s="237"/>
    </row>
    <row r="557" spans="2:2" ht="12.75">
      <c r="B557" s="237"/>
    </row>
    <row r="558" spans="2:2" ht="12.75">
      <c r="B558" s="237"/>
    </row>
    <row r="559" spans="2:2" ht="12.75">
      <c r="B559" s="237"/>
    </row>
    <row r="560" spans="2:2" ht="12.75">
      <c r="B560" s="237"/>
    </row>
    <row r="561" spans="2:2" ht="12.75">
      <c r="B561" s="237"/>
    </row>
    <row r="562" spans="2:2" ht="12.75">
      <c r="B562" s="237"/>
    </row>
    <row r="563" spans="2:2" ht="12.75">
      <c r="B563" s="237"/>
    </row>
    <row r="564" spans="2:2" ht="12.75">
      <c r="B564" s="237"/>
    </row>
    <row r="565" spans="2:2" ht="12.75">
      <c r="B565" s="237"/>
    </row>
    <row r="566" spans="2:2" ht="12.75">
      <c r="B566" s="237"/>
    </row>
    <row r="567" spans="2:2" ht="12.75">
      <c r="B567" s="237"/>
    </row>
    <row r="568" spans="2:2" ht="12.75">
      <c r="B568" s="237"/>
    </row>
    <row r="569" spans="2:2" ht="12.75">
      <c r="B569" s="237"/>
    </row>
    <row r="570" spans="2:2" ht="12.75">
      <c r="B570" s="237"/>
    </row>
    <row r="571" spans="2:2" ht="12.75">
      <c r="B571" s="237"/>
    </row>
    <row r="572" spans="2:2" ht="12.75">
      <c r="B572" s="237"/>
    </row>
    <row r="573" spans="2:2" ht="12.75">
      <c r="B573" s="237"/>
    </row>
    <row r="574" spans="2:2" ht="12.75">
      <c r="B574" s="237"/>
    </row>
    <row r="575" spans="2:2" ht="12.75">
      <c r="B575" s="237"/>
    </row>
    <row r="576" spans="2:2" ht="12.75">
      <c r="B576" s="237"/>
    </row>
    <row r="577" spans="2:2" ht="12.75">
      <c r="B577" s="237"/>
    </row>
    <row r="578" spans="2:2" ht="12.75">
      <c r="B578" s="237"/>
    </row>
    <row r="579" spans="2:2" ht="12.75">
      <c r="B579" s="237"/>
    </row>
    <row r="580" spans="2:2" ht="12.75">
      <c r="B580" s="237"/>
    </row>
    <row r="581" spans="2:2" ht="12.75">
      <c r="B581" s="237"/>
    </row>
    <row r="582" spans="2:2" ht="12.75">
      <c r="B582" s="237"/>
    </row>
    <row r="583" spans="2:2" ht="12.75">
      <c r="B583" s="237"/>
    </row>
    <row r="584" spans="2:2" ht="12.75">
      <c r="B584" s="237"/>
    </row>
    <row r="585" spans="2:2" ht="12.75">
      <c r="B585" s="237"/>
    </row>
    <row r="586" spans="2:2" ht="12.75">
      <c r="B586" s="237"/>
    </row>
    <row r="587" spans="2:2" ht="12.75">
      <c r="B587" s="237"/>
    </row>
    <row r="588" spans="2:2" ht="12.75">
      <c r="B588" s="237"/>
    </row>
    <row r="589" spans="2:2" ht="12.75">
      <c r="B589" s="237"/>
    </row>
    <row r="590" spans="2:2" ht="12.75">
      <c r="B590" s="237"/>
    </row>
    <row r="591" spans="2:2" ht="12.75">
      <c r="B591" s="237"/>
    </row>
    <row r="592" spans="2:2" ht="12.75">
      <c r="B592" s="237"/>
    </row>
    <row r="593" spans="2:2" ht="12.75">
      <c r="B593" s="237"/>
    </row>
    <row r="594" spans="2:2" ht="12.75">
      <c r="B594" s="237"/>
    </row>
    <row r="595" spans="2:2" ht="12.75">
      <c r="B595" s="237"/>
    </row>
    <row r="596" spans="2:2" ht="12.75">
      <c r="B596" s="237"/>
    </row>
    <row r="597" spans="2:2" ht="12.75">
      <c r="B597" s="237"/>
    </row>
    <row r="598" spans="2:2" ht="12.75">
      <c r="B598" s="237"/>
    </row>
    <row r="599" spans="2:2" ht="12.75">
      <c r="B599" s="237"/>
    </row>
    <row r="600" spans="2:2" ht="12.75">
      <c r="B600" s="237"/>
    </row>
    <row r="601" spans="2:2" ht="12.75">
      <c r="B601" s="237"/>
    </row>
    <row r="602" spans="2:2" ht="12.75">
      <c r="B602" s="237"/>
    </row>
    <row r="603" spans="2:2" ht="12.75">
      <c r="B603" s="237"/>
    </row>
    <row r="604" spans="2:2" ht="12.75">
      <c r="B604" s="237"/>
    </row>
    <row r="605" spans="2:2" ht="12.75">
      <c r="B605" s="237"/>
    </row>
    <row r="606" spans="2:2" ht="12.75">
      <c r="B606" s="237"/>
    </row>
    <row r="607" spans="2:2" ht="12.75">
      <c r="B607" s="237"/>
    </row>
    <row r="608" spans="2:2" ht="12.75">
      <c r="B608" s="237"/>
    </row>
    <row r="609" spans="2:2" ht="12.75">
      <c r="B609" s="237"/>
    </row>
    <row r="610" spans="2:2" ht="12.75">
      <c r="B610" s="237"/>
    </row>
    <row r="611" spans="2:2" ht="12.75">
      <c r="B611" s="237"/>
    </row>
    <row r="612" spans="2:2" ht="12.75">
      <c r="B612" s="237"/>
    </row>
    <row r="613" spans="2:2" ht="12.75">
      <c r="B613" s="237"/>
    </row>
    <row r="614" spans="2:2" ht="12.75">
      <c r="B614" s="237"/>
    </row>
    <row r="615" spans="2:2" ht="12.75">
      <c r="B615" s="237"/>
    </row>
    <row r="616" spans="2:2" ht="12.75">
      <c r="B616" s="237"/>
    </row>
    <row r="617" spans="2:2" ht="12.75">
      <c r="B617" s="237"/>
    </row>
    <row r="618" spans="2:2" ht="12.75">
      <c r="B618" s="237"/>
    </row>
    <row r="619" spans="2:2" ht="12.75">
      <c r="B619" s="237"/>
    </row>
    <row r="620" spans="2:2" ht="12.75">
      <c r="B620" s="237"/>
    </row>
    <row r="621" spans="2:2" ht="12.75">
      <c r="B621" s="237"/>
    </row>
    <row r="622" spans="2:2" ht="12.75">
      <c r="B622" s="237"/>
    </row>
    <row r="623" spans="2:2" ht="12.75">
      <c r="B623" s="237"/>
    </row>
    <row r="624" spans="2:2" ht="12.75">
      <c r="B624" s="237"/>
    </row>
    <row r="625" spans="2:2" ht="12.75">
      <c r="B625" s="237"/>
    </row>
    <row r="626" spans="2:2" ht="12.75">
      <c r="B626" s="237"/>
    </row>
    <row r="627" spans="2:2" ht="12.75">
      <c r="B627" s="237"/>
    </row>
    <row r="628" spans="2:2" ht="12.75">
      <c r="B628" s="237"/>
    </row>
    <row r="629" spans="2:2" ht="12.75">
      <c r="B629" s="237"/>
    </row>
    <row r="630" spans="2:2" ht="12.75">
      <c r="B630" s="237"/>
    </row>
    <row r="631" spans="2:2" ht="12.75">
      <c r="B631" s="237"/>
    </row>
    <row r="632" spans="2:2" ht="12.75">
      <c r="B632" s="237"/>
    </row>
    <row r="633" spans="2:2" ht="12.75">
      <c r="B633" s="237"/>
    </row>
    <row r="634" spans="2:2" ht="12.75">
      <c r="B634" s="237"/>
    </row>
    <row r="635" spans="2:2" ht="12.75">
      <c r="B635" s="237"/>
    </row>
    <row r="636" spans="2:2" ht="12.75">
      <c r="B636" s="237"/>
    </row>
    <row r="637" spans="2:2" ht="12.75">
      <c r="B637" s="237"/>
    </row>
    <row r="638" spans="2:2" ht="12.75">
      <c r="B638" s="237"/>
    </row>
    <row r="639" spans="2:2" ht="12.75">
      <c r="B639" s="237"/>
    </row>
    <row r="640" spans="2:2" ht="12.75">
      <c r="B640" s="237"/>
    </row>
    <row r="641" spans="2:2" ht="12.75">
      <c r="B641" s="237"/>
    </row>
    <row r="642" spans="2:2" ht="12.75">
      <c r="B642" s="237"/>
    </row>
    <row r="643" spans="2:2" ht="12.75">
      <c r="B643" s="237"/>
    </row>
    <row r="644" spans="2:2" ht="12.75">
      <c r="B644" s="237"/>
    </row>
    <row r="645" spans="2:2" ht="12.75">
      <c r="B645" s="237"/>
    </row>
    <row r="646" spans="2:2" ht="12.75">
      <c r="B646" s="237"/>
    </row>
    <row r="647" spans="2:2" ht="12.75">
      <c r="B647" s="237"/>
    </row>
    <row r="648" spans="2:2" ht="12.75">
      <c r="B648" s="237"/>
    </row>
    <row r="649" spans="2:2" ht="12.75">
      <c r="B649" s="237"/>
    </row>
    <row r="650" spans="2:2" ht="12.75">
      <c r="B650" s="237"/>
    </row>
    <row r="651" spans="2:2" ht="12.75">
      <c r="B651" s="237"/>
    </row>
    <row r="652" spans="2:2" ht="12.75">
      <c r="B652" s="237"/>
    </row>
    <row r="653" spans="2:2" ht="12.75">
      <c r="B653" s="237"/>
    </row>
    <row r="654" spans="2:2" ht="12.75">
      <c r="B654" s="237"/>
    </row>
    <row r="655" spans="2:2" ht="12.75">
      <c r="B655" s="237"/>
    </row>
    <row r="656" spans="2:2" ht="12.75">
      <c r="B656" s="237"/>
    </row>
    <row r="657" spans="2:2" ht="12.75">
      <c r="B657" s="237"/>
    </row>
    <row r="658" spans="2:2" ht="12.75">
      <c r="B658" s="237"/>
    </row>
    <row r="659" spans="2:2" ht="12.75">
      <c r="B659" s="237"/>
    </row>
    <row r="660" spans="2:2" ht="12.75">
      <c r="B660" s="237"/>
    </row>
    <row r="661" spans="2:2" ht="12.75">
      <c r="B661" s="237"/>
    </row>
    <row r="662" spans="2:2" ht="12.75">
      <c r="B662" s="237"/>
    </row>
    <row r="663" spans="2:2" ht="12.75">
      <c r="B663" s="237"/>
    </row>
    <row r="664" spans="2:2" ht="12.75">
      <c r="B664" s="237"/>
    </row>
    <row r="665" spans="2:2" ht="12.75">
      <c r="B665" s="237"/>
    </row>
    <row r="666" spans="2:2" ht="12.75">
      <c r="B666" s="237"/>
    </row>
    <row r="667" spans="2:2" ht="12.75">
      <c r="B667" s="237"/>
    </row>
    <row r="668" spans="2:2" ht="12.75">
      <c r="B668" s="237"/>
    </row>
    <row r="669" spans="2:2" ht="12.75">
      <c r="B669" s="237"/>
    </row>
    <row r="670" spans="2:2" ht="12.75">
      <c r="B670" s="237"/>
    </row>
    <row r="671" spans="2:2" ht="12.75">
      <c r="B671" s="237"/>
    </row>
    <row r="672" spans="2:2" ht="12.75">
      <c r="B672" s="237"/>
    </row>
    <row r="673" spans="2:2" ht="12.75">
      <c r="B673" s="237"/>
    </row>
    <row r="674" spans="2:2" ht="12.75">
      <c r="B674" s="237"/>
    </row>
    <row r="675" spans="2:2" ht="12.75">
      <c r="B675" s="237"/>
    </row>
    <row r="676" spans="2:2" ht="12.75">
      <c r="B676" s="237"/>
    </row>
    <row r="677" spans="2:2" ht="12.75">
      <c r="B677" s="237"/>
    </row>
    <row r="678" spans="2:2" ht="12.75">
      <c r="B678" s="237"/>
    </row>
    <row r="679" spans="2:2" ht="12.75">
      <c r="B679" s="237"/>
    </row>
    <row r="680" spans="2:2" ht="12.75">
      <c r="B680" s="237"/>
    </row>
    <row r="681" spans="2:2" ht="12.75">
      <c r="B681" s="237"/>
    </row>
    <row r="682" spans="2:2" ht="12.75">
      <c r="B682" s="237"/>
    </row>
    <row r="683" spans="2:2" ht="12.75">
      <c r="B683" s="237"/>
    </row>
    <row r="684" spans="2:2" ht="12.75">
      <c r="B684" s="237"/>
    </row>
    <row r="685" spans="2:2" ht="12.75">
      <c r="B685" s="237"/>
    </row>
    <row r="686" spans="2:2" ht="12.75">
      <c r="B686" s="237"/>
    </row>
    <row r="687" spans="2:2" ht="12.75">
      <c r="B687" s="237"/>
    </row>
    <row r="688" spans="2:2" ht="12.75">
      <c r="B688" s="237"/>
    </row>
    <row r="689" spans="2:2" ht="12.75">
      <c r="B689" s="237"/>
    </row>
    <row r="690" spans="2:2" ht="12.75">
      <c r="B690" s="237"/>
    </row>
    <row r="691" spans="2:2" ht="12.75">
      <c r="B691" s="237"/>
    </row>
    <row r="692" spans="2:2" ht="12.75">
      <c r="B692" s="237"/>
    </row>
    <row r="693" spans="2:2" ht="12.75">
      <c r="B693" s="237"/>
    </row>
    <row r="694" spans="2:2" ht="12.75">
      <c r="B694" s="237"/>
    </row>
    <row r="695" spans="2:2" ht="12.75">
      <c r="B695" s="237"/>
    </row>
    <row r="696" spans="2:2" ht="12.75">
      <c r="B696" s="237"/>
    </row>
    <row r="697" spans="2:2" ht="12.75">
      <c r="B697" s="237"/>
    </row>
    <row r="698" spans="2:2" ht="12.75">
      <c r="B698" s="237"/>
    </row>
    <row r="699" spans="2:2" ht="12.75">
      <c r="B699" s="237"/>
    </row>
    <row r="700" spans="2:2" ht="12.75">
      <c r="B700" s="237"/>
    </row>
    <row r="701" spans="2:2" ht="12.75">
      <c r="B701" s="237"/>
    </row>
    <row r="702" spans="2:2" ht="12.75">
      <c r="B702" s="237"/>
    </row>
    <row r="703" spans="2:2" ht="12.75">
      <c r="B703" s="237"/>
    </row>
    <row r="704" spans="2:2" ht="12.75">
      <c r="B704" s="237"/>
    </row>
    <row r="705" spans="2:2" ht="12.75">
      <c r="B705" s="237"/>
    </row>
    <row r="706" spans="2:2" ht="12.75">
      <c r="B706" s="237"/>
    </row>
    <row r="707" spans="2:2" ht="12.75">
      <c r="B707" s="237"/>
    </row>
    <row r="708" spans="2:2" ht="12.75">
      <c r="B708" s="237"/>
    </row>
    <row r="709" spans="2:2" ht="12.75">
      <c r="B709" s="237"/>
    </row>
    <row r="710" spans="2:2" ht="12.75">
      <c r="B710" s="237"/>
    </row>
    <row r="711" spans="2:2" ht="12.75">
      <c r="B711" s="237"/>
    </row>
    <row r="712" spans="2:2" ht="12.75">
      <c r="B712" s="237"/>
    </row>
    <row r="713" spans="2:2" ht="12.75">
      <c r="B713" s="237"/>
    </row>
    <row r="714" spans="2:2" ht="12.75">
      <c r="B714" s="237"/>
    </row>
    <row r="715" spans="2:2" ht="12.75">
      <c r="B715" s="237"/>
    </row>
    <row r="716" spans="2:2" ht="12.75">
      <c r="B716" s="237"/>
    </row>
    <row r="717" spans="2:2" ht="12.75">
      <c r="B717" s="237"/>
    </row>
    <row r="718" spans="2:2" ht="12.75">
      <c r="B718" s="237"/>
    </row>
    <row r="719" spans="2:2" ht="12.75">
      <c r="B719" s="237"/>
    </row>
    <row r="720" spans="2:2" ht="12.75">
      <c r="B720" s="237"/>
    </row>
    <row r="721" spans="2:2" ht="12.75">
      <c r="B721" s="237"/>
    </row>
    <row r="722" spans="2:2" ht="12.75">
      <c r="B722" s="237"/>
    </row>
    <row r="723" spans="2:2" ht="12.75">
      <c r="B723" s="237"/>
    </row>
    <row r="724" spans="2:2" ht="12.75">
      <c r="B724" s="237"/>
    </row>
    <row r="725" spans="2:2" ht="12.75">
      <c r="B725" s="237"/>
    </row>
    <row r="726" spans="2:2" ht="12.75">
      <c r="B726" s="237"/>
    </row>
    <row r="727" spans="2:2" ht="12.75">
      <c r="B727" s="237"/>
    </row>
    <row r="728" spans="2:2" ht="12.75">
      <c r="B728" s="237"/>
    </row>
    <row r="729" spans="2:2" ht="12.75">
      <c r="B729" s="237"/>
    </row>
    <row r="730" spans="2:2" ht="12.75">
      <c r="B730" s="237"/>
    </row>
    <row r="731" spans="2:2" ht="12.75">
      <c r="B731" s="237"/>
    </row>
    <row r="732" spans="2:2" ht="12.75">
      <c r="B732" s="237"/>
    </row>
    <row r="733" spans="2:2" ht="12.75">
      <c r="B733" s="237"/>
    </row>
    <row r="734" spans="2:2" ht="12.75">
      <c r="B734" s="237"/>
    </row>
    <row r="735" spans="2:2" ht="12.75">
      <c r="B735" s="237"/>
    </row>
    <row r="736" spans="2:2" ht="12.75">
      <c r="B736" s="237"/>
    </row>
    <row r="737" spans="2:2" ht="12.75">
      <c r="B737" s="237"/>
    </row>
    <row r="738" spans="2:2" ht="12.75">
      <c r="B738" s="237"/>
    </row>
    <row r="739" spans="2:2" ht="12.75">
      <c r="B739" s="237"/>
    </row>
    <row r="740" spans="2:2" ht="12.75">
      <c r="B740" s="237"/>
    </row>
    <row r="741" spans="2:2" ht="12.75">
      <c r="B741" s="237"/>
    </row>
    <row r="742" spans="2:2" ht="12.75">
      <c r="B742" s="237"/>
    </row>
    <row r="743" spans="2:2" ht="12.75">
      <c r="B743" s="237"/>
    </row>
    <row r="744" spans="2:2" ht="12.75">
      <c r="B744" s="237"/>
    </row>
    <row r="745" spans="2:2" ht="12.75">
      <c r="B745" s="237"/>
    </row>
    <row r="746" spans="2:2" ht="12.75">
      <c r="B746" s="237"/>
    </row>
    <row r="747" spans="2:2" ht="12.75">
      <c r="B747" s="237"/>
    </row>
    <row r="748" spans="2:2" ht="12.75">
      <c r="B748" s="237"/>
    </row>
    <row r="749" spans="2:2" ht="12.75">
      <c r="B749" s="237"/>
    </row>
    <row r="750" spans="2:2" ht="12.75">
      <c r="B750" s="237"/>
    </row>
    <row r="751" spans="2:2" ht="12.75">
      <c r="B751" s="237"/>
    </row>
    <row r="752" spans="2:2" ht="12.75">
      <c r="B752" s="237"/>
    </row>
    <row r="753" spans="2:2" ht="12.75">
      <c r="B753" s="237"/>
    </row>
    <row r="754" spans="2:2" ht="12.75">
      <c r="B754" s="237"/>
    </row>
    <row r="755" spans="2:2" ht="12.75">
      <c r="B755" s="237"/>
    </row>
    <row r="756" spans="2:2" ht="12.75">
      <c r="B756" s="237"/>
    </row>
    <row r="757" spans="2:2" ht="12.75">
      <c r="B757" s="237"/>
    </row>
    <row r="758" spans="2:2" ht="12.75">
      <c r="B758" s="237"/>
    </row>
    <row r="759" spans="2:2" ht="12.75">
      <c r="B759" s="237"/>
    </row>
    <row r="760" spans="2:2" ht="12.75">
      <c r="B760" s="237"/>
    </row>
    <row r="761" spans="2:2" ht="12.75">
      <c r="B761" s="237"/>
    </row>
    <row r="762" spans="2:2" ht="12.75">
      <c r="B762" s="237"/>
    </row>
    <row r="763" spans="2:2" ht="12.75">
      <c r="B763" s="237"/>
    </row>
    <row r="764" spans="2:2" ht="12.75">
      <c r="B764" s="237"/>
    </row>
    <row r="765" spans="2:2" ht="12.75">
      <c r="B765" s="237"/>
    </row>
    <row r="766" spans="2:2" ht="12.75">
      <c r="B766" s="237"/>
    </row>
    <row r="767" spans="2:2" ht="12.75">
      <c r="B767" s="237"/>
    </row>
    <row r="768" spans="2:2" ht="12.75">
      <c r="B768" s="237"/>
    </row>
    <row r="769" spans="2:2" ht="12.75">
      <c r="B769" s="237"/>
    </row>
    <row r="770" spans="2:2" ht="12.75">
      <c r="B770" s="237"/>
    </row>
    <row r="771" spans="2:2" ht="12.75">
      <c r="B771" s="237"/>
    </row>
    <row r="772" spans="2:2" ht="12.75">
      <c r="B772" s="237"/>
    </row>
    <row r="773" spans="2:2" ht="12.75">
      <c r="B773" s="237"/>
    </row>
    <row r="774" spans="2:2" ht="12.75">
      <c r="B774" s="237"/>
    </row>
    <row r="775" spans="2:2" ht="12.75">
      <c r="B775" s="237"/>
    </row>
    <row r="776" spans="2:2" ht="12.75">
      <c r="B776" s="237"/>
    </row>
    <row r="777" spans="2:2" ht="12.75">
      <c r="B777" s="237"/>
    </row>
    <row r="778" spans="2:2" ht="12.75">
      <c r="B778" s="237"/>
    </row>
    <row r="779" spans="2:2" ht="12.75">
      <c r="B779" s="237"/>
    </row>
    <row r="780" spans="2:2" ht="12.75">
      <c r="B780" s="237"/>
    </row>
    <row r="781" spans="2:2" ht="12.75">
      <c r="B781" s="237"/>
    </row>
    <row r="782" spans="2:2" ht="12.75">
      <c r="B782" s="237"/>
    </row>
    <row r="783" spans="2:2" ht="12.75">
      <c r="B783" s="237"/>
    </row>
    <row r="784" spans="2:2" ht="12.75">
      <c r="B784" s="237"/>
    </row>
    <row r="785" spans="2:2" ht="12.75">
      <c r="B785" s="237"/>
    </row>
    <row r="786" spans="2:2" ht="12.75">
      <c r="B786" s="237"/>
    </row>
    <row r="787" spans="2:2" ht="12.75">
      <c r="B787" s="237"/>
    </row>
    <row r="788" spans="2:2" ht="12.75">
      <c r="B788" s="237"/>
    </row>
    <row r="789" spans="2:2" ht="12.75">
      <c r="B789" s="237"/>
    </row>
    <row r="790" spans="2:2" ht="12.75">
      <c r="B790" s="237"/>
    </row>
    <row r="791" spans="2:2" ht="12.75">
      <c r="B791" s="237"/>
    </row>
    <row r="792" spans="2:2" ht="12.75">
      <c r="B792" s="237"/>
    </row>
    <row r="793" spans="2:2" ht="12.75">
      <c r="B793" s="237"/>
    </row>
    <row r="794" spans="2:2" ht="12.75">
      <c r="B794" s="237"/>
    </row>
    <row r="795" spans="2:2" ht="12.75">
      <c r="B795" s="237"/>
    </row>
    <row r="796" spans="2:2" ht="12.75">
      <c r="B796" s="237"/>
    </row>
    <row r="797" spans="2:2" ht="12.75">
      <c r="B797" s="237"/>
    </row>
    <row r="798" spans="2:2" ht="12.75">
      <c r="B798" s="237"/>
    </row>
    <row r="799" spans="2:2" ht="12.75">
      <c r="B799" s="237"/>
    </row>
    <row r="800" spans="2:2" ht="12.75">
      <c r="B800" s="237"/>
    </row>
    <row r="801" spans="2:2" ht="12.75">
      <c r="B801" s="237"/>
    </row>
    <row r="802" spans="2:2" ht="12.75">
      <c r="B802" s="237"/>
    </row>
    <row r="803" spans="2:2" ht="12.75">
      <c r="B803" s="237"/>
    </row>
    <row r="804" spans="2:2" ht="12.75">
      <c r="B804" s="237"/>
    </row>
    <row r="805" spans="2:2" ht="12.75">
      <c r="B805" s="237"/>
    </row>
    <row r="806" spans="2:2" ht="12.75">
      <c r="B806" s="237"/>
    </row>
    <row r="807" spans="2:2" ht="12.75">
      <c r="B807" s="237"/>
    </row>
    <row r="808" spans="2:2" ht="12.75">
      <c r="B808" s="237"/>
    </row>
    <row r="809" spans="2:2" ht="12.75">
      <c r="B809" s="237"/>
    </row>
    <row r="810" spans="2:2" ht="12.75">
      <c r="B810" s="237"/>
    </row>
    <row r="811" spans="2:2" ht="12.75">
      <c r="B811" s="237"/>
    </row>
    <row r="812" spans="2:2" ht="12.75">
      <c r="B812" s="237"/>
    </row>
    <row r="813" spans="2:2" ht="12.75">
      <c r="B813" s="237"/>
    </row>
    <row r="814" spans="2:2" ht="12.75">
      <c r="B814" s="237"/>
    </row>
    <row r="815" spans="2:2" ht="12.75">
      <c r="B815" s="237"/>
    </row>
    <row r="816" spans="2:2" ht="12.75">
      <c r="B816" s="237"/>
    </row>
    <row r="817" spans="2:2" ht="12.75">
      <c r="B817" s="237"/>
    </row>
    <row r="818" spans="2:2" ht="12.75">
      <c r="B818" s="237"/>
    </row>
    <row r="819" spans="2:2" ht="12.75">
      <c r="B819" s="237"/>
    </row>
    <row r="820" spans="2:2" ht="12.75">
      <c r="B820" s="237"/>
    </row>
    <row r="821" spans="2:2" ht="12.75">
      <c r="B821" s="237"/>
    </row>
    <row r="822" spans="2:2" ht="12.75">
      <c r="B822" s="237"/>
    </row>
    <row r="823" spans="2:2" ht="12.75">
      <c r="B823" s="237"/>
    </row>
    <row r="824" spans="2:2" ht="12.75">
      <c r="B824" s="237"/>
    </row>
    <row r="825" spans="2:2" ht="12.75">
      <c r="B825" s="237"/>
    </row>
    <row r="826" spans="2:2" ht="12.75">
      <c r="B826" s="237"/>
    </row>
    <row r="827" spans="2:2" ht="12.75">
      <c r="B827" s="237"/>
    </row>
    <row r="828" spans="2:2" ht="12.75">
      <c r="B828" s="237"/>
    </row>
    <row r="829" spans="2:2" ht="12.75">
      <c r="B829" s="237"/>
    </row>
    <row r="830" spans="2:2" ht="12.75">
      <c r="B830" s="237"/>
    </row>
    <row r="831" spans="2:2" ht="12.75">
      <c r="B831" s="237"/>
    </row>
    <row r="832" spans="2:2" ht="12.75">
      <c r="B832" s="237"/>
    </row>
    <row r="833" spans="2:2" ht="12.75">
      <c r="B833" s="237"/>
    </row>
    <row r="834" spans="2:2" ht="12.75">
      <c r="B834" s="237"/>
    </row>
    <row r="835" spans="2:2" ht="12.75">
      <c r="B835" s="237"/>
    </row>
    <row r="836" spans="2:2" ht="12.75">
      <c r="B836" s="237"/>
    </row>
    <row r="837" spans="2:2" ht="12.75">
      <c r="B837" s="237"/>
    </row>
    <row r="838" spans="2:2" ht="12.75">
      <c r="B838" s="237"/>
    </row>
    <row r="839" spans="2:2" ht="12.75">
      <c r="B839" s="237"/>
    </row>
    <row r="840" spans="2:2" ht="12.75">
      <c r="B840" s="237"/>
    </row>
    <row r="841" spans="2:2" ht="12.75">
      <c r="B841" s="237"/>
    </row>
    <row r="842" spans="2:2" ht="12.75">
      <c r="B842" s="237"/>
    </row>
    <row r="843" spans="2:2" ht="12.75">
      <c r="B843" s="237"/>
    </row>
    <row r="844" spans="2:2" ht="12.75">
      <c r="B844" s="237"/>
    </row>
    <row r="845" spans="2:2" ht="12.75">
      <c r="B845" s="237"/>
    </row>
    <row r="846" spans="2:2" ht="12.75">
      <c r="B846" s="237"/>
    </row>
    <row r="847" spans="2:2" ht="12.75">
      <c r="B847" s="237"/>
    </row>
    <row r="848" spans="2:2" ht="12.75">
      <c r="B848" s="237"/>
    </row>
    <row r="849" spans="2:2" ht="12.75">
      <c r="B849" s="237"/>
    </row>
    <row r="850" spans="2:2" ht="12.75">
      <c r="B850" s="237"/>
    </row>
    <row r="851" spans="2:2" ht="12.75">
      <c r="B851" s="237"/>
    </row>
    <row r="852" spans="2:2" ht="12.75">
      <c r="B852" s="237"/>
    </row>
    <row r="853" spans="2:2" ht="12.75">
      <c r="B853" s="237"/>
    </row>
    <row r="854" spans="2:2" ht="12.75">
      <c r="B854" s="237"/>
    </row>
    <row r="855" spans="2:2" ht="12.75">
      <c r="B855" s="237"/>
    </row>
    <row r="856" spans="2:2" ht="12.75">
      <c r="B856" s="237"/>
    </row>
    <row r="857" spans="2:2" ht="12.75">
      <c r="B857" s="237"/>
    </row>
    <row r="858" spans="2:2" ht="12.75">
      <c r="B858" s="237"/>
    </row>
    <row r="859" spans="2:2" ht="12.75">
      <c r="B859" s="237"/>
    </row>
    <row r="860" spans="2:2" ht="12.75">
      <c r="B860" s="237"/>
    </row>
    <row r="861" spans="2:2" ht="12.75">
      <c r="B861" s="237"/>
    </row>
    <row r="862" spans="2:2" ht="12.75">
      <c r="B862" s="237"/>
    </row>
    <row r="863" spans="2:2" ht="12.75">
      <c r="B863" s="237"/>
    </row>
    <row r="864" spans="2:2" ht="12.75">
      <c r="B864" s="237"/>
    </row>
    <row r="865" spans="2:2" ht="12.75">
      <c r="B865" s="237"/>
    </row>
    <row r="866" spans="2:2" ht="12.75">
      <c r="B866" s="237"/>
    </row>
    <row r="867" spans="2:2" ht="12.75">
      <c r="B867" s="237"/>
    </row>
    <row r="868" spans="2:2" ht="12.75">
      <c r="B868" s="237"/>
    </row>
    <row r="869" spans="2:2" ht="12.75">
      <c r="B869" s="237"/>
    </row>
    <row r="870" spans="2:2" ht="12.75">
      <c r="B870" s="237"/>
    </row>
    <row r="871" spans="2:2" ht="12.75">
      <c r="B871" s="237"/>
    </row>
    <row r="872" spans="2:2" ht="12.75">
      <c r="B872" s="237"/>
    </row>
    <row r="873" spans="2:2" ht="12.75">
      <c r="B873" s="237"/>
    </row>
    <row r="874" spans="2:2" ht="12.75">
      <c r="B874" s="237"/>
    </row>
    <row r="875" spans="2:2" ht="12.75">
      <c r="B875" s="237"/>
    </row>
    <row r="876" spans="2:2" ht="12.75">
      <c r="B876" s="237"/>
    </row>
    <row r="877" spans="2:2" ht="12.75">
      <c r="B877" s="237"/>
    </row>
    <row r="878" spans="2:2" ht="12.75">
      <c r="B878" s="237"/>
    </row>
    <row r="879" spans="2:2" ht="12.75">
      <c r="B879" s="237"/>
    </row>
    <row r="880" spans="2:2" ht="12.75">
      <c r="B880" s="237"/>
    </row>
    <row r="881" spans="2:2" ht="12.75">
      <c r="B881" s="237"/>
    </row>
    <row r="882" spans="2:2" ht="12.75">
      <c r="B882" s="237"/>
    </row>
    <row r="883" spans="2:2" ht="12.75">
      <c r="B883" s="237"/>
    </row>
    <row r="884" spans="2:2" ht="12.75">
      <c r="B884" s="237"/>
    </row>
    <row r="885" spans="2:2" ht="12.75">
      <c r="B885" s="237"/>
    </row>
    <row r="886" spans="2:2" ht="12.75">
      <c r="B886" s="237"/>
    </row>
    <row r="887" spans="2:2" ht="12.75">
      <c r="B887" s="237"/>
    </row>
    <row r="888" spans="2:2" ht="12.75">
      <c r="B888" s="237"/>
    </row>
    <row r="889" spans="2:2" ht="12.75">
      <c r="B889" s="237"/>
    </row>
    <row r="890" spans="2:2" ht="12.75">
      <c r="B890" s="237"/>
    </row>
    <row r="891" spans="2:2" ht="12.75">
      <c r="B891" s="237"/>
    </row>
    <row r="892" spans="2:2" ht="12.75">
      <c r="B892" s="237"/>
    </row>
    <row r="893" spans="2:2" ht="12.75">
      <c r="B893" s="237"/>
    </row>
    <row r="894" spans="2:2" ht="12.75">
      <c r="B894" s="237"/>
    </row>
    <row r="895" spans="2:2" ht="12.75">
      <c r="B895" s="237"/>
    </row>
    <row r="896" spans="2:2" ht="12.75">
      <c r="B896" s="237"/>
    </row>
    <row r="897" spans="2:2" ht="12.75">
      <c r="B897" s="237"/>
    </row>
    <row r="898" spans="2:2" ht="12.75">
      <c r="B898" s="237"/>
    </row>
    <row r="899" spans="2:2" ht="12.75">
      <c r="B899" s="237"/>
    </row>
    <row r="900" spans="2:2" ht="12.75">
      <c r="B900" s="237"/>
    </row>
    <row r="901" spans="2:2" ht="12.75">
      <c r="B901" s="237"/>
    </row>
    <row r="902" spans="2:2" ht="12.75">
      <c r="B902" s="237"/>
    </row>
    <row r="903" spans="2:2" ht="12.75">
      <c r="B903" s="237"/>
    </row>
    <row r="904" spans="2:2" ht="12.75">
      <c r="B904" s="237"/>
    </row>
    <row r="905" spans="2:2" ht="12.75">
      <c r="B905" s="237"/>
    </row>
    <row r="906" spans="2:2" ht="12.75">
      <c r="B906" s="237"/>
    </row>
    <row r="907" spans="2:2" ht="12.75">
      <c r="B907" s="237"/>
    </row>
    <row r="908" spans="2:2" ht="12.75">
      <c r="B908" s="237"/>
    </row>
    <row r="909" spans="2:2" ht="12.75">
      <c r="B909" s="237"/>
    </row>
    <row r="910" spans="2:2" ht="12.75">
      <c r="B910" s="237"/>
    </row>
    <row r="911" spans="2:2" ht="12.75">
      <c r="B911" s="237"/>
    </row>
    <row r="912" spans="2:2" ht="12.75">
      <c r="B912" s="237"/>
    </row>
    <row r="913" spans="2:2" ht="12.75">
      <c r="B913" s="237"/>
    </row>
    <row r="914" spans="2:2" ht="12.75">
      <c r="B914" s="237"/>
    </row>
    <row r="915" spans="2:2" ht="12.75">
      <c r="B915" s="237"/>
    </row>
    <row r="916" spans="2:2" ht="12.75">
      <c r="B916" s="237"/>
    </row>
    <row r="917" spans="2:2" ht="12.75">
      <c r="B917" s="237"/>
    </row>
    <row r="918" spans="2:2" ht="12.75">
      <c r="B918" s="237"/>
    </row>
    <row r="919" spans="2:2" ht="12.75">
      <c r="B919" s="237"/>
    </row>
    <row r="920" spans="2:2" ht="12.75">
      <c r="B920" s="237"/>
    </row>
    <row r="921" spans="2:2" ht="12.75">
      <c r="B921" s="237"/>
    </row>
    <row r="922" spans="2:2" ht="12.75">
      <c r="B922" s="237"/>
    </row>
    <row r="923" spans="2:2" ht="12.75">
      <c r="B923" s="237"/>
    </row>
    <row r="924" spans="2:2" ht="12.75">
      <c r="B924" s="237"/>
    </row>
    <row r="925" spans="2:2" ht="12.75">
      <c r="B925" s="237"/>
    </row>
    <row r="926" spans="2:2" ht="12.75">
      <c r="B926" s="237"/>
    </row>
    <row r="927" spans="2:2" ht="12.75">
      <c r="B927" s="237"/>
    </row>
    <row r="928" spans="2:2" ht="12.75">
      <c r="B928" s="237"/>
    </row>
    <row r="929" spans="2:2" ht="12.75">
      <c r="B929" s="237"/>
    </row>
    <row r="930" spans="2:2" ht="12.75">
      <c r="B930" s="237"/>
    </row>
    <row r="931" spans="2:2" ht="12.75">
      <c r="B931" s="237"/>
    </row>
    <row r="932" spans="2:2" ht="12.75">
      <c r="B932" s="237"/>
    </row>
    <row r="933" spans="2:2" ht="12.75">
      <c r="B933" s="237"/>
    </row>
    <row r="934" spans="2:2" ht="12.75">
      <c r="B934" s="237"/>
    </row>
    <row r="935" spans="2:2" ht="12.75">
      <c r="B935" s="237"/>
    </row>
    <row r="936" spans="2:2" ht="12.75">
      <c r="B936" s="237"/>
    </row>
    <row r="937" spans="2:2" ht="12.75">
      <c r="B937" s="237"/>
    </row>
    <row r="938" spans="2:2" ht="12.75">
      <c r="B938" s="237"/>
    </row>
    <row r="939" spans="2:2" ht="12.75">
      <c r="B939" s="237"/>
    </row>
    <row r="940" spans="2:2" ht="12.75">
      <c r="B940" s="237"/>
    </row>
    <row r="941" spans="2:2" ht="12.75">
      <c r="B941" s="237"/>
    </row>
    <row r="942" spans="2:2" ht="12.75">
      <c r="B942" s="237"/>
    </row>
    <row r="943" spans="2:2" ht="12.75">
      <c r="B943" s="237"/>
    </row>
    <row r="944" spans="2:2" ht="12.75">
      <c r="B944" s="237"/>
    </row>
    <row r="945" spans="2:2" ht="12.75">
      <c r="B945" s="237"/>
    </row>
    <row r="946" spans="2:2" ht="12.75">
      <c r="B946" s="237"/>
    </row>
    <row r="947" spans="2:2" ht="12.75">
      <c r="B947" s="237"/>
    </row>
    <row r="948" spans="2:2" ht="12.75">
      <c r="B948" s="237"/>
    </row>
    <row r="949" spans="2:2" ht="12.75">
      <c r="B949" s="237"/>
    </row>
    <row r="950" spans="2:2" ht="12.75">
      <c r="B950" s="237"/>
    </row>
    <row r="951" spans="2:2" ht="12.75">
      <c r="B951" s="237"/>
    </row>
    <row r="952" spans="2:2" ht="12.75">
      <c r="B952" s="237"/>
    </row>
    <row r="953" spans="2:2" ht="12.75">
      <c r="B953" s="237"/>
    </row>
    <row r="954" spans="2:2" ht="12.75">
      <c r="B954" s="237"/>
    </row>
    <row r="955" spans="2:2" ht="12.75">
      <c r="B955" s="237"/>
    </row>
    <row r="956" spans="2:2" ht="12.75">
      <c r="B956" s="237"/>
    </row>
    <row r="957" spans="2:2" ht="12.75">
      <c r="B957" s="237"/>
    </row>
    <row r="958" spans="2:2" ht="12.75">
      <c r="B958" s="237"/>
    </row>
    <row r="959" spans="2:2" ht="12.75">
      <c r="B959" s="237"/>
    </row>
    <row r="960" spans="2:2" ht="12.75">
      <c r="B960" s="237"/>
    </row>
    <row r="961" spans="2:2" ht="12.75">
      <c r="B961" s="237"/>
    </row>
    <row r="962" spans="2:2" ht="12.75">
      <c r="B962" s="237"/>
    </row>
    <row r="963" spans="2:2" ht="12.75">
      <c r="B963" s="237"/>
    </row>
    <row r="964" spans="2:2" ht="12.75">
      <c r="B964" s="237"/>
    </row>
    <row r="965" spans="2:2" ht="12.75">
      <c r="B965" s="237"/>
    </row>
    <row r="966" spans="2:2" ht="12.75">
      <c r="B966" s="237"/>
    </row>
    <row r="967" spans="2:2" ht="12.75">
      <c r="B967" s="237"/>
    </row>
    <row r="968" spans="2:2" ht="12.75">
      <c r="B968" s="237"/>
    </row>
    <row r="969" spans="2:2" ht="12.75">
      <c r="B969" s="237"/>
    </row>
    <row r="970" spans="2:2" ht="12.75">
      <c r="B970" s="237"/>
    </row>
    <row r="971" spans="2:2" ht="12.75">
      <c r="B971" s="237"/>
    </row>
    <row r="972" spans="2:2" ht="12.75">
      <c r="B972" s="237"/>
    </row>
    <row r="973" spans="2:2" ht="12.75">
      <c r="B973" s="237"/>
    </row>
    <row r="974" spans="2:2" ht="12.75">
      <c r="B974" s="237"/>
    </row>
    <row r="975" spans="2:2" ht="12.75">
      <c r="B975" s="237"/>
    </row>
    <row r="976" spans="2:2" ht="12.75">
      <c r="B976" s="237"/>
    </row>
    <row r="977" spans="2:2" ht="12.75">
      <c r="B977" s="237"/>
    </row>
    <row r="978" spans="2:2" ht="12.75">
      <c r="B978" s="237"/>
    </row>
    <row r="979" spans="2:2" ht="12.75">
      <c r="B979" s="237"/>
    </row>
    <row r="980" spans="2:2" ht="12.75">
      <c r="B980" s="237"/>
    </row>
    <row r="981" spans="2:2" ht="12.75">
      <c r="B981" s="237"/>
    </row>
    <row r="982" spans="2:2" ht="12.75">
      <c r="B982" s="237"/>
    </row>
    <row r="983" spans="2:2" ht="12.75">
      <c r="B983" s="237"/>
    </row>
    <row r="984" spans="2:2" ht="12.75">
      <c r="B984" s="237"/>
    </row>
    <row r="985" spans="2:2" ht="12.75">
      <c r="B985" s="237"/>
    </row>
    <row r="986" spans="2:2" ht="12.75">
      <c r="B986" s="237"/>
    </row>
    <row r="987" spans="2:2" ht="12.75">
      <c r="B987" s="237"/>
    </row>
    <row r="988" spans="2:2" ht="12.75">
      <c r="B988" s="237"/>
    </row>
    <row r="989" spans="2:2" ht="12.75">
      <c r="B989" s="237"/>
    </row>
    <row r="990" spans="2:2" ht="12.75">
      <c r="B990" s="237"/>
    </row>
    <row r="991" spans="2:2" ht="12.75">
      <c r="B991" s="237"/>
    </row>
    <row r="992" spans="2:2" ht="12.75">
      <c r="B992" s="237"/>
    </row>
    <row r="993" spans="2:2" ht="12.75">
      <c r="B993" s="237"/>
    </row>
    <row r="994" spans="2:2" ht="12.75">
      <c r="B994" s="237"/>
    </row>
    <row r="995" spans="2:2" ht="12.75">
      <c r="B995" s="237"/>
    </row>
    <row r="996" spans="2:2" ht="12.75">
      <c r="B996" s="237"/>
    </row>
    <row r="997" spans="2:2" ht="12.75">
      <c r="B997" s="237"/>
    </row>
    <row r="998" spans="2:2" ht="12.75">
      <c r="B998" s="237"/>
    </row>
    <row r="999" spans="2:2" ht="12.75">
      <c r="B999" s="237"/>
    </row>
    <row r="1000" spans="2:2" ht="12.75">
      <c r="B1000" s="237"/>
    </row>
    <row r="1001" spans="2:2" ht="12.75">
      <c r="B1001" s="237"/>
    </row>
    <row r="1002" spans="2:2" ht="12.75">
      <c r="B1002" s="237"/>
    </row>
    <row r="1003" spans="2:2" ht="12.75">
      <c r="B1003" s="237"/>
    </row>
    <row r="1004" spans="2:2" ht="12.75">
      <c r="B1004" s="237"/>
    </row>
    <row r="1005" spans="2:2" ht="12.75">
      <c r="B1005" s="237"/>
    </row>
    <row r="1006" spans="2:2" ht="12.75">
      <c r="B1006" s="237"/>
    </row>
    <row r="1007" spans="2:2" ht="12.75">
      <c r="B1007" s="237"/>
    </row>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sqref="A1:S1"/>
    </sheetView>
  </sheetViews>
  <sheetFormatPr defaultColWidth="14.42578125" defaultRowHeight="15.75" customHeight="1"/>
  <cols>
    <col min="1" max="1" width="25.140625" customWidth="1"/>
    <col min="2" max="2" width="10.85546875" customWidth="1"/>
    <col min="3" max="3" width="22.28515625" customWidth="1"/>
    <col min="4" max="4" width="14.140625" customWidth="1"/>
    <col min="5" max="5" width="14.7109375" customWidth="1"/>
    <col min="6" max="6" width="13.42578125" customWidth="1"/>
    <col min="7" max="7" width="13.7109375" customWidth="1"/>
    <col min="8" max="8" width="16.28515625" customWidth="1"/>
    <col min="9" max="9" width="12.85546875" customWidth="1"/>
    <col min="10" max="10" width="8.7109375" customWidth="1"/>
    <col min="11" max="11" width="12.85546875" customWidth="1"/>
    <col min="12" max="12" width="10.140625" customWidth="1"/>
    <col min="13" max="13" width="14.7109375" customWidth="1"/>
    <col min="14" max="14" width="12.5703125" customWidth="1"/>
    <col min="15" max="15" width="15.7109375" customWidth="1"/>
    <col min="16" max="16" width="12.5703125" customWidth="1"/>
    <col min="17" max="17" width="12.28515625" customWidth="1"/>
    <col min="18" max="18" width="10.42578125" customWidth="1"/>
    <col min="19" max="19" width="13" customWidth="1"/>
    <col min="20" max="20" width="8.7109375" customWidth="1"/>
    <col min="21" max="21" width="11.140625" customWidth="1"/>
    <col min="22" max="26" width="8.7109375" customWidth="1"/>
  </cols>
  <sheetData>
    <row r="1" spans="1:26" ht="42.75" customHeight="1">
      <c r="A1" s="246" t="s">
        <v>781</v>
      </c>
      <c r="B1" s="245"/>
      <c r="C1" s="245"/>
      <c r="D1" s="245"/>
      <c r="E1" s="245"/>
      <c r="F1" s="245"/>
      <c r="G1" s="245"/>
      <c r="H1" s="245"/>
      <c r="I1" s="245"/>
      <c r="J1" s="245"/>
      <c r="K1" s="245"/>
      <c r="L1" s="245"/>
      <c r="M1" s="245"/>
      <c r="N1" s="245"/>
      <c r="O1" s="245"/>
      <c r="P1" s="245"/>
      <c r="Q1" s="245"/>
      <c r="R1" s="245"/>
      <c r="S1" s="245"/>
    </row>
    <row r="2" spans="1:26" ht="12.75" customHeight="1">
      <c r="A2" s="82" t="s">
        <v>730</v>
      </c>
      <c r="B2" s="82" t="s">
        <v>731</v>
      </c>
      <c r="C2" s="82" t="s">
        <v>732</v>
      </c>
      <c r="D2" s="82" t="s">
        <v>733</v>
      </c>
      <c r="E2" s="82" t="s">
        <v>734</v>
      </c>
      <c r="F2" s="82" t="s">
        <v>735</v>
      </c>
      <c r="G2" s="82" t="s">
        <v>736</v>
      </c>
      <c r="H2" s="82" t="s">
        <v>737</v>
      </c>
      <c r="I2" s="82" t="s">
        <v>740</v>
      </c>
      <c r="J2" s="82"/>
      <c r="K2" s="89" t="s">
        <v>775</v>
      </c>
      <c r="L2" s="89" t="s">
        <v>731</v>
      </c>
      <c r="M2" s="89" t="s">
        <v>736</v>
      </c>
      <c r="N2" s="89" t="s">
        <v>776</v>
      </c>
      <c r="O2" s="89" t="s">
        <v>731</v>
      </c>
      <c r="P2" s="89" t="s">
        <v>736</v>
      </c>
      <c r="Q2" s="89" t="s">
        <v>777</v>
      </c>
      <c r="R2" s="89" t="s">
        <v>731</v>
      </c>
      <c r="S2" s="89" t="s">
        <v>736</v>
      </c>
      <c r="T2" s="83"/>
      <c r="U2" s="83"/>
      <c r="V2" s="83"/>
      <c r="W2" s="83"/>
      <c r="X2" s="83"/>
      <c r="Y2" s="83"/>
      <c r="Z2" s="83"/>
    </row>
    <row r="3" spans="1:26" ht="12.75" customHeight="1">
      <c r="A3" s="87" t="s">
        <v>782</v>
      </c>
      <c r="B3" s="84">
        <v>0.66329113920000005</v>
      </c>
      <c r="C3" s="85">
        <v>0</v>
      </c>
      <c r="D3" s="85">
        <v>1.1150987342000001</v>
      </c>
      <c r="E3" s="85">
        <v>0</v>
      </c>
      <c r="F3" s="84">
        <v>0.90549222780000005</v>
      </c>
      <c r="G3" s="84">
        <v>1</v>
      </c>
      <c r="H3" s="86">
        <v>152852.31898734201</v>
      </c>
      <c r="I3" s="87">
        <v>8</v>
      </c>
      <c r="L3" s="88">
        <v>0.66329000000000005</v>
      </c>
      <c r="M3" s="88">
        <v>1</v>
      </c>
      <c r="O3" s="88">
        <v>0.898734177215189</v>
      </c>
      <c r="P3" s="88">
        <v>1</v>
      </c>
      <c r="R3" s="88">
        <v>0.898734177215189</v>
      </c>
      <c r="S3" s="88">
        <v>1</v>
      </c>
    </row>
    <row r="4" spans="1:26" ht="12.75" customHeight="1">
      <c r="A4" s="87" t="s">
        <v>750</v>
      </c>
      <c r="B4" s="84">
        <v>0</v>
      </c>
      <c r="C4" s="85">
        <v>579.04430379749999</v>
      </c>
      <c r="D4" s="85">
        <v>1.7428734177</v>
      </c>
      <c r="E4" s="85">
        <v>9.6227848101000006</v>
      </c>
      <c r="F4" s="84">
        <v>0.30469255699999997</v>
      </c>
      <c r="G4" s="84">
        <v>0</v>
      </c>
      <c r="H4" s="86">
        <v>12715.4329113924</v>
      </c>
      <c r="I4" s="87">
        <v>34</v>
      </c>
      <c r="L4" s="88">
        <v>5.0632999999999997E-3</v>
      </c>
      <c r="M4" s="88">
        <v>0.25</v>
      </c>
      <c r="O4" s="88">
        <v>0</v>
      </c>
      <c r="P4" s="88">
        <v>0</v>
      </c>
      <c r="R4" s="88">
        <v>1.5189873417721499E-2</v>
      </c>
      <c r="S4" s="88">
        <v>0.23076923076923</v>
      </c>
    </row>
    <row r="5" spans="1:26" ht="12.75" customHeight="1">
      <c r="A5" s="80" t="s">
        <v>751</v>
      </c>
      <c r="B5" s="84">
        <v>0</v>
      </c>
      <c r="C5" s="85">
        <v>578.44554430380003</v>
      </c>
      <c r="D5" s="85">
        <v>1.7437620252999999</v>
      </c>
      <c r="E5" s="85">
        <v>9.5291139241000007</v>
      </c>
      <c r="F5" s="84">
        <v>0.30417339240000002</v>
      </c>
      <c r="G5" s="84">
        <v>0</v>
      </c>
      <c r="H5" s="86">
        <v>12751.0481012658</v>
      </c>
      <c r="I5" s="87">
        <v>33</v>
      </c>
      <c r="L5" s="88">
        <v>5.0632999999999997E-3</v>
      </c>
      <c r="M5" s="88">
        <v>0.222222</v>
      </c>
      <c r="O5" s="88">
        <v>0</v>
      </c>
      <c r="P5" s="88">
        <v>0</v>
      </c>
      <c r="R5" s="88">
        <v>1.5189873417721499E-2</v>
      </c>
      <c r="S5" s="88">
        <v>0.23076923076923</v>
      </c>
    </row>
    <row r="6" spans="1:26" ht="12.75" customHeight="1">
      <c r="A6" s="87" t="s">
        <v>742</v>
      </c>
      <c r="B6" s="84">
        <v>0</v>
      </c>
      <c r="C6" s="85">
        <v>144.46660759490001</v>
      </c>
      <c r="D6" s="85">
        <v>1.0048455696</v>
      </c>
      <c r="E6" s="85">
        <v>0.54936708860000005</v>
      </c>
      <c r="F6" s="84">
        <v>4.3065898700000001E-2</v>
      </c>
      <c r="G6" s="84">
        <v>0</v>
      </c>
      <c r="H6" s="86">
        <v>267.6278481013</v>
      </c>
      <c r="I6" s="87">
        <v>21</v>
      </c>
      <c r="L6" s="88">
        <v>0</v>
      </c>
      <c r="M6" s="88">
        <v>0</v>
      </c>
      <c r="O6" s="88">
        <v>2.5316455696202502E-3</v>
      </c>
      <c r="P6" s="88">
        <v>0.33333333333333298</v>
      </c>
      <c r="R6" s="88">
        <v>7.5949367088607497E-3</v>
      </c>
      <c r="S6" s="88">
        <v>1</v>
      </c>
    </row>
    <row r="7" spans="1:26" ht="12.75" customHeight="1">
      <c r="A7" s="87" t="s">
        <v>744</v>
      </c>
      <c r="B7" s="84">
        <v>0</v>
      </c>
      <c r="C7" s="85">
        <v>262.1922278481</v>
      </c>
      <c r="D7" s="85">
        <v>1.0061139240999999</v>
      </c>
      <c r="E7" s="85">
        <v>0.70126582280000005</v>
      </c>
      <c r="F7" s="84">
        <v>4.5587240500000001E-2</v>
      </c>
      <c r="G7" s="84">
        <v>0</v>
      </c>
      <c r="H7" s="86">
        <v>241.98734177220001</v>
      </c>
      <c r="I7" s="87">
        <v>25</v>
      </c>
      <c r="L7" s="88">
        <v>0</v>
      </c>
      <c r="M7" s="88">
        <v>0</v>
      </c>
      <c r="O7" s="88">
        <v>0</v>
      </c>
      <c r="P7" s="88">
        <v>0</v>
      </c>
      <c r="R7" s="88">
        <v>7.5949367088607497E-3</v>
      </c>
      <c r="S7" s="88">
        <v>1</v>
      </c>
    </row>
    <row r="8" spans="1:26" ht="12.75" customHeight="1">
      <c r="A8" s="80" t="s">
        <v>743</v>
      </c>
      <c r="B8" s="84">
        <v>0</v>
      </c>
      <c r="C8" s="85">
        <v>99.0507088608</v>
      </c>
      <c r="D8" s="85">
        <v>1.0170455696</v>
      </c>
      <c r="E8" s="85">
        <v>0.4734177215</v>
      </c>
      <c r="F8" s="84">
        <v>4.1348405099999999E-2</v>
      </c>
      <c r="G8" s="84">
        <v>0</v>
      </c>
      <c r="H8" s="86">
        <v>183.01012658229999</v>
      </c>
      <c r="I8" s="87">
        <v>27</v>
      </c>
      <c r="L8" s="88">
        <v>0</v>
      </c>
      <c r="M8" s="88">
        <v>0</v>
      </c>
      <c r="O8" s="88">
        <v>7.5949367088607497E-3</v>
      </c>
      <c r="P8" s="88">
        <v>1</v>
      </c>
      <c r="R8" s="88">
        <v>7.5949367088607497E-3</v>
      </c>
      <c r="S8" s="88">
        <v>1</v>
      </c>
    </row>
    <row r="9" spans="1:26" ht="12.75" customHeight="1">
      <c r="A9" s="80" t="s">
        <v>746</v>
      </c>
      <c r="B9" s="84">
        <v>0</v>
      </c>
      <c r="C9" s="85">
        <v>1063.7653417721999</v>
      </c>
      <c r="D9" s="85">
        <v>1.1041468353999999</v>
      </c>
      <c r="E9" s="85">
        <v>2.9417721519</v>
      </c>
      <c r="F9" s="84">
        <v>7.4749265800000006E-2</v>
      </c>
      <c r="G9" s="84">
        <v>0</v>
      </c>
      <c r="H9" s="86">
        <v>176.98734177220001</v>
      </c>
      <c r="I9" s="87">
        <v>39</v>
      </c>
      <c r="L9" s="88">
        <v>0</v>
      </c>
      <c r="M9" s="88">
        <v>0</v>
      </c>
      <c r="O9" s="88">
        <v>0</v>
      </c>
      <c r="P9" s="88">
        <v>0</v>
      </c>
      <c r="R9" s="88">
        <v>5.0632911392405004E-3</v>
      </c>
      <c r="S9" s="88">
        <v>1</v>
      </c>
    </row>
    <row r="10" spans="1:26" ht="12.75" customHeight="1">
      <c r="A10" s="87" t="s">
        <v>752</v>
      </c>
      <c r="B10" s="84">
        <v>0</v>
      </c>
      <c r="C10" s="85">
        <v>1109.6858987342</v>
      </c>
      <c r="D10" s="85">
        <v>1.1579113924</v>
      </c>
      <c r="E10" s="85">
        <v>3.2759493671</v>
      </c>
      <c r="F10" s="84">
        <v>7.8412936700000005E-2</v>
      </c>
      <c r="G10" s="84">
        <v>0</v>
      </c>
      <c r="H10" s="86">
        <v>122.0455696203</v>
      </c>
      <c r="I10" s="87">
        <v>43</v>
      </c>
      <c r="L10" s="88">
        <v>0</v>
      </c>
      <c r="M10" s="88">
        <v>0</v>
      </c>
      <c r="O10" s="88">
        <v>0</v>
      </c>
      <c r="P10" s="88">
        <v>0</v>
      </c>
      <c r="R10" s="88">
        <v>0</v>
      </c>
      <c r="S10" s="88">
        <v>0</v>
      </c>
    </row>
    <row r="11" spans="1:26" ht="12.75" customHeight="1">
      <c r="A11" s="23" t="s">
        <v>749</v>
      </c>
      <c r="B11" s="84">
        <v>0</v>
      </c>
      <c r="C11" s="85">
        <v>755.08129113923997</v>
      </c>
      <c r="D11" s="85">
        <v>1.01348227848101</v>
      </c>
      <c r="E11" s="85">
        <v>0.76202531645569604</v>
      </c>
      <c r="F11" s="84">
        <v>3.8296481012658201E-2</v>
      </c>
      <c r="G11" s="84">
        <v>0</v>
      </c>
      <c r="H11" s="86">
        <v>110.881012658228</v>
      </c>
      <c r="I11" s="87">
        <v>41</v>
      </c>
      <c r="L11" s="88">
        <v>0</v>
      </c>
      <c r="M11" s="88">
        <v>0</v>
      </c>
      <c r="O11" s="88">
        <v>2.5316455696202502E-3</v>
      </c>
      <c r="P11" s="88">
        <v>1</v>
      </c>
      <c r="R11" s="88">
        <v>2.5316455696202502E-3</v>
      </c>
      <c r="S11" s="88">
        <v>1</v>
      </c>
    </row>
    <row r="12" spans="1:26" ht="12.75" customHeight="1">
      <c r="A12" s="81" t="s">
        <v>748</v>
      </c>
      <c r="B12" s="84">
        <v>0</v>
      </c>
      <c r="C12" s="85">
        <v>516.75209230769997</v>
      </c>
      <c r="D12" s="85">
        <v>1.0080953846</v>
      </c>
      <c r="E12" s="85">
        <v>0.27076923079999998</v>
      </c>
      <c r="F12" s="84">
        <v>1.3134430799999999E-2</v>
      </c>
      <c r="G12" s="84">
        <v>0</v>
      </c>
      <c r="H12" s="86">
        <v>0</v>
      </c>
      <c r="I12" s="87">
        <v>36</v>
      </c>
      <c r="L12" s="88">
        <v>0</v>
      </c>
      <c r="M12" s="88">
        <v>0</v>
      </c>
      <c r="O12" s="88">
        <v>0</v>
      </c>
      <c r="P12" s="88">
        <v>0</v>
      </c>
      <c r="R12" s="88">
        <v>0</v>
      </c>
      <c r="S12" s="88">
        <v>0</v>
      </c>
    </row>
    <row r="13" spans="1:26" ht="12.75" customHeight="1">
      <c r="A13" s="81" t="s">
        <v>747</v>
      </c>
      <c r="B13" s="84">
        <v>0</v>
      </c>
      <c r="C13" s="85">
        <v>408.50413265309999</v>
      </c>
      <c r="D13" s="85">
        <v>1.0057755101999999</v>
      </c>
      <c r="E13" s="85">
        <v>0.27806122449999998</v>
      </c>
      <c r="F13" s="84">
        <v>3.3934872400000003E-2</v>
      </c>
      <c r="G13" s="84">
        <v>0</v>
      </c>
      <c r="H13" s="86">
        <v>478.95949367089997</v>
      </c>
      <c r="I13" s="87">
        <v>25</v>
      </c>
      <c r="L13" s="88">
        <v>2.532E-3</v>
      </c>
      <c r="M13" s="88">
        <v>1</v>
      </c>
      <c r="O13" s="88">
        <v>2.5316455696202502E-3</v>
      </c>
      <c r="P13" s="88">
        <v>0.5</v>
      </c>
      <c r="R13" s="88">
        <v>5.0632911392405004E-3</v>
      </c>
      <c r="S13" s="88">
        <v>1</v>
      </c>
    </row>
    <row r="14" spans="1:26" ht="12.75" customHeight="1">
      <c r="A14" s="80" t="s">
        <v>745</v>
      </c>
      <c r="B14" s="84">
        <v>0</v>
      </c>
      <c r="C14" s="85">
        <v>100.9029113924</v>
      </c>
      <c r="D14" s="85">
        <v>1.0044759494</v>
      </c>
      <c r="E14" s="85">
        <v>0.25316455700000001</v>
      </c>
      <c r="F14" s="84">
        <v>3.6146101299999997E-2</v>
      </c>
      <c r="G14" s="84">
        <v>0</v>
      </c>
      <c r="H14" s="86">
        <v>208.73924050630001</v>
      </c>
      <c r="I14" s="87">
        <v>20</v>
      </c>
      <c r="L14" s="88">
        <v>0</v>
      </c>
      <c r="M14" s="88">
        <v>0</v>
      </c>
      <c r="O14" s="88">
        <v>2.5316455696202502E-3</v>
      </c>
      <c r="P14" s="88">
        <v>1</v>
      </c>
      <c r="R14" s="88">
        <v>2.5316455696202502E-3</v>
      </c>
      <c r="S14" s="88">
        <v>1</v>
      </c>
    </row>
    <row r="15" spans="1:26" ht="12.75" customHeight="1"/>
    <row r="16" spans="1:26" ht="12.75" customHeight="1">
      <c r="A16" s="81" t="s">
        <v>759</v>
      </c>
      <c r="B16" s="80"/>
      <c r="C16" s="80"/>
      <c r="D16" s="80"/>
      <c r="E16" s="80"/>
      <c r="F16" s="80"/>
      <c r="G16" s="80"/>
      <c r="H16" s="80"/>
      <c r="I16" s="80" t="s">
        <v>740</v>
      </c>
      <c r="J16" s="80"/>
      <c r="K16" s="81" t="s">
        <v>779</v>
      </c>
      <c r="L16" s="82" t="s">
        <v>731</v>
      </c>
      <c r="M16" s="82" t="s">
        <v>732</v>
      </c>
      <c r="N16" s="82" t="s">
        <v>733</v>
      </c>
      <c r="O16" s="82" t="s">
        <v>734</v>
      </c>
      <c r="P16" s="82" t="s">
        <v>735</v>
      </c>
      <c r="Q16" s="82" t="s">
        <v>736</v>
      </c>
      <c r="R16" s="82" t="s">
        <v>737</v>
      </c>
      <c r="S16" s="89" t="s">
        <v>777</v>
      </c>
      <c r="T16" s="89" t="s">
        <v>731</v>
      </c>
      <c r="U16" s="89" t="s">
        <v>736</v>
      </c>
    </row>
    <row r="17" spans="1:21" ht="12.75" customHeight="1">
      <c r="A17" s="87" t="s">
        <v>782</v>
      </c>
      <c r="B17" s="87">
        <f t="shared" ref="B17:B28" si="0">RANK(B3,B$3:B$14)-1</f>
        <v>0</v>
      </c>
      <c r="C17" s="87">
        <f t="shared" ref="C17:E17" si="1">RANK(C3,C$3:C$14,1)-1</f>
        <v>0</v>
      </c>
      <c r="D17" s="87">
        <f t="shared" si="1"/>
        <v>8</v>
      </c>
      <c r="E17" s="87">
        <f t="shared" si="1"/>
        <v>0</v>
      </c>
      <c r="F17" s="87">
        <f t="shared" ref="F17:H17" si="2">RANK(F3,F$3:F$14)-1</f>
        <v>0</v>
      </c>
      <c r="G17" s="87">
        <f t="shared" si="2"/>
        <v>0</v>
      </c>
      <c r="H17" s="87">
        <f t="shared" si="2"/>
        <v>0</v>
      </c>
      <c r="I17" s="87">
        <f t="shared" ref="I17:I28" si="3">SUM(B17:H17)</f>
        <v>8</v>
      </c>
      <c r="L17" s="84">
        <f t="shared" ref="L17:R17" si="4">SUM(B4:B14)/11</f>
        <v>0</v>
      </c>
      <c r="M17" s="98">
        <f t="shared" si="4"/>
        <v>510.71736912763095</v>
      </c>
      <c r="N17" s="98">
        <f t="shared" si="4"/>
        <v>1.1644116233437281</v>
      </c>
      <c r="O17" s="98">
        <f t="shared" si="4"/>
        <v>2.6052446558959725</v>
      </c>
      <c r="P17" s="84">
        <f t="shared" si="4"/>
        <v>9.2140143792059828E-2</v>
      </c>
      <c r="Q17" s="84">
        <f t="shared" si="4"/>
        <v>0</v>
      </c>
      <c r="R17" s="98">
        <f t="shared" si="4"/>
        <v>2477.883544303812</v>
      </c>
      <c r="T17" s="84">
        <f t="shared" ref="T17:U17" si="5">SUM(R4:R14)/11</f>
        <v>6.214039125431523E-3</v>
      </c>
      <c r="U17" s="84">
        <f t="shared" si="5"/>
        <v>0.67832167832167822</v>
      </c>
    </row>
    <row r="18" spans="1:21" ht="12.75" customHeight="1">
      <c r="A18" s="87" t="s">
        <v>783</v>
      </c>
      <c r="B18" s="87">
        <f t="shared" si="0"/>
        <v>1</v>
      </c>
      <c r="C18" s="87">
        <f t="shared" ref="C18:E18" si="6">RANK(C4,C$3:C$14,1)-1</f>
        <v>8</v>
      </c>
      <c r="D18" s="87">
        <f t="shared" si="6"/>
        <v>10</v>
      </c>
      <c r="E18" s="87">
        <f t="shared" si="6"/>
        <v>11</v>
      </c>
      <c r="F18" s="87">
        <f t="shared" ref="F18:H18" si="7">RANK(F4,F$3:F$14)-1</f>
        <v>1</v>
      </c>
      <c r="G18" s="87">
        <f t="shared" si="7"/>
        <v>1</v>
      </c>
      <c r="H18" s="87">
        <f t="shared" si="7"/>
        <v>2</v>
      </c>
      <c r="I18" s="87">
        <f t="shared" si="3"/>
        <v>34</v>
      </c>
    </row>
    <row r="19" spans="1:21" ht="12.75" customHeight="1">
      <c r="A19" s="87" t="s">
        <v>742</v>
      </c>
      <c r="B19" s="87">
        <f t="shared" si="0"/>
        <v>1</v>
      </c>
      <c r="C19" s="87">
        <f t="shared" ref="C19:E19" si="8">RANK(C5,C$3:C$14,1)-1</f>
        <v>7</v>
      </c>
      <c r="D19" s="87">
        <f t="shared" si="8"/>
        <v>11</v>
      </c>
      <c r="E19" s="87">
        <f t="shared" si="8"/>
        <v>10</v>
      </c>
      <c r="F19" s="87">
        <f t="shared" ref="F19:H19" si="9">RANK(F5,F$3:F$14)-1</f>
        <v>2</v>
      </c>
      <c r="G19" s="87">
        <f t="shared" si="9"/>
        <v>1</v>
      </c>
      <c r="H19" s="87">
        <f t="shared" si="9"/>
        <v>1</v>
      </c>
      <c r="I19" s="87">
        <f t="shared" si="3"/>
        <v>33</v>
      </c>
    </row>
    <row r="20" spans="1:21" ht="12.75" customHeight="1">
      <c r="A20" s="87" t="s">
        <v>744</v>
      </c>
      <c r="B20" s="87">
        <f t="shared" si="0"/>
        <v>1</v>
      </c>
      <c r="C20" s="87">
        <f t="shared" ref="C20:E20" si="10">RANK(C6,C$3:C$14,1)-1</f>
        <v>3</v>
      </c>
      <c r="D20" s="87">
        <f t="shared" si="10"/>
        <v>1</v>
      </c>
      <c r="E20" s="87">
        <f t="shared" si="10"/>
        <v>5</v>
      </c>
      <c r="F20" s="87">
        <f t="shared" ref="F20:H20" si="11">RANK(F6,F$3:F$14)-1</f>
        <v>6</v>
      </c>
      <c r="G20" s="87">
        <f t="shared" si="11"/>
        <v>1</v>
      </c>
      <c r="H20" s="87">
        <f t="shared" si="11"/>
        <v>4</v>
      </c>
      <c r="I20" s="87">
        <f t="shared" si="3"/>
        <v>21</v>
      </c>
    </row>
    <row r="21" spans="1:21" ht="12.75" customHeight="1">
      <c r="A21" s="23" t="s">
        <v>747</v>
      </c>
      <c r="B21" s="87">
        <f t="shared" si="0"/>
        <v>1</v>
      </c>
      <c r="C21" s="87">
        <f t="shared" ref="C21:E21" si="12">RANK(C7,C$3:C$14,1)-1</f>
        <v>4</v>
      </c>
      <c r="D21" s="87">
        <f t="shared" si="12"/>
        <v>3</v>
      </c>
      <c r="E21" s="87">
        <f t="shared" si="12"/>
        <v>6</v>
      </c>
      <c r="F21" s="87">
        <f t="shared" ref="F21:H21" si="13">RANK(F7,F$3:F$14)-1</f>
        <v>5</v>
      </c>
      <c r="G21" s="87">
        <f t="shared" si="13"/>
        <v>1</v>
      </c>
      <c r="H21" s="87">
        <f t="shared" si="13"/>
        <v>5</v>
      </c>
      <c r="I21" s="87">
        <f t="shared" si="3"/>
        <v>25</v>
      </c>
    </row>
    <row r="22" spans="1:21" ht="12.75" customHeight="1">
      <c r="A22" s="87" t="s">
        <v>743</v>
      </c>
      <c r="B22" s="87">
        <f t="shared" si="0"/>
        <v>1</v>
      </c>
      <c r="C22" s="87">
        <f t="shared" ref="C22:E22" si="14">RANK(C8,C$3:C$14,1)-1</f>
        <v>1</v>
      </c>
      <c r="D22" s="87">
        <f t="shared" si="14"/>
        <v>6</v>
      </c>
      <c r="E22" s="87">
        <f t="shared" si="14"/>
        <v>4</v>
      </c>
      <c r="F22" s="87">
        <f t="shared" ref="F22:H22" si="15">RANK(F8,F$3:F$14)-1</f>
        <v>7</v>
      </c>
      <c r="G22" s="87">
        <f t="shared" si="15"/>
        <v>1</v>
      </c>
      <c r="H22" s="87">
        <f t="shared" si="15"/>
        <v>7</v>
      </c>
      <c r="I22" s="87">
        <f t="shared" si="3"/>
        <v>27</v>
      </c>
    </row>
    <row r="23" spans="1:21" ht="12.75" customHeight="1">
      <c r="A23" s="87" t="s">
        <v>751</v>
      </c>
      <c r="B23" s="87">
        <f t="shared" si="0"/>
        <v>1</v>
      </c>
      <c r="C23" s="87">
        <f t="shared" ref="C23:E23" si="16">RANK(C9,C$3:C$14,1)-1</f>
        <v>10</v>
      </c>
      <c r="D23" s="87">
        <f t="shared" si="16"/>
        <v>7</v>
      </c>
      <c r="E23" s="87">
        <f t="shared" si="16"/>
        <v>8</v>
      </c>
      <c r="F23" s="87">
        <f t="shared" ref="F23:H23" si="17">RANK(F9,F$3:F$14)-1</f>
        <v>4</v>
      </c>
      <c r="G23" s="87">
        <f t="shared" si="17"/>
        <v>1</v>
      </c>
      <c r="H23" s="87">
        <f t="shared" si="17"/>
        <v>8</v>
      </c>
      <c r="I23" s="87">
        <f t="shared" si="3"/>
        <v>39</v>
      </c>
    </row>
    <row r="24" spans="1:21" ht="12.75" customHeight="1">
      <c r="A24" s="87" t="s">
        <v>750</v>
      </c>
      <c r="B24" s="87">
        <f t="shared" si="0"/>
        <v>1</v>
      </c>
      <c r="C24" s="87">
        <f t="shared" ref="C24:E24" si="18">RANK(C10,C$3:C$14,1)-1</f>
        <v>11</v>
      </c>
      <c r="D24" s="87">
        <f t="shared" si="18"/>
        <v>9</v>
      </c>
      <c r="E24" s="87">
        <f t="shared" si="18"/>
        <v>9</v>
      </c>
      <c r="F24" s="87">
        <f t="shared" ref="F24:H24" si="19">RANK(F10,F$3:F$14)-1</f>
        <v>3</v>
      </c>
      <c r="G24" s="87">
        <f t="shared" si="19"/>
        <v>1</v>
      </c>
      <c r="H24" s="87">
        <f t="shared" si="19"/>
        <v>9</v>
      </c>
      <c r="I24" s="87">
        <f t="shared" si="3"/>
        <v>43</v>
      </c>
    </row>
    <row r="25" spans="1:21" ht="12.75" customHeight="1">
      <c r="A25" s="23" t="s">
        <v>748</v>
      </c>
      <c r="B25" s="87">
        <f t="shared" si="0"/>
        <v>1</v>
      </c>
      <c r="C25" s="87">
        <f t="shared" ref="C25:E25" si="20">RANK(C11,C$3:C$14,1)-1</f>
        <v>9</v>
      </c>
      <c r="D25" s="87">
        <f t="shared" si="20"/>
        <v>5</v>
      </c>
      <c r="E25" s="87">
        <f t="shared" si="20"/>
        <v>7</v>
      </c>
      <c r="F25" s="87">
        <f t="shared" ref="F25:H25" si="21">RANK(F11,F$3:F$14)-1</f>
        <v>8</v>
      </c>
      <c r="G25" s="87">
        <f t="shared" si="21"/>
        <v>1</v>
      </c>
      <c r="H25" s="87">
        <f t="shared" si="21"/>
        <v>10</v>
      </c>
      <c r="I25" s="87">
        <f t="shared" si="3"/>
        <v>41</v>
      </c>
    </row>
    <row r="26" spans="1:21" ht="12.75" customHeight="1">
      <c r="A26" s="87" t="s">
        <v>746</v>
      </c>
      <c r="B26" s="87">
        <f t="shared" si="0"/>
        <v>1</v>
      </c>
      <c r="C26" s="87">
        <f t="shared" ref="C26:E26" si="22">RANK(C12,C$3:C$14,1)-1</f>
        <v>6</v>
      </c>
      <c r="D26" s="87">
        <f t="shared" si="22"/>
        <v>4</v>
      </c>
      <c r="E26" s="87">
        <f t="shared" si="22"/>
        <v>2</v>
      </c>
      <c r="F26" s="87">
        <f t="shared" ref="F26:H26" si="23">RANK(F12,F$3:F$14)-1</f>
        <v>11</v>
      </c>
      <c r="G26" s="87">
        <f t="shared" si="23"/>
        <v>1</v>
      </c>
      <c r="H26" s="87">
        <f t="shared" si="23"/>
        <v>11</v>
      </c>
      <c r="I26" s="87">
        <f t="shared" si="3"/>
        <v>36</v>
      </c>
    </row>
    <row r="27" spans="1:21" ht="12.75" customHeight="1">
      <c r="A27" s="23" t="s">
        <v>749</v>
      </c>
      <c r="B27" s="87">
        <f t="shared" si="0"/>
        <v>1</v>
      </c>
      <c r="C27" s="87">
        <f t="shared" ref="C27:E27" si="24">RANK(C13,C$3:C$14,1)-1</f>
        <v>5</v>
      </c>
      <c r="D27" s="87">
        <f t="shared" si="24"/>
        <v>2</v>
      </c>
      <c r="E27" s="87">
        <f t="shared" si="24"/>
        <v>3</v>
      </c>
      <c r="F27" s="87">
        <f t="shared" ref="F27:H27" si="25">RANK(F13,F$3:F$14)-1</f>
        <v>10</v>
      </c>
      <c r="G27" s="87">
        <f t="shared" si="25"/>
        <v>1</v>
      </c>
      <c r="H27" s="87">
        <f t="shared" si="25"/>
        <v>3</v>
      </c>
      <c r="I27" s="87">
        <f t="shared" si="3"/>
        <v>25</v>
      </c>
    </row>
    <row r="28" spans="1:21" ht="12.75" customHeight="1">
      <c r="A28" s="87" t="s">
        <v>752</v>
      </c>
      <c r="B28" s="87">
        <f t="shared" si="0"/>
        <v>1</v>
      </c>
      <c r="C28" s="87">
        <f t="shared" ref="C28:E28" si="26">RANK(C14,C$3:C$14,1)-1</f>
        <v>2</v>
      </c>
      <c r="D28" s="87">
        <f t="shared" si="26"/>
        <v>0</v>
      </c>
      <c r="E28" s="87">
        <f t="shared" si="26"/>
        <v>1</v>
      </c>
      <c r="F28" s="87">
        <f t="shared" ref="F28:H28" si="27">RANK(F14,F$3:F$14)-1</f>
        <v>9</v>
      </c>
      <c r="G28" s="87">
        <f t="shared" si="27"/>
        <v>1</v>
      </c>
      <c r="H28" s="87">
        <f t="shared" si="27"/>
        <v>6</v>
      </c>
      <c r="I28" s="87">
        <f t="shared" si="3"/>
        <v>20</v>
      </c>
    </row>
    <row r="29" spans="1:21" ht="12.75" customHeight="1"/>
    <row r="30" spans="1:21" ht="12.75" customHeight="1"/>
    <row r="31" spans="1:21" ht="12.75" customHeight="1"/>
    <row r="32" spans="1:2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A1:S1"/>
  </mergeCells>
  <pageMargins left="0.78749999999999998" right="0.78749999999999998" top="1.05277777777778" bottom="1.05277777777778" header="0" footer="0"/>
  <pageSetup paperSize="9" orientation="portrait"/>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1"/>
  <sheetViews>
    <sheetView workbookViewId="0">
      <selection sqref="A1:R1"/>
    </sheetView>
  </sheetViews>
  <sheetFormatPr defaultColWidth="14.42578125" defaultRowHeight="15.75" customHeight="1"/>
  <cols>
    <col min="1" max="1" width="29.85546875" customWidth="1"/>
    <col min="2" max="2" width="10.85546875" customWidth="1"/>
    <col min="3" max="3" width="15.85546875" customWidth="1"/>
    <col min="4" max="4" width="14.140625" customWidth="1"/>
    <col min="5" max="5" width="15.42578125" customWidth="1"/>
    <col min="6" max="6" width="17.5703125" customWidth="1"/>
    <col min="7" max="7" width="13.7109375" customWidth="1"/>
    <col min="8" max="8" width="16.28515625" customWidth="1"/>
    <col min="9" max="9" width="12" customWidth="1"/>
    <col min="10" max="10" width="14.85546875" customWidth="1"/>
    <col min="11" max="11" width="10.7109375" customWidth="1"/>
    <col min="12" max="12" width="13.140625" customWidth="1"/>
    <col min="13" max="13" width="12.140625" customWidth="1"/>
    <col min="14" max="14" width="11.140625" customWidth="1"/>
    <col min="15" max="15" width="14.7109375" customWidth="1"/>
    <col min="16" max="16" width="8.7109375" customWidth="1"/>
    <col min="17" max="17" width="10.42578125" customWidth="1"/>
    <col min="18" max="18" width="9.85546875" customWidth="1"/>
    <col min="19" max="20" width="8.7109375" customWidth="1"/>
    <col min="21" max="21" width="10" customWidth="1"/>
    <col min="22" max="26" width="8.7109375" customWidth="1"/>
  </cols>
  <sheetData>
    <row r="1" spans="1:26" ht="43.5" customHeight="1">
      <c r="A1" s="246" t="s">
        <v>784</v>
      </c>
      <c r="B1" s="245"/>
      <c r="C1" s="245"/>
      <c r="D1" s="245"/>
      <c r="E1" s="245"/>
      <c r="F1" s="245"/>
      <c r="G1" s="245"/>
      <c r="H1" s="245"/>
      <c r="I1" s="245"/>
      <c r="J1" s="245"/>
      <c r="K1" s="245"/>
      <c r="L1" s="245"/>
      <c r="M1" s="245"/>
      <c r="N1" s="245"/>
      <c r="O1" s="245"/>
      <c r="P1" s="245"/>
      <c r="Q1" s="245"/>
      <c r="R1" s="245"/>
    </row>
    <row r="2" spans="1:26" ht="12.75" customHeight="1">
      <c r="A2" s="82" t="s">
        <v>730</v>
      </c>
      <c r="B2" s="82" t="s">
        <v>731</v>
      </c>
      <c r="C2" s="82" t="s">
        <v>732</v>
      </c>
      <c r="D2" s="82" t="s">
        <v>733</v>
      </c>
      <c r="E2" s="82" t="s">
        <v>734</v>
      </c>
      <c r="F2" s="82" t="s">
        <v>735</v>
      </c>
      <c r="G2" s="82" t="s">
        <v>736</v>
      </c>
      <c r="H2" s="82" t="s">
        <v>737</v>
      </c>
      <c r="I2" s="82"/>
      <c r="J2" s="89" t="s">
        <v>775</v>
      </c>
      <c r="K2" s="89" t="s">
        <v>731</v>
      </c>
      <c r="L2" s="89" t="s">
        <v>736</v>
      </c>
      <c r="M2" s="89" t="s">
        <v>776</v>
      </c>
      <c r="N2" s="89" t="s">
        <v>731</v>
      </c>
      <c r="O2" s="89" t="s">
        <v>736</v>
      </c>
      <c r="P2" s="89" t="s">
        <v>777</v>
      </c>
      <c r="Q2" s="89" t="s">
        <v>731</v>
      </c>
      <c r="R2" s="89" t="s">
        <v>736</v>
      </c>
      <c r="S2" s="83"/>
      <c r="T2" s="83"/>
      <c r="U2" s="83"/>
      <c r="V2" s="83"/>
      <c r="W2" s="83"/>
      <c r="X2" s="83"/>
      <c r="Y2" s="83"/>
      <c r="Z2" s="83"/>
    </row>
    <row r="3" spans="1:26" ht="12.75" customHeight="1">
      <c r="A3" s="87" t="s">
        <v>750</v>
      </c>
      <c r="B3" s="84">
        <v>2.08333333E-2</v>
      </c>
      <c r="C3" s="85">
        <v>786.97708245240005</v>
      </c>
      <c r="D3" s="85">
        <v>1.0837653276999999</v>
      </c>
      <c r="E3" s="85">
        <v>6.6680761099000003</v>
      </c>
      <c r="F3" s="88">
        <v>0.55220434600000001</v>
      </c>
      <c r="G3" s="84">
        <v>6.4516129000000005E-2</v>
      </c>
      <c r="H3" s="85">
        <v>20748.637500000001</v>
      </c>
      <c r="K3" s="88">
        <v>0.297916666666666</v>
      </c>
      <c r="L3" s="88">
        <v>0.92258064516129001</v>
      </c>
      <c r="N3" s="88">
        <v>2.0833333333333301E-2</v>
      </c>
      <c r="O3" s="88">
        <v>4.8076923076923003E-2</v>
      </c>
      <c r="Q3" s="88">
        <v>0.3125</v>
      </c>
      <c r="R3" s="88">
        <v>0.72115384615384603</v>
      </c>
    </row>
    <row r="4" spans="1:26" ht="12.75" customHeight="1">
      <c r="A4" s="80" t="s">
        <v>751</v>
      </c>
      <c r="B4" s="84">
        <v>2.08333333E-2</v>
      </c>
      <c r="C4" s="85">
        <v>786.52478813560003</v>
      </c>
      <c r="D4" s="85">
        <v>1.0840105931999999</v>
      </c>
      <c r="E4" s="85">
        <v>7.6673728814000004</v>
      </c>
      <c r="F4" s="88">
        <v>0.55246616029999995</v>
      </c>
      <c r="G4" s="84">
        <v>6.4516129000000005E-2</v>
      </c>
      <c r="H4" s="85">
        <v>24142.818749999999</v>
      </c>
      <c r="K4" s="88">
        <v>0.297916666666666</v>
      </c>
      <c r="L4" s="88">
        <v>0.92258064516129001</v>
      </c>
      <c r="N4" s="88">
        <v>2.0833333333333301E-2</v>
      </c>
      <c r="O4" s="88">
        <v>4.8076923076923003E-2</v>
      </c>
      <c r="Q4" s="88">
        <v>0.3125</v>
      </c>
      <c r="R4" s="88">
        <v>0.72115384615384603</v>
      </c>
    </row>
    <row r="5" spans="1:26" ht="12.75" customHeight="1">
      <c r="A5" s="80" t="s">
        <v>754</v>
      </c>
      <c r="B5" s="84">
        <v>2.91666667E-2</v>
      </c>
      <c r="C5" s="85">
        <v>50.752679738600001</v>
      </c>
      <c r="D5" s="85">
        <v>1.006751634</v>
      </c>
      <c r="E5" s="85">
        <v>0.3921568627</v>
      </c>
      <c r="F5" s="88">
        <v>4.1380147700000001E-2</v>
      </c>
      <c r="G5" s="84">
        <v>1</v>
      </c>
      <c r="H5" s="85">
        <v>1324.7770833333</v>
      </c>
      <c r="K5" s="88">
        <v>2.9166666666666601E-2</v>
      </c>
      <c r="L5" s="88">
        <v>1</v>
      </c>
      <c r="N5" s="88">
        <v>3.125E-2</v>
      </c>
      <c r="O5" s="88">
        <v>1</v>
      </c>
      <c r="Q5" s="88">
        <v>3.125E-2</v>
      </c>
      <c r="R5" s="88">
        <v>1</v>
      </c>
    </row>
    <row r="6" spans="1:26" ht="12.75" customHeight="1">
      <c r="A6" s="87" t="s">
        <v>744</v>
      </c>
      <c r="B6" s="84">
        <v>0.22291666669999999</v>
      </c>
      <c r="C6" s="85">
        <v>153.83269689740001</v>
      </c>
      <c r="D6" s="85">
        <v>1.0014272075999999</v>
      </c>
      <c r="E6" s="85">
        <v>2.4486873508000002</v>
      </c>
      <c r="F6" s="88">
        <v>0.32067732069999999</v>
      </c>
      <c r="G6" s="84">
        <v>1</v>
      </c>
      <c r="H6" s="85">
        <v>49593.070833333302</v>
      </c>
      <c r="K6" s="88">
        <v>0.22291666666666601</v>
      </c>
      <c r="L6" s="88">
        <v>1</v>
      </c>
      <c r="N6" s="88">
        <v>0.26250000000000001</v>
      </c>
      <c r="O6" s="88">
        <v>0.99212598425196796</v>
      </c>
      <c r="Q6" s="88">
        <v>0.264583333333333</v>
      </c>
      <c r="R6" s="88">
        <v>1</v>
      </c>
    </row>
    <row r="7" spans="1:26" ht="12.75" customHeight="1">
      <c r="A7" s="87" t="s">
        <v>742</v>
      </c>
      <c r="B7" s="84">
        <v>0.22083333329999999</v>
      </c>
      <c r="C7" s="85">
        <v>151.0455528846</v>
      </c>
      <c r="D7" s="85">
        <v>1.0015024038</v>
      </c>
      <c r="E7" s="85">
        <v>1.5120192308</v>
      </c>
      <c r="F7" s="88">
        <v>0.31836843879999999</v>
      </c>
      <c r="G7" s="84">
        <v>1</v>
      </c>
      <c r="H7" s="85">
        <v>37865.047916666699</v>
      </c>
      <c r="K7" s="88">
        <v>0.22083333333333299</v>
      </c>
      <c r="L7" s="88">
        <v>1</v>
      </c>
      <c r="N7" s="88">
        <v>0.26250000000000001</v>
      </c>
      <c r="O7" s="88">
        <v>0.99212598425196796</v>
      </c>
      <c r="Q7" s="88">
        <v>0.264583333333333</v>
      </c>
      <c r="R7" s="88">
        <v>1</v>
      </c>
    </row>
    <row r="8" spans="1:26" ht="12.75" customHeight="1">
      <c r="A8" s="80" t="s">
        <v>743</v>
      </c>
      <c r="B8" s="84">
        <v>0.2041666667</v>
      </c>
      <c r="C8" s="85">
        <v>49.279427860699997</v>
      </c>
      <c r="D8" s="85">
        <v>1.0018507462999999</v>
      </c>
      <c r="E8" s="85">
        <v>0.52487562190000003</v>
      </c>
      <c r="F8" s="88">
        <v>0.3014310549</v>
      </c>
      <c r="G8" s="84">
        <v>1</v>
      </c>
      <c r="H8" s="85">
        <v>31118.9354166667</v>
      </c>
      <c r="K8" s="88">
        <v>0.204166666666666</v>
      </c>
      <c r="L8" s="88">
        <v>1</v>
      </c>
      <c r="N8" s="88">
        <v>0.24791666666666601</v>
      </c>
      <c r="O8" s="88">
        <v>1</v>
      </c>
      <c r="Q8" s="88">
        <v>0.24791666666666601</v>
      </c>
      <c r="R8" s="88">
        <v>1</v>
      </c>
    </row>
    <row r="9" spans="1:26" ht="12.75" customHeight="1">
      <c r="A9" s="80" t="s">
        <v>745</v>
      </c>
      <c r="B9" s="84">
        <v>0.16250000000000001</v>
      </c>
      <c r="C9" s="85">
        <v>105.7194557823</v>
      </c>
      <c r="D9" s="85">
        <v>1.0198390022999999</v>
      </c>
      <c r="E9" s="85">
        <v>2.2834467119999999</v>
      </c>
      <c r="F9" s="88">
        <v>0.36394107590000002</v>
      </c>
      <c r="G9" s="84">
        <v>0.91764705879999997</v>
      </c>
      <c r="H9" s="85">
        <v>36975.087500000001</v>
      </c>
      <c r="K9" s="88">
        <v>0.17708333333333301</v>
      </c>
      <c r="L9" s="88">
        <v>1</v>
      </c>
      <c r="N9" s="88">
        <v>0.25208333333333299</v>
      </c>
      <c r="O9" s="88">
        <v>0.90977443609022501</v>
      </c>
      <c r="Q9" s="88">
        <v>0.27708333333333302</v>
      </c>
      <c r="R9" s="88">
        <v>1</v>
      </c>
    </row>
    <row r="10" spans="1:26" ht="12.75" customHeight="1">
      <c r="A10" s="87" t="s">
        <v>752</v>
      </c>
      <c r="B10" s="84">
        <v>9.5833333300000004E-2</v>
      </c>
      <c r="C10" s="85">
        <v>1132.1425105485</v>
      </c>
      <c r="D10" s="85">
        <v>1.0216012658</v>
      </c>
      <c r="E10" s="85">
        <v>3.3291139241000001</v>
      </c>
      <c r="F10" s="88">
        <v>0.47837320680000001</v>
      </c>
      <c r="G10" s="84">
        <v>0.34586466170000002</v>
      </c>
      <c r="H10" s="85">
        <v>18273.414583333299</v>
      </c>
      <c r="K10" s="88">
        <v>0.179166666666666</v>
      </c>
      <c r="L10" s="88">
        <v>0.64661654135338298</v>
      </c>
      <c r="N10" s="88">
        <v>9.5833333333333298E-2</v>
      </c>
      <c r="O10" s="88">
        <v>0.27710843373493899</v>
      </c>
      <c r="Q10" s="88">
        <v>0.179166666666666</v>
      </c>
      <c r="R10" s="88">
        <v>0.51807228915662595</v>
      </c>
    </row>
    <row r="11" spans="1:26" ht="12.75" customHeight="1">
      <c r="A11" s="80" t="s">
        <v>746</v>
      </c>
      <c r="B11" s="84">
        <v>0.17708333330000001</v>
      </c>
      <c r="C11" s="85">
        <v>799.39704883230002</v>
      </c>
      <c r="D11" s="85">
        <v>1.0104458598999999</v>
      </c>
      <c r="E11" s="85">
        <v>3.7430997876999998</v>
      </c>
      <c r="F11" s="88">
        <v>0.51722000000000001</v>
      </c>
      <c r="G11" s="84">
        <v>0.524691358</v>
      </c>
      <c r="H11" s="85">
        <v>40376.974999999999</v>
      </c>
      <c r="K11" s="88">
        <v>0.28541666666666599</v>
      </c>
      <c r="L11" s="88">
        <v>0.84567901234567899</v>
      </c>
      <c r="N11" s="88">
        <v>0.17708333333333301</v>
      </c>
      <c r="O11" s="88">
        <v>0.44041450777202001</v>
      </c>
      <c r="Q11" s="88">
        <v>0.28749999999999998</v>
      </c>
      <c r="R11" s="88">
        <v>0.71502590673575095</v>
      </c>
    </row>
    <row r="12" spans="1:26" ht="12.75" customHeight="1">
      <c r="A12" s="87" t="s">
        <v>755</v>
      </c>
      <c r="B12" s="84">
        <v>0.17708333330000001</v>
      </c>
      <c r="C12" s="85">
        <v>846.7310234542</v>
      </c>
      <c r="D12" s="85">
        <v>1.0140916844000001</v>
      </c>
      <c r="E12" s="85">
        <v>1.7569296375000001</v>
      </c>
      <c r="F12" s="88">
        <v>0.46875457809999999</v>
      </c>
      <c r="G12" s="84">
        <v>0.59440559439999996</v>
      </c>
      <c r="H12" s="85">
        <v>32999.847916666702</v>
      </c>
      <c r="K12" s="88">
        <v>0.27291666666666597</v>
      </c>
      <c r="L12" s="88">
        <v>0.91608391608391604</v>
      </c>
      <c r="N12" s="88">
        <v>0.179166666666666</v>
      </c>
      <c r="O12" s="88">
        <v>0.49142857142857099</v>
      </c>
      <c r="Q12" s="88">
        <v>0.27708333333333302</v>
      </c>
      <c r="R12" s="88">
        <v>0.76</v>
      </c>
    </row>
    <row r="13" spans="1:26" ht="12.75" customHeight="1">
      <c r="A13" s="80" t="s">
        <v>753</v>
      </c>
      <c r="B13" s="84">
        <v>0.17708333330000001</v>
      </c>
      <c r="C13" s="85">
        <v>843.70631130059996</v>
      </c>
      <c r="D13" s="85">
        <v>1.0139616204999999</v>
      </c>
      <c r="E13" s="85">
        <v>1.7441364606</v>
      </c>
      <c r="F13" s="88">
        <v>0.46879189869999999</v>
      </c>
      <c r="G13" s="84">
        <v>0.59027777780000001</v>
      </c>
      <c r="H13" s="85">
        <v>31834.458333333299</v>
      </c>
      <c r="K13" s="88">
        <v>0.27291666666666597</v>
      </c>
      <c r="L13" s="88">
        <v>0.90972222222222199</v>
      </c>
      <c r="N13" s="88">
        <v>0.179166666666666</v>
      </c>
      <c r="O13" s="88">
        <v>0.49142857142857099</v>
      </c>
      <c r="Q13" s="88">
        <v>0.27708333333333302</v>
      </c>
      <c r="R13" s="88">
        <v>0.76</v>
      </c>
    </row>
    <row r="14" spans="1:26" ht="12.75" customHeight="1">
      <c r="A14" s="80" t="s">
        <v>756</v>
      </c>
      <c r="B14" s="84">
        <v>0.16250000000000001</v>
      </c>
      <c r="C14" s="85">
        <v>60.491005917199999</v>
      </c>
      <c r="D14" s="85">
        <v>1.0149585799</v>
      </c>
      <c r="E14" s="85">
        <v>0.97633136089999994</v>
      </c>
      <c r="F14" s="88">
        <v>0.21743324889999999</v>
      </c>
      <c r="G14" s="84">
        <v>1</v>
      </c>
      <c r="H14" s="85">
        <v>17504.410416666698</v>
      </c>
      <c r="K14" s="88">
        <v>0.16250000000000001</v>
      </c>
      <c r="L14" s="88">
        <v>1</v>
      </c>
      <c r="N14" s="88">
        <v>0.19166666666666601</v>
      </c>
      <c r="O14" s="88">
        <v>1</v>
      </c>
      <c r="Q14" s="88">
        <v>0.19166666666666601</v>
      </c>
      <c r="R14" s="88">
        <v>1</v>
      </c>
    </row>
    <row r="15" spans="1:26" ht="12.75" customHeight="1">
      <c r="A15" s="23" t="s">
        <v>747</v>
      </c>
      <c r="B15" s="84">
        <v>9.7916666700000002E-2</v>
      </c>
      <c r="C15" s="85">
        <v>983.50526539279997</v>
      </c>
      <c r="D15" s="85">
        <v>1.0120424628</v>
      </c>
      <c r="E15" s="85">
        <v>1.0467091294999999</v>
      </c>
      <c r="F15" s="88">
        <v>0.28878491560000003</v>
      </c>
      <c r="G15" s="84">
        <v>0.58750000000000002</v>
      </c>
      <c r="H15" s="85">
        <v>61113.652083333298</v>
      </c>
      <c r="K15" s="88">
        <v>0.15416666666666601</v>
      </c>
      <c r="L15" s="88">
        <v>0.92500000000000004</v>
      </c>
      <c r="N15" s="88">
        <v>9.7916666666666596E-2</v>
      </c>
      <c r="O15" s="88">
        <v>0.47474747474747397</v>
      </c>
      <c r="Q15" s="88">
        <v>0.15416666666666601</v>
      </c>
      <c r="R15" s="88">
        <v>0.74747474747474696</v>
      </c>
    </row>
    <row r="16" spans="1:26" ht="12.75" customHeight="1">
      <c r="A16" s="23" t="s">
        <v>749</v>
      </c>
      <c r="B16" s="84">
        <v>0.1729166667</v>
      </c>
      <c r="C16" s="85">
        <v>811.40703389830003</v>
      </c>
      <c r="D16" s="85">
        <v>1.0120360169</v>
      </c>
      <c r="E16" s="85">
        <v>3.3495762712000001</v>
      </c>
      <c r="F16" s="88">
        <v>0.5454697463</v>
      </c>
      <c r="G16" s="84">
        <v>0.49404761899999999</v>
      </c>
      <c r="H16" s="85">
        <v>15911.264583333301</v>
      </c>
      <c r="K16" s="88">
        <v>0.3</v>
      </c>
      <c r="L16" s="88">
        <v>0.85714285714285698</v>
      </c>
      <c r="N16" s="88">
        <v>0.172916666666666</v>
      </c>
      <c r="O16" s="88">
        <v>0.404878048780487</v>
      </c>
      <c r="Q16" s="88">
        <v>0.30208333333333298</v>
      </c>
      <c r="R16" s="88">
        <v>0.707317073170731</v>
      </c>
    </row>
    <row r="17" spans="1:26" ht="12.75" customHeight="1">
      <c r="A17" s="23" t="s">
        <v>757</v>
      </c>
      <c r="B17" s="84">
        <v>0.15208333330000001</v>
      </c>
      <c r="C17" s="85">
        <v>847.79624999999999</v>
      </c>
      <c r="D17" s="85">
        <v>1.0150572034000001</v>
      </c>
      <c r="E17" s="85">
        <v>1.5889830508</v>
      </c>
      <c r="F17" s="88">
        <v>0.4315767653</v>
      </c>
      <c r="G17" s="84">
        <v>0.56153846149999997</v>
      </c>
      <c r="H17" s="85">
        <v>29799.84375</v>
      </c>
      <c r="K17" s="88">
        <v>0.23125000000000001</v>
      </c>
      <c r="L17" s="88">
        <v>0.85384615384615303</v>
      </c>
      <c r="N17" s="88">
        <v>0.15208333333333299</v>
      </c>
      <c r="O17" s="88">
        <v>0.46794871794871701</v>
      </c>
      <c r="Q17" s="88">
        <v>0.23125000000000001</v>
      </c>
      <c r="R17" s="88">
        <v>0.71153846153846101</v>
      </c>
    </row>
    <row r="18" spans="1:26" ht="12.75" customHeight="1">
      <c r="A18" s="81" t="s">
        <v>748</v>
      </c>
      <c r="B18" s="84">
        <v>0</v>
      </c>
      <c r="C18" s="85">
        <v>904.3393008475</v>
      </c>
      <c r="D18" s="85">
        <v>1.0130042373000001</v>
      </c>
      <c r="E18" s="85">
        <v>2.4173728814</v>
      </c>
      <c r="F18" s="88">
        <v>0.46704484140000002</v>
      </c>
      <c r="G18" s="84">
        <v>0</v>
      </c>
      <c r="H18" s="85">
        <v>39466.1</v>
      </c>
      <c r="K18" s="88">
        <v>0.227083333333333</v>
      </c>
      <c r="L18" s="88">
        <v>0.81343283582089498</v>
      </c>
      <c r="N18" s="88">
        <v>0</v>
      </c>
      <c r="O18" s="88">
        <v>0</v>
      </c>
      <c r="Q18" s="88">
        <v>0.23125000000000001</v>
      </c>
      <c r="R18" s="88">
        <v>0.74496644295301995</v>
      </c>
    </row>
    <row r="19" spans="1:26" ht="12.75" customHeight="1">
      <c r="A19" s="87" t="s">
        <v>758</v>
      </c>
      <c r="B19" s="84">
        <v>2.0833332999999998E-3</v>
      </c>
      <c r="C19" s="85">
        <v>1.4014285714000001</v>
      </c>
      <c r="D19" s="85">
        <v>1.0505714286000001</v>
      </c>
      <c r="E19" s="85">
        <v>8.8571428570999995</v>
      </c>
      <c r="F19" s="88">
        <v>5.4836998000000001E-3</v>
      </c>
      <c r="G19" s="84">
        <v>1</v>
      </c>
      <c r="H19" s="85">
        <v>190.00208333329999</v>
      </c>
      <c r="K19" s="88">
        <v>2.0833333333333298E-3</v>
      </c>
      <c r="L19" s="88">
        <v>1</v>
      </c>
      <c r="N19" s="88">
        <v>4.1666666666666597E-3</v>
      </c>
      <c r="O19" s="88">
        <v>1</v>
      </c>
      <c r="Q19" s="88">
        <v>4.1666666666666597E-3</v>
      </c>
      <c r="R19" s="88">
        <v>1</v>
      </c>
    </row>
    <row r="20" spans="1:26" ht="12.75" customHeight="1">
      <c r="A20" s="80" t="s">
        <v>741</v>
      </c>
      <c r="B20" s="84">
        <v>0.65625</v>
      </c>
      <c r="C20" s="85">
        <v>0</v>
      </c>
      <c r="D20" s="85">
        <v>1.0005369979000001</v>
      </c>
      <c r="E20" s="85">
        <v>0</v>
      </c>
      <c r="F20" s="84">
        <v>0.81704095139999999</v>
      </c>
      <c r="G20" s="84">
        <v>1</v>
      </c>
      <c r="H20" s="85">
        <v>843552.08541666705</v>
      </c>
      <c r="K20" s="88">
        <v>0.65625</v>
      </c>
      <c r="L20" s="88">
        <v>1</v>
      </c>
      <c r="N20" s="88">
        <v>0.75624999999999998</v>
      </c>
      <c r="O20" s="88">
        <v>1</v>
      </c>
      <c r="Q20" s="88">
        <v>0.75624999999999998</v>
      </c>
      <c r="R20" s="88">
        <v>1</v>
      </c>
    </row>
    <row r="21" spans="1:26" ht="12.75" customHeight="1"/>
    <row r="22" spans="1:26" ht="12.75" customHeight="1">
      <c r="A22" s="89" t="s">
        <v>759</v>
      </c>
      <c r="B22" s="82"/>
      <c r="C22" s="82"/>
      <c r="D22" s="82"/>
      <c r="E22" s="82"/>
      <c r="F22" s="82"/>
      <c r="G22" s="82"/>
      <c r="H22" s="82"/>
      <c r="I22" s="82" t="s">
        <v>778</v>
      </c>
      <c r="J22" s="83"/>
      <c r="K22" s="89" t="s">
        <v>779</v>
      </c>
      <c r="L22" s="82" t="s">
        <v>731</v>
      </c>
      <c r="M22" s="82" t="s">
        <v>732</v>
      </c>
      <c r="N22" s="82" t="s">
        <v>733</v>
      </c>
      <c r="O22" s="82" t="s">
        <v>734</v>
      </c>
      <c r="P22" s="82" t="s">
        <v>735</v>
      </c>
      <c r="Q22" s="82" t="s">
        <v>736</v>
      </c>
      <c r="R22" s="82" t="s">
        <v>737</v>
      </c>
      <c r="S22" s="89" t="s">
        <v>777</v>
      </c>
      <c r="T22" s="89" t="s">
        <v>731</v>
      </c>
      <c r="U22" s="89" t="s">
        <v>736</v>
      </c>
      <c r="V22" s="83"/>
      <c r="W22" s="83"/>
      <c r="X22" s="83"/>
      <c r="Y22" s="83"/>
      <c r="Z22" s="83"/>
    </row>
    <row r="23" spans="1:26" ht="12.75" customHeight="1">
      <c r="A23" s="87" t="s">
        <v>780</v>
      </c>
      <c r="B23" s="87">
        <v>0</v>
      </c>
      <c r="C23" s="87">
        <v>0</v>
      </c>
      <c r="D23" s="87">
        <v>0</v>
      </c>
      <c r="E23" s="87">
        <v>0</v>
      </c>
      <c r="F23" s="87">
        <v>0</v>
      </c>
      <c r="G23" s="87">
        <v>0</v>
      </c>
      <c r="H23" s="87">
        <v>0</v>
      </c>
      <c r="I23" s="87">
        <f t="shared" ref="I23:I40" si="0">SUM(B23:H23)</f>
        <v>0</v>
      </c>
      <c r="L23" s="84">
        <f t="shared" ref="L23:R23" si="1">SUM(B3:B19)/17</f>
        <v>0.12328431371764705</v>
      </c>
      <c r="M23" s="98">
        <f t="shared" si="1"/>
        <v>547.94405073614109</v>
      </c>
      <c r="N23" s="98">
        <f t="shared" si="1"/>
        <v>1.0221716043764706</v>
      </c>
      <c r="O23" s="98">
        <f t="shared" si="1"/>
        <v>2.9591782429588243</v>
      </c>
      <c r="P23" s="84">
        <f t="shared" si="1"/>
        <v>0.37290596736470588</v>
      </c>
      <c r="Q23" s="84">
        <f t="shared" si="1"/>
        <v>0.63205910524705888</v>
      </c>
      <c r="R23" s="98">
        <f t="shared" si="1"/>
        <v>28778.726102941171</v>
      </c>
      <c r="T23" s="84">
        <f t="shared" ref="T23:U23" si="2">SUM(Q3:Q19)/17</f>
        <v>0.22622549019607818</v>
      </c>
      <c r="U23" s="84">
        <f t="shared" si="2"/>
        <v>0.82980603607864878</v>
      </c>
    </row>
    <row r="24" spans="1:26" ht="12.75" customHeight="1">
      <c r="A24" s="87" t="s">
        <v>742</v>
      </c>
      <c r="B24" s="87">
        <v>2</v>
      </c>
      <c r="C24" s="87">
        <v>6</v>
      </c>
      <c r="D24" s="87">
        <v>2</v>
      </c>
      <c r="E24" s="87">
        <v>5</v>
      </c>
      <c r="F24" s="87">
        <v>13</v>
      </c>
      <c r="G24" s="87">
        <v>0</v>
      </c>
      <c r="H24" s="87">
        <v>5</v>
      </c>
      <c r="I24" s="87">
        <f t="shared" si="0"/>
        <v>33</v>
      </c>
    </row>
    <row r="25" spans="1:26" ht="12.75" customHeight="1">
      <c r="A25" s="87" t="s">
        <v>743</v>
      </c>
      <c r="B25" s="87">
        <v>3</v>
      </c>
      <c r="C25" s="87">
        <v>2</v>
      </c>
      <c r="D25" s="87">
        <v>3</v>
      </c>
      <c r="E25" s="87">
        <v>2</v>
      </c>
      <c r="F25" s="87">
        <v>14</v>
      </c>
      <c r="G25" s="87">
        <v>0</v>
      </c>
      <c r="H25" s="87">
        <v>9</v>
      </c>
      <c r="I25" s="87">
        <f t="shared" si="0"/>
        <v>33</v>
      </c>
      <c r="K25" s="81" t="s">
        <v>785</v>
      </c>
      <c r="L25" s="23"/>
    </row>
    <row r="26" spans="1:26" ht="12.75" customHeight="1">
      <c r="A26" s="87" t="s">
        <v>744</v>
      </c>
      <c r="B26" s="87">
        <v>1</v>
      </c>
      <c r="C26" s="87">
        <v>7</v>
      </c>
      <c r="D26" s="87">
        <v>1</v>
      </c>
      <c r="E26" s="87">
        <v>11</v>
      </c>
      <c r="F26" s="87">
        <v>12</v>
      </c>
      <c r="G26" s="87">
        <v>0</v>
      </c>
      <c r="H26" s="87">
        <v>2</v>
      </c>
      <c r="I26" s="87">
        <f t="shared" si="0"/>
        <v>34</v>
      </c>
      <c r="K26" s="81" t="s">
        <v>786</v>
      </c>
      <c r="L26" s="84">
        <f>L23-'S Table 4'!L23</f>
        <v>9.6610581188235289E-2</v>
      </c>
      <c r="M26" s="98">
        <f>M23-'S Table 4'!M23</f>
        <v>61.566483501111634</v>
      </c>
      <c r="N26" s="98">
        <f>N23-'S Table 4'!N23</f>
        <v>5.3843054529409962E-3</v>
      </c>
      <c r="O26" s="98">
        <f>O23-'S Table 4'!O23</f>
        <v>1.5283995707823537</v>
      </c>
      <c r="P26" s="84">
        <f>P23-'S Table 4'!P23</f>
        <v>0.19249502579999994</v>
      </c>
      <c r="Q26" s="84">
        <f>Q23-'S Table 4'!Q23</f>
        <v>6.5430551276470683E-2</v>
      </c>
      <c r="R26" s="98">
        <f>R23-'S Table 4'!R23</f>
        <v>24622.123912515442</v>
      </c>
      <c r="T26" s="84">
        <f>T23-'S Table 4'!T23</f>
        <v>0.16634207737148893</v>
      </c>
      <c r="U26" s="84">
        <f>U23-'S Table 4'!U23</f>
        <v>2.998920885685985E-2</v>
      </c>
    </row>
    <row r="27" spans="1:26" ht="12.75" customHeight="1">
      <c r="A27" s="87" t="s">
        <v>746</v>
      </c>
      <c r="B27" s="87">
        <v>4</v>
      </c>
      <c r="C27" s="87">
        <v>10</v>
      </c>
      <c r="D27" s="87">
        <v>5</v>
      </c>
      <c r="E27" s="87">
        <v>14</v>
      </c>
      <c r="F27" s="87">
        <v>4</v>
      </c>
      <c r="G27" s="87">
        <v>12</v>
      </c>
      <c r="H27" s="87">
        <v>3</v>
      </c>
      <c r="I27" s="87">
        <f t="shared" si="0"/>
        <v>52</v>
      </c>
      <c r="K27" s="81" t="s">
        <v>787</v>
      </c>
      <c r="L27" s="84">
        <f t="array" ref="L27">STDEV(B3:B19-'S Table 4'!B3:B19)</f>
        <v>6.3846467641861776E-2</v>
      </c>
      <c r="M27" s="98">
        <f t="array" ref="M27">STDEV(C3:C19-'S Table 4'!C3:C19)</f>
        <v>159.78596651263288</v>
      </c>
      <c r="N27" s="98">
        <f t="array" ref="N27">STDEV(D3:D19-'S Table 4'!D3:D19)</f>
        <v>9.557988355701293E-3</v>
      </c>
      <c r="O27" s="98">
        <f t="array" ref="O27">STDEV(E3:E19-'S Table 4'!E3:E19)</f>
        <v>1.9998430328778596</v>
      </c>
      <c r="P27" s="84">
        <f t="array" ref="P27">STDEV(F3:F19-'S Table 4'!F3:F19)</f>
        <v>9.9299887958253549E-2</v>
      </c>
      <c r="Q27" s="84">
        <f t="array" ref="Q27">STDEV(G3:G19-'S Table 4'!G3:G19)</f>
        <v>0.26272898281580426</v>
      </c>
      <c r="R27" s="98">
        <f t="array" ref="R27">STDEV(H3:H19-'S Table 4'!H3:H19)</f>
        <v>13020.024311855695</v>
      </c>
      <c r="T27" s="84">
        <f t="array" ref="T27">STDEV(Q3:Q19-'S Table 4'!Q3:Q19)</f>
        <v>7.0633799099964353E-2</v>
      </c>
      <c r="U27" s="84">
        <f t="array" ref="U27">STDEV(R3:R19-'S Table 4'!R3:R19)</f>
        <v>0.26211883640778305</v>
      </c>
    </row>
    <row r="28" spans="1:26" ht="12.75" customHeight="1">
      <c r="A28" s="87" t="s">
        <v>754</v>
      </c>
      <c r="B28" s="87">
        <v>13</v>
      </c>
      <c r="C28" s="87">
        <v>3</v>
      </c>
      <c r="D28" s="87">
        <v>4</v>
      </c>
      <c r="E28" s="87">
        <v>1</v>
      </c>
      <c r="F28" s="87">
        <v>17</v>
      </c>
      <c r="G28" s="87">
        <v>0</v>
      </c>
      <c r="H28" s="87">
        <v>16</v>
      </c>
      <c r="I28" s="87">
        <f t="shared" si="0"/>
        <v>54</v>
      </c>
    </row>
    <row r="29" spans="1:26" ht="12.75" customHeight="1">
      <c r="A29" s="87" t="s">
        <v>753</v>
      </c>
      <c r="B29" s="87">
        <v>4</v>
      </c>
      <c r="C29" s="87">
        <v>12</v>
      </c>
      <c r="D29" s="87">
        <v>9</v>
      </c>
      <c r="E29" s="87">
        <v>7</v>
      </c>
      <c r="F29" s="87">
        <v>6</v>
      </c>
      <c r="G29" s="87">
        <v>9</v>
      </c>
      <c r="H29" s="87">
        <v>8</v>
      </c>
      <c r="I29" s="87">
        <f t="shared" si="0"/>
        <v>55</v>
      </c>
    </row>
    <row r="30" spans="1:26" ht="12.75" customHeight="1">
      <c r="A30" s="87" t="s">
        <v>756</v>
      </c>
      <c r="B30" s="87">
        <v>8</v>
      </c>
      <c r="C30" s="87">
        <v>4</v>
      </c>
      <c r="D30" s="87">
        <v>11</v>
      </c>
      <c r="E30" s="87">
        <v>3</v>
      </c>
      <c r="F30" s="87">
        <v>15</v>
      </c>
      <c r="G30" s="87">
        <v>0</v>
      </c>
      <c r="H30" s="87">
        <v>14</v>
      </c>
      <c r="I30" s="87">
        <f t="shared" si="0"/>
        <v>55</v>
      </c>
    </row>
    <row r="31" spans="1:26" ht="12.75" customHeight="1">
      <c r="A31" s="87" t="s">
        <v>755</v>
      </c>
      <c r="B31" s="87">
        <v>4</v>
      </c>
      <c r="C31" s="87">
        <v>13</v>
      </c>
      <c r="D31" s="87">
        <v>10</v>
      </c>
      <c r="E31" s="87">
        <v>8</v>
      </c>
      <c r="F31" s="87">
        <v>7</v>
      </c>
      <c r="G31" s="87">
        <v>8</v>
      </c>
      <c r="H31" s="87">
        <v>7</v>
      </c>
      <c r="I31" s="87">
        <f t="shared" si="0"/>
        <v>57</v>
      </c>
    </row>
    <row r="32" spans="1:26" ht="12.75" customHeight="1">
      <c r="A32" s="87" t="s">
        <v>745</v>
      </c>
      <c r="B32" s="87">
        <v>8</v>
      </c>
      <c r="C32" s="87">
        <v>5</v>
      </c>
      <c r="D32" s="87">
        <v>13</v>
      </c>
      <c r="E32" s="87">
        <v>9</v>
      </c>
      <c r="F32" s="87">
        <v>10</v>
      </c>
      <c r="G32" s="87">
        <v>7</v>
      </c>
      <c r="H32" s="87">
        <v>6</v>
      </c>
      <c r="I32" s="87">
        <f t="shared" si="0"/>
        <v>58</v>
      </c>
    </row>
    <row r="33" spans="1:9" ht="12.75" customHeight="1">
      <c r="A33" s="23" t="s">
        <v>747</v>
      </c>
      <c r="B33" s="87">
        <v>11</v>
      </c>
      <c r="C33" s="87">
        <v>16</v>
      </c>
      <c r="D33" s="87">
        <v>7</v>
      </c>
      <c r="E33" s="87">
        <v>4</v>
      </c>
      <c r="F33" s="87">
        <v>16</v>
      </c>
      <c r="G33" s="87">
        <v>10</v>
      </c>
      <c r="H33" s="87">
        <v>1</v>
      </c>
      <c r="I33" s="87">
        <f t="shared" si="0"/>
        <v>65</v>
      </c>
    </row>
    <row r="34" spans="1:9" ht="12.75" customHeight="1">
      <c r="A34" s="23" t="s">
        <v>749</v>
      </c>
      <c r="B34" s="87">
        <v>7</v>
      </c>
      <c r="C34" s="87">
        <v>11</v>
      </c>
      <c r="D34" s="87">
        <v>6</v>
      </c>
      <c r="E34" s="87">
        <v>13</v>
      </c>
      <c r="F34" s="87">
        <v>3</v>
      </c>
      <c r="G34" s="87">
        <v>13</v>
      </c>
      <c r="H34" s="87">
        <v>15</v>
      </c>
      <c r="I34" s="87">
        <f t="shared" si="0"/>
        <v>68</v>
      </c>
    </row>
    <row r="35" spans="1:9" ht="12.75" customHeight="1">
      <c r="A35" s="23" t="s">
        <v>757</v>
      </c>
      <c r="B35" s="87">
        <v>10</v>
      </c>
      <c r="C35" s="87">
        <v>14</v>
      </c>
      <c r="D35" s="87">
        <v>12</v>
      </c>
      <c r="E35" s="87">
        <v>6</v>
      </c>
      <c r="F35" s="87">
        <v>9</v>
      </c>
      <c r="G35" s="87">
        <v>11</v>
      </c>
      <c r="H35" s="87">
        <v>10</v>
      </c>
      <c r="I35" s="87">
        <f t="shared" si="0"/>
        <v>72</v>
      </c>
    </row>
    <row r="36" spans="1:9" ht="12.75" customHeight="1">
      <c r="A36" s="87" t="s">
        <v>758</v>
      </c>
      <c r="B36" s="87">
        <v>16</v>
      </c>
      <c r="C36" s="87">
        <v>1</v>
      </c>
      <c r="D36" s="87">
        <v>15</v>
      </c>
      <c r="E36" s="87">
        <v>17</v>
      </c>
      <c r="F36" s="87">
        <v>11</v>
      </c>
      <c r="G36" s="87">
        <v>0</v>
      </c>
      <c r="H36" s="87">
        <v>17</v>
      </c>
      <c r="I36" s="87">
        <f t="shared" si="0"/>
        <v>77</v>
      </c>
    </row>
    <row r="37" spans="1:9" ht="12.75" customHeight="1">
      <c r="A37" s="23" t="s">
        <v>748</v>
      </c>
      <c r="B37" s="87">
        <v>17</v>
      </c>
      <c r="C37" s="87">
        <v>15</v>
      </c>
      <c r="D37" s="87">
        <v>8</v>
      </c>
      <c r="E37" s="87">
        <v>10</v>
      </c>
      <c r="F37" s="87">
        <v>8</v>
      </c>
      <c r="G37" s="87">
        <v>17</v>
      </c>
      <c r="H37" s="87">
        <v>4</v>
      </c>
      <c r="I37" s="87">
        <f t="shared" si="0"/>
        <v>79</v>
      </c>
    </row>
    <row r="38" spans="1:9" ht="12.75" customHeight="1">
      <c r="A38" s="87" t="s">
        <v>751</v>
      </c>
      <c r="B38" s="87">
        <v>14</v>
      </c>
      <c r="C38" s="87">
        <v>8</v>
      </c>
      <c r="D38" s="87">
        <v>17</v>
      </c>
      <c r="E38" s="87">
        <v>16</v>
      </c>
      <c r="F38" s="87">
        <v>1</v>
      </c>
      <c r="G38" s="87">
        <v>15</v>
      </c>
      <c r="H38" s="87">
        <v>11</v>
      </c>
      <c r="I38" s="87">
        <f t="shared" si="0"/>
        <v>82</v>
      </c>
    </row>
    <row r="39" spans="1:9" ht="12.75" customHeight="1">
      <c r="A39" s="87" t="s">
        <v>750</v>
      </c>
      <c r="B39" s="87">
        <v>14</v>
      </c>
      <c r="C39" s="87">
        <v>9</v>
      </c>
      <c r="D39" s="87">
        <v>16</v>
      </c>
      <c r="E39" s="87">
        <v>15</v>
      </c>
      <c r="F39" s="87">
        <v>2</v>
      </c>
      <c r="G39" s="87">
        <v>15</v>
      </c>
      <c r="H39" s="87">
        <v>12</v>
      </c>
      <c r="I39" s="87">
        <f t="shared" si="0"/>
        <v>83</v>
      </c>
    </row>
    <row r="40" spans="1:9" ht="12.75" customHeight="1">
      <c r="A40" s="87" t="s">
        <v>752</v>
      </c>
      <c r="B40" s="87">
        <v>12</v>
      </c>
      <c r="C40" s="87">
        <v>17</v>
      </c>
      <c r="D40" s="87">
        <v>14</v>
      </c>
      <c r="E40" s="87">
        <v>12</v>
      </c>
      <c r="F40" s="87">
        <v>5</v>
      </c>
      <c r="G40" s="87">
        <v>14</v>
      </c>
      <c r="H40" s="87">
        <v>13</v>
      </c>
      <c r="I40" s="87">
        <f t="shared" si="0"/>
        <v>87</v>
      </c>
    </row>
    <row r="41" spans="1:9" ht="12.75" customHeight="1"/>
    <row r="42" spans="1:9" ht="12.75" customHeight="1"/>
    <row r="43" spans="1:9" ht="12.75" customHeight="1"/>
    <row r="44" spans="1:9" ht="12.75" customHeight="1"/>
    <row r="45" spans="1:9" ht="12.75" customHeight="1"/>
    <row r="46" spans="1:9" ht="12.75" customHeight="1"/>
    <row r="47" spans="1:9" ht="12.75" customHeight="1"/>
    <row r="48" spans="1: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mergeCells count="1">
    <mergeCell ref="A1:R1"/>
  </mergeCells>
  <pageMargins left="0.78749999999999998" right="0.78749999999999998" top="1.05277777777778" bottom="1.05277777777778" header="0" footer="0"/>
  <pageSetup paperSize="9" orientation="portrait"/>
  <headerFooter>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workbookViewId="0">
      <selection sqref="A1:S1"/>
    </sheetView>
  </sheetViews>
  <sheetFormatPr defaultColWidth="14.42578125" defaultRowHeight="15.75" customHeight="1"/>
  <cols>
    <col min="1" max="1" width="28" customWidth="1"/>
    <col min="2" max="2" width="10.85546875" customWidth="1"/>
    <col min="3" max="3" width="15.42578125" customWidth="1"/>
    <col min="4" max="4" width="14.140625" customWidth="1"/>
    <col min="5" max="5" width="14.7109375" customWidth="1"/>
    <col min="6" max="6" width="15.140625" customWidth="1"/>
    <col min="7" max="7" width="13.7109375" customWidth="1"/>
    <col min="8" max="8" width="11.140625" customWidth="1"/>
    <col min="9" max="9" width="10.5703125" customWidth="1"/>
    <col min="10" max="10" width="8.7109375" customWidth="1"/>
    <col min="11" max="11" width="12.85546875" customWidth="1"/>
    <col min="12" max="12" width="10.42578125" customWidth="1"/>
    <col min="13" max="13" width="12.5703125" customWidth="1"/>
    <col min="14" max="14" width="10" customWidth="1"/>
    <col min="15" max="15" width="10.28515625" customWidth="1"/>
    <col min="16" max="16" width="12.85546875" customWidth="1"/>
    <col min="17" max="17" width="9.85546875" customWidth="1"/>
    <col min="18" max="18" width="10.7109375" customWidth="1"/>
    <col min="19" max="19" width="13" customWidth="1"/>
    <col min="20" max="20" width="8.7109375" customWidth="1"/>
    <col min="21" max="21" width="10.5703125" customWidth="1"/>
    <col min="22" max="26" width="8.7109375" customWidth="1"/>
  </cols>
  <sheetData>
    <row r="1" spans="1:26" ht="39" customHeight="1">
      <c r="A1" s="246" t="s">
        <v>788</v>
      </c>
      <c r="B1" s="245"/>
      <c r="C1" s="245"/>
      <c r="D1" s="245"/>
      <c r="E1" s="245"/>
      <c r="F1" s="245"/>
      <c r="G1" s="245"/>
      <c r="H1" s="245"/>
      <c r="I1" s="245"/>
      <c r="J1" s="245"/>
      <c r="K1" s="245"/>
      <c r="L1" s="245"/>
      <c r="M1" s="245"/>
      <c r="N1" s="245"/>
      <c r="O1" s="245"/>
      <c r="P1" s="245"/>
      <c r="Q1" s="245"/>
      <c r="R1" s="245"/>
      <c r="S1" s="245"/>
    </row>
    <row r="2" spans="1:26" ht="12.75" customHeight="1">
      <c r="A2" s="82" t="s">
        <v>730</v>
      </c>
      <c r="B2" s="82" t="s">
        <v>731</v>
      </c>
      <c r="C2" s="82" t="s">
        <v>732</v>
      </c>
      <c r="D2" s="82" t="s">
        <v>733</v>
      </c>
      <c r="E2" s="82" t="s">
        <v>734</v>
      </c>
      <c r="F2" s="82" t="s">
        <v>735</v>
      </c>
      <c r="G2" s="82" t="s">
        <v>736</v>
      </c>
      <c r="H2" s="82" t="s">
        <v>737</v>
      </c>
      <c r="I2" s="82" t="s">
        <v>740</v>
      </c>
      <c r="J2" s="82"/>
      <c r="K2" s="89" t="s">
        <v>775</v>
      </c>
      <c r="L2" s="89" t="s">
        <v>731</v>
      </c>
      <c r="M2" s="89" t="s">
        <v>736</v>
      </c>
      <c r="N2" s="89" t="s">
        <v>776</v>
      </c>
      <c r="O2" s="89" t="s">
        <v>731</v>
      </c>
      <c r="P2" s="89" t="s">
        <v>736</v>
      </c>
      <c r="Q2" s="89" t="s">
        <v>777</v>
      </c>
      <c r="R2" s="89" t="s">
        <v>731</v>
      </c>
      <c r="S2" s="89" t="s">
        <v>736</v>
      </c>
      <c r="T2" s="83"/>
      <c r="U2" s="83"/>
      <c r="V2" s="83"/>
      <c r="W2" s="83"/>
      <c r="X2" s="83"/>
      <c r="Y2" s="83"/>
      <c r="Z2" s="83"/>
    </row>
    <row r="3" spans="1:26" ht="12.75" customHeight="1">
      <c r="A3" s="87" t="s">
        <v>782</v>
      </c>
      <c r="B3" s="84">
        <v>1</v>
      </c>
      <c r="C3" s="85">
        <v>0</v>
      </c>
      <c r="D3" s="85">
        <v>1.0006923077000001</v>
      </c>
      <c r="E3" s="85">
        <v>0</v>
      </c>
      <c r="F3" s="84">
        <v>0.99948615380000005</v>
      </c>
      <c r="G3" s="84">
        <v>1</v>
      </c>
      <c r="H3" s="86">
        <v>251010.84615384601</v>
      </c>
      <c r="I3" s="87">
        <v>0</v>
      </c>
      <c r="L3" s="88">
        <v>1</v>
      </c>
      <c r="M3" s="88">
        <v>1</v>
      </c>
      <c r="O3" s="88">
        <v>1</v>
      </c>
      <c r="P3" s="88">
        <v>1</v>
      </c>
      <c r="R3" s="88">
        <v>1</v>
      </c>
      <c r="S3" s="88">
        <v>1</v>
      </c>
    </row>
    <row r="4" spans="1:26" ht="12.75" customHeight="1">
      <c r="A4" s="87" t="s">
        <v>750</v>
      </c>
      <c r="B4" s="84">
        <v>0</v>
      </c>
      <c r="C4" s="85">
        <v>444.22615384620002</v>
      </c>
      <c r="D4" s="85">
        <v>1.4619230769</v>
      </c>
      <c r="E4" s="85">
        <v>4.8461538462</v>
      </c>
      <c r="F4" s="84">
        <v>0.46094076919999999</v>
      </c>
      <c r="G4" s="84">
        <v>0</v>
      </c>
      <c r="H4" s="86">
        <v>20830.9230769231</v>
      </c>
      <c r="I4" s="87">
        <v>62</v>
      </c>
      <c r="L4" s="88">
        <v>0.23077</v>
      </c>
      <c r="M4" s="88">
        <v>0.75</v>
      </c>
      <c r="O4" s="88">
        <v>0</v>
      </c>
      <c r="P4" s="88">
        <v>0</v>
      </c>
      <c r="R4" s="88">
        <v>0.30769230769230699</v>
      </c>
      <c r="S4" s="88">
        <v>0.8</v>
      </c>
    </row>
    <row r="5" spans="1:26" ht="12.75" customHeight="1">
      <c r="A5" s="80" t="s">
        <v>751</v>
      </c>
      <c r="B5" s="84">
        <v>0</v>
      </c>
      <c r="C5" s="85">
        <v>444.39769230770003</v>
      </c>
      <c r="D5" s="85">
        <v>1.4618461538</v>
      </c>
      <c r="E5" s="85">
        <v>4.8461538462</v>
      </c>
      <c r="F5" s="84">
        <v>0.46098230769999998</v>
      </c>
      <c r="G5" s="84">
        <v>0</v>
      </c>
      <c r="H5" s="86">
        <v>20830.9230769231</v>
      </c>
      <c r="I5" s="87">
        <v>61</v>
      </c>
      <c r="L5" s="88">
        <v>0.23077</v>
      </c>
      <c r="M5" s="88">
        <v>0.75</v>
      </c>
      <c r="O5" s="88">
        <v>0</v>
      </c>
      <c r="P5" s="88">
        <v>0</v>
      </c>
      <c r="R5" s="88">
        <v>0.30769230769230699</v>
      </c>
      <c r="S5" s="88">
        <v>0.8</v>
      </c>
    </row>
    <row r="6" spans="1:26" ht="12.75" customHeight="1">
      <c r="A6" s="87" t="s">
        <v>742</v>
      </c>
      <c r="B6" s="84">
        <v>1</v>
      </c>
      <c r="C6" s="85">
        <v>11.2684615385</v>
      </c>
      <c r="D6" s="85">
        <v>1.0016153846</v>
      </c>
      <c r="E6" s="85">
        <v>15.6153846154</v>
      </c>
      <c r="F6" s="84">
        <v>0.98729999999999996</v>
      </c>
      <c r="G6" s="84">
        <v>1</v>
      </c>
      <c r="H6" s="86">
        <v>131391.23076923101</v>
      </c>
      <c r="I6" s="87">
        <v>24</v>
      </c>
      <c r="L6" s="88">
        <v>1</v>
      </c>
      <c r="M6" s="88">
        <v>1</v>
      </c>
      <c r="O6" s="88">
        <v>1</v>
      </c>
      <c r="P6" s="88">
        <v>1</v>
      </c>
      <c r="R6" s="88">
        <v>1</v>
      </c>
      <c r="S6" s="88">
        <v>1</v>
      </c>
    </row>
    <row r="7" spans="1:26" ht="12.75" customHeight="1">
      <c r="A7" s="87" t="s">
        <v>744</v>
      </c>
      <c r="B7" s="84">
        <v>0.9230769231</v>
      </c>
      <c r="C7" s="85">
        <v>26.3853846154</v>
      </c>
      <c r="D7" s="85">
        <v>1.0029230768999999</v>
      </c>
      <c r="E7" s="85">
        <v>17.461538461500002</v>
      </c>
      <c r="F7" s="84">
        <v>0.9859446154</v>
      </c>
      <c r="G7" s="84">
        <v>0.9230769231</v>
      </c>
      <c r="H7" s="86">
        <v>139941.84615384601</v>
      </c>
      <c r="I7" s="87">
        <v>33</v>
      </c>
      <c r="L7" s="88">
        <v>1</v>
      </c>
      <c r="M7" s="88">
        <v>1</v>
      </c>
      <c r="O7" s="88">
        <v>0.92307692307692302</v>
      </c>
      <c r="P7" s="88">
        <v>0.92307692307692302</v>
      </c>
      <c r="R7" s="88">
        <v>1</v>
      </c>
      <c r="S7" s="88">
        <v>1</v>
      </c>
    </row>
    <row r="8" spans="1:26" ht="12.75" customHeight="1">
      <c r="A8" s="80" t="s">
        <v>743</v>
      </c>
      <c r="B8" s="84">
        <v>1</v>
      </c>
      <c r="C8" s="85">
        <v>1.4123076923</v>
      </c>
      <c r="D8" s="85">
        <v>1.0013076922999999</v>
      </c>
      <c r="E8" s="85">
        <v>4.6153846154</v>
      </c>
      <c r="F8" s="84">
        <v>0.98451999999999995</v>
      </c>
      <c r="G8" s="84">
        <v>1</v>
      </c>
      <c r="H8" s="86">
        <v>134738.84615384601</v>
      </c>
      <c r="I8" s="87">
        <v>14</v>
      </c>
      <c r="L8" s="88">
        <v>0.92307700000000004</v>
      </c>
      <c r="M8" s="88">
        <v>1</v>
      </c>
      <c r="O8" s="88">
        <v>1</v>
      </c>
      <c r="P8" s="88">
        <v>1</v>
      </c>
      <c r="R8" s="88">
        <v>1</v>
      </c>
      <c r="S8" s="88">
        <v>1</v>
      </c>
    </row>
    <row r="9" spans="1:26" ht="12.75" customHeight="1">
      <c r="A9" s="80" t="s">
        <v>746</v>
      </c>
      <c r="B9" s="84">
        <v>0.8461538462</v>
      </c>
      <c r="C9" s="85">
        <v>35.983846153800002</v>
      </c>
      <c r="D9" s="85">
        <v>1.0050769231000001</v>
      </c>
      <c r="E9" s="85">
        <v>6.7692307692</v>
      </c>
      <c r="F9" s="84">
        <v>0.98554846149999997</v>
      </c>
      <c r="G9" s="84">
        <v>0.8461538462</v>
      </c>
      <c r="H9" s="86">
        <v>145044.92307692301</v>
      </c>
      <c r="I9" s="87">
        <v>33</v>
      </c>
      <c r="L9" s="88">
        <v>1</v>
      </c>
      <c r="M9" s="88">
        <v>1</v>
      </c>
      <c r="O9" s="88">
        <v>0.84615384615384603</v>
      </c>
      <c r="P9" s="88">
        <v>0.84615384615384603</v>
      </c>
      <c r="R9" s="88">
        <v>1</v>
      </c>
      <c r="S9" s="88">
        <v>1</v>
      </c>
    </row>
    <row r="10" spans="1:26" ht="12.75" customHeight="1">
      <c r="A10" s="87" t="s">
        <v>752</v>
      </c>
      <c r="B10" s="84">
        <v>0.7692307692</v>
      </c>
      <c r="C10" s="85">
        <v>100.97692307689999</v>
      </c>
      <c r="D10" s="85">
        <v>1.0106923077000001</v>
      </c>
      <c r="E10" s="85">
        <v>9.7692307692</v>
      </c>
      <c r="F10" s="84">
        <v>0.9776969231</v>
      </c>
      <c r="G10" s="84">
        <v>0.83333333330000003</v>
      </c>
      <c r="H10" s="86">
        <v>140818.07692307699</v>
      </c>
      <c r="I10" s="87">
        <v>47</v>
      </c>
      <c r="L10" s="88">
        <v>0.92307700000000004</v>
      </c>
      <c r="M10" s="88">
        <v>1</v>
      </c>
      <c r="O10" s="88">
        <v>0.76923076923076905</v>
      </c>
      <c r="P10" s="88">
        <v>0.76923076923076905</v>
      </c>
      <c r="R10" s="88">
        <v>1</v>
      </c>
      <c r="S10" s="88">
        <v>1</v>
      </c>
    </row>
    <row r="11" spans="1:26" ht="12.75" customHeight="1">
      <c r="A11" s="23" t="s">
        <v>749</v>
      </c>
      <c r="B11" s="84">
        <v>0.76923076923076905</v>
      </c>
      <c r="C11" s="85">
        <v>88.173076923076906</v>
      </c>
      <c r="D11" s="85">
        <v>1.0070769230768899</v>
      </c>
      <c r="E11" s="85">
        <v>9.3076923076923102</v>
      </c>
      <c r="F11" s="84">
        <v>0.967656153846153</v>
      </c>
      <c r="G11" s="84">
        <v>0.90909090909090995</v>
      </c>
      <c r="H11" s="86">
        <v>79514.769230769205</v>
      </c>
      <c r="I11" s="87">
        <v>47</v>
      </c>
      <c r="L11" s="88">
        <v>0.84615384615384603</v>
      </c>
      <c r="M11" s="88">
        <v>1</v>
      </c>
      <c r="O11" s="88">
        <v>0.76923076923076905</v>
      </c>
      <c r="P11" s="88">
        <v>0.76923076923076905</v>
      </c>
      <c r="R11" s="88">
        <v>1</v>
      </c>
      <c r="S11" s="88">
        <v>1</v>
      </c>
    </row>
    <row r="12" spans="1:26" ht="12.75" customHeight="1">
      <c r="A12" s="81" t="s">
        <v>748</v>
      </c>
      <c r="B12" s="84">
        <v>0</v>
      </c>
      <c r="C12" s="85">
        <v>285.41384615380002</v>
      </c>
      <c r="D12" s="85">
        <v>1.0051538462</v>
      </c>
      <c r="E12" s="85">
        <v>5.5384615385</v>
      </c>
      <c r="F12" s="84">
        <v>0.93996692309999996</v>
      </c>
      <c r="G12" s="84">
        <v>0</v>
      </c>
      <c r="H12" s="86">
        <v>187083</v>
      </c>
      <c r="I12" s="87">
        <v>47</v>
      </c>
      <c r="L12" s="88">
        <v>0.76923070000000004</v>
      </c>
      <c r="M12" s="88">
        <v>1</v>
      </c>
      <c r="O12" s="88">
        <v>0</v>
      </c>
      <c r="P12" s="88">
        <v>0</v>
      </c>
      <c r="R12" s="88">
        <v>1</v>
      </c>
      <c r="S12" s="88">
        <v>0.84615384615384603</v>
      </c>
    </row>
    <row r="13" spans="1:26" ht="12.75" customHeight="1">
      <c r="A13" s="81" t="s">
        <v>747</v>
      </c>
      <c r="B13" s="84">
        <v>0.1538461538</v>
      </c>
      <c r="C13" s="85">
        <v>748.83923076919996</v>
      </c>
      <c r="D13" s="85">
        <v>1.0231538462000001</v>
      </c>
      <c r="E13" s="85">
        <v>4.3846153846</v>
      </c>
      <c r="F13" s="84">
        <v>0.64293230769999998</v>
      </c>
      <c r="G13" s="84">
        <v>0.5</v>
      </c>
      <c r="H13" s="86">
        <v>53078.692307692298</v>
      </c>
      <c r="I13" s="87">
        <v>55</v>
      </c>
      <c r="L13" s="88">
        <v>0.15384600000000001</v>
      </c>
      <c r="M13" s="88">
        <v>0.5</v>
      </c>
      <c r="O13" s="88">
        <v>0.15384615384615299</v>
      </c>
      <c r="P13" s="88">
        <v>0.28571428571428498</v>
      </c>
      <c r="R13" s="88">
        <v>0.15384615384615299</v>
      </c>
      <c r="S13" s="88">
        <v>0.28571428571428498</v>
      </c>
    </row>
    <row r="14" spans="1:26" ht="12.75" customHeight="1">
      <c r="A14" s="80" t="s">
        <v>745</v>
      </c>
      <c r="B14" s="84">
        <v>0.9230769231</v>
      </c>
      <c r="C14" s="85">
        <v>2.5353846153999999</v>
      </c>
      <c r="D14" s="85">
        <v>1.0015384615</v>
      </c>
      <c r="E14" s="85">
        <v>5.3076923077</v>
      </c>
      <c r="F14" s="84">
        <v>0.97187076920000004</v>
      </c>
      <c r="G14" s="84">
        <v>1</v>
      </c>
      <c r="H14" s="86">
        <v>144965.92307692301</v>
      </c>
      <c r="I14" s="87">
        <v>21</v>
      </c>
      <c r="L14" s="88">
        <v>1</v>
      </c>
      <c r="M14" s="88">
        <v>1</v>
      </c>
      <c r="O14" s="88">
        <v>1</v>
      </c>
      <c r="P14" s="88">
        <v>1</v>
      </c>
      <c r="R14" s="88">
        <v>1</v>
      </c>
      <c r="S14" s="88">
        <v>1</v>
      </c>
    </row>
    <row r="15" spans="1:26" ht="12.75" customHeight="1"/>
    <row r="16" spans="1:26" ht="12.75" customHeight="1">
      <c r="A16" s="89" t="s">
        <v>759</v>
      </c>
      <c r="B16" s="83"/>
      <c r="C16" s="83"/>
      <c r="D16" s="83"/>
      <c r="E16" s="83"/>
      <c r="F16" s="83"/>
      <c r="G16" s="83"/>
      <c r="H16" s="83"/>
      <c r="I16" s="82" t="s">
        <v>740</v>
      </c>
      <c r="J16" s="83"/>
      <c r="K16" s="89" t="s">
        <v>779</v>
      </c>
      <c r="L16" s="82" t="s">
        <v>731</v>
      </c>
      <c r="M16" s="82" t="s">
        <v>732</v>
      </c>
      <c r="N16" s="82" t="s">
        <v>733</v>
      </c>
      <c r="O16" s="82" t="s">
        <v>734</v>
      </c>
      <c r="P16" s="82" t="s">
        <v>735</v>
      </c>
      <c r="Q16" s="82" t="s">
        <v>736</v>
      </c>
      <c r="R16" s="82" t="s">
        <v>737</v>
      </c>
      <c r="S16" s="89" t="s">
        <v>777</v>
      </c>
      <c r="T16" s="89" t="s">
        <v>731</v>
      </c>
      <c r="U16" s="89" t="s">
        <v>736</v>
      </c>
      <c r="V16" s="83"/>
      <c r="W16" s="83"/>
      <c r="X16" s="83"/>
      <c r="Y16" s="83"/>
      <c r="Z16" s="83"/>
    </row>
    <row r="17" spans="1:21" ht="12.75" customHeight="1">
      <c r="A17" s="87" t="s">
        <v>782</v>
      </c>
      <c r="B17" s="87">
        <f t="shared" ref="B17:B28" si="0">RANK(B3,B$3:B$14)-1</f>
        <v>0</v>
      </c>
      <c r="C17" s="87">
        <f t="shared" ref="C17:E17" si="1">RANK(C3,C$3:C$14,1)-1</f>
        <v>0</v>
      </c>
      <c r="D17" s="87">
        <f t="shared" si="1"/>
        <v>0</v>
      </c>
      <c r="E17" s="87">
        <f t="shared" si="1"/>
        <v>0</v>
      </c>
      <c r="F17" s="87">
        <f t="shared" ref="F17:H17" si="2">RANK(F3,F$3:F$14)-1</f>
        <v>0</v>
      </c>
      <c r="G17" s="87">
        <f t="shared" si="2"/>
        <v>0</v>
      </c>
      <c r="H17" s="87">
        <f t="shared" si="2"/>
        <v>0</v>
      </c>
      <c r="I17" s="87">
        <f t="shared" ref="I17:I28" si="3">SUM(B17:H17)</f>
        <v>0</v>
      </c>
      <c r="L17" s="84">
        <f t="shared" ref="L17:R17" si="4">SUM(B4:B14)/11</f>
        <v>0.58041958042097896</v>
      </c>
      <c r="M17" s="98">
        <f t="shared" si="4"/>
        <v>199.05566433566153</v>
      </c>
      <c r="N17" s="98">
        <f t="shared" si="4"/>
        <v>1.0893006992978991</v>
      </c>
      <c r="O17" s="98">
        <f t="shared" si="4"/>
        <v>8.0419580419629355</v>
      </c>
      <c r="P17" s="84">
        <f t="shared" si="4"/>
        <v>0.85139629370419589</v>
      </c>
      <c r="Q17" s="84">
        <f t="shared" si="4"/>
        <v>0.63742318288099176</v>
      </c>
      <c r="R17" s="98">
        <f t="shared" si="4"/>
        <v>108930.83216783217</v>
      </c>
      <c r="S17" s="84"/>
      <c r="T17" s="84">
        <f t="shared" ref="T17:U17" si="5">SUM(R4:R14)/11</f>
        <v>0.79720279720279696</v>
      </c>
      <c r="U17" s="84">
        <f t="shared" si="5"/>
        <v>0.8847152847152846</v>
      </c>
    </row>
    <row r="18" spans="1:21" ht="12.75" customHeight="1">
      <c r="A18" s="87" t="s">
        <v>743</v>
      </c>
      <c r="B18" s="87">
        <f t="shared" si="0"/>
        <v>9</v>
      </c>
      <c r="C18" s="87">
        <f t="shared" ref="C18:E18" si="6">RANK(C4,C$3:C$14,1)-1</f>
        <v>9</v>
      </c>
      <c r="D18" s="87">
        <f t="shared" si="6"/>
        <v>11</v>
      </c>
      <c r="E18" s="87">
        <f t="shared" si="6"/>
        <v>3</v>
      </c>
      <c r="F18" s="87">
        <f t="shared" ref="F18:H18" si="7">RANK(F4,F$3:F$14)-1</f>
        <v>11</v>
      </c>
      <c r="G18" s="87">
        <f t="shared" si="7"/>
        <v>9</v>
      </c>
      <c r="H18" s="87">
        <f t="shared" si="7"/>
        <v>10</v>
      </c>
      <c r="I18" s="87">
        <f t="shared" si="3"/>
        <v>62</v>
      </c>
    </row>
    <row r="19" spans="1:21" ht="12.75" customHeight="1">
      <c r="A19" s="87" t="s">
        <v>783</v>
      </c>
      <c r="B19" s="87">
        <f t="shared" si="0"/>
        <v>9</v>
      </c>
      <c r="C19" s="87">
        <f t="shared" ref="C19:E19" si="8">RANK(C5,C$3:C$14,1)-1</f>
        <v>10</v>
      </c>
      <c r="D19" s="87">
        <f t="shared" si="8"/>
        <v>10</v>
      </c>
      <c r="E19" s="87">
        <f t="shared" si="8"/>
        <v>3</v>
      </c>
      <c r="F19" s="87">
        <f t="shared" ref="F19:H19" si="9">RANK(F5,F$3:F$14)-1</f>
        <v>10</v>
      </c>
      <c r="G19" s="87">
        <f t="shared" si="9"/>
        <v>9</v>
      </c>
      <c r="H19" s="87">
        <f t="shared" si="9"/>
        <v>10</v>
      </c>
      <c r="I19" s="87">
        <f t="shared" si="3"/>
        <v>61</v>
      </c>
      <c r="K19" s="81" t="s">
        <v>785</v>
      </c>
      <c r="L19" s="23"/>
    </row>
    <row r="20" spans="1:21" ht="12.75" customHeight="1">
      <c r="A20" s="87" t="s">
        <v>742</v>
      </c>
      <c r="B20" s="87">
        <f t="shared" si="0"/>
        <v>0</v>
      </c>
      <c r="C20" s="87">
        <f t="shared" ref="C20:E20" si="10">RANK(C6,C$3:C$14,1)-1</f>
        <v>3</v>
      </c>
      <c r="D20" s="87">
        <f t="shared" si="10"/>
        <v>3</v>
      </c>
      <c r="E20" s="87">
        <f t="shared" si="10"/>
        <v>10</v>
      </c>
      <c r="F20" s="87">
        <f t="shared" ref="F20:H20" si="11">RANK(F6,F$3:F$14)-1</f>
        <v>1</v>
      </c>
      <c r="G20" s="87">
        <f t="shared" si="11"/>
        <v>0</v>
      </c>
      <c r="H20" s="87">
        <f t="shared" si="11"/>
        <v>7</v>
      </c>
      <c r="I20" s="87">
        <f t="shared" si="3"/>
        <v>24</v>
      </c>
      <c r="K20" s="81" t="s">
        <v>786</v>
      </c>
      <c r="L20" s="84">
        <f>L17-'S Table 5'!L17</f>
        <v>0.58041958042097896</v>
      </c>
      <c r="M20" s="98">
        <f>M17-'S Table 5'!M17</f>
        <v>-311.66170479196944</v>
      </c>
      <c r="N20" s="98">
        <f>N17-'S Table 5'!N17</f>
        <v>-7.5110924045828975E-2</v>
      </c>
      <c r="O20" s="98">
        <f>O17-'S Table 5'!O17</f>
        <v>5.4367133860669625</v>
      </c>
      <c r="P20" s="84">
        <f>P17-'S Table 5'!P17</f>
        <v>0.75925614991213608</v>
      </c>
      <c r="Q20" s="84">
        <f>Q17-'S Table 5'!Q17</f>
        <v>0.63742318288099176</v>
      </c>
      <c r="R20" s="98">
        <f>R17-'S Table 5'!R17</f>
        <v>106452.94862352835</v>
      </c>
      <c r="T20" s="84">
        <f>T17-'S Table 5'!T17</f>
        <v>0.79098875807736546</v>
      </c>
      <c r="U20" s="84">
        <f>U17-'S Table 5'!U17</f>
        <v>0.20639360639360638</v>
      </c>
    </row>
    <row r="21" spans="1:21" ht="12.75" customHeight="1">
      <c r="A21" s="87" t="s">
        <v>744</v>
      </c>
      <c r="B21" s="87">
        <f t="shared" si="0"/>
        <v>3</v>
      </c>
      <c r="C21" s="87">
        <f t="shared" ref="C21:E21" si="12">RANK(C7,C$3:C$14,1)-1</f>
        <v>4</v>
      </c>
      <c r="D21" s="87">
        <f t="shared" si="12"/>
        <v>4</v>
      </c>
      <c r="E21" s="87">
        <f t="shared" si="12"/>
        <v>11</v>
      </c>
      <c r="F21" s="87">
        <f t="shared" ref="F21:H21" si="13">RANK(F7,F$3:F$14)-1</f>
        <v>2</v>
      </c>
      <c r="G21" s="87">
        <f t="shared" si="13"/>
        <v>4</v>
      </c>
      <c r="H21" s="87">
        <f t="shared" si="13"/>
        <v>5</v>
      </c>
      <c r="I21" s="87">
        <f t="shared" si="3"/>
        <v>33</v>
      </c>
      <c r="K21" s="81" t="s">
        <v>787</v>
      </c>
      <c r="L21" s="84">
        <f t="array" ref="L21">STDEV(B4:B14-'S Table 5'!B4:B14)</f>
        <v>0.43834497285999519</v>
      </c>
      <c r="M21" s="98">
        <f t="array" ref="M21">STDEV(C4:C14-'S Table 5'!C4:C14)</f>
        <v>418.11220149422786</v>
      </c>
      <c r="N21" s="98">
        <f t="array" ref="N21">STDEV(D4:D14-'S Table 5'!D4:D14)</f>
        <v>0.11334390676488783</v>
      </c>
      <c r="O21" s="98">
        <f t="array" ref="O21">STDEV(E4:E14-'S Table 5'!E4:E14)</f>
        <v>6.6682729521486017</v>
      </c>
      <c r="P21" s="84">
        <f t="array" ref="P21">STDEV(F4:F14-'S Table 5'!F4:F14)</f>
        <v>0.31316282960254155</v>
      </c>
      <c r="Q21" s="84">
        <f t="array" ref="Q21">STDEV(G4:G14-'S Table 5'!G4:G14)</f>
        <v>0.4323825398838354</v>
      </c>
      <c r="R21" s="98">
        <f t="array" ref="R21">STDEV(H4:H14-'S Table 5'!H4:H14)</f>
        <v>60083.132364736695</v>
      </c>
      <c r="S21" s="84"/>
      <c r="T21" s="84">
        <f t="array" ref="T21">STDEV(R4:R14-'S Table 5'!R4:R14)</f>
        <v>0.35289446562001014</v>
      </c>
      <c r="U21" s="84">
        <f t="array" ref="U21">STDEV(S4:S14-'S Table 5'!S4:S14)</f>
        <v>0.49047387513607299</v>
      </c>
    </row>
    <row r="22" spans="1:21" ht="12.75" customHeight="1">
      <c r="A22" s="87" t="s">
        <v>746</v>
      </c>
      <c r="B22" s="87">
        <f t="shared" si="0"/>
        <v>0</v>
      </c>
      <c r="C22" s="87">
        <f t="shared" ref="C22:E22" si="14">RANK(C8,C$3:C$14,1)-1</f>
        <v>1</v>
      </c>
      <c r="D22" s="87">
        <f t="shared" si="14"/>
        <v>1</v>
      </c>
      <c r="E22" s="87">
        <f t="shared" si="14"/>
        <v>2</v>
      </c>
      <c r="F22" s="87">
        <f t="shared" ref="F22:H22" si="15">RANK(F8,F$3:F$14)-1</f>
        <v>4</v>
      </c>
      <c r="G22" s="87">
        <f t="shared" si="15"/>
        <v>0</v>
      </c>
      <c r="H22" s="87">
        <f t="shared" si="15"/>
        <v>6</v>
      </c>
      <c r="I22" s="87">
        <f t="shared" si="3"/>
        <v>14</v>
      </c>
    </row>
    <row r="23" spans="1:21" ht="12.75" customHeight="1">
      <c r="A23" s="87" t="s">
        <v>752</v>
      </c>
      <c r="B23" s="87">
        <f t="shared" si="0"/>
        <v>5</v>
      </c>
      <c r="C23" s="87">
        <f t="shared" ref="C23:E23" si="16">RANK(C9,C$3:C$14,1)-1</f>
        <v>5</v>
      </c>
      <c r="D23" s="87">
        <f t="shared" si="16"/>
        <v>5</v>
      </c>
      <c r="E23" s="87">
        <f t="shared" si="16"/>
        <v>7</v>
      </c>
      <c r="F23" s="87">
        <f t="shared" ref="F23:H23" si="17">RANK(F9,F$3:F$14)-1</f>
        <v>3</v>
      </c>
      <c r="G23" s="87">
        <f t="shared" si="17"/>
        <v>6</v>
      </c>
      <c r="H23" s="87">
        <f t="shared" si="17"/>
        <v>2</v>
      </c>
      <c r="I23" s="87">
        <f t="shared" si="3"/>
        <v>33</v>
      </c>
    </row>
    <row r="24" spans="1:21" ht="12.75" customHeight="1">
      <c r="A24" s="23" t="s">
        <v>748</v>
      </c>
      <c r="B24" s="87">
        <f t="shared" si="0"/>
        <v>7</v>
      </c>
      <c r="C24" s="87">
        <f t="shared" ref="C24:E24" si="18">RANK(C10,C$3:C$14,1)-1</f>
        <v>7</v>
      </c>
      <c r="D24" s="87">
        <f t="shared" si="18"/>
        <v>8</v>
      </c>
      <c r="E24" s="87">
        <f t="shared" si="18"/>
        <v>9</v>
      </c>
      <c r="F24" s="87">
        <f t="shared" ref="F24:H24" si="19">RANK(F10,F$3:F$14)-1</f>
        <v>5</v>
      </c>
      <c r="G24" s="87">
        <f t="shared" si="19"/>
        <v>7</v>
      </c>
      <c r="H24" s="87">
        <f t="shared" si="19"/>
        <v>4</v>
      </c>
      <c r="I24" s="87">
        <f t="shared" si="3"/>
        <v>47</v>
      </c>
    </row>
    <row r="25" spans="1:21" ht="12.75" customHeight="1">
      <c r="A25" s="23" t="s">
        <v>749</v>
      </c>
      <c r="B25" s="87">
        <f t="shared" si="0"/>
        <v>6</v>
      </c>
      <c r="C25" s="87">
        <f t="shared" ref="C25:E25" si="20">RANK(C11,C$3:C$14,1)-1</f>
        <v>6</v>
      </c>
      <c r="D25" s="87">
        <f t="shared" si="20"/>
        <v>7</v>
      </c>
      <c r="E25" s="87">
        <f t="shared" si="20"/>
        <v>8</v>
      </c>
      <c r="F25" s="87">
        <f t="shared" ref="F25:H25" si="21">RANK(F11,F$3:F$14)-1</f>
        <v>7</v>
      </c>
      <c r="G25" s="87">
        <f t="shared" si="21"/>
        <v>5</v>
      </c>
      <c r="H25" s="87">
        <f t="shared" si="21"/>
        <v>8</v>
      </c>
      <c r="I25" s="87">
        <f t="shared" si="3"/>
        <v>47</v>
      </c>
    </row>
    <row r="26" spans="1:21" ht="12.75" customHeight="1">
      <c r="A26" s="23" t="s">
        <v>747</v>
      </c>
      <c r="B26" s="87">
        <f t="shared" si="0"/>
        <v>9</v>
      </c>
      <c r="C26" s="87">
        <f t="shared" ref="C26:E26" si="22">RANK(C12,C$3:C$14,1)-1</f>
        <v>8</v>
      </c>
      <c r="D26" s="87">
        <f t="shared" si="22"/>
        <v>6</v>
      </c>
      <c r="E26" s="87">
        <f t="shared" si="22"/>
        <v>6</v>
      </c>
      <c r="F26" s="87">
        <f t="shared" ref="F26:H26" si="23">RANK(F12,F$3:F$14)-1</f>
        <v>8</v>
      </c>
      <c r="G26" s="87">
        <f t="shared" si="23"/>
        <v>9</v>
      </c>
      <c r="H26" s="87">
        <f t="shared" si="23"/>
        <v>1</v>
      </c>
      <c r="I26" s="87">
        <f t="shared" si="3"/>
        <v>47</v>
      </c>
    </row>
    <row r="27" spans="1:21" ht="12.75" customHeight="1">
      <c r="A27" s="87" t="s">
        <v>751</v>
      </c>
      <c r="B27" s="87">
        <f t="shared" si="0"/>
        <v>8</v>
      </c>
      <c r="C27" s="87">
        <f t="shared" ref="C27:E27" si="24">RANK(C13,C$3:C$14,1)-1</f>
        <v>11</v>
      </c>
      <c r="D27" s="87">
        <f t="shared" si="24"/>
        <v>9</v>
      </c>
      <c r="E27" s="87">
        <f t="shared" si="24"/>
        <v>1</v>
      </c>
      <c r="F27" s="87">
        <f t="shared" ref="F27:H27" si="25">RANK(F13,F$3:F$14)-1</f>
        <v>9</v>
      </c>
      <c r="G27" s="87">
        <f t="shared" si="25"/>
        <v>8</v>
      </c>
      <c r="H27" s="87">
        <f t="shared" si="25"/>
        <v>9</v>
      </c>
      <c r="I27" s="87">
        <f t="shared" si="3"/>
        <v>55</v>
      </c>
    </row>
    <row r="28" spans="1:21" ht="12.75" customHeight="1">
      <c r="A28" s="87" t="s">
        <v>750</v>
      </c>
      <c r="B28" s="87">
        <f t="shared" si="0"/>
        <v>3</v>
      </c>
      <c r="C28" s="87">
        <f t="shared" ref="C28:E28" si="26">RANK(C14,C$3:C$14,1)-1</f>
        <v>2</v>
      </c>
      <c r="D28" s="87">
        <f t="shared" si="26"/>
        <v>2</v>
      </c>
      <c r="E28" s="87">
        <f t="shared" si="26"/>
        <v>5</v>
      </c>
      <c r="F28" s="87">
        <f t="shared" ref="F28:H28" si="27">RANK(F14,F$3:F$14)-1</f>
        <v>6</v>
      </c>
      <c r="G28" s="87">
        <f t="shared" si="27"/>
        <v>0</v>
      </c>
      <c r="H28" s="87">
        <f t="shared" si="27"/>
        <v>3</v>
      </c>
      <c r="I28" s="87">
        <f t="shared" si="3"/>
        <v>21</v>
      </c>
    </row>
    <row r="29" spans="1:21" ht="12.75" customHeight="1"/>
    <row r="30" spans="1:21" ht="12.75" customHeight="1"/>
    <row r="31" spans="1:21" ht="12.75" customHeight="1"/>
    <row r="32" spans="1:2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mergeCells count="1">
    <mergeCell ref="A1:S1"/>
  </mergeCells>
  <pageMargins left="0.78749999999999998" right="0.78749999999999998" top="1.05277777777778" bottom="1.05277777777778" header="0" footer="0"/>
  <pageSetup paperSize="9" orientation="portrait"/>
  <headerFooter>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002"/>
  <sheetViews>
    <sheetView workbookViewId="0">
      <selection sqref="A1:X1"/>
    </sheetView>
  </sheetViews>
  <sheetFormatPr defaultColWidth="14.42578125" defaultRowHeight="15.75" customHeight="1"/>
  <cols>
    <col min="1" max="1" width="11.5703125" customWidth="1"/>
    <col min="2" max="2" width="15.7109375" customWidth="1"/>
    <col min="3" max="23" width="8" customWidth="1"/>
    <col min="24" max="24" width="9.85546875" customWidth="1"/>
  </cols>
  <sheetData>
    <row r="1" spans="1:24" ht="48.75" customHeight="1">
      <c r="A1" s="282" t="s">
        <v>789</v>
      </c>
      <c r="B1" s="283"/>
      <c r="C1" s="283"/>
      <c r="D1" s="283"/>
      <c r="E1" s="283"/>
      <c r="F1" s="283"/>
      <c r="G1" s="283"/>
      <c r="H1" s="283"/>
      <c r="I1" s="283"/>
      <c r="J1" s="283"/>
      <c r="K1" s="283"/>
      <c r="L1" s="283"/>
      <c r="M1" s="283"/>
      <c r="N1" s="283"/>
      <c r="O1" s="283"/>
      <c r="P1" s="283"/>
      <c r="Q1" s="283"/>
      <c r="R1" s="283"/>
      <c r="S1" s="283"/>
      <c r="T1" s="283"/>
      <c r="U1" s="283"/>
      <c r="V1" s="283"/>
      <c r="W1" s="283"/>
      <c r="X1" s="284"/>
    </row>
    <row r="2" spans="1:24" ht="12.75" customHeight="1">
      <c r="C2" s="249" t="s">
        <v>790</v>
      </c>
      <c r="D2" s="247"/>
      <c r="E2" s="247"/>
      <c r="F2" s="247"/>
      <c r="G2" s="247"/>
      <c r="H2" s="247"/>
      <c r="I2" s="247"/>
      <c r="J2" s="247"/>
      <c r="K2" s="247"/>
      <c r="L2" s="247"/>
      <c r="M2" s="247"/>
      <c r="N2" s="247"/>
      <c r="O2" s="247"/>
      <c r="P2" s="247"/>
      <c r="Q2" s="247"/>
      <c r="R2" s="247"/>
      <c r="S2" s="247"/>
      <c r="T2" s="247"/>
      <c r="U2" s="247"/>
      <c r="V2" s="247"/>
      <c r="W2" s="248"/>
      <c r="X2" s="99"/>
    </row>
    <row r="3" spans="1:24" ht="12.75" customHeight="1">
      <c r="A3" s="100" t="s">
        <v>791</v>
      </c>
      <c r="B3" s="100" t="s">
        <v>792</v>
      </c>
      <c r="C3" s="101" t="s">
        <v>793</v>
      </c>
      <c r="D3" s="102" t="s">
        <v>794</v>
      </c>
      <c r="E3" s="102" t="s">
        <v>795</v>
      </c>
      <c r="F3" s="101" t="s">
        <v>796</v>
      </c>
      <c r="G3" s="101" t="s">
        <v>797</v>
      </c>
      <c r="H3" s="101" t="s">
        <v>798</v>
      </c>
      <c r="I3" s="101" t="s">
        <v>799</v>
      </c>
      <c r="J3" s="101" t="s">
        <v>800</v>
      </c>
      <c r="K3" s="101" t="s">
        <v>801</v>
      </c>
      <c r="L3" s="101" t="s">
        <v>802</v>
      </c>
      <c r="M3" s="101" t="s">
        <v>803</v>
      </c>
      <c r="N3" s="101" t="s">
        <v>804</v>
      </c>
      <c r="O3" s="101" t="s">
        <v>805</v>
      </c>
      <c r="P3" s="101" t="s">
        <v>806</v>
      </c>
      <c r="Q3" s="101" t="s">
        <v>807</v>
      </c>
      <c r="R3" s="101" t="s">
        <v>808</v>
      </c>
      <c r="S3" s="101" t="s">
        <v>809</v>
      </c>
      <c r="T3" s="101" t="s">
        <v>810</v>
      </c>
      <c r="U3" s="101" t="s">
        <v>811</v>
      </c>
      <c r="V3" s="101" t="s">
        <v>812</v>
      </c>
      <c r="W3" s="101" t="s">
        <v>813</v>
      </c>
      <c r="X3" s="100" t="s">
        <v>814</v>
      </c>
    </row>
    <row r="4" spans="1:24" ht="12.75" customHeight="1">
      <c r="A4" s="103">
        <v>290</v>
      </c>
      <c r="B4" s="103" t="s">
        <v>815</v>
      </c>
      <c r="C4" s="104">
        <v>4</v>
      </c>
      <c r="D4" s="104">
        <v>1</v>
      </c>
      <c r="E4" s="104">
        <v>8</v>
      </c>
      <c r="F4" s="104">
        <v>8</v>
      </c>
      <c r="G4" s="104">
        <v>8</v>
      </c>
      <c r="H4" s="104">
        <v>8</v>
      </c>
      <c r="I4" s="104">
        <v>8</v>
      </c>
      <c r="J4" s="104">
        <v>8</v>
      </c>
      <c r="K4" s="104">
        <v>8</v>
      </c>
      <c r="L4" s="104">
        <v>8</v>
      </c>
      <c r="M4" s="104">
        <v>8</v>
      </c>
      <c r="N4" s="104">
        <v>8</v>
      </c>
      <c r="O4" s="104">
        <v>8</v>
      </c>
      <c r="P4" s="104">
        <v>8</v>
      </c>
      <c r="Q4" s="104">
        <v>0</v>
      </c>
      <c r="R4" s="104">
        <v>0</v>
      </c>
      <c r="S4" s="104">
        <v>0</v>
      </c>
      <c r="T4" s="104">
        <v>0</v>
      </c>
      <c r="U4" s="104">
        <v>0</v>
      </c>
      <c r="V4" s="104">
        <v>0</v>
      </c>
      <c r="W4" s="104">
        <v>0</v>
      </c>
      <c r="X4" s="104">
        <f t="shared" ref="X4:X25" si="0">SUM(C4:W4)</f>
        <v>101</v>
      </c>
    </row>
    <row r="5" spans="1:24" ht="12.75" customHeight="1">
      <c r="A5" s="105"/>
      <c r="B5" s="103" t="s">
        <v>816</v>
      </c>
      <c r="C5" s="104">
        <v>4</v>
      </c>
      <c r="D5" s="104">
        <v>1</v>
      </c>
      <c r="E5" s="104">
        <v>0</v>
      </c>
      <c r="F5" s="104">
        <v>1</v>
      </c>
      <c r="G5" s="104">
        <v>2</v>
      </c>
      <c r="H5" s="104">
        <v>4</v>
      </c>
      <c r="I5" s="104">
        <v>8</v>
      </c>
      <c r="J5" s="104">
        <v>1</v>
      </c>
      <c r="K5" s="104">
        <v>2</v>
      </c>
      <c r="L5" s="104">
        <v>4</v>
      </c>
      <c r="M5" s="104">
        <v>4</v>
      </c>
      <c r="N5" s="104">
        <v>8</v>
      </c>
      <c r="O5" s="104">
        <v>8</v>
      </c>
      <c r="P5" s="104">
        <v>8</v>
      </c>
      <c r="Q5" s="104">
        <v>0</v>
      </c>
      <c r="R5" s="104">
        <v>0</v>
      </c>
      <c r="S5" s="104">
        <v>0</v>
      </c>
      <c r="T5" s="104">
        <v>0</v>
      </c>
      <c r="U5" s="104">
        <v>0</v>
      </c>
      <c r="V5" s="104">
        <v>0</v>
      </c>
      <c r="W5" s="104">
        <v>0</v>
      </c>
      <c r="X5" s="104">
        <f t="shared" si="0"/>
        <v>55</v>
      </c>
    </row>
    <row r="6" spans="1:24" ht="12.75" customHeight="1">
      <c r="A6" s="105"/>
      <c r="B6" s="103" t="s">
        <v>817</v>
      </c>
      <c r="C6" s="104">
        <v>4</v>
      </c>
      <c r="D6" s="104">
        <v>1</v>
      </c>
      <c r="E6" s="104">
        <v>0</v>
      </c>
      <c r="F6" s="104">
        <v>0</v>
      </c>
      <c r="G6" s="104">
        <v>0</v>
      </c>
      <c r="H6" s="104">
        <v>0</v>
      </c>
      <c r="I6" s="104">
        <v>0</v>
      </c>
      <c r="J6" s="104">
        <v>1</v>
      </c>
      <c r="K6" s="104">
        <v>1</v>
      </c>
      <c r="L6" s="104">
        <v>1</v>
      </c>
      <c r="M6" s="104">
        <v>2</v>
      </c>
      <c r="N6" s="104">
        <v>2</v>
      </c>
      <c r="O6" s="104">
        <v>4</v>
      </c>
      <c r="P6" s="104">
        <v>8</v>
      </c>
      <c r="Q6" s="104">
        <v>0</v>
      </c>
      <c r="R6" s="104">
        <v>0</v>
      </c>
      <c r="S6" s="104">
        <v>0</v>
      </c>
      <c r="T6" s="104">
        <v>0</v>
      </c>
      <c r="U6" s="104">
        <v>0</v>
      </c>
      <c r="V6" s="104">
        <v>0</v>
      </c>
      <c r="W6" s="104">
        <v>0</v>
      </c>
      <c r="X6" s="104">
        <f t="shared" si="0"/>
        <v>24</v>
      </c>
    </row>
    <row r="7" spans="1:24" ht="12.75" customHeight="1">
      <c r="A7" s="105"/>
      <c r="B7" s="103" t="s">
        <v>818</v>
      </c>
      <c r="C7" s="104">
        <v>0</v>
      </c>
      <c r="D7" s="104">
        <v>0</v>
      </c>
      <c r="E7" s="104">
        <v>0</v>
      </c>
      <c r="F7" s="104">
        <v>0</v>
      </c>
      <c r="G7" s="104">
        <v>0</v>
      </c>
      <c r="H7" s="104">
        <v>0</v>
      </c>
      <c r="I7" s="104">
        <v>0</v>
      </c>
      <c r="J7" s="104">
        <v>0</v>
      </c>
      <c r="K7" s="104">
        <v>0</v>
      </c>
      <c r="L7" s="104">
        <v>0</v>
      </c>
      <c r="M7" s="104">
        <v>0</v>
      </c>
      <c r="N7" s="104">
        <v>0</v>
      </c>
      <c r="O7" s="104">
        <v>0</v>
      </c>
      <c r="P7" s="104">
        <v>0</v>
      </c>
      <c r="Q7" s="104">
        <v>0.5</v>
      </c>
      <c r="R7" s="104">
        <v>0</v>
      </c>
      <c r="S7" s="104">
        <v>0</v>
      </c>
      <c r="T7" s="104">
        <v>0.5</v>
      </c>
      <c r="U7" s="104">
        <v>0.5</v>
      </c>
      <c r="V7" s="104">
        <v>0</v>
      </c>
      <c r="W7" s="104">
        <v>0.5</v>
      </c>
      <c r="X7" s="104">
        <f t="shared" si="0"/>
        <v>2</v>
      </c>
    </row>
    <row r="8" spans="1:24" ht="12.75" customHeight="1">
      <c r="A8" s="105"/>
      <c r="B8" s="103" t="s">
        <v>819</v>
      </c>
      <c r="C8" s="104">
        <v>0</v>
      </c>
      <c r="D8" s="104">
        <v>0</v>
      </c>
      <c r="E8" s="104">
        <v>0</v>
      </c>
      <c r="F8" s="104">
        <v>0</v>
      </c>
      <c r="G8" s="104">
        <v>0</v>
      </c>
      <c r="H8" s="104">
        <v>0</v>
      </c>
      <c r="I8" s="104">
        <v>0</v>
      </c>
      <c r="J8" s="104">
        <v>0</v>
      </c>
      <c r="K8" s="104">
        <v>0</v>
      </c>
      <c r="L8" s="104">
        <v>0</v>
      </c>
      <c r="M8" s="104">
        <v>0</v>
      </c>
      <c r="N8" s="104">
        <v>0</v>
      </c>
      <c r="O8" s="104">
        <v>0</v>
      </c>
      <c r="P8" s="104">
        <v>0</v>
      </c>
      <c r="Q8" s="104">
        <v>0</v>
      </c>
      <c r="R8" s="104">
        <v>0.5</v>
      </c>
      <c r="S8" s="104">
        <v>0</v>
      </c>
      <c r="T8" s="104">
        <v>0.5</v>
      </c>
      <c r="U8" s="104">
        <v>0</v>
      </c>
      <c r="V8" s="104">
        <v>0.5</v>
      </c>
      <c r="W8" s="104">
        <v>0.5</v>
      </c>
      <c r="X8" s="104">
        <f t="shared" si="0"/>
        <v>2</v>
      </c>
    </row>
    <row r="9" spans="1:24" ht="12.75" customHeight="1">
      <c r="A9" s="105"/>
      <c r="B9" s="103" t="s">
        <v>820</v>
      </c>
      <c r="C9" s="104">
        <v>0</v>
      </c>
      <c r="D9" s="104">
        <v>0</v>
      </c>
      <c r="E9" s="104">
        <v>0</v>
      </c>
      <c r="F9" s="104">
        <v>0</v>
      </c>
      <c r="G9" s="104">
        <v>0</v>
      </c>
      <c r="H9" s="104">
        <v>0</v>
      </c>
      <c r="I9" s="104">
        <v>0</v>
      </c>
      <c r="J9" s="104">
        <v>0</v>
      </c>
      <c r="K9" s="104">
        <v>0</v>
      </c>
      <c r="L9" s="104">
        <v>0</v>
      </c>
      <c r="M9" s="104">
        <v>0</v>
      </c>
      <c r="N9" s="104">
        <v>0</v>
      </c>
      <c r="O9" s="104">
        <v>0</v>
      </c>
      <c r="P9" s="104">
        <v>0</v>
      </c>
      <c r="Q9" s="104">
        <v>0</v>
      </c>
      <c r="R9" s="104">
        <v>0</v>
      </c>
      <c r="S9" s="104">
        <v>0.5</v>
      </c>
      <c r="T9" s="104">
        <v>0</v>
      </c>
      <c r="U9" s="104">
        <v>0.5</v>
      </c>
      <c r="V9" s="104">
        <v>0.5</v>
      </c>
      <c r="W9" s="104">
        <v>0.5</v>
      </c>
      <c r="X9" s="104">
        <f t="shared" si="0"/>
        <v>2</v>
      </c>
    </row>
    <row r="10" spans="1:24" ht="12.75" customHeight="1">
      <c r="A10" s="103">
        <v>293</v>
      </c>
      <c r="B10" s="103" t="s">
        <v>821</v>
      </c>
      <c r="C10" s="104">
        <v>1</v>
      </c>
      <c r="D10" s="104">
        <v>2</v>
      </c>
      <c r="E10" s="104">
        <v>4</v>
      </c>
      <c r="F10" s="104">
        <v>8</v>
      </c>
      <c r="G10" s="104">
        <v>2</v>
      </c>
      <c r="H10" s="104">
        <v>2</v>
      </c>
      <c r="I10" s="104">
        <v>4</v>
      </c>
      <c r="J10" s="104">
        <v>4</v>
      </c>
      <c r="K10" s="104">
        <v>8</v>
      </c>
      <c r="L10" s="104">
        <v>8</v>
      </c>
      <c r="M10" s="104">
        <v>8</v>
      </c>
      <c r="N10" s="104">
        <v>8</v>
      </c>
      <c r="O10" s="104">
        <v>8</v>
      </c>
      <c r="P10" s="104">
        <v>8</v>
      </c>
      <c r="Q10" s="104">
        <v>8</v>
      </c>
      <c r="R10" s="104">
        <v>8</v>
      </c>
      <c r="S10" s="104">
        <v>8</v>
      </c>
      <c r="T10" s="104">
        <v>8</v>
      </c>
      <c r="U10" s="104">
        <v>8</v>
      </c>
      <c r="V10" s="104">
        <v>8</v>
      </c>
      <c r="W10" s="104">
        <v>8</v>
      </c>
      <c r="X10" s="104">
        <f t="shared" si="0"/>
        <v>131</v>
      </c>
    </row>
    <row r="11" spans="1:24" ht="12.75" customHeight="1">
      <c r="A11" s="105"/>
      <c r="B11" s="103" t="s">
        <v>822</v>
      </c>
      <c r="C11" s="104">
        <v>0</v>
      </c>
      <c r="D11" s="104">
        <v>0</v>
      </c>
      <c r="E11" s="104">
        <v>0</v>
      </c>
      <c r="F11" s="104">
        <v>0</v>
      </c>
      <c r="G11" s="104">
        <v>0</v>
      </c>
      <c r="H11" s="104">
        <v>1</v>
      </c>
      <c r="I11" s="104">
        <v>0</v>
      </c>
      <c r="J11" s="104">
        <v>1</v>
      </c>
      <c r="K11" s="104">
        <v>1</v>
      </c>
      <c r="L11" s="104">
        <v>0</v>
      </c>
      <c r="M11" s="104">
        <v>2</v>
      </c>
      <c r="N11" s="104">
        <v>0</v>
      </c>
      <c r="O11" s="104">
        <v>4</v>
      </c>
      <c r="P11" s="104">
        <v>0</v>
      </c>
      <c r="Q11" s="104">
        <v>4</v>
      </c>
      <c r="R11" s="104">
        <v>1</v>
      </c>
      <c r="S11" s="104">
        <v>1</v>
      </c>
      <c r="T11" s="104">
        <v>8</v>
      </c>
      <c r="U11" s="104">
        <v>8</v>
      </c>
      <c r="V11" s="104">
        <v>4</v>
      </c>
      <c r="W11" s="104">
        <v>8</v>
      </c>
      <c r="X11" s="104">
        <f t="shared" si="0"/>
        <v>43</v>
      </c>
    </row>
    <row r="12" spans="1:24" ht="12.75" customHeight="1">
      <c r="A12" s="105"/>
      <c r="B12" s="103" t="s">
        <v>823</v>
      </c>
      <c r="C12" s="104">
        <v>0</v>
      </c>
      <c r="D12" s="104">
        <v>0</v>
      </c>
      <c r="E12" s="104">
        <v>0</v>
      </c>
      <c r="F12" s="104">
        <v>0</v>
      </c>
      <c r="G12" s="104">
        <v>1</v>
      </c>
      <c r="H12" s="104">
        <v>0</v>
      </c>
      <c r="I12" s="104">
        <v>1</v>
      </c>
      <c r="J12" s="104">
        <v>0</v>
      </c>
      <c r="K12" s="104">
        <v>0</v>
      </c>
      <c r="L12" s="104">
        <v>1</v>
      </c>
      <c r="M12" s="104">
        <v>0</v>
      </c>
      <c r="N12" s="104">
        <v>2</v>
      </c>
      <c r="O12" s="104">
        <v>0</v>
      </c>
      <c r="P12" s="104">
        <v>4</v>
      </c>
      <c r="Q12" s="104">
        <v>1</v>
      </c>
      <c r="R12" s="104">
        <v>4</v>
      </c>
      <c r="S12" s="104">
        <v>8</v>
      </c>
      <c r="T12" s="104">
        <v>1</v>
      </c>
      <c r="U12" s="104">
        <v>4</v>
      </c>
      <c r="V12" s="104">
        <v>8</v>
      </c>
      <c r="W12" s="104">
        <v>8</v>
      </c>
      <c r="X12" s="104">
        <f t="shared" si="0"/>
        <v>43</v>
      </c>
    </row>
    <row r="13" spans="1:24" ht="12.75" customHeight="1">
      <c r="A13" s="103">
        <v>295</v>
      </c>
      <c r="B13" s="103" t="s">
        <v>824</v>
      </c>
      <c r="C13" s="104">
        <v>0.5</v>
      </c>
      <c r="D13" s="104">
        <v>0</v>
      </c>
      <c r="E13" s="104">
        <v>0</v>
      </c>
      <c r="F13" s="104">
        <v>0.5</v>
      </c>
      <c r="G13" s="104">
        <v>0.5</v>
      </c>
      <c r="H13" s="104">
        <v>0</v>
      </c>
      <c r="I13" s="104">
        <v>0.5</v>
      </c>
      <c r="J13" s="104">
        <v>0.5</v>
      </c>
      <c r="K13" s="104">
        <v>0</v>
      </c>
      <c r="L13" s="104">
        <v>0</v>
      </c>
      <c r="M13" s="104">
        <v>0.5</v>
      </c>
      <c r="N13" s="104">
        <v>0.5</v>
      </c>
      <c r="O13" s="104">
        <v>0</v>
      </c>
      <c r="P13" s="104">
        <v>0.5</v>
      </c>
      <c r="Q13" s="104">
        <v>0.5</v>
      </c>
      <c r="R13" s="104">
        <v>0</v>
      </c>
      <c r="S13" s="104">
        <v>0</v>
      </c>
      <c r="T13" s="104">
        <v>0.5</v>
      </c>
      <c r="U13" s="104">
        <v>0.5</v>
      </c>
      <c r="V13" s="104">
        <v>0</v>
      </c>
      <c r="W13" s="104">
        <v>0.5</v>
      </c>
      <c r="X13" s="104">
        <f t="shared" si="0"/>
        <v>6</v>
      </c>
    </row>
    <row r="14" spans="1:24" ht="12.75" customHeight="1">
      <c r="A14" s="105"/>
      <c r="B14" s="103" t="s">
        <v>825</v>
      </c>
      <c r="C14" s="104">
        <v>0</v>
      </c>
      <c r="D14" s="104">
        <v>0.5</v>
      </c>
      <c r="E14" s="104">
        <v>0</v>
      </c>
      <c r="F14" s="104">
        <v>0.5</v>
      </c>
      <c r="G14" s="104">
        <v>0</v>
      </c>
      <c r="H14" s="104">
        <v>0.5</v>
      </c>
      <c r="I14" s="104">
        <v>0.5</v>
      </c>
      <c r="J14" s="104">
        <v>0</v>
      </c>
      <c r="K14" s="104">
        <v>0.5</v>
      </c>
      <c r="L14" s="104">
        <v>0</v>
      </c>
      <c r="M14" s="104">
        <v>0.5</v>
      </c>
      <c r="N14" s="104">
        <v>0</v>
      </c>
      <c r="O14" s="104">
        <v>0.5</v>
      </c>
      <c r="P14" s="104">
        <v>0.5</v>
      </c>
      <c r="Q14" s="104">
        <v>0</v>
      </c>
      <c r="R14" s="104">
        <v>0.5</v>
      </c>
      <c r="S14" s="104">
        <v>0</v>
      </c>
      <c r="T14" s="104">
        <v>0.5</v>
      </c>
      <c r="U14" s="104">
        <v>0</v>
      </c>
      <c r="V14" s="104">
        <v>0.5</v>
      </c>
      <c r="W14" s="104">
        <v>0.5</v>
      </c>
      <c r="X14" s="104">
        <f t="shared" si="0"/>
        <v>6</v>
      </c>
    </row>
    <row r="15" spans="1:24" ht="12.75" customHeight="1">
      <c r="A15" s="105"/>
      <c r="B15" s="103" t="s">
        <v>826</v>
      </c>
      <c r="C15" s="104">
        <v>0</v>
      </c>
      <c r="D15" s="104">
        <v>0</v>
      </c>
      <c r="E15" s="104">
        <v>0.5</v>
      </c>
      <c r="F15" s="104">
        <v>0</v>
      </c>
      <c r="G15" s="104">
        <v>0.5</v>
      </c>
      <c r="H15" s="104">
        <v>0.5</v>
      </c>
      <c r="I15" s="104">
        <v>0.5</v>
      </c>
      <c r="J15" s="104">
        <v>0</v>
      </c>
      <c r="K15" s="104">
        <v>0</v>
      </c>
      <c r="L15" s="104">
        <v>0.5</v>
      </c>
      <c r="M15" s="104">
        <v>0</v>
      </c>
      <c r="N15" s="104">
        <v>0.5</v>
      </c>
      <c r="O15" s="104">
        <v>0.5</v>
      </c>
      <c r="P15" s="104">
        <v>0.5</v>
      </c>
      <c r="Q15" s="104">
        <v>0</v>
      </c>
      <c r="R15" s="104">
        <v>0</v>
      </c>
      <c r="S15" s="104">
        <v>0.5</v>
      </c>
      <c r="T15" s="104">
        <v>0</v>
      </c>
      <c r="U15" s="104">
        <v>0.5</v>
      </c>
      <c r="V15" s="104">
        <v>0.5</v>
      </c>
      <c r="W15" s="104">
        <v>0.5</v>
      </c>
      <c r="X15" s="104">
        <f t="shared" si="0"/>
        <v>6</v>
      </c>
    </row>
    <row r="16" spans="1:24" ht="12.75" customHeight="1">
      <c r="A16" s="103">
        <v>299</v>
      </c>
      <c r="B16" s="103" t="s">
        <v>827</v>
      </c>
      <c r="C16" s="104">
        <v>1</v>
      </c>
      <c r="D16" s="104">
        <v>2</v>
      </c>
      <c r="E16" s="104">
        <v>4</v>
      </c>
      <c r="F16" s="104">
        <v>8</v>
      </c>
      <c r="G16" s="104">
        <v>2</v>
      </c>
      <c r="H16" s="104">
        <v>2</v>
      </c>
      <c r="I16" s="104">
        <v>4</v>
      </c>
      <c r="J16" s="104">
        <v>4</v>
      </c>
      <c r="K16" s="104">
        <v>8</v>
      </c>
      <c r="L16" s="104">
        <v>8</v>
      </c>
      <c r="M16" s="104">
        <v>8</v>
      </c>
      <c r="N16" s="104">
        <v>8</v>
      </c>
      <c r="O16" s="104">
        <v>8</v>
      </c>
      <c r="P16" s="104">
        <v>8</v>
      </c>
      <c r="Q16" s="104">
        <v>8</v>
      </c>
      <c r="R16" s="104">
        <v>8</v>
      </c>
      <c r="S16" s="104">
        <v>8</v>
      </c>
      <c r="T16" s="104">
        <v>8</v>
      </c>
      <c r="U16" s="104">
        <v>8</v>
      </c>
      <c r="V16" s="104">
        <v>8</v>
      </c>
      <c r="W16" s="104">
        <v>8</v>
      </c>
      <c r="X16" s="104">
        <f t="shared" si="0"/>
        <v>131</v>
      </c>
    </row>
    <row r="17" spans="1:24" ht="12.75" customHeight="1">
      <c r="A17" s="105"/>
      <c r="B17" s="103" t="s">
        <v>828</v>
      </c>
      <c r="C17" s="104">
        <v>0</v>
      </c>
      <c r="D17" s="104">
        <v>0</v>
      </c>
      <c r="E17" s="104">
        <v>0</v>
      </c>
      <c r="F17" s="104">
        <v>0</v>
      </c>
      <c r="G17" s="104">
        <v>0</v>
      </c>
      <c r="H17" s="104">
        <v>1</v>
      </c>
      <c r="I17" s="104">
        <v>0</v>
      </c>
      <c r="J17" s="104">
        <v>1</v>
      </c>
      <c r="K17" s="104">
        <v>1</v>
      </c>
      <c r="L17" s="104">
        <v>0</v>
      </c>
      <c r="M17" s="104">
        <v>2</v>
      </c>
      <c r="N17" s="104">
        <v>0</v>
      </c>
      <c r="O17" s="104">
        <v>4</v>
      </c>
      <c r="P17" s="104">
        <v>0</v>
      </c>
      <c r="Q17" s="104">
        <v>4</v>
      </c>
      <c r="R17" s="104">
        <v>1</v>
      </c>
      <c r="S17" s="104">
        <v>1</v>
      </c>
      <c r="T17" s="104">
        <v>8</v>
      </c>
      <c r="U17" s="104">
        <v>8</v>
      </c>
      <c r="V17" s="104">
        <v>4</v>
      </c>
      <c r="W17" s="104">
        <v>8</v>
      </c>
      <c r="X17" s="104">
        <f t="shared" si="0"/>
        <v>43</v>
      </c>
    </row>
    <row r="18" spans="1:24" ht="12.75" customHeight="1">
      <c r="A18" s="105"/>
      <c r="B18" s="103" t="s">
        <v>829</v>
      </c>
      <c r="C18" s="104">
        <v>0</v>
      </c>
      <c r="D18" s="104">
        <v>0</v>
      </c>
      <c r="E18" s="104">
        <v>0</v>
      </c>
      <c r="F18" s="104">
        <v>0</v>
      </c>
      <c r="G18" s="104">
        <v>1</v>
      </c>
      <c r="H18" s="104">
        <v>0</v>
      </c>
      <c r="I18" s="104">
        <v>1</v>
      </c>
      <c r="J18" s="104">
        <v>0</v>
      </c>
      <c r="K18" s="104">
        <v>0</v>
      </c>
      <c r="L18" s="104">
        <v>1</v>
      </c>
      <c r="M18" s="104">
        <v>0</v>
      </c>
      <c r="N18" s="104">
        <v>2</v>
      </c>
      <c r="O18" s="104">
        <v>0</v>
      </c>
      <c r="P18" s="104">
        <v>4</v>
      </c>
      <c r="Q18" s="104">
        <v>1</v>
      </c>
      <c r="R18" s="104">
        <v>4</v>
      </c>
      <c r="S18" s="104">
        <v>8</v>
      </c>
      <c r="T18" s="104">
        <v>1</v>
      </c>
      <c r="U18" s="104">
        <v>4</v>
      </c>
      <c r="V18" s="104">
        <v>8</v>
      </c>
      <c r="W18" s="104">
        <v>8</v>
      </c>
      <c r="X18" s="104">
        <f t="shared" si="0"/>
        <v>43</v>
      </c>
    </row>
    <row r="19" spans="1:24" ht="12.75" customHeight="1">
      <c r="A19" s="105"/>
      <c r="B19" s="103" t="s">
        <v>830</v>
      </c>
      <c r="C19" s="104">
        <v>0.5</v>
      </c>
      <c r="D19" s="106">
        <v>0.5</v>
      </c>
      <c r="E19" s="106">
        <v>0.5</v>
      </c>
      <c r="F19" s="104">
        <v>0.5</v>
      </c>
      <c r="G19" s="104">
        <v>0.5</v>
      </c>
      <c r="H19" s="104">
        <v>0.5</v>
      </c>
      <c r="I19" s="106">
        <v>0.5</v>
      </c>
      <c r="J19" s="106">
        <v>0.5</v>
      </c>
      <c r="K19" s="104">
        <v>0.5</v>
      </c>
      <c r="L19" s="104">
        <v>0.5</v>
      </c>
      <c r="M19" s="104">
        <v>0.5</v>
      </c>
      <c r="N19" s="106">
        <v>0.5</v>
      </c>
      <c r="O19" s="106">
        <v>0.5</v>
      </c>
      <c r="P19" s="104">
        <v>0.5</v>
      </c>
      <c r="Q19" s="104">
        <v>0.5</v>
      </c>
      <c r="R19" s="106">
        <v>0.5</v>
      </c>
      <c r="S19" s="104">
        <v>0.5</v>
      </c>
      <c r="T19" s="106">
        <v>0.5</v>
      </c>
      <c r="U19" s="106">
        <v>0.5</v>
      </c>
      <c r="V19" s="104">
        <v>0.5</v>
      </c>
      <c r="W19" s="104">
        <v>0.5</v>
      </c>
      <c r="X19" s="104">
        <f t="shared" si="0"/>
        <v>10.5</v>
      </c>
    </row>
    <row r="20" spans="1:24" ht="12.75" customHeight="1">
      <c r="A20" s="103">
        <v>319</v>
      </c>
      <c r="B20" s="103" t="s">
        <v>831</v>
      </c>
      <c r="C20" s="104">
        <v>0.5</v>
      </c>
      <c r="D20" s="104">
        <v>0</v>
      </c>
      <c r="E20" s="104">
        <v>0</v>
      </c>
      <c r="F20" s="104">
        <v>0.5</v>
      </c>
      <c r="G20" s="104">
        <v>0.5</v>
      </c>
      <c r="H20" s="104">
        <v>0</v>
      </c>
      <c r="I20" s="104">
        <v>0.5</v>
      </c>
      <c r="J20" s="104">
        <v>0.5</v>
      </c>
      <c r="K20" s="104">
        <v>0</v>
      </c>
      <c r="L20" s="104">
        <v>0</v>
      </c>
      <c r="M20" s="104">
        <v>0.5</v>
      </c>
      <c r="N20" s="104">
        <v>0.5</v>
      </c>
      <c r="O20" s="104">
        <v>0</v>
      </c>
      <c r="P20" s="104">
        <v>0.5</v>
      </c>
      <c r="Q20" s="104">
        <v>0.5</v>
      </c>
      <c r="R20" s="104">
        <v>0</v>
      </c>
      <c r="S20" s="104">
        <v>0</v>
      </c>
      <c r="T20" s="104">
        <v>0.5</v>
      </c>
      <c r="U20" s="104">
        <v>0.5</v>
      </c>
      <c r="V20" s="104">
        <v>0</v>
      </c>
      <c r="W20" s="104">
        <v>0.5</v>
      </c>
      <c r="X20" s="104">
        <f t="shared" si="0"/>
        <v>6</v>
      </c>
    </row>
    <row r="21" spans="1:24" ht="12.75" customHeight="1">
      <c r="A21" s="103"/>
      <c r="B21" s="103" t="s">
        <v>832</v>
      </c>
      <c r="C21" s="104">
        <v>0</v>
      </c>
      <c r="D21" s="104">
        <v>0.5</v>
      </c>
      <c r="E21" s="104">
        <v>0</v>
      </c>
      <c r="F21" s="104">
        <v>0.5</v>
      </c>
      <c r="G21" s="104">
        <v>0</v>
      </c>
      <c r="H21" s="104">
        <v>0.5</v>
      </c>
      <c r="I21" s="104">
        <v>0.5</v>
      </c>
      <c r="J21" s="104">
        <v>0</v>
      </c>
      <c r="K21" s="104">
        <v>0.5</v>
      </c>
      <c r="L21" s="104">
        <v>0</v>
      </c>
      <c r="M21" s="104">
        <v>0.5</v>
      </c>
      <c r="N21" s="104">
        <v>0</v>
      </c>
      <c r="O21" s="104">
        <v>0.5</v>
      </c>
      <c r="P21" s="104">
        <v>0.5</v>
      </c>
      <c r="Q21" s="104">
        <v>0</v>
      </c>
      <c r="R21" s="104">
        <v>0.5</v>
      </c>
      <c r="S21" s="104">
        <v>0</v>
      </c>
      <c r="T21" s="104">
        <v>0.5</v>
      </c>
      <c r="U21" s="104">
        <v>0</v>
      </c>
      <c r="V21" s="104">
        <v>0.5</v>
      </c>
      <c r="W21" s="104">
        <v>0.5</v>
      </c>
      <c r="X21" s="104">
        <f t="shared" si="0"/>
        <v>6</v>
      </c>
    </row>
    <row r="22" spans="1:24" ht="12.75" customHeight="1">
      <c r="A22" s="103"/>
      <c r="B22" s="103" t="s">
        <v>833</v>
      </c>
      <c r="C22" s="104">
        <v>0</v>
      </c>
      <c r="D22" s="104">
        <v>0</v>
      </c>
      <c r="E22" s="104">
        <v>0.5</v>
      </c>
      <c r="F22" s="104">
        <v>0</v>
      </c>
      <c r="G22" s="104">
        <v>0.5</v>
      </c>
      <c r="H22" s="104">
        <v>0.5</v>
      </c>
      <c r="I22" s="104">
        <v>0.5</v>
      </c>
      <c r="J22" s="104">
        <v>0</v>
      </c>
      <c r="K22" s="104">
        <v>0</v>
      </c>
      <c r="L22" s="104">
        <v>0.5</v>
      </c>
      <c r="M22" s="104">
        <v>0</v>
      </c>
      <c r="N22" s="104">
        <v>0.5</v>
      </c>
      <c r="O22" s="104">
        <v>0.5</v>
      </c>
      <c r="P22" s="104">
        <v>0.5</v>
      </c>
      <c r="Q22" s="104">
        <v>0</v>
      </c>
      <c r="R22" s="104">
        <v>0</v>
      </c>
      <c r="S22" s="104">
        <v>0.5</v>
      </c>
      <c r="T22" s="104">
        <v>0</v>
      </c>
      <c r="U22" s="104">
        <v>0.5</v>
      </c>
      <c r="V22" s="104">
        <v>0.5</v>
      </c>
      <c r="W22" s="104">
        <v>0.5</v>
      </c>
      <c r="X22" s="104">
        <f t="shared" si="0"/>
        <v>6</v>
      </c>
    </row>
    <row r="23" spans="1:24" ht="12.75" customHeight="1">
      <c r="A23" s="106" t="s">
        <v>834</v>
      </c>
      <c r="B23" s="107" t="s">
        <v>835</v>
      </c>
      <c r="C23" s="106">
        <v>8</v>
      </c>
      <c r="D23" s="106">
        <v>0</v>
      </c>
      <c r="E23" s="106">
        <v>0</v>
      </c>
      <c r="F23" s="106">
        <v>0</v>
      </c>
      <c r="G23" s="106">
        <v>0</v>
      </c>
      <c r="H23" s="106">
        <v>0</v>
      </c>
      <c r="I23" s="106">
        <v>0</v>
      </c>
      <c r="J23" s="106">
        <v>0</v>
      </c>
      <c r="K23" s="106">
        <v>0</v>
      </c>
      <c r="L23" s="106">
        <v>0</v>
      </c>
      <c r="M23" s="106">
        <v>0</v>
      </c>
      <c r="N23" s="106">
        <v>0</v>
      </c>
      <c r="O23" s="106">
        <v>0</v>
      </c>
      <c r="P23" s="106">
        <v>0</v>
      </c>
      <c r="Q23" s="106">
        <v>0</v>
      </c>
      <c r="R23" s="106">
        <v>0</v>
      </c>
      <c r="S23" s="106">
        <v>0</v>
      </c>
      <c r="T23" s="106">
        <v>0</v>
      </c>
      <c r="U23" s="106">
        <v>0</v>
      </c>
      <c r="V23" s="106">
        <v>0</v>
      </c>
      <c r="W23" s="106">
        <v>0</v>
      </c>
      <c r="X23" s="104">
        <f t="shared" si="0"/>
        <v>8</v>
      </c>
    </row>
    <row r="24" spans="1:24" ht="12.75" customHeight="1">
      <c r="A24" s="106" t="s">
        <v>834</v>
      </c>
      <c r="B24" s="108" t="s">
        <v>836</v>
      </c>
      <c r="C24" s="109">
        <v>0</v>
      </c>
      <c r="D24" s="109">
        <v>0</v>
      </c>
      <c r="E24" s="106">
        <v>0</v>
      </c>
      <c r="F24" s="106">
        <v>0</v>
      </c>
      <c r="G24" s="106">
        <v>0</v>
      </c>
      <c r="H24" s="106">
        <v>0</v>
      </c>
      <c r="I24" s="106">
        <v>0</v>
      </c>
      <c r="J24" s="106">
        <v>0</v>
      </c>
      <c r="K24" s="106">
        <v>0</v>
      </c>
      <c r="L24" s="106">
        <v>0</v>
      </c>
      <c r="M24" s="106">
        <v>0</v>
      </c>
      <c r="N24" s="106">
        <v>0</v>
      </c>
      <c r="O24" s="106">
        <v>0</v>
      </c>
      <c r="P24" s="106">
        <v>1</v>
      </c>
      <c r="Q24" s="106">
        <v>1</v>
      </c>
      <c r="R24" s="106">
        <v>1</v>
      </c>
      <c r="S24" s="106">
        <v>1</v>
      </c>
      <c r="T24" s="106">
        <v>1</v>
      </c>
      <c r="U24" s="106">
        <v>1</v>
      </c>
      <c r="V24" s="106">
        <v>1</v>
      </c>
      <c r="W24" s="106">
        <v>1</v>
      </c>
      <c r="X24" s="104">
        <f t="shared" si="0"/>
        <v>8</v>
      </c>
    </row>
    <row r="25" spans="1:24" ht="12.75" customHeight="1">
      <c r="A25" s="106" t="s">
        <v>834</v>
      </c>
      <c r="B25" s="108" t="s">
        <v>837</v>
      </c>
      <c r="C25" s="109">
        <v>0.5</v>
      </c>
      <c r="D25" s="109">
        <v>0.5</v>
      </c>
      <c r="E25" s="106">
        <v>0.5</v>
      </c>
      <c r="F25" s="110">
        <v>0.5</v>
      </c>
      <c r="G25" s="110">
        <v>0.5</v>
      </c>
      <c r="H25" s="110">
        <v>0.5</v>
      </c>
      <c r="I25" s="110">
        <v>0.5</v>
      </c>
      <c r="J25" s="110">
        <v>0.5</v>
      </c>
      <c r="K25" s="110">
        <v>0.5</v>
      </c>
      <c r="L25" s="110">
        <v>0.5</v>
      </c>
      <c r="M25" s="110">
        <v>0.5</v>
      </c>
      <c r="N25" s="110">
        <v>0.5</v>
      </c>
      <c r="O25" s="110">
        <v>0.5</v>
      </c>
      <c r="P25" s="110">
        <v>0.5</v>
      </c>
      <c r="Q25" s="110">
        <v>0.5</v>
      </c>
      <c r="R25" s="110">
        <v>0.5</v>
      </c>
      <c r="S25" s="106">
        <v>0</v>
      </c>
      <c r="T25" s="106">
        <v>0</v>
      </c>
      <c r="U25" s="106">
        <v>0</v>
      </c>
      <c r="V25" s="106">
        <v>0</v>
      </c>
      <c r="W25" s="106">
        <v>0</v>
      </c>
      <c r="X25" s="104">
        <f t="shared" si="0"/>
        <v>8</v>
      </c>
    </row>
    <row r="26" spans="1:24" ht="12.75" customHeight="1">
      <c r="A26" s="103"/>
      <c r="B26" s="111" t="s">
        <v>838</v>
      </c>
      <c r="C26" s="105">
        <f t="shared" ref="C26:W26" si="1">SUM(C4:C25)</f>
        <v>24</v>
      </c>
      <c r="D26" s="105">
        <f t="shared" si="1"/>
        <v>9</v>
      </c>
      <c r="E26" s="105">
        <f t="shared" si="1"/>
        <v>18</v>
      </c>
      <c r="F26" s="105">
        <f t="shared" si="1"/>
        <v>28</v>
      </c>
      <c r="G26" s="105">
        <f t="shared" si="1"/>
        <v>19</v>
      </c>
      <c r="H26" s="105">
        <f t="shared" si="1"/>
        <v>21</v>
      </c>
      <c r="I26" s="105">
        <f t="shared" si="1"/>
        <v>30</v>
      </c>
      <c r="J26" s="105">
        <f t="shared" si="1"/>
        <v>22</v>
      </c>
      <c r="K26" s="105">
        <f t="shared" si="1"/>
        <v>31</v>
      </c>
      <c r="L26" s="105">
        <f t="shared" si="1"/>
        <v>33</v>
      </c>
      <c r="M26" s="105">
        <f t="shared" si="1"/>
        <v>37</v>
      </c>
      <c r="N26" s="105">
        <f t="shared" si="1"/>
        <v>41</v>
      </c>
      <c r="O26" s="105">
        <f t="shared" si="1"/>
        <v>47</v>
      </c>
      <c r="P26" s="105">
        <f t="shared" si="1"/>
        <v>53</v>
      </c>
      <c r="Q26" s="105">
        <f t="shared" si="1"/>
        <v>29.5</v>
      </c>
      <c r="R26" s="105">
        <f t="shared" si="1"/>
        <v>29.5</v>
      </c>
      <c r="S26" s="105">
        <f t="shared" si="1"/>
        <v>37</v>
      </c>
      <c r="T26" s="105">
        <f t="shared" si="1"/>
        <v>38.5</v>
      </c>
      <c r="U26" s="105">
        <f t="shared" si="1"/>
        <v>44.5</v>
      </c>
      <c r="V26" s="105">
        <f t="shared" si="1"/>
        <v>44.5</v>
      </c>
      <c r="W26" s="105">
        <f t="shared" si="1"/>
        <v>54</v>
      </c>
      <c r="X26" s="103"/>
    </row>
    <row r="27" spans="1:24" ht="12.75" customHeight="1"/>
    <row r="28" spans="1:24" ht="12.75" customHeight="1"/>
    <row r="29" spans="1:24" ht="12.75" customHeight="1"/>
    <row r="30" spans="1:24" ht="12.75" customHeight="1"/>
    <row r="31" spans="1:24" ht="12.75" customHeight="1">
      <c r="B31" s="112"/>
      <c r="C31" s="112"/>
      <c r="D31" s="87"/>
    </row>
    <row r="32" spans="1:24" ht="12.75" customHeight="1">
      <c r="B32" s="112"/>
      <c r="C32" s="112"/>
      <c r="D32" s="112"/>
    </row>
    <row r="33" spans="2:4" ht="12.75" customHeight="1">
      <c r="B33" s="112"/>
      <c r="C33" s="113"/>
      <c r="D33" s="87"/>
    </row>
    <row r="34" spans="2:4" ht="12.75" customHeight="1"/>
    <row r="35" spans="2:4" ht="12.75" customHeight="1"/>
    <row r="36" spans="2:4" ht="12.75" customHeight="1"/>
    <row r="37" spans="2:4" ht="12.75" customHeight="1"/>
    <row r="38" spans="2:4" ht="12.75" customHeight="1"/>
    <row r="39" spans="2:4" ht="12.75" customHeight="1"/>
    <row r="40" spans="2:4" ht="12.75" customHeight="1"/>
    <row r="41" spans="2:4" ht="12.75" customHeight="1"/>
    <row r="42" spans="2:4" ht="12.75" customHeight="1"/>
    <row r="43" spans="2:4" ht="12.75" customHeight="1"/>
    <row r="44" spans="2:4" ht="12.75" customHeight="1"/>
    <row r="45" spans="2:4" ht="12.75" customHeight="1"/>
    <row r="46" spans="2:4" ht="12.75" customHeight="1"/>
    <row r="47" spans="2:4" ht="12.75" customHeight="1"/>
    <row r="48" spans="2:4"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sheetData>
  <mergeCells count="2">
    <mergeCell ref="A1:X1"/>
    <mergeCell ref="C2:W2"/>
  </mergeCells>
  <pageMargins left="0.78749999999999998" right="0.78749999999999998" top="1.05277777777778" bottom="1.05277777777778" header="0" footer="0"/>
  <pageSetup orientation="portrait"/>
  <headerFooter>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P22"/>
  <sheetViews>
    <sheetView workbookViewId="0">
      <selection sqref="A1:P1"/>
    </sheetView>
  </sheetViews>
  <sheetFormatPr defaultColWidth="14.42578125" defaultRowHeight="15.75" customHeight="1"/>
  <cols>
    <col min="1" max="1" width="30.28515625" customWidth="1"/>
    <col min="2" max="16" width="8.7109375" customWidth="1"/>
  </cols>
  <sheetData>
    <row r="1" spans="1:16" ht="60.75" customHeight="1">
      <c r="A1" s="246" t="s">
        <v>839</v>
      </c>
      <c r="B1" s="281"/>
      <c r="C1" s="281"/>
      <c r="D1" s="281"/>
      <c r="E1" s="281"/>
      <c r="F1" s="281"/>
      <c r="G1" s="281"/>
      <c r="H1" s="281"/>
      <c r="I1" s="281"/>
      <c r="J1" s="281"/>
      <c r="K1" s="281"/>
      <c r="L1" s="281"/>
      <c r="M1" s="281"/>
      <c r="N1" s="281"/>
      <c r="O1" s="281"/>
      <c r="P1" s="281"/>
    </row>
    <row r="2" spans="1:16" ht="12.75">
      <c r="A2" s="115" t="s">
        <v>211</v>
      </c>
      <c r="B2" s="250" t="s">
        <v>840</v>
      </c>
      <c r="C2" s="247"/>
      <c r="D2" s="248"/>
      <c r="E2" s="250" t="s">
        <v>841</v>
      </c>
      <c r="F2" s="247"/>
      <c r="G2" s="248"/>
      <c r="H2" s="250" t="s">
        <v>842</v>
      </c>
      <c r="I2" s="247"/>
      <c r="J2" s="248"/>
      <c r="K2" s="250" t="s">
        <v>843</v>
      </c>
      <c r="L2" s="247"/>
      <c r="M2" s="248"/>
      <c r="N2" s="250" t="s">
        <v>844</v>
      </c>
      <c r="O2" s="247"/>
      <c r="P2" s="248"/>
    </row>
    <row r="3" spans="1:16" ht="12.75">
      <c r="A3" s="116"/>
      <c r="B3" s="117" t="s">
        <v>845</v>
      </c>
      <c r="C3" s="117" t="s">
        <v>846</v>
      </c>
      <c r="D3" s="117" t="s">
        <v>847</v>
      </c>
      <c r="E3" s="117" t="s">
        <v>845</v>
      </c>
      <c r="F3" s="117" t="s">
        <v>846</v>
      </c>
      <c r="G3" s="117" t="s">
        <v>847</v>
      </c>
      <c r="H3" s="117" t="s">
        <v>845</v>
      </c>
      <c r="I3" s="117" t="s">
        <v>846</v>
      </c>
      <c r="J3" s="117" t="s">
        <v>847</v>
      </c>
      <c r="K3" s="117" t="s">
        <v>845</v>
      </c>
      <c r="L3" s="117" t="s">
        <v>846</v>
      </c>
      <c r="M3" s="117" t="s">
        <v>847</v>
      </c>
      <c r="N3" s="117" t="s">
        <v>845</v>
      </c>
      <c r="O3" s="117" t="s">
        <v>846</v>
      </c>
      <c r="P3" s="117" t="s">
        <v>847</v>
      </c>
    </row>
    <row r="4" spans="1:16" ht="12.75">
      <c r="A4" s="117" t="s">
        <v>848</v>
      </c>
      <c r="B4" s="118">
        <v>26.7</v>
      </c>
      <c r="C4" s="118">
        <v>32.6</v>
      </c>
      <c r="D4" s="118">
        <v>15.6</v>
      </c>
      <c r="E4" s="118">
        <v>87.1</v>
      </c>
      <c r="F4" s="118">
        <v>89.4</v>
      </c>
      <c r="G4" s="118">
        <v>69.599999999999994</v>
      </c>
      <c r="H4" s="118">
        <v>40.799999999999997</v>
      </c>
      <c r="I4" s="118">
        <v>47.8</v>
      </c>
      <c r="J4" s="118">
        <v>25.5</v>
      </c>
      <c r="K4" s="118">
        <v>70.3</v>
      </c>
      <c r="L4" s="118">
        <v>88.1</v>
      </c>
      <c r="M4" s="118">
        <v>59.1</v>
      </c>
      <c r="N4" s="118">
        <v>40.6</v>
      </c>
      <c r="O4" s="118">
        <v>44.9</v>
      </c>
      <c r="P4" s="118">
        <v>33.299999999999997</v>
      </c>
    </row>
    <row r="5" spans="1:16" ht="12.75">
      <c r="A5" s="117" t="s">
        <v>849</v>
      </c>
      <c r="B5" s="118">
        <v>26.9</v>
      </c>
      <c r="C5" s="118">
        <v>33</v>
      </c>
      <c r="D5" s="118">
        <v>16.899999999999999</v>
      </c>
      <c r="E5" s="118">
        <v>88.5</v>
      </c>
      <c r="F5" s="118">
        <v>92.3</v>
      </c>
      <c r="G5" s="118">
        <v>76.599999999999994</v>
      </c>
      <c r="H5" s="118">
        <v>41.2</v>
      </c>
      <c r="I5" s="118">
        <v>48.6</v>
      </c>
      <c r="J5" s="118">
        <v>27.7</v>
      </c>
      <c r="K5" s="118">
        <v>74.2</v>
      </c>
      <c r="L5" s="118">
        <v>89.3</v>
      </c>
      <c r="M5" s="118">
        <v>64.2</v>
      </c>
      <c r="N5" s="118">
        <v>39.799999999999997</v>
      </c>
      <c r="O5" s="118">
        <v>44.2</v>
      </c>
      <c r="P5" s="118">
        <v>32.200000000000003</v>
      </c>
    </row>
    <row r="6" spans="1:16" ht="12.75">
      <c r="A6" s="117" t="s">
        <v>850</v>
      </c>
      <c r="B6" s="118">
        <v>17.100000000000001</v>
      </c>
      <c r="C6" s="118">
        <v>21.4</v>
      </c>
      <c r="D6" s="118">
        <v>11.9</v>
      </c>
      <c r="E6" s="118">
        <v>77.099999999999994</v>
      </c>
      <c r="F6" s="118">
        <v>83.5</v>
      </c>
      <c r="G6" s="118">
        <v>71.599999999999994</v>
      </c>
      <c r="H6" s="118">
        <v>28</v>
      </c>
      <c r="I6" s="118">
        <v>34</v>
      </c>
      <c r="J6" s="118">
        <v>20.399999999999999</v>
      </c>
      <c r="K6" s="118">
        <v>16.600000000000001</v>
      </c>
      <c r="L6" s="118">
        <v>30</v>
      </c>
      <c r="M6" s="118">
        <v>17.5</v>
      </c>
      <c r="N6" s="118">
        <v>45.6</v>
      </c>
      <c r="O6" s="118">
        <v>48.4</v>
      </c>
      <c r="P6" s="118">
        <v>40.700000000000003</v>
      </c>
    </row>
    <row r="7" spans="1:16" ht="12.75">
      <c r="A7" s="117" t="s">
        <v>851</v>
      </c>
      <c r="B7" s="118">
        <v>52.5</v>
      </c>
      <c r="C7" s="118">
        <v>49.3</v>
      </c>
      <c r="D7" s="118">
        <v>17.399999999999999</v>
      </c>
      <c r="E7" s="118">
        <v>75.8</v>
      </c>
      <c r="F7" s="118">
        <v>78.400000000000006</v>
      </c>
      <c r="G7" s="118">
        <v>52.9</v>
      </c>
      <c r="H7" s="118">
        <v>62.1</v>
      </c>
      <c r="I7" s="118">
        <v>60.5</v>
      </c>
      <c r="J7" s="118">
        <v>26.2</v>
      </c>
      <c r="K7" s="118">
        <v>74.400000000000006</v>
      </c>
      <c r="L7" s="118">
        <v>92</v>
      </c>
      <c r="M7" s="118">
        <v>55.1</v>
      </c>
      <c r="N7" s="118">
        <v>80.400000000000006</v>
      </c>
      <c r="O7" s="118">
        <v>82.1</v>
      </c>
      <c r="P7" s="118">
        <v>77.599999999999994</v>
      </c>
    </row>
    <row r="8" spans="1:16" ht="12.75">
      <c r="A8" s="117" t="s">
        <v>852</v>
      </c>
      <c r="B8" s="118">
        <v>52.2</v>
      </c>
      <c r="C8" s="118">
        <v>48.5</v>
      </c>
      <c r="D8" s="118">
        <v>17.100000000000001</v>
      </c>
      <c r="E8" s="118">
        <v>74.900000000000006</v>
      </c>
      <c r="F8" s="118">
        <v>77.7</v>
      </c>
      <c r="G8" s="118">
        <v>52.1</v>
      </c>
      <c r="H8" s="118">
        <v>61.5</v>
      </c>
      <c r="I8" s="118">
        <v>59.8</v>
      </c>
      <c r="J8" s="118">
        <v>25.7</v>
      </c>
      <c r="K8" s="118">
        <v>75</v>
      </c>
      <c r="L8" s="118">
        <v>92</v>
      </c>
      <c r="M8" s="118">
        <v>55.7</v>
      </c>
      <c r="N8" s="118">
        <v>80.400000000000006</v>
      </c>
      <c r="O8" s="118">
        <v>82.1</v>
      </c>
      <c r="P8" s="118">
        <v>77.599999999999994</v>
      </c>
    </row>
    <row r="9" spans="1:16" ht="12.75">
      <c r="A9" s="117" t="s">
        <v>853</v>
      </c>
      <c r="B9" s="118">
        <v>53.6</v>
      </c>
      <c r="C9" s="118">
        <v>50.5</v>
      </c>
      <c r="D9" s="118">
        <v>18.2</v>
      </c>
      <c r="E9" s="118">
        <v>78.400000000000006</v>
      </c>
      <c r="F9" s="118">
        <v>80.599999999999994</v>
      </c>
      <c r="G9" s="118">
        <v>51.4</v>
      </c>
      <c r="H9" s="118">
        <v>63.7</v>
      </c>
      <c r="I9" s="118">
        <v>62.1</v>
      </c>
      <c r="J9" s="118">
        <v>26.9</v>
      </c>
      <c r="K9" s="118">
        <v>76.599999999999994</v>
      </c>
      <c r="L9" s="118">
        <v>92.5</v>
      </c>
      <c r="M9" s="118">
        <v>57.2</v>
      </c>
      <c r="N9" s="118">
        <v>80.400000000000006</v>
      </c>
      <c r="O9" s="118">
        <v>82.1</v>
      </c>
      <c r="P9" s="118">
        <v>77.599999999999994</v>
      </c>
    </row>
    <row r="10" spans="1:16" ht="12.75">
      <c r="A10" s="117" t="s">
        <v>854</v>
      </c>
      <c r="B10" s="118">
        <v>32.200000000000003</v>
      </c>
      <c r="C10" s="118">
        <v>39.200000000000003</v>
      </c>
      <c r="D10" s="118">
        <v>15.4</v>
      </c>
      <c r="E10" s="118">
        <v>91.7</v>
      </c>
      <c r="F10" s="118">
        <v>94.4</v>
      </c>
      <c r="G10" s="118">
        <v>83.4</v>
      </c>
      <c r="H10" s="118">
        <v>47.7</v>
      </c>
      <c r="I10" s="118">
        <v>55.4</v>
      </c>
      <c r="J10" s="118">
        <v>26</v>
      </c>
      <c r="K10" s="118">
        <v>2.9</v>
      </c>
      <c r="L10" s="118">
        <v>11.8</v>
      </c>
      <c r="M10" s="118">
        <v>1.7</v>
      </c>
      <c r="N10" s="118">
        <v>64.400000000000006</v>
      </c>
      <c r="O10" s="118">
        <v>67.2</v>
      </c>
      <c r="P10" s="118">
        <v>59.6</v>
      </c>
    </row>
    <row r="11" spans="1:16" ht="12.75">
      <c r="A11" s="117" t="s">
        <v>855</v>
      </c>
      <c r="B11" s="118">
        <v>29.3</v>
      </c>
      <c r="C11" s="118">
        <v>35.4</v>
      </c>
      <c r="D11" s="118">
        <v>15.6</v>
      </c>
      <c r="E11" s="118">
        <v>94.3</v>
      </c>
      <c r="F11" s="118">
        <v>97</v>
      </c>
      <c r="G11" s="118">
        <v>86.8</v>
      </c>
      <c r="H11" s="118">
        <v>44.7</v>
      </c>
      <c r="I11" s="118">
        <v>51.9</v>
      </c>
      <c r="J11" s="118">
        <v>26.5</v>
      </c>
      <c r="K11" s="118">
        <v>1.7</v>
      </c>
      <c r="L11" s="118">
        <v>4.7</v>
      </c>
      <c r="M11" s="118">
        <v>1.5</v>
      </c>
      <c r="N11" s="118">
        <v>64.400000000000006</v>
      </c>
      <c r="O11" s="118">
        <v>67.2</v>
      </c>
      <c r="P11" s="118">
        <v>59.6</v>
      </c>
    </row>
    <row r="12" spans="1:16" ht="12.75">
      <c r="A12" s="117" t="s">
        <v>856</v>
      </c>
      <c r="B12" s="118">
        <v>51.6</v>
      </c>
      <c r="C12" s="118">
        <v>53.1</v>
      </c>
      <c r="D12" s="118">
        <v>21.4</v>
      </c>
      <c r="E12" s="118">
        <v>77.599999999999994</v>
      </c>
      <c r="F12" s="118">
        <v>80.5</v>
      </c>
      <c r="G12" s="118">
        <v>58.1</v>
      </c>
      <c r="H12" s="118">
        <v>62</v>
      </c>
      <c r="I12" s="118">
        <v>64</v>
      </c>
      <c r="J12" s="118">
        <v>31.3</v>
      </c>
      <c r="K12" s="118">
        <v>50.2</v>
      </c>
      <c r="L12" s="118">
        <v>83.9</v>
      </c>
      <c r="M12" s="118">
        <v>30.3</v>
      </c>
      <c r="N12" s="119">
        <v>90.1</v>
      </c>
      <c r="O12" s="119">
        <v>90.9</v>
      </c>
      <c r="P12" s="119">
        <v>88.5</v>
      </c>
    </row>
    <row r="13" spans="1:16" ht="12.75">
      <c r="A13" s="117" t="s">
        <v>857</v>
      </c>
      <c r="B13" s="119">
        <v>54.2</v>
      </c>
      <c r="C13" s="119">
        <v>53.3</v>
      </c>
      <c r="D13" s="118">
        <v>18</v>
      </c>
      <c r="E13" s="118">
        <v>82.6</v>
      </c>
      <c r="F13" s="118">
        <v>84.6</v>
      </c>
      <c r="G13" s="118">
        <v>57.8</v>
      </c>
      <c r="H13" s="119">
        <v>65.5</v>
      </c>
      <c r="I13" s="119">
        <v>65.400000000000006</v>
      </c>
      <c r="J13" s="118">
        <v>27.5</v>
      </c>
      <c r="K13" s="119">
        <v>87.6</v>
      </c>
      <c r="L13" s="119">
        <v>96.7</v>
      </c>
      <c r="M13" s="118">
        <v>71.3</v>
      </c>
      <c r="N13" s="118">
        <v>71.400000000000006</v>
      </c>
      <c r="O13" s="118">
        <v>78</v>
      </c>
      <c r="P13" s="118">
        <v>60.1</v>
      </c>
    </row>
    <row r="14" spans="1:16" ht="12.75">
      <c r="A14" s="117" t="s">
        <v>858</v>
      </c>
      <c r="B14" s="118">
        <v>42.6</v>
      </c>
      <c r="C14" s="118">
        <v>49.2</v>
      </c>
      <c r="D14" s="118">
        <v>13.3</v>
      </c>
      <c r="E14" s="118">
        <v>76.900000000000006</v>
      </c>
      <c r="F14" s="118">
        <v>80.599999999999994</v>
      </c>
      <c r="G14" s="118">
        <v>59.7</v>
      </c>
      <c r="H14" s="118">
        <v>54.8</v>
      </c>
      <c r="I14" s="118">
        <v>61.1</v>
      </c>
      <c r="J14" s="118">
        <v>21.7</v>
      </c>
      <c r="K14" s="118">
        <v>82.6</v>
      </c>
      <c r="L14" s="118">
        <v>88.8</v>
      </c>
      <c r="M14" s="118">
        <v>71.900000000000006</v>
      </c>
      <c r="N14" s="118">
        <v>62.4</v>
      </c>
      <c r="O14" s="118">
        <v>75.2</v>
      </c>
      <c r="P14" s="118">
        <v>40.5</v>
      </c>
    </row>
    <row r="15" spans="1:16" ht="12.75">
      <c r="A15" s="117" t="s">
        <v>859</v>
      </c>
      <c r="B15" s="118">
        <v>42.3</v>
      </c>
      <c r="C15" s="118">
        <v>48.6</v>
      </c>
      <c r="D15" s="118">
        <v>13.1</v>
      </c>
      <c r="E15" s="118">
        <v>76.400000000000006</v>
      </c>
      <c r="F15" s="118">
        <v>80.7</v>
      </c>
      <c r="G15" s="118">
        <v>59.9</v>
      </c>
      <c r="H15" s="118">
        <v>54.4</v>
      </c>
      <c r="I15" s="118">
        <v>60.7</v>
      </c>
      <c r="J15" s="118">
        <v>21.5</v>
      </c>
      <c r="K15" s="118">
        <v>83</v>
      </c>
      <c r="L15" s="118">
        <v>88.9</v>
      </c>
      <c r="M15" s="119">
        <v>73.3</v>
      </c>
      <c r="N15" s="118">
        <v>62.1</v>
      </c>
      <c r="O15" s="118">
        <v>75</v>
      </c>
      <c r="P15" s="118">
        <v>40</v>
      </c>
    </row>
    <row r="16" spans="1:16" ht="12.75">
      <c r="A16" s="117" t="s">
        <v>860</v>
      </c>
      <c r="B16" s="118">
        <v>35.799999999999997</v>
      </c>
      <c r="C16" s="118">
        <v>42.1</v>
      </c>
      <c r="D16" s="118">
        <v>23.8</v>
      </c>
      <c r="E16" s="118">
        <v>69.7</v>
      </c>
      <c r="F16" s="118">
        <v>75.7</v>
      </c>
      <c r="G16" s="118">
        <v>65.599999999999994</v>
      </c>
      <c r="H16" s="118">
        <v>47.3</v>
      </c>
      <c r="I16" s="118">
        <v>54.1</v>
      </c>
      <c r="J16" s="118">
        <v>34.9</v>
      </c>
      <c r="K16" s="118">
        <v>44.2</v>
      </c>
      <c r="L16" s="118">
        <v>62.6</v>
      </c>
      <c r="M16" s="118">
        <v>33.700000000000003</v>
      </c>
      <c r="N16" s="118">
        <v>80.400000000000006</v>
      </c>
      <c r="O16" s="118">
        <v>82.1</v>
      </c>
      <c r="P16" s="118">
        <v>77.599999999999994</v>
      </c>
    </row>
    <row r="17" spans="1:16" ht="12.75">
      <c r="A17" s="117" t="s">
        <v>861</v>
      </c>
      <c r="B17" s="118">
        <v>35.5</v>
      </c>
      <c r="C17" s="118">
        <v>40.200000000000003</v>
      </c>
      <c r="D17" s="119">
        <v>27</v>
      </c>
      <c r="E17" s="118">
        <v>68.900000000000006</v>
      </c>
      <c r="F17" s="118">
        <v>75.5</v>
      </c>
      <c r="G17" s="118">
        <v>62.4</v>
      </c>
      <c r="H17" s="118">
        <v>46.8</v>
      </c>
      <c r="I17" s="118">
        <v>52.5</v>
      </c>
      <c r="J17" s="119">
        <v>37.700000000000003</v>
      </c>
      <c r="K17" s="118">
        <v>47.2</v>
      </c>
      <c r="L17" s="118">
        <v>61.7</v>
      </c>
      <c r="M17" s="118">
        <v>42.5</v>
      </c>
      <c r="N17" s="118">
        <v>80.400000000000006</v>
      </c>
      <c r="O17" s="118">
        <v>82.1</v>
      </c>
      <c r="P17" s="118">
        <v>77.599999999999994</v>
      </c>
    </row>
    <row r="18" spans="1:16" ht="12.75">
      <c r="A18" s="117" t="s">
        <v>862</v>
      </c>
      <c r="B18" s="118">
        <v>1</v>
      </c>
      <c r="C18" s="118">
        <v>2.6</v>
      </c>
      <c r="D18" s="118">
        <v>0.4</v>
      </c>
      <c r="E18" s="119">
        <v>99.7</v>
      </c>
      <c r="F18" s="119">
        <v>99.9</v>
      </c>
      <c r="G18" s="119">
        <v>99.6</v>
      </c>
      <c r="H18" s="118">
        <v>2</v>
      </c>
      <c r="I18" s="118">
        <v>5.0999999999999996</v>
      </c>
      <c r="J18" s="118">
        <v>0.7</v>
      </c>
      <c r="K18" s="118">
        <v>74.400000000000006</v>
      </c>
      <c r="L18" s="118">
        <v>96</v>
      </c>
      <c r="M18" s="118">
        <v>50.9</v>
      </c>
      <c r="N18" s="118">
        <v>70.2</v>
      </c>
      <c r="O18" s="118">
        <v>72.7</v>
      </c>
      <c r="P18" s="118">
        <v>66</v>
      </c>
    </row>
    <row r="19" spans="1:16" ht="12.75">
      <c r="A19" s="117" t="s">
        <v>863</v>
      </c>
      <c r="B19" s="118">
        <v>36.9</v>
      </c>
      <c r="C19" s="118">
        <v>39.9</v>
      </c>
      <c r="D19" s="118">
        <v>16.3</v>
      </c>
      <c r="E19" s="118">
        <v>81.3</v>
      </c>
      <c r="F19" s="118">
        <v>84.7</v>
      </c>
      <c r="G19" s="118">
        <v>67.2</v>
      </c>
      <c r="H19" s="118">
        <v>48.2</v>
      </c>
      <c r="I19" s="118">
        <v>52.2</v>
      </c>
      <c r="J19" s="118">
        <v>25.3</v>
      </c>
      <c r="K19" s="118">
        <v>57.4</v>
      </c>
      <c r="L19" s="118">
        <v>71.900000000000006</v>
      </c>
      <c r="M19" s="118">
        <v>45.7</v>
      </c>
      <c r="N19" s="118">
        <v>67.5</v>
      </c>
      <c r="O19" s="118">
        <v>71.599999999999994</v>
      </c>
      <c r="P19" s="118">
        <v>60.6</v>
      </c>
    </row>
    <row r="20" spans="1:16" ht="12.75">
      <c r="A20" s="117" t="s">
        <v>864</v>
      </c>
      <c r="B20" s="118">
        <v>4</v>
      </c>
      <c r="C20" s="118">
        <v>3.6</v>
      </c>
      <c r="D20" s="118">
        <v>1.5</v>
      </c>
      <c r="E20" s="118">
        <v>2.2999999999999998</v>
      </c>
      <c r="F20" s="118">
        <v>2</v>
      </c>
      <c r="G20" s="118">
        <v>3.7</v>
      </c>
      <c r="H20" s="118">
        <v>4.3</v>
      </c>
      <c r="I20" s="118">
        <v>4</v>
      </c>
      <c r="J20" s="118">
        <v>2.1</v>
      </c>
      <c r="K20" s="118">
        <v>7.5</v>
      </c>
      <c r="L20" s="118">
        <v>8.1</v>
      </c>
      <c r="M20" s="118">
        <v>6.2</v>
      </c>
      <c r="N20" s="118">
        <v>4</v>
      </c>
      <c r="O20" s="118">
        <v>3.8</v>
      </c>
      <c r="P20" s="118">
        <v>4.9000000000000004</v>
      </c>
    </row>
    <row r="21" spans="1:16" ht="12.75">
      <c r="A21" s="117" t="s">
        <v>865</v>
      </c>
      <c r="B21" s="118">
        <v>236</v>
      </c>
      <c r="C21" s="118">
        <v>189.3</v>
      </c>
      <c r="D21" s="118">
        <v>35.700000000000003</v>
      </c>
      <c r="E21" s="118">
        <v>81.599999999999994</v>
      </c>
      <c r="F21" s="118">
        <v>63</v>
      </c>
      <c r="G21" s="118">
        <v>200.1</v>
      </c>
      <c r="H21" s="118">
        <v>274.5</v>
      </c>
      <c r="I21" s="118">
        <v>234.5</v>
      </c>
      <c r="J21" s="118">
        <v>68</v>
      </c>
      <c r="K21" s="118">
        <v>855</v>
      </c>
      <c r="L21" s="118">
        <v>983.8</v>
      </c>
      <c r="M21" s="118">
        <v>574.79999999999995</v>
      </c>
      <c r="N21" s="118">
        <v>243.9</v>
      </c>
      <c r="O21" s="118">
        <v>216.3</v>
      </c>
      <c r="P21" s="118">
        <v>359.4</v>
      </c>
    </row>
    <row r="22" spans="1:16" ht="12.75">
      <c r="A22" s="117" t="s">
        <v>866</v>
      </c>
      <c r="B22" s="118">
        <v>15.4</v>
      </c>
      <c r="C22" s="118">
        <v>13.8</v>
      </c>
      <c r="D22" s="118">
        <v>6</v>
      </c>
      <c r="E22" s="118">
        <v>9</v>
      </c>
      <c r="F22" s="118">
        <v>7.9</v>
      </c>
      <c r="G22" s="118">
        <v>14.1</v>
      </c>
      <c r="H22" s="118">
        <v>16.600000000000001</v>
      </c>
      <c r="I22" s="118">
        <v>15.3</v>
      </c>
      <c r="J22" s="118">
        <v>8.1999999999999993</v>
      </c>
      <c r="K22" s="118">
        <v>29.2</v>
      </c>
      <c r="L22" s="118">
        <v>31.4</v>
      </c>
      <c r="M22" s="118">
        <v>24</v>
      </c>
      <c r="N22" s="118">
        <v>15.6</v>
      </c>
      <c r="O22" s="118">
        <v>14.7</v>
      </c>
      <c r="P22" s="118">
        <v>19</v>
      </c>
    </row>
  </sheetData>
  <mergeCells count="6">
    <mergeCell ref="A1:P1"/>
    <mergeCell ref="B2:D2"/>
    <mergeCell ref="E2:G2"/>
    <mergeCell ref="H2:J2"/>
    <mergeCell ref="K2:M2"/>
    <mergeCell ref="N2:P2"/>
  </mergeCells>
  <conditionalFormatting sqref="B4:P19">
    <cfRule type="colorScale" priority="1">
      <colorScale>
        <cfvo type="min"/>
        <cfvo type="percentile" val="50"/>
        <cfvo type="max"/>
        <color rgb="FFE67C73"/>
        <color rgb="FFFFFFFF"/>
        <color rgb="FF57BB8A"/>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S Table 1</vt:lpstr>
      <vt:lpstr>S Table 2</vt:lpstr>
      <vt:lpstr>S Table 3</vt:lpstr>
      <vt:lpstr>S Table 4</vt:lpstr>
      <vt:lpstr>S Table 5</vt:lpstr>
      <vt:lpstr>S Table 6</vt:lpstr>
      <vt:lpstr>S Table 7</vt:lpstr>
      <vt:lpstr>S Table 8</vt:lpstr>
      <vt:lpstr>S Table 9</vt:lpstr>
      <vt:lpstr>S Table 10</vt:lpstr>
      <vt:lpstr>S Table 11</vt:lpstr>
      <vt:lpstr>S Table 12</vt:lpstr>
      <vt:lpstr>S Table 13</vt:lpstr>
      <vt:lpstr>S Table 14</vt:lpstr>
      <vt:lpstr>S Table 15</vt:lpstr>
      <vt:lpstr>S Table 16</vt:lpstr>
      <vt:lpstr>S Table 17</vt:lpstr>
      <vt:lpstr>S Table 18</vt:lpstr>
      <vt:lpstr>S Table 19</vt:lpstr>
      <vt:lpstr>S Table 20</vt:lpstr>
      <vt:lpstr>S Table 21</vt:lpstr>
      <vt:lpstr>S Table 22</vt:lpstr>
      <vt:lpstr>S Table 23</vt:lpstr>
      <vt:lpstr>S Table 24</vt:lpstr>
      <vt:lpstr>S Table 25</vt:lpstr>
      <vt:lpstr>S Table 26</vt:lpstr>
      <vt:lpstr>S Table 27</vt:lpstr>
      <vt:lpstr>S Table 28</vt:lpstr>
      <vt:lpstr>S Table 29</vt:lpstr>
      <vt:lpstr>S Table 30</vt:lpstr>
      <vt:lpstr>S Table 31</vt:lpstr>
      <vt:lpstr>S Table 32</vt:lpstr>
      <vt:lpstr>S Table 33</vt:lpstr>
      <vt:lpstr>S Table 34</vt:lpstr>
      <vt:lpstr>S Table 35</vt:lpstr>
      <vt:lpstr>S Table 36</vt:lpstr>
      <vt:lpstr>S Table 37</vt:lpstr>
      <vt:lpstr>S Table 38</vt:lpstr>
      <vt:lpstr>S Table 39</vt:lpstr>
      <vt:lpstr>S Table 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Fernando Meyer</cp:lastModifiedBy>
  <dcterms:modified xsi:type="dcterms:W3CDTF">2022-01-22T17:38:05Z</dcterms:modified>
</cp:coreProperties>
</file>