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ropbox/Manuscripts/Noack2020/Draft/Submission/NatNeuro/revision/supplementary_tables/"/>
    </mc:Choice>
  </mc:AlternateContent>
  <xr:revisionPtr revIDLastSave="0" documentId="13_ncr:1_{2333E7B5-47AE-9D46-BF52-36E260CED6DE}" xr6:coauthVersionLast="47" xr6:coauthVersionMax="47" xr10:uidLastSave="{00000000-0000-0000-0000-000000000000}"/>
  <bookViews>
    <workbookView xWindow="9820" yWindow="460" windowWidth="35840" windowHeight="20540" activeTab="1" xr2:uid="{00000000-000D-0000-FFFF-FFFF00000000}"/>
  </bookViews>
  <sheets>
    <sheet name="scRNA-seq" sheetId="7" r:id="rId1"/>
    <sheet name="scATAC-seq" sheetId="8" r:id="rId2"/>
    <sheet name="MethylHiC" sheetId="1" r:id="rId3"/>
    <sheet name="HiC" sheetId="4" r:id="rId4"/>
    <sheet name="NOME-seq" sheetId="3" r:id="rId5"/>
    <sheet name="RNA-seq" sheetId="5" r:id="rId6"/>
    <sheet name="MPRA" sheetId="6" r:id="rId7"/>
  </sheets>
  <calcPr calcId="191029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O3" i="6" l="1"/>
  <c r="AM3" i="6"/>
  <c r="AK3" i="6"/>
  <c r="AI3" i="6"/>
  <c r="AF3" i="6"/>
  <c r="AD3" i="6"/>
  <c r="AB3" i="6"/>
  <c r="Z3" i="6"/>
  <c r="W3" i="6"/>
  <c r="U3" i="6"/>
  <c r="S3" i="6"/>
  <c r="Q3" i="6"/>
  <c r="N3" i="6"/>
  <c r="L3" i="6"/>
  <c r="J3" i="6"/>
  <c r="H3" i="6"/>
  <c r="E3" i="6"/>
  <c r="C3" i="6"/>
  <c r="E2" i="3"/>
  <c r="L5" i="4"/>
  <c r="L6" i="4"/>
  <c r="L4" i="4"/>
  <c r="L8" i="4"/>
  <c r="L7" i="4"/>
  <c r="L3" i="4"/>
  <c r="J5" i="4"/>
  <c r="J6" i="4"/>
  <c r="J4" i="4"/>
  <c r="J8" i="4"/>
  <c r="J7" i="4"/>
  <c r="J3" i="4"/>
  <c r="E5" i="4"/>
  <c r="E6" i="4"/>
  <c r="E4" i="4"/>
  <c r="E8" i="4"/>
  <c r="E7" i="4"/>
  <c r="E3" i="4"/>
  <c r="C5" i="4"/>
  <c r="C6" i="4"/>
  <c r="C4" i="4"/>
  <c r="C8" i="4"/>
  <c r="C7" i="4"/>
  <c r="C3" i="4"/>
  <c r="N5" i="4"/>
  <c r="N6" i="4"/>
  <c r="N4" i="4"/>
  <c r="N8" i="4"/>
  <c r="N7" i="4"/>
  <c r="N3" i="4"/>
  <c r="G3" i="4"/>
  <c r="G8" i="4"/>
  <c r="G7" i="4"/>
  <c r="G6" i="4"/>
  <c r="G5" i="4"/>
  <c r="G4" i="4"/>
  <c r="U5" i="1"/>
  <c r="U6" i="1"/>
  <c r="U4" i="1"/>
  <c r="U3" i="1"/>
  <c r="U8" i="1"/>
  <c r="U7" i="1"/>
  <c r="S5" i="1"/>
  <c r="S6" i="1"/>
  <c r="S4" i="1"/>
  <c r="S3" i="1"/>
  <c r="S8" i="1"/>
  <c r="S7" i="1"/>
  <c r="Q5" i="1"/>
  <c r="Q6" i="1"/>
  <c r="Q4" i="1"/>
  <c r="Q3" i="1"/>
  <c r="Q8" i="1"/>
  <c r="Q7" i="1"/>
  <c r="N5" i="1"/>
  <c r="N6" i="1"/>
  <c r="N4" i="1"/>
  <c r="N3" i="1"/>
  <c r="N8" i="1"/>
  <c r="N7" i="1"/>
  <c r="L5" i="1"/>
  <c r="L6" i="1"/>
  <c r="L4" i="1"/>
  <c r="J5" i="1"/>
  <c r="J6" i="1"/>
  <c r="J4" i="1"/>
  <c r="G5" i="1"/>
  <c r="G6" i="1"/>
  <c r="G4" i="1"/>
  <c r="E5" i="1"/>
  <c r="E6" i="1"/>
  <c r="E4" i="1"/>
  <c r="C5" i="1"/>
  <c r="C6" i="1"/>
  <c r="C4" i="1"/>
  <c r="L3" i="1"/>
  <c r="L8" i="1"/>
  <c r="L7" i="1"/>
  <c r="J3" i="1"/>
  <c r="J8" i="1"/>
  <c r="J7" i="1"/>
  <c r="G3" i="1"/>
  <c r="G8" i="1"/>
  <c r="G7" i="1"/>
  <c r="E7" i="1"/>
  <c r="E3" i="1"/>
  <c r="E8" i="1"/>
  <c r="C8" i="1"/>
  <c r="C7" i="1"/>
  <c r="C3" i="1"/>
</calcChain>
</file>

<file path=xl/sharedStrings.xml><?xml version="1.0" encoding="utf-8"?>
<sst xmlns="http://schemas.openxmlformats.org/spreadsheetml/2006/main" count="132" uniqueCount="62">
  <si>
    <t>NSC_rep1</t>
  </si>
  <si>
    <t>%</t>
  </si>
  <si>
    <t>NSC_rep2</t>
  </si>
  <si>
    <t>NSC_rep3</t>
  </si>
  <si>
    <t>IPC_rep1</t>
  </si>
  <si>
    <t>IPC_rep2</t>
  </si>
  <si>
    <t>IPC_rep3</t>
  </si>
  <si>
    <t>PN_rep1</t>
  </si>
  <si>
    <t>PN_rep2</t>
  </si>
  <si>
    <t>PN_rep3</t>
  </si>
  <si>
    <t>Sequenced Read Pairs</t>
  </si>
  <si>
    <t>Unique Reads (% of Seq. Read Pairs)</t>
  </si>
  <si>
    <t>Intra-fragment Reads (% of Unique Reads)</t>
  </si>
  <si>
    <t>MAPQ ≤30 (% of Unique Reads)</t>
  </si>
  <si>
    <t>Hi-C Contacts (% of Unique Reads)</t>
  </si>
  <si>
    <t>Inter-chromosomal (% of Hi-C Contacts)</t>
  </si>
  <si>
    <t>Intra-chromosomal (% of Hi-C Contacts)</t>
  </si>
  <si>
    <t>average CpG methylation (in %)</t>
  </si>
  <si>
    <t>number of CpGs with at least 1x coverage</t>
  </si>
  <si>
    <t>GFP_IUE_rep1</t>
  </si>
  <si>
    <t>GFP_IUE_rep2</t>
  </si>
  <si>
    <t>GFP_IUE_rep3</t>
  </si>
  <si>
    <t>Ngn2_IUE_rep1</t>
  </si>
  <si>
    <t>Ngn2_IUE_rep2</t>
  </si>
  <si>
    <t>Ngn2_IUE_rep3</t>
  </si>
  <si>
    <t>Uniquely aligned reads (% of all)</t>
  </si>
  <si>
    <t>Duplication (% of aligned)</t>
  </si>
  <si>
    <t>average GpC methylation (in %)</t>
  </si>
  <si>
    <t>number of GpCs with at least 1x coverage</t>
  </si>
  <si>
    <t>Sequenced Read</t>
  </si>
  <si>
    <t>Uniquely Aligned Reads (% of Seq. Read Pairs)</t>
  </si>
  <si>
    <t>CRS_BC_association_50bp</t>
  </si>
  <si>
    <t>CRS_BC_association_150bp</t>
  </si>
  <si>
    <t>MPRA_pool_RNA_rep1</t>
  </si>
  <si>
    <t>MPRA_pool_DNA_rep1</t>
  </si>
  <si>
    <t>MPRA_pool_RNA_rep2</t>
  </si>
  <si>
    <t>MPRA_pool_DNA_rep2</t>
  </si>
  <si>
    <t>MPRA_PAX6_RNA_rep1</t>
  </si>
  <si>
    <t>MPRA_PAX6_DNA_rep1</t>
  </si>
  <si>
    <t>MPRA_PAX6_RNA_rep2</t>
  </si>
  <si>
    <t>MPRA_PAX6_DNA_rep2</t>
  </si>
  <si>
    <t>MPRA_EOMES_RNA_rep1</t>
  </si>
  <si>
    <t>MPRA_EOMES_DNA_rep1</t>
  </si>
  <si>
    <t>MPRA_EOMES_RNA_rep2</t>
  </si>
  <si>
    <t>MPRA_EOMES_DNA_rep2</t>
  </si>
  <si>
    <t>MPRA_TUBB3_RNA_rep1</t>
  </si>
  <si>
    <t>MPRA_TUBB3_DNA_rep1</t>
  </si>
  <si>
    <t>MPRA_TUBB3_RNA_rep2</t>
  </si>
  <si>
    <t>MPRA_TUBB3_DNA_rep2</t>
  </si>
  <si>
    <t>Trimmed Read Pairs (% of Seq. Read Pairs)</t>
  </si>
  <si>
    <t>Replicate 1</t>
  </si>
  <si>
    <t>Replicate 2</t>
  </si>
  <si>
    <t>Sequenced Read Pairs (Cell Ranger)</t>
  </si>
  <si>
    <t>Mean Reads per Cell (Cell Ranger)</t>
  </si>
  <si>
    <t>Total Genes Detected (Cell Ranger)</t>
  </si>
  <si>
    <t>Mean Fragments per Cell (Cell Ranger)</t>
  </si>
  <si>
    <t>Number of Cells Passing Filtering</t>
  </si>
  <si>
    <t>Mean Number of UMIs per Cell</t>
  </si>
  <si>
    <t>Mean Number of Genes per cell</t>
  </si>
  <si>
    <t>Mean TSS Enrichment</t>
  </si>
  <si>
    <t>Reads Mapped to Genome in % (Cell Ranger)</t>
  </si>
  <si>
    <t>Fragments overlapping called peaks in % (Cell Ranger)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</si>
</sst>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2FFF12"/>
      <name val="Andale Mono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3" fontId="0" fillId="0" borderId="0" xfId="0" applyNumberFormat="1"/>
    <xf numFmtId="2" fontId="0" fillId="0" borderId="0" xfId="0" applyNumberFormat="1"/>
    <xf numFmtId="0" fontId="1" fillId="0" borderId="0" xfId="0" applyFont="1"/>
    <xf numFmtId="4" fontId="0" fillId="0" borderId="0" xfId="0" applyNumberFormat="1"/>
    <xf numFmtId="0" fontId="2" fillId="0" borderId="0" xfId="0" applyFont="1"/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1" xfId="0" applyNumberFormat="1" applyBorder="1"/>
    <xf numFmtId="2" fontId="0" fillId="0" borderId="0" xfId="0" applyNumberFormat="1" applyBorder="1"/>
    <xf numFmtId="3" fontId="0" fillId="0" borderId="0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5" xfId="0" applyNumberFormat="1" applyBorder="1"/>
    <xf numFmtId="0" fontId="2" fillId="0" borderId="6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/>
    <xf numFmtId="0" fontId="2" fillId="0" borderId="9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0" borderId="6" xfId="0" applyFont="1" applyBorder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2" fontId="2" fillId="0" borderId="7" xfId="0" applyNumberFormat="1" applyFont="1" applyBorder="1"/>
    <xf numFmtId="0" fontId="2" fillId="0" borderId="7" xfId="0" applyFont="1" applyBorder="1"/>
    <xf numFmtId="2" fontId="2" fillId="0" borderId="8" xfId="0" applyNumberFormat="1" applyFont="1" applyBorder="1"/>
    <xf numFmtId="3" fontId="0" fillId="0" borderId="9" xfId="0" applyNumberFormat="1" applyBorder="1"/>
    <xf numFmtId="2" fontId="0" fillId="0" borderId="11" xfId="0" applyNumberFormat="1" applyBorder="1"/>
    <xf numFmtId="3" fontId="0" fillId="0" borderId="11" xfId="0" applyNumberFormat="1" applyBorder="1"/>
    <xf numFmtId="2" fontId="0" fillId="0" borderId="10" xfId="0" applyNumberFormat="1" applyBorder="1"/>
    <xf numFmtId="2" fontId="2" fillId="0" borderId="11" xfId="0" applyNumberFormat="1" applyFont="1" applyBorder="1"/>
    <xf numFmtId="0" fontId="2" fillId="0" borderId="11" xfId="0" applyFont="1" applyBorder="1"/>
    <xf numFmtId="2" fontId="2" fillId="0" borderId="10" xfId="0" applyNumberFormat="1" applyFont="1" applyBorder="1"/>
    <xf numFmtId="0" fontId="0" fillId="0" borderId="0" xfId="0" applyFont="1" applyBorder="1"/>
    <xf numFmtId="0" fontId="0" fillId="0" borderId="0" xfId="0" applyBorder="1"/>
    <xf numFmtId="0" fontId="2" fillId="0" borderId="0" xfId="0" applyFont="1" applyBorder="1"/>
    <xf numFmtId="0" fontId="0" fillId="0" borderId="4" xfId="0" applyBorder="1"/>
    <xf numFmtId="0" fontId="2" fillId="0" borderId="10" xfId="0" applyFont="1" applyBorder="1"/>
    <xf numFmtId="0" fontId="2" fillId="0" borderId="5" xfId="0" applyFont="1" applyBorder="1"/>
    <xf numFmtId="0" fontId="2" fillId="0" borderId="2" xfId="0" applyFont="1" applyBorder="1"/>
    <xf numFmtId="3" fontId="0" fillId="0" borderId="12" xfId="0" applyNumberFormat="1" applyBorder="1"/>
    <xf numFmtId="2" fontId="2" fillId="0" borderId="13" xfId="0" applyNumberFormat="1" applyFont="1" applyBorder="1"/>
    <xf numFmtId="2" fontId="0" fillId="0" borderId="14" xfId="0" applyNumberFormat="1" applyBorder="1"/>
    <xf numFmtId="10" fontId="0" fillId="0" borderId="4" xfId="0" applyNumberFormat="1" applyBorder="1"/>
    <xf numFmtId="10" fontId="0" fillId="0" borderId="5" xfId="0" applyNumberFormat="1" applyBorder="1"/>
    <xf numFmtId="10" fontId="0" fillId="0" borderId="1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04D8-FD26-8742-B963-AE84F184B9F9}">
  <dimension ref="A1:C9"/>
  <sheetViews>
    <sheetView workbookViewId="0">
      <selection activeCell="C14" sqref="C14"/>
    </sheetView>
  </sheetViews>
  <sheetFormatPr baseColWidth="10" defaultRowHeight="16" x14ac:dyDescent="0.2"/>
  <cols>
    <col min="1" max="1" width="43" customWidth="1"/>
    <col min="2" max="2" width="33.1640625" customWidth="1"/>
    <col min="3" max="3" width="35.1640625" customWidth="1"/>
  </cols>
  <sheetData>
    <row r="1" spans="1:3" x14ac:dyDescent="0.2">
      <c r="B1" t="s">
        <v>50</v>
      </c>
      <c r="C1" t="s">
        <v>51</v>
      </c>
    </row>
    <row r="2" spans="1:3" x14ac:dyDescent="0.2">
      <c r="A2" s="5" t="s">
        <v>52</v>
      </c>
      <c r="B2" s="1">
        <v>486438135</v>
      </c>
      <c r="C2" s="1">
        <v>325352192</v>
      </c>
    </row>
    <row r="3" spans="1:3" x14ac:dyDescent="0.2">
      <c r="A3" s="5" t="s">
        <v>60</v>
      </c>
      <c r="B3" s="2">
        <v>96</v>
      </c>
      <c r="C3" s="2">
        <v>95.8</v>
      </c>
    </row>
    <row r="4" spans="1:3" x14ac:dyDescent="0.2">
      <c r="A4" s="5" t="s">
        <v>53</v>
      </c>
      <c r="B4" s="1">
        <v>89550</v>
      </c>
      <c r="C4" s="1">
        <v>60284</v>
      </c>
    </row>
    <row r="5" spans="1:3" x14ac:dyDescent="0.2">
      <c r="A5" s="5" t="s">
        <v>54</v>
      </c>
      <c r="B5" s="1">
        <v>19567</v>
      </c>
      <c r="C5" s="1">
        <v>19871</v>
      </c>
    </row>
    <row r="6" spans="1:3" x14ac:dyDescent="0.2">
      <c r="A6" s="24"/>
    </row>
    <row r="7" spans="1:3" x14ac:dyDescent="0.2">
      <c r="A7" s="5" t="s">
        <v>56</v>
      </c>
      <c r="B7">
        <v>3102</v>
      </c>
      <c r="C7">
        <v>4367</v>
      </c>
    </row>
    <row r="8" spans="1:3" x14ac:dyDescent="0.2">
      <c r="A8" s="5" t="s">
        <v>57</v>
      </c>
      <c r="B8" s="1">
        <v>19872</v>
      </c>
      <c r="C8" s="1">
        <v>16046</v>
      </c>
    </row>
    <row r="9" spans="1:3" x14ac:dyDescent="0.2">
      <c r="A9" s="5" t="s">
        <v>58</v>
      </c>
      <c r="B9">
        <v>4818</v>
      </c>
      <c r="C9">
        <v>4160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AEC0-40D6-6348-B041-69A865C96503}">
  <dimension ref="A1:C9"/>
  <sheetViews>
    <sheetView tabSelected="1" workbookViewId="0">
      <selection activeCell="C10" sqref="C10"/>
    </sheetView>
  </sheetViews>
  <sheetFormatPr baseColWidth="10" defaultRowHeight="16" x14ac:dyDescent="0.2"/>
  <cols>
    <col min="1" max="1" width="48.6640625" customWidth="1"/>
    <col min="2" max="2" width="33.5" customWidth="1"/>
    <col min="3" max="3" width="26" customWidth="1"/>
  </cols>
  <sheetData>
    <row r="1" spans="1:3" x14ac:dyDescent="0.2">
      <c r="B1" t="s">
        <v>50</v>
      </c>
      <c r="C1" t="s">
        <v>51</v>
      </c>
    </row>
    <row r="2" spans="1:3" x14ac:dyDescent="0.2">
      <c r="A2" s="5" t="s">
        <v>52</v>
      </c>
      <c r="B2" s="1">
        <v>415341783</v>
      </c>
      <c r="C2" s="1">
        <v>531981738</v>
      </c>
    </row>
    <row r="3" spans="1:3" x14ac:dyDescent="0.2">
      <c r="A3" s="5" t="s">
        <v>60</v>
      </c>
      <c r="B3">
        <v>89.9</v>
      </c>
      <c r="C3">
        <v>91.1</v>
      </c>
    </row>
    <row r="4" spans="1:3" x14ac:dyDescent="0.2">
      <c r="A4" s="5" t="s">
        <v>55</v>
      </c>
      <c r="B4" s="1">
        <v>60189</v>
      </c>
      <c r="C4" s="1">
        <v>40874</v>
      </c>
    </row>
    <row r="5" spans="1:3" x14ac:dyDescent="0.2">
      <c r="A5" s="5" t="s">
        <v>61</v>
      </c>
      <c r="B5">
        <v>67.900000000000006</v>
      </c>
      <c r="C5">
        <v>61.5</v>
      </c>
    </row>
    <row r="7" spans="1:3" x14ac:dyDescent="0.2">
      <c r="A7" s="5" t="s">
        <v>56</v>
      </c>
      <c r="B7">
        <v>2096</v>
      </c>
      <c r="C7">
        <v>3781</v>
      </c>
    </row>
    <row r="8" spans="1:3" x14ac:dyDescent="0.2">
      <c r="A8" s="5" t="s">
        <v>57</v>
      </c>
      <c r="B8" s="1">
        <v>60207</v>
      </c>
      <c r="C8" s="1">
        <v>44762</v>
      </c>
    </row>
    <row r="9" spans="1:3" x14ac:dyDescent="0.2">
      <c r="A9" s="5" t="s">
        <v>59</v>
      </c>
      <c r="B9">
        <v>12.627000000000001</v>
      </c>
      <c r="C9">
        <v>14.56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workbookViewId="0">
      <selection activeCell="A2" sqref="A2:A8"/>
    </sheetView>
  </sheetViews>
  <sheetFormatPr baseColWidth="10" defaultColWidth="11" defaultRowHeight="16" x14ac:dyDescent="0.2"/>
  <cols>
    <col min="1" max="1" width="39.33203125" customWidth="1"/>
    <col min="2" max="2" width="13.83203125" customWidth="1"/>
    <col min="3" max="3" width="10.83203125" style="2"/>
    <col min="4" max="4" width="12.1640625" customWidth="1"/>
    <col min="5" max="5" width="10.83203125" style="2"/>
    <col min="6" max="6" width="11.1640625" bestFit="1" customWidth="1"/>
    <col min="7" max="7" width="10.83203125" style="2"/>
    <col min="10" max="10" width="10.83203125" style="2"/>
    <col min="12" max="12" width="10.83203125" style="2"/>
    <col min="13" max="13" width="11.1640625" bestFit="1" customWidth="1"/>
    <col min="14" max="14" width="10.83203125" style="2"/>
    <col min="17" max="17" width="10.83203125" style="2"/>
    <col min="18" max="18" width="11.1640625" bestFit="1" customWidth="1"/>
    <col min="19" max="19" width="10.83203125" style="2"/>
    <col min="21" max="21" width="10.83203125" style="2"/>
  </cols>
  <sheetData>
    <row r="1" spans="1:21" x14ac:dyDescent="0.2">
      <c r="B1" s="18" t="s">
        <v>0</v>
      </c>
      <c r="C1" s="19" t="s">
        <v>1</v>
      </c>
      <c r="D1" s="20" t="s">
        <v>2</v>
      </c>
      <c r="E1" s="19" t="s">
        <v>1</v>
      </c>
      <c r="F1" s="20" t="s">
        <v>3</v>
      </c>
      <c r="G1" s="21" t="s">
        <v>1</v>
      </c>
      <c r="H1" s="23"/>
      <c r="I1" s="18" t="s">
        <v>4</v>
      </c>
      <c r="J1" s="19" t="s">
        <v>1</v>
      </c>
      <c r="K1" s="20" t="s">
        <v>5</v>
      </c>
      <c r="L1" s="19" t="s">
        <v>1</v>
      </c>
      <c r="M1" s="20" t="s">
        <v>6</v>
      </c>
      <c r="N1" s="21" t="s">
        <v>1</v>
      </c>
      <c r="O1" s="23"/>
      <c r="P1" s="18" t="s">
        <v>7</v>
      </c>
      <c r="Q1" s="19" t="s">
        <v>1</v>
      </c>
      <c r="R1" s="20" t="s">
        <v>8</v>
      </c>
      <c r="S1" s="19" t="s">
        <v>1</v>
      </c>
      <c r="T1" s="20" t="s">
        <v>9</v>
      </c>
      <c r="U1" s="21" t="s">
        <v>1</v>
      </c>
    </row>
    <row r="2" spans="1:21" x14ac:dyDescent="0.2">
      <c r="A2" s="5" t="s">
        <v>10</v>
      </c>
      <c r="B2" s="12">
        <v>318208728</v>
      </c>
      <c r="C2" s="13"/>
      <c r="D2" s="14">
        <v>316831157</v>
      </c>
      <c r="E2" s="13"/>
      <c r="F2" s="14">
        <v>347287030</v>
      </c>
      <c r="G2" s="15"/>
      <c r="I2" s="12">
        <v>360048767</v>
      </c>
      <c r="J2" s="13"/>
      <c r="K2" s="14">
        <v>293922478</v>
      </c>
      <c r="L2" s="13"/>
      <c r="M2" s="14">
        <v>381311841</v>
      </c>
      <c r="N2" s="15"/>
      <c r="P2" s="12">
        <v>340466348</v>
      </c>
      <c r="Q2" s="13"/>
      <c r="R2" s="14">
        <v>319872479</v>
      </c>
      <c r="S2" s="13"/>
      <c r="T2" s="14">
        <v>313246856</v>
      </c>
      <c r="U2" s="15"/>
    </row>
    <row r="3" spans="1:21" x14ac:dyDescent="0.2">
      <c r="A3" s="5" t="s">
        <v>11</v>
      </c>
      <c r="B3" s="12">
        <v>154856467</v>
      </c>
      <c r="C3" s="13">
        <f>B3/$B$2*100</f>
        <v>48.665059558014384</v>
      </c>
      <c r="D3" s="14">
        <v>174940886</v>
      </c>
      <c r="E3" s="13">
        <f>D3/$D$2*100</f>
        <v>55.215808841679035</v>
      </c>
      <c r="F3" s="14">
        <v>144099850</v>
      </c>
      <c r="G3" s="15">
        <f>F3/$F$2*100</f>
        <v>41.493012278633032</v>
      </c>
      <c r="I3" s="12">
        <v>159806238</v>
      </c>
      <c r="J3" s="13">
        <f>I3/$I$2*100</f>
        <v>44.384609154903728</v>
      </c>
      <c r="K3" s="14">
        <v>151904199</v>
      </c>
      <c r="L3" s="13">
        <f>K3/$K$2*100</f>
        <v>51.681722348571114</v>
      </c>
      <c r="M3" s="14">
        <v>155828488</v>
      </c>
      <c r="N3" s="15">
        <f>M3/$M$2*100</f>
        <v>40.866417258728667</v>
      </c>
      <c r="P3" s="12">
        <v>165282979</v>
      </c>
      <c r="Q3" s="13">
        <f>P3/$P$2*100</f>
        <v>48.546054542811966</v>
      </c>
      <c r="R3" s="14">
        <v>166697250</v>
      </c>
      <c r="S3" s="13">
        <f>R3/$R$2*100</f>
        <v>52.113658080600302</v>
      </c>
      <c r="T3" s="14">
        <v>134738786</v>
      </c>
      <c r="U3" s="15">
        <f>T3/$T$2*100</f>
        <v>43.013611603495235</v>
      </c>
    </row>
    <row r="4" spans="1:21" x14ac:dyDescent="0.2">
      <c r="A4" s="24" t="s">
        <v>12</v>
      </c>
      <c r="B4" s="12">
        <v>22086931</v>
      </c>
      <c r="C4" s="13">
        <f>B4/$B$3*100</f>
        <v>14.262840569648279</v>
      </c>
      <c r="D4" s="14">
        <v>35757977</v>
      </c>
      <c r="E4" s="13">
        <f>D4/$D$3*100</f>
        <v>20.440034241052146</v>
      </c>
      <c r="F4" s="14">
        <v>25138242</v>
      </c>
      <c r="G4" s="15">
        <f>F4/$F$3*100</f>
        <v>17.445016077393557</v>
      </c>
      <c r="I4" s="12">
        <v>28011206</v>
      </c>
      <c r="J4" s="13">
        <f>I4/$I$3*100</f>
        <v>17.528230656427819</v>
      </c>
      <c r="K4" s="14">
        <v>27280742</v>
      </c>
      <c r="L4" s="13">
        <f>K4/$K$3*100</f>
        <v>17.959175703892161</v>
      </c>
      <c r="M4" s="14">
        <v>26566018</v>
      </c>
      <c r="N4" s="15">
        <f>M4/$M$3*100</f>
        <v>17.048242167375712</v>
      </c>
      <c r="P4" s="12">
        <v>31904019</v>
      </c>
      <c r="Q4" s="13">
        <f>P4/$P$3*100</f>
        <v>19.302664553256875</v>
      </c>
      <c r="R4" s="14">
        <v>37510177</v>
      </c>
      <c r="S4" s="13">
        <f>R4/$R$3*100</f>
        <v>22.501977087204498</v>
      </c>
      <c r="T4" s="14">
        <v>26542207</v>
      </c>
      <c r="U4" s="15">
        <f>T4/$T$3*100</f>
        <v>19.699010053422924</v>
      </c>
    </row>
    <row r="5" spans="1:21" x14ac:dyDescent="0.2">
      <c r="A5" s="24" t="s">
        <v>13</v>
      </c>
      <c r="B5" s="12">
        <v>62314355</v>
      </c>
      <c r="C5" s="13">
        <f t="shared" ref="C5:C6" si="0">B5/$B$3*100</f>
        <v>40.240072763638601</v>
      </c>
      <c r="D5" s="14">
        <v>65670394</v>
      </c>
      <c r="E5" s="13">
        <f t="shared" ref="E5:E6" si="1">D5/$D$3*100</f>
        <v>37.538619759819895</v>
      </c>
      <c r="F5" s="14">
        <v>64296173</v>
      </c>
      <c r="G5" s="15">
        <f t="shared" ref="G5:G6" si="2">F5/$F$3*100</f>
        <v>44.619181074789459</v>
      </c>
      <c r="I5" s="12">
        <v>67557125</v>
      </c>
      <c r="J5" s="13">
        <f t="shared" ref="J5:J6" si="3">I5/$I$3*100</f>
        <v>42.274397949346628</v>
      </c>
      <c r="K5" s="14">
        <v>59909490</v>
      </c>
      <c r="L5" s="13">
        <f t="shared" ref="L5:L6" si="4">K5/$K$3*100</f>
        <v>39.438995363123567</v>
      </c>
      <c r="M5" s="14">
        <v>71151788</v>
      </c>
      <c r="N5" s="15">
        <f t="shared" ref="N5:N6" si="5">M5/$M$3*100</f>
        <v>45.660321108936124</v>
      </c>
      <c r="P5" s="12">
        <v>66072084</v>
      </c>
      <c r="Q5" s="13">
        <f t="shared" ref="Q5:Q6" si="6">P5/$P$3*100</f>
        <v>39.975128957471171</v>
      </c>
      <c r="R5" s="14">
        <v>66221351</v>
      </c>
      <c r="S5" s="13">
        <f t="shared" ref="S5:S6" si="7">R5/$R$3*100</f>
        <v>39.725520966902572</v>
      </c>
      <c r="T5" s="14">
        <v>59053762</v>
      </c>
      <c r="U5" s="15">
        <f t="shared" ref="U5:U6" si="8">T5/$T$3*100</f>
        <v>43.828331657968185</v>
      </c>
    </row>
    <row r="6" spans="1:21" x14ac:dyDescent="0.2">
      <c r="A6" s="5" t="s">
        <v>14</v>
      </c>
      <c r="B6" s="12">
        <v>70455181</v>
      </c>
      <c r="C6" s="13">
        <f t="shared" si="0"/>
        <v>45.497086666713116</v>
      </c>
      <c r="D6" s="14">
        <v>73512515</v>
      </c>
      <c r="E6" s="13">
        <f t="shared" si="1"/>
        <v>42.021345999127959</v>
      </c>
      <c r="F6" s="14">
        <v>54665435</v>
      </c>
      <c r="G6" s="15">
        <f t="shared" si="2"/>
        <v>37.935802847816987</v>
      </c>
      <c r="I6" s="12">
        <v>64237907</v>
      </c>
      <c r="J6" s="13">
        <f t="shared" si="3"/>
        <v>40.197371394225549</v>
      </c>
      <c r="K6" s="14">
        <v>64713967</v>
      </c>
      <c r="L6" s="13">
        <f t="shared" si="4"/>
        <v>42.601828932984269</v>
      </c>
      <c r="M6" s="14">
        <v>58110682</v>
      </c>
      <c r="N6" s="15">
        <f t="shared" si="5"/>
        <v>37.291436723688157</v>
      </c>
      <c r="P6" s="12">
        <v>67306876</v>
      </c>
      <c r="Q6" s="13">
        <f t="shared" si="6"/>
        <v>40.722206489271954</v>
      </c>
      <c r="R6" s="14">
        <v>62965722</v>
      </c>
      <c r="S6" s="13">
        <f t="shared" si="7"/>
        <v>37.772501945892927</v>
      </c>
      <c r="T6" s="14">
        <v>49142817</v>
      </c>
      <c r="U6" s="15">
        <f t="shared" si="8"/>
        <v>36.472658288608898</v>
      </c>
    </row>
    <row r="7" spans="1:21" x14ac:dyDescent="0.2">
      <c r="A7" s="24" t="s">
        <v>15</v>
      </c>
      <c r="B7" s="12">
        <v>12295646</v>
      </c>
      <c r="C7" s="13">
        <f>B7/B6*100</f>
        <v>17.451727219322592</v>
      </c>
      <c r="D7" s="14">
        <v>13193789</v>
      </c>
      <c r="E7" s="13">
        <f>D7/D6*100</f>
        <v>17.947677344463049</v>
      </c>
      <c r="F7" s="14">
        <v>9417689</v>
      </c>
      <c r="G7" s="15">
        <f>F7/F6*100</f>
        <v>17.227868030319339</v>
      </c>
      <c r="I7" s="12">
        <v>11981682</v>
      </c>
      <c r="J7" s="13">
        <f>I7/I6*100</f>
        <v>18.652042944051711</v>
      </c>
      <c r="K7" s="14">
        <v>12906125</v>
      </c>
      <c r="L7" s="13">
        <f>K7/K6*100</f>
        <v>19.9433377341865</v>
      </c>
      <c r="M7" s="14">
        <v>11608519</v>
      </c>
      <c r="N7" s="15">
        <f>M7/M6*100</f>
        <v>19.976566442637861</v>
      </c>
      <c r="P7" s="12">
        <v>13998071</v>
      </c>
      <c r="Q7" s="13">
        <f>P7/P6*100</f>
        <v>20.797386287843757</v>
      </c>
      <c r="R7" s="14">
        <v>12781877</v>
      </c>
      <c r="S7" s="13">
        <f>R7/R6*100</f>
        <v>20.299738641923298</v>
      </c>
      <c r="T7" s="14">
        <v>10000081</v>
      </c>
      <c r="U7" s="15">
        <f>T7/T6*100</f>
        <v>20.349018657192566</v>
      </c>
    </row>
    <row r="8" spans="1:21" x14ac:dyDescent="0.2">
      <c r="A8" s="5" t="s">
        <v>16</v>
      </c>
      <c r="B8" s="9">
        <v>58159535</v>
      </c>
      <c r="C8" s="16">
        <f>B8/B6*100</f>
        <v>82.548272780677408</v>
      </c>
      <c r="D8" s="10">
        <v>60318726</v>
      </c>
      <c r="E8" s="16">
        <f>D8/D6*100</f>
        <v>82.05232265553694</v>
      </c>
      <c r="F8" s="10">
        <v>45247746</v>
      </c>
      <c r="G8" s="17">
        <f>F8/F6*100</f>
        <v>82.772131969680657</v>
      </c>
      <c r="I8" s="9">
        <v>52256225</v>
      </c>
      <c r="J8" s="16">
        <f>I8/I6*100</f>
        <v>81.347957055948299</v>
      </c>
      <c r="K8" s="10">
        <v>51807842</v>
      </c>
      <c r="L8" s="16">
        <f>K8/K6*100</f>
        <v>80.0566622658135</v>
      </c>
      <c r="M8" s="10">
        <v>46502163</v>
      </c>
      <c r="N8" s="17">
        <f>M8/M6*100</f>
        <v>80.023433557362139</v>
      </c>
      <c r="P8" s="9">
        <v>53308805</v>
      </c>
      <c r="Q8" s="16">
        <f>P8/P6*100</f>
        <v>79.20261371215625</v>
      </c>
      <c r="R8" s="10">
        <v>50183845</v>
      </c>
      <c r="S8" s="16">
        <f>R8/R6*100</f>
        <v>79.700261358076702</v>
      </c>
      <c r="T8" s="10">
        <v>39142736</v>
      </c>
      <c r="U8" s="17">
        <f>T8/T6*100</f>
        <v>79.650981342807441</v>
      </c>
    </row>
    <row r="11" spans="1:21" x14ac:dyDescent="0.2">
      <c r="B11" s="18" t="s">
        <v>0</v>
      </c>
      <c r="C11" s="20" t="s">
        <v>2</v>
      </c>
      <c r="D11" s="22" t="s">
        <v>3</v>
      </c>
      <c r="E11" s="23"/>
      <c r="I11" s="18" t="s">
        <v>4</v>
      </c>
      <c r="J11" s="20" t="s">
        <v>5</v>
      </c>
      <c r="K11" s="22" t="s">
        <v>6</v>
      </c>
      <c r="P11" s="18" t="s">
        <v>7</v>
      </c>
      <c r="Q11" s="20" t="s">
        <v>8</v>
      </c>
      <c r="R11" s="22" t="s">
        <v>9</v>
      </c>
    </row>
    <row r="12" spans="1:21" x14ac:dyDescent="0.2">
      <c r="A12" s="5" t="s">
        <v>17</v>
      </c>
      <c r="B12" s="6">
        <v>74.762200000000007</v>
      </c>
      <c r="C12" s="7">
        <v>75.008399999999995</v>
      </c>
      <c r="D12" s="8">
        <v>75.261700000000005</v>
      </c>
      <c r="E12" s="4"/>
      <c r="I12" s="6">
        <v>75.405500000000004</v>
      </c>
      <c r="J12" s="7">
        <v>75.338399999999993</v>
      </c>
      <c r="K12" s="8">
        <v>75.605500000000006</v>
      </c>
      <c r="P12" s="6">
        <v>75.152699999999996</v>
      </c>
      <c r="Q12" s="7">
        <v>75.238399999999999</v>
      </c>
      <c r="R12" s="8">
        <v>75.387299999999996</v>
      </c>
    </row>
    <row r="13" spans="1:21" x14ac:dyDescent="0.2">
      <c r="A13" s="5" t="s">
        <v>18</v>
      </c>
      <c r="B13" s="9">
        <v>16639164</v>
      </c>
      <c r="C13" s="10">
        <v>16369535</v>
      </c>
      <c r="D13" s="11">
        <v>15704031</v>
      </c>
      <c r="E13" s="1"/>
      <c r="I13" s="9">
        <v>16253872</v>
      </c>
      <c r="J13" s="10">
        <v>16098773</v>
      </c>
      <c r="K13" s="11">
        <v>15936909</v>
      </c>
      <c r="P13" s="9">
        <v>17033201</v>
      </c>
      <c r="Q13" s="10">
        <v>17084213</v>
      </c>
      <c r="R13" s="11">
        <v>16138378</v>
      </c>
    </row>
    <row r="20" spans="2:2" x14ac:dyDescent="0.2">
      <c r="B20" s="3"/>
    </row>
    <row r="21" spans="2:2" x14ac:dyDescent="0.2">
      <c r="B21" s="3"/>
    </row>
    <row r="25" spans="2:2" x14ac:dyDescent="0.2">
      <c r="B25" s="3"/>
    </row>
    <row r="26" spans="2:2" x14ac:dyDescent="0.2">
      <c r="B26" s="3"/>
    </row>
    <row r="27" spans="2:2" x14ac:dyDescent="0.2">
      <c r="B27" s="3"/>
    </row>
    <row r="28" spans="2:2" x14ac:dyDescent="0.2">
      <c r="B28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"/>
  <sheetViews>
    <sheetView workbookViewId="0">
      <selection activeCell="B25" sqref="B25"/>
    </sheetView>
  </sheetViews>
  <sheetFormatPr baseColWidth="10" defaultColWidth="11" defaultRowHeight="16" x14ac:dyDescent="0.2"/>
  <cols>
    <col min="1" max="1" width="35.33203125" customWidth="1"/>
    <col min="2" max="2" width="16.33203125" customWidth="1"/>
    <col min="4" max="4" width="15.1640625" customWidth="1"/>
    <col min="6" max="6" width="13.5" customWidth="1"/>
    <col min="9" max="9" width="14.83203125" customWidth="1"/>
    <col min="11" max="11" width="15" customWidth="1"/>
    <col min="13" max="13" width="14.83203125" customWidth="1"/>
  </cols>
  <sheetData>
    <row r="1" spans="1:14" x14ac:dyDescent="0.2">
      <c r="B1" s="25" t="s">
        <v>19</v>
      </c>
      <c r="C1" s="41" t="s">
        <v>1</v>
      </c>
      <c r="D1" s="42" t="s">
        <v>20</v>
      </c>
      <c r="E1" s="41" t="s">
        <v>1</v>
      </c>
      <c r="F1" s="42" t="s">
        <v>21</v>
      </c>
      <c r="G1" s="43" t="s">
        <v>1</v>
      </c>
      <c r="I1" s="30" t="s">
        <v>22</v>
      </c>
      <c r="J1" s="35" t="s">
        <v>1</v>
      </c>
      <c r="K1" s="35" t="s">
        <v>23</v>
      </c>
      <c r="L1" s="34" t="s">
        <v>1</v>
      </c>
      <c r="M1" s="35" t="s">
        <v>24</v>
      </c>
      <c r="N1" s="36" t="s">
        <v>1</v>
      </c>
    </row>
    <row r="2" spans="1:14" x14ac:dyDescent="0.2">
      <c r="A2" s="5" t="s">
        <v>10</v>
      </c>
      <c r="B2" s="37">
        <v>468062856</v>
      </c>
      <c r="C2" s="38"/>
      <c r="D2" s="39">
        <v>432550927</v>
      </c>
      <c r="E2" s="38"/>
      <c r="F2" s="39">
        <v>366039345</v>
      </c>
      <c r="G2" s="40"/>
      <c r="I2" s="37">
        <v>523576999</v>
      </c>
      <c r="J2" s="38"/>
      <c r="K2" s="39">
        <v>695001608</v>
      </c>
      <c r="L2" s="38"/>
      <c r="M2" s="39">
        <v>384783831</v>
      </c>
      <c r="N2" s="33"/>
    </row>
    <row r="3" spans="1:14" x14ac:dyDescent="0.2">
      <c r="A3" s="5" t="s">
        <v>11</v>
      </c>
      <c r="B3" s="12">
        <v>400114841</v>
      </c>
      <c r="C3" s="13">
        <f>B3/B2*100</f>
        <v>85.483143101617955</v>
      </c>
      <c r="D3" s="14">
        <v>342318995</v>
      </c>
      <c r="E3" s="13">
        <f>D3/D2*100</f>
        <v>79.139581869396849</v>
      </c>
      <c r="F3" s="14">
        <v>315931189</v>
      </c>
      <c r="G3" s="15">
        <f>F3/F2*100</f>
        <v>86.310718592286847</v>
      </c>
      <c r="I3" s="12">
        <v>434791247</v>
      </c>
      <c r="J3" s="13">
        <f>I3/I2*100</f>
        <v>83.042465163753306</v>
      </c>
      <c r="K3" s="14">
        <v>569902267</v>
      </c>
      <c r="L3" s="13">
        <f>K3/K2*100</f>
        <v>82.000136465871307</v>
      </c>
      <c r="M3" s="14">
        <v>333839541</v>
      </c>
      <c r="N3" s="15">
        <f>M3/M2*100</f>
        <v>86.760283074368587</v>
      </c>
    </row>
    <row r="4" spans="1:14" x14ac:dyDescent="0.2">
      <c r="A4" s="24" t="s">
        <v>12</v>
      </c>
      <c r="B4" s="12">
        <v>3828887</v>
      </c>
      <c r="C4" s="13">
        <f>B4/$B$3*100</f>
        <v>0.95694700812160083</v>
      </c>
      <c r="D4" s="14">
        <v>9268523</v>
      </c>
      <c r="E4" s="13">
        <f>D4/$D$3*100</f>
        <v>2.7075690029996728</v>
      </c>
      <c r="F4" s="14">
        <v>3650495</v>
      </c>
      <c r="G4" s="15">
        <f>F4/$F$3*100</f>
        <v>1.1554715479515383</v>
      </c>
      <c r="I4" s="12">
        <v>11375711</v>
      </c>
      <c r="J4" s="13">
        <f>I4/$I$3*100</f>
        <v>2.6163615478671307</v>
      </c>
      <c r="K4" s="14">
        <v>4934365</v>
      </c>
      <c r="L4" s="13">
        <f>K4/$K$3*100</f>
        <v>0.86582652600678289</v>
      </c>
      <c r="M4" s="14">
        <v>7198146</v>
      </c>
      <c r="N4" s="15">
        <f>M4/$M$3*100</f>
        <v>2.1561693915700659</v>
      </c>
    </row>
    <row r="5" spans="1:14" x14ac:dyDescent="0.2">
      <c r="A5" s="24" t="s">
        <v>13</v>
      </c>
      <c r="B5" s="12">
        <v>93306927</v>
      </c>
      <c r="C5" s="13">
        <f t="shared" ref="C5:C6" si="0">B5/$B$3*100</f>
        <v>23.320036509218113</v>
      </c>
      <c r="D5" s="14">
        <v>81592601</v>
      </c>
      <c r="E5" s="13">
        <f t="shared" ref="E5:E6" si="1">D5/$D$3*100</f>
        <v>23.835253722920051</v>
      </c>
      <c r="F5" s="14">
        <v>71177374</v>
      </c>
      <c r="G5" s="15">
        <f>F5/$F$3*100</f>
        <v>22.529391360597831</v>
      </c>
      <c r="I5" s="12">
        <v>99056815</v>
      </c>
      <c r="J5" s="13">
        <f t="shared" ref="J5:J6" si="2">I5/$I$3*100</f>
        <v>22.782614802730837</v>
      </c>
      <c r="K5" s="14">
        <v>131930113</v>
      </c>
      <c r="L5" s="13">
        <f t="shared" ref="L5:L6" si="3">K5/$K$3*100</f>
        <v>23.149603123091278</v>
      </c>
      <c r="M5" s="14">
        <v>72526465</v>
      </c>
      <c r="N5" s="15">
        <f t="shared" ref="N5:N6" si="4">M5/$M$3*100</f>
        <v>21.72494749506021</v>
      </c>
    </row>
    <row r="6" spans="1:14" x14ac:dyDescent="0.2">
      <c r="A6" s="5" t="s">
        <v>14</v>
      </c>
      <c r="B6" s="12">
        <v>302979027</v>
      </c>
      <c r="C6" s="13">
        <f t="shared" si="0"/>
        <v>75.723016482660285</v>
      </c>
      <c r="D6" s="14">
        <v>251457871</v>
      </c>
      <c r="E6" s="13">
        <f t="shared" si="1"/>
        <v>73.45717727408028</v>
      </c>
      <c r="F6" s="14">
        <v>241103320</v>
      </c>
      <c r="G6" s="15">
        <f>F6/$F$3*100</f>
        <v>76.315137091450637</v>
      </c>
      <c r="I6" s="12">
        <v>324358721</v>
      </c>
      <c r="J6" s="13">
        <f t="shared" si="2"/>
        <v>74.601023649402038</v>
      </c>
      <c r="K6" s="14">
        <v>433037789</v>
      </c>
      <c r="L6" s="13">
        <f t="shared" si="3"/>
        <v>75.984570350901933</v>
      </c>
      <c r="M6" s="14">
        <v>254114930</v>
      </c>
      <c r="N6" s="15">
        <f t="shared" si="4"/>
        <v>76.118883113369733</v>
      </c>
    </row>
    <row r="7" spans="1:14" x14ac:dyDescent="0.2">
      <c r="A7" s="24" t="s">
        <v>15</v>
      </c>
      <c r="B7" s="12">
        <v>60126554</v>
      </c>
      <c r="C7" s="13">
        <f>B7/B6*100</f>
        <v>19.845120830756379</v>
      </c>
      <c r="D7" s="14">
        <v>59670664</v>
      </c>
      <c r="E7" s="13">
        <f>D7/D6*100</f>
        <v>23.729885154400275</v>
      </c>
      <c r="F7" s="14">
        <v>49880218</v>
      </c>
      <c r="G7" s="15">
        <f>F7/F6*100</f>
        <v>20.688316527536827</v>
      </c>
      <c r="I7" s="12">
        <v>71172252</v>
      </c>
      <c r="J7" s="13">
        <f>I7/I6*100</f>
        <v>21.942450562320477</v>
      </c>
      <c r="K7" s="14">
        <v>91618126</v>
      </c>
      <c r="L7" s="13">
        <f>K7/K6*100</f>
        <v>21.157074123154644</v>
      </c>
      <c r="M7" s="14">
        <v>51987804</v>
      </c>
      <c r="N7" s="15">
        <f>M7/M6*100</f>
        <v>20.458382354787261</v>
      </c>
    </row>
    <row r="8" spans="1:14" x14ac:dyDescent="0.2">
      <c r="A8" s="5" t="s">
        <v>16</v>
      </c>
      <c r="B8" s="28">
        <v>242852473</v>
      </c>
      <c r="C8" s="16">
        <f>B8/B6*100</f>
        <v>80.154879169243614</v>
      </c>
      <c r="D8" s="10">
        <v>191787207</v>
      </c>
      <c r="E8" s="16">
        <f>D8/D6*100</f>
        <v>76.270114845599721</v>
      </c>
      <c r="F8" s="10">
        <v>191223102</v>
      </c>
      <c r="G8" s="17">
        <f>F8/F6*100</f>
        <v>79.311683472463173</v>
      </c>
      <c r="I8" s="9">
        <v>253186469</v>
      </c>
      <c r="J8" s="16">
        <f>I8/I6*100</f>
        <v>78.057549437679526</v>
      </c>
      <c r="K8" s="10">
        <v>341419663</v>
      </c>
      <c r="L8" s="16">
        <f>K8/K6*100</f>
        <v>78.842925876845356</v>
      </c>
      <c r="M8" s="10">
        <v>202127126</v>
      </c>
      <c r="N8" s="17">
        <f>M8/M6*100</f>
        <v>79.541617645212739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E15" sqref="E15"/>
    </sheetView>
  </sheetViews>
  <sheetFormatPr baseColWidth="10" defaultColWidth="11" defaultRowHeight="16" x14ac:dyDescent="0.2"/>
  <cols>
    <col min="1" max="1" width="35.5" customWidth="1"/>
    <col min="2" max="2" width="16.83203125" bestFit="1" customWidth="1"/>
    <col min="3" max="3" width="12.6640625" customWidth="1"/>
    <col min="5" max="6" width="14" customWidth="1"/>
  </cols>
  <sheetData>
    <row r="1" spans="1:6" x14ac:dyDescent="0.2">
      <c r="B1" s="30" t="s">
        <v>19</v>
      </c>
      <c r="C1" s="31" t="s">
        <v>20</v>
      </c>
      <c r="D1" s="5"/>
      <c r="E1" s="30" t="s">
        <v>22</v>
      </c>
      <c r="F1" s="31" t="s">
        <v>23</v>
      </c>
    </row>
    <row r="2" spans="1:6" x14ac:dyDescent="0.2">
      <c r="A2" s="48" t="s">
        <v>10</v>
      </c>
      <c r="B2" s="32">
        <v>215470230</v>
      </c>
      <c r="C2" s="33">
        <v>257440082</v>
      </c>
      <c r="E2" s="32">
        <f>112029524+110980250</f>
        <v>223009774</v>
      </c>
      <c r="F2" s="33">
        <v>236657166</v>
      </c>
    </row>
    <row r="3" spans="1:6" x14ac:dyDescent="0.2">
      <c r="A3" s="50" t="s">
        <v>25</v>
      </c>
      <c r="B3" s="45">
        <v>72.3</v>
      </c>
      <c r="C3" s="27">
        <v>71.599999999999994</v>
      </c>
      <c r="E3" s="26">
        <v>72.099999999999994</v>
      </c>
      <c r="F3" s="27">
        <v>73.599999999999994</v>
      </c>
    </row>
    <row r="4" spans="1:6" x14ac:dyDescent="0.2">
      <c r="A4" s="49" t="s">
        <v>26</v>
      </c>
      <c r="B4" s="26">
        <v>18.399999999999999</v>
      </c>
      <c r="C4" s="27">
        <v>21.7</v>
      </c>
      <c r="E4" s="26">
        <v>23.4</v>
      </c>
      <c r="F4" s="27">
        <v>15.7</v>
      </c>
    </row>
    <row r="5" spans="1:6" x14ac:dyDescent="0.2">
      <c r="A5" s="5" t="s">
        <v>17</v>
      </c>
      <c r="B5" s="32">
        <v>77.19</v>
      </c>
      <c r="C5" s="33">
        <v>77.47</v>
      </c>
      <c r="E5" s="32">
        <v>77.48</v>
      </c>
      <c r="F5" s="33">
        <v>77.58</v>
      </c>
    </row>
    <row r="6" spans="1:6" x14ac:dyDescent="0.2">
      <c r="A6" s="5" t="s">
        <v>27</v>
      </c>
      <c r="B6" s="26">
        <v>4.99</v>
      </c>
      <c r="C6" s="27">
        <v>5.44</v>
      </c>
      <c r="E6" s="26">
        <v>4.7</v>
      </c>
      <c r="F6" s="27">
        <v>5.25</v>
      </c>
    </row>
    <row r="7" spans="1:6" x14ac:dyDescent="0.2">
      <c r="A7" s="5" t="s">
        <v>18</v>
      </c>
      <c r="B7" s="26">
        <v>20717477</v>
      </c>
      <c r="C7" s="27">
        <v>20845957</v>
      </c>
      <c r="E7" s="26">
        <v>20562243</v>
      </c>
      <c r="F7" s="27">
        <v>20857070</v>
      </c>
    </row>
    <row r="8" spans="1:6" x14ac:dyDescent="0.2">
      <c r="A8" s="49" t="s">
        <v>28</v>
      </c>
      <c r="B8" s="28">
        <v>190053804</v>
      </c>
      <c r="C8" s="29">
        <v>191202701</v>
      </c>
      <c r="E8" s="28">
        <v>188627355</v>
      </c>
      <c r="F8" s="29">
        <v>191294593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"/>
  <sheetViews>
    <sheetView workbookViewId="0">
      <selection activeCell="B10" sqref="B10"/>
    </sheetView>
  </sheetViews>
  <sheetFormatPr baseColWidth="10" defaultColWidth="11" defaultRowHeight="16" x14ac:dyDescent="0.2"/>
  <cols>
    <col min="1" max="1" width="39.1640625" bestFit="1" customWidth="1"/>
    <col min="2" max="2" width="14.6640625" customWidth="1"/>
    <col min="4" max="4" width="15.33203125" customWidth="1"/>
    <col min="7" max="7" width="13.6640625" customWidth="1"/>
    <col min="9" max="9" width="15.6640625" customWidth="1"/>
  </cols>
  <sheetData>
    <row r="1" spans="1:10" x14ac:dyDescent="0.2">
      <c r="B1" s="30" t="s">
        <v>19</v>
      </c>
      <c r="C1" s="34" t="s">
        <v>1</v>
      </c>
      <c r="D1" s="35" t="s">
        <v>20</v>
      </c>
      <c r="E1" s="36" t="s">
        <v>1</v>
      </c>
      <c r="F1" s="45"/>
      <c r="G1" s="30" t="s">
        <v>22</v>
      </c>
      <c r="H1" s="35" t="s">
        <v>1</v>
      </c>
      <c r="I1" s="35" t="s">
        <v>23</v>
      </c>
      <c r="J1" s="36" t="s">
        <v>1</v>
      </c>
    </row>
    <row r="2" spans="1:10" x14ac:dyDescent="0.2">
      <c r="A2" s="5" t="s">
        <v>29</v>
      </c>
      <c r="B2" s="12">
        <v>72414343</v>
      </c>
      <c r="C2" s="45"/>
      <c r="D2" s="14">
        <v>70795109</v>
      </c>
      <c r="E2" s="15"/>
      <c r="F2" s="45"/>
      <c r="G2" s="12">
        <v>89318694</v>
      </c>
      <c r="H2" s="13"/>
      <c r="I2" s="14">
        <v>77647448</v>
      </c>
      <c r="J2" s="15"/>
    </row>
    <row r="3" spans="1:10" x14ac:dyDescent="0.2">
      <c r="A3" s="5" t="s">
        <v>30</v>
      </c>
      <c r="B3" s="9">
        <v>53760662</v>
      </c>
      <c r="C3" s="47">
        <v>74.239999999999995</v>
      </c>
      <c r="D3" s="10">
        <v>53154393</v>
      </c>
      <c r="E3" s="17">
        <v>75.08</v>
      </c>
      <c r="F3" s="45"/>
      <c r="G3" s="9">
        <v>66206330</v>
      </c>
      <c r="H3" s="16">
        <v>74.12</v>
      </c>
      <c r="I3" s="10">
        <v>55128814</v>
      </c>
      <c r="J3" s="17">
        <v>71</v>
      </c>
    </row>
    <row r="4" spans="1:10" x14ac:dyDescent="0.2">
      <c r="A4" s="44"/>
      <c r="B4" s="14"/>
      <c r="C4" s="13"/>
      <c r="D4" s="14"/>
      <c r="E4" s="13"/>
      <c r="F4" s="45"/>
      <c r="G4" s="14"/>
      <c r="H4" s="13"/>
      <c r="I4" s="14"/>
      <c r="J4" s="13"/>
    </row>
    <row r="5" spans="1:10" x14ac:dyDescent="0.2">
      <c r="A5" s="44"/>
      <c r="B5" s="14"/>
      <c r="C5" s="13"/>
      <c r="D5" s="14"/>
      <c r="E5" s="13"/>
      <c r="F5" s="45"/>
      <c r="G5" s="14"/>
      <c r="H5" s="13"/>
      <c r="I5" s="14"/>
      <c r="J5" s="13"/>
    </row>
    <row r="6" spans="1:10" x14ac:dyDescent="0.2">
      <c r="A6" s="46"/>
      <c r="B6" s="14"/>
      <c r="C6" s="13"/>
      <c r="D6" s="14"/>
      <c r="E6" s="13"/>
      <c r="F6" s="45"/>
      <c r="G6" s="14"/>
      <c r="H6" s="13"/>
      <c r="I6" s="14"/>
      <c r="J6" s="13"/>
    </row>
    <row r="7" spans="1:10" x14ac:dyDescent="0.2">
      <c r="A7" s="44"/>
      <c r="B7" s="14"/>
      <c r="C7" s="13"/>
      <c r="D7" s="14"/>
      <c r="E7" s="13"/>
      <c r="F7" s="45"/>
      <c r="G7" s="14"/>
      <c r="H7" s="13"/>
      <c r="I7" s="14"/>
      <c r="J7" s="13"/>
    </row>
    <row r="8" spans="1:10" x14ac:dyDescent="0.2">
      <c r="A8" s="46"/>
      <c r="B8" s="45"/>
      <c r="C8" s="13"/>
      <c r="D8" s="14"/>
      <c r="E8" s="13"/>
      <c r="F8" s="45"/>
      <c r="G8" s="14"/>
      <c r="H8" s="13"/>
      <c r="I8" s="14"/>
      <c r="J8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BB55-27F2-46B8-93F6-6BC0EF25DC03}">
  <dimension ref="A1:AO8"/>
  <sheetViews>
    <sheetView workbookViewId="0">
      <selection activeCell="D3" sqref="D3"/>
    </sheetView>
  </sheetViews>
  <sheetFormatPr baseColWidth="10" defaultColWidth="11" defaultRowHeight="16" x14ac:dyDescent="0.2"/>
  <cols>
    <col min="1" max="1" width="41" bestFit="1" customWidth="1"/>
    <col min="2" max="2" width="22.6640625" bestFit="1" customWidth="1"/>
    <col min="3" max="3" width="9"/>
    <col min="4" max="4" width="23.6640625" bestFit="1" customWidth="1"/>
    <col min="5" max="6" width="9"/>
    <col min="7" max="7" width="21.1640625" bestFit="1" customWidth="1"/>
    <col min="8" max="8" width="9"/>
    <col min="9" max="9" width="21.1640625" bestFit="1" customWidth="1"/>
    <col min="11" max="11" width="21" bestFit="1" customWidth="1"/>
    <col min="13" max="13" width="21.1640625" bestFit="1" customWidth="1"/>
    <col min="16" max="16" width="21" bestFit="1" customWidth="1"/>
    <col min="18" max="18" width="21.1640625" bestFit="1" customWidth="1"/>
    <col min="20" max="20" width="21" bestFit="1" customWidth="1"/>
    <col min="22" max="22" width="21.1640625" bestFit="1" customWidth="1"/>
    <col min="25" max="25" width="23.33203125" bestFit="1" customWidth="1"/>
    <col min="27" max="27" width="23.5" bestFit="1" customWidth="1"/>
    <col min="29" max="29" width="23.33203125" bestFit="1" customWidth="1"/>
    <col min="31" max="31" width="23.5" bestFit="1" customWidth="1"/>
    <col min="34" max="34" width="23.33203125" bestFit="1" customWidth="1"/>
    <col min="36" max="36" width="23.5" bestFit="1" customWidth="1"/>
    <col min="38" max="38" width="23.33203125" bestFit="1" customWidth="1"/>
    <col min="40" max="40" width="23.5" bestFit="1" customWidth="1"/>
  </cols>
  <sheetData>
    <row r="1" spans="1:41" x14ac:dyDescent="0.2">
      <c r="B1" s="30" t="s">
        <v>31</v>
      </c>
      <c r="C1" s="34" t="s">
        <v>1</v>
      </c>
      <c r="D1" s="30" t="s">
        <v>32</v>
      </c>
      <c r="E1" s="36" t="s">
        <v>1</v>
      </c>
      <c r="F1" s="45"/>
      <c r="G1" s="30" t="s">
        <v>33</v>
      </c>
      <c r="H1" s="35" t="s">
        <v>1</v>
      </c>
      <c r="I1" s="35" t="s">
        <v>34</v>
      </c>
      <c r="J1" s="34" t="s">
        <v>1</v>
      </c>
      <c r="K1" s="35" t="s">
        <v>35</v>
      </c>
      <c r="L1" s="35" t="s">
        <v>1</v>
      </c>
      <c r="M1" s="35" t="s">
        <v>36</v>
      </c>
      <c r="N1" s="52" t="s">
        <v>1</v>
      </c>
      <c r="P1" s="30" t="s">
        <v>37</v>
      </c>
      <c r="Q1" s="35" t="s">
        <v>1</v>
      </c>
      <c r="R1" s="35" t="s">
        <v>38</v>
      </c>
      <c r="S1" s="34" t="s">
        <v>1</v>
      </c>
      <c r="T1" s="35" t="s">
        <v>39</v>
      </c>
      <c r="U1" s="35" t="s">
        <v>1</v>
      </c>
      <c r="V1" s="35" t="s">
        <v>40</v>
      </c>
      <c r="W1" s="52" t="s">
        <v>1</v>
      </c>
      <c r="Y1" s="30" t="s">
        <v>41</v>
      </c>
      <c r="Z1" s="35" t="s">
        <v>1</v>
      </c>
      <c r="AA1" s="35" t="s">
        <v>42</v>
      </c>
      <c r="AB1" s="34" t="s">
        <v>1</v>
      </c>
      <c r="AC1" s="35" t="s">
        <v>43</v>
      </c>
      <c r="AD1" s="35" t="s">
        <v>1</v>
      </c>
      <c r="AE1" s="35" t="s">
        <v>44</v>
      </c>
      <c r="AF1" s="52" t="s">
        <v>1</v>
      </c>
      <c r="AH1" s="30" t="s">
        <v>45</v>
      </c>
      <c r="AI1" s="35" t="s">
        <v>1</v>
      </c>
      <c r="AJ1" s="35" t="s">
        <v>46</v>
      </c>
      <c r="AK1" s="34" t="s">
        <v>1</v>
      </c>
      <c r="AL1" s="35" t="s">
        <v>47</v>
      </c>
      <c r="AM1" s="35" t="s">
        <v>1</v>
      </c>
      <c r="AN1" s="35" t="s">
        <v>48</v>
      </c>
      <c r="AO1" s="52" t="s">
        <v>1</v>
      </c>
    </row>
    <row r="2" spans="1:41" x14ac:dyDescent="0.2">
      <c r="A2" s="5" t="s">
        <v>10</v>
      </c>
      <c r="B2" s="12">
        <v>21174451</v>
      </c>
      <c r="C2" s="45"/>
      <c r="D2" s="14">
        <v>38288362</v>
      </c>
      <c r="E2" s="15"/>
      <c r="F2" s="45"/>
      <c r="G2" s="12">
        <v>115525841</v>
      </c>
      <c r="H2" s="13"/>
      <c r="I2" s="14">
        <v>31170012</v>
      </c>
      <c r="J2" s="13"/>
      <c r="K2" s="14">
        <v>111311969</v>
      </c>
      <c r="L2" s="13"/>
      <c r="M2" s="14">
        <v>33013742</v>
      </c>
      <c r="N2" s="53"/>
      <c r="P2" s="12">
        <v>64219469</v>
      </c>
      <c r="Q2" s="13"/>
      <c r="R2" s="14">
        <v>24640899</v>
      </c>
      <c r="S2" s="13"/>
      <c r="T2" s="14">
        <v>63842171</v>
      </c>
      <c r="U2" s="13"/>
      <c r="V2" s="14">
        <v>18807287</v>
      </c>
      <c r="W2" s="53"/>
      <c r="Y2" s="12">
        <v>57679840</v>
      </c>
      <c r="Z2" s="13"/>
      <c r="AA2" s="14">
        <v>21126674</v>
      </c>
      <c r="AB2" s="13"/>
      <c r="AC2" s="14">
        <v>57632950</v>
      </c>
      <c r="AD2" s="13"/>
      <c r="AE2" s="14">
        <v>19511166</v>
      </c>
      <c r="AF2" s="53"/>
      <c r="AH2" s="12">
        <v>52630202</v>
      </c>
      <c r="AI2" s="13"/>
      <c r="AJ2" s="14">
        <v>17146390</v>
      </c>
      <c r="AK2" s="13"/>
      <c r="AL2" s="14">
        <v>64430493</v>
      </c>
      <c r="AM2" s="13"/>
      <c r="AN2" s="14">
        <v>16399889</v>
      </c>
      <c r="AO2" s="53"/>
    </row>
    <row r="3" spans="1:41" x14ac:dyDescent="0.2">
      <c r="A3" s="5" t="s">
        <v>49</v>
      </c>
      <c r="B3" s="51">
        <v>19852627</v>
      </c>
      <c r="C3" s="54">
        <f>B3/B2</f>
        <v>0.93757457985569492</v>
      </c>
      <c r="D3" s="10">
        <v>37132193</v>
      </c>
      <c r="E3" s="55">
        <f>D3/D2</f>
        <v>0.96980364425096066</v>
      </c>
      <c r="F3" s="45"/>
      <c r="G3" s="9">
        <v>112406162</v>
      </c>
      <c r="H3" s="54">
        <f>G3/G2</f>
        <v>0.97299583389312871</v>
      </c>
      <c r="I3" s="10">
        <v>30483191</v>
      </c>
      <c r="J3" s="54">
        <f>I3/I2</f>
        <v>0.97796532770022671</v>
      </c>
      <c r="K3" s="10">
        <v>108088087</v>
      </c>
      <c r="L3" s="54">
        <f>K3/K2</f>
        <v>0.97103741826721257</v>
      </c>
      <c r="M3" s="10">
        <v>32209956</v>
      </c>
      <c r="N3" s="56">
        <f>M3/M2</f>
        <v>0.97565298717122095</v>
      </c>
      <c r="P3" s="9">
        <v>51775421</v>
      </c>
      <c r="Q3" s="54">
        <f>P3/P2</f>
        <v>0.80622623958475892</v>
      </c>
      <c r="R3" s="10">
        <v>24128149</v>
      </c>
      <c r="S3" s="54">
        <f>R3/R2</f>
        <v>0.97919110012991006</v>
      </c>
      <c r="T3" s="10">
        <v>49975573</v>
      </c>
      <c r="U3" s="54">
        <f>T3/T2</f>
        <v>0.78279877105056472</v>
      </c>
      <c r="V3" s="10">
        <v>18313640</v>
      </c>
      <c r="W3" s="56">
        <f>V3/V2</f>
        <v>0.97375235460595677</v>
      </c>
      <c r="Y3" s="9">
        <v>55218806</v>
      </c>
      <c r="Z3" s="54">
        <f>Y3/Y2</f>
        <v>0.95733285667921408</v>
      </c>
      <c r="AA3" s="10">
        <v>20728314</v>
      </c>
      <c r="AB3" s="54">
        <f>AA3/AA2</f>
        <v>0.98114421607490132</v>
      </c>
      <c r="AC3" s="10">
        <v>54795704</v>
      </c>
      <c r="AD3" s="54">
        <f>AC3/AC2</f>
        <v>0.95077041865807665</v>
      </c>
      <c r="AE3" s="10">
        <v>19121146</v>
      </c>
      <c r="AF3" s="56">
        <f>AE3/AE2</f>
        <v>0.98001042069961375</v>
      </c>
      <c r="AH3" s="9">
        <v>47335867</v>
      </c>
      <c r="AI3" s="54">
        <f>AH3/AH2</f>
        <v>0.89940500323369466</v>
      </c>
      <c r="AJ3" s="10">
        <v>16818507</v>
      </c>
      <c r="AK3" s="54">
        <f>AJ3/AJ2</f>
        <v>0.98087743250911708</v>
      </c>
      <c r="AL3" s="10">
        <v>52623657</v>
      </c>
      <c r="AM3" s="54">
        <f>AL3/AL2</f>
        <v>0.81675080462289806</v>
      </c>
      <c r="AN3" s="10">
        <v>16037015</v>
      </c>
      <c r="AO3" s="56">
        <f>AN3/AN2</f>
        <v>0.9778733868259718</v>
      </c>
    </row>
    <row r="4" spans="1:41" x14ac:dyDescent="0.2">
      <c r="A4" s="44"/>
      <c r="B4" s="14"/>
      <c r="C4" s="13"/>
      <c r="D4" s="14"/>
      <c r="E4" s="13"/>
      <c r="F4" s="45"/>
      <c r="G4" s="14"/>
      <c r="H4" s="13"/>
      <c r="I4" s="14"/>
      <c r="J4" s="13"/>
    </row>
    <row r="5" spans="1:41" x14ac:dyDescent="0.2">
      <c r="A5" s="44"/>
      <c r="B5" s="14"/>
      <c r="C5" s="13"/>
      <c r="D5" s="14"/>
      <c r="E5" s="13"/>
      <c r="F5" s="45"/>
      <c r="G5" s="14"/>
      <c r="H5" s="13"/>
      <c r="I5" s="14"/>
      <c r="J5" s="13"/>
    </row>
    <row r="6" spans="1:41" x14ac:dyDescent="0.2">
      <c r="A6" s="46"/>
      <c r="B6" s="14"/>
      <c r="C6" s="13"/>
      <c r="D6" s="14"/>
      <c r="E6" s="13"/>
      <c r="F6" s="45"/>
      <c r="G6" s="14"/>
      <c r="H6" s="13"/>
      <c r="I6" s="14"/>
      <c r="J6" s="13"/>
    </row>
    <row r="7" spans="1:41" x14ac:dyDescent="0.2">
      <c r="A7" s="44"/>
      <c r="B7" s="14"/>
      <c r="C7" s="13"/>
      <c r="D7" s="14"/>
      <c r="E7" s="13"/>
      <c r="F7" s="45"/>
      <c r="G7" s="14"/>
      <c r="H7" s="13"/>
      <c r="I7" s="14"/>
      <c r="J7" s="13"/>
    </row>
    <row r="8" spans="1:41" x14ac:dyDescent="0.2">
      <c r="A8" s="46"/>
      <c r="B8" s="45"/>
      <c r="C8" s="13"/>
      <c r="D8" s="14"/>
      <c r="E8" s="13"/>
      <c r="F8" s="45"/>
      <c r="G8" s="14"/>
      <c r="H8" s="13"/>
      <c r="I8" s="14"/>
      <c r="J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scRNA-seq</vt:lpstr>
      <vt:lpstr>scATAC-seq</vt:lpstr>
      <vt:lpstr>MethylHiC</vt:lpstr>
      <vt:lpstr>HiC</vt:lpstr>
      <vt:lpstr>NOME-seq</vt:lpstr>
      <vt:lpstr>RNA-seq</vt:lpstr>
      <vt:lpstr>MPRA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Boyan Bonev</cp:lastModifiedBy>
  <cp:revision/>
  <dcterms:created xsi:type="dcterms:W3CDTF">2020-07-22T13:12:31Z</dcterms:created>
  <dcterms:modified xsi:type="dcterms:W3CDTF">2021-08-31T09:32:54Z</dcterms:modified>
  <cp:category/>
  <cp:contentStatus/>
</cp:coreProperties>
</file>