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Rob\_Papers\_PUBLISHED\2024 Martin et al. Nat Neurosci\"/>
    </mc:Choice>
  </mc:AlternateContent>
  <bookViews>
    <workbookView xWindow="0" yWindow="0" windowWidth="23040" windowHeight="10608" tabRatio="802"/>
  </bookViews>
  <sheets>
    <sheet name="fig 1d" sheetId="2" r:id="rId1"/>
    <sheet name="fig 1e" sheetId="3" r:id="rId2"/>
    <sheet name="fig 1f" sheetId="5" r:id="rId3"/>
    <sheet name="fig 1g" sheetId="105" r:id="rId4"/>
    <sheet name="fig 1h" sheetId="106" r:id="rId5"/>
    <sheet name="fig 1i" sheetId="6" r:id="rId6"/>
    <sheet name="fig 1j" sheetId="4" r:id="rId7"/>
    <sheet name="fig 1k" sheetId="107" r:id="rId8"/>
    <sheet name="fig 1l" sheetId="108" r:id="rId9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08" l="1"/>
  <c r="E42" i="108"/>
  <c r="G42" i="108"/>
  <c r="H42" i="108"/>
  <c r="I42" i="108"/>
  <c r="K42" i="108"/>
  <c r="L42" i="108"/>
  <c r="M42" i="108"/>
  <c r="D41" i="108"/>
  <c r="E41" i="108"/>
  <c r="G41" i="108"/>
  <c r="H41" i="108"/>
  <c r="I41" i="108"/>
  <c r="K41" i="108"/>
  <c r="L41" i="108"/>
  <c r="M41" i="108"/>
  <c r="C42" i="108"/>
  <c r="C41" i="108"/>
  <c r="L126" i="107"/>
  <c r="M126" i="107"/>
  <c r="N126" i="107"/>
  <c r="O126" i="107"/>
  <c r="P126" i="107"/>
  <c r="Q126" i="107"/>
  <c r="R126" i="107"/>
  <c r="S126" i="107"/>
  <c r="T126" i="107"/>
  <c r="U126" i="107"/>
  <c r="V126" i="107"/>
  <c r="W126" i="107"/>
  <c r="X126" i="107"/>
  <c r="Y126" i="107"/>
  <c r="Z126" i="107"/>
  <c r="AA126" i="107"/>
  <c r="AB126" i="107"/>
  <c r="AC126" i="107"/>
  <c r="AD126" i="107"/>
  <c r="AE126" i="107"/>
  <c r="AF126" i="107"/>
  <c r="AG126" i="107"/>
  <c r="AH126" i="107"/>
  <c r="AI126" i="107"/>
  <c r="AJ126" i="107"/>
  <c r="AK126" i="107"/>
  <c r="AL126" i="107"/>
  <c r="AM126" i="107"/>
  <c r="AN126" i="107"/>
  <c r="D126" i="107"/>
  <c r="E126" i="107"/>
  <c r="F126" i="107"/>
  <c r="G126" i="107"/>
  <c r="H126" i="107"/>
  <c r="I126" i="107"/>
  <c r="J126" i="107"/>
  <c r="K126" i="107"/>
  <c r="C126" i="107"/>
  <c r="D125" i="107"/>
  <c r="E125" i="107"/>
  <c r="F125" i="107"/>
  <c r="G125" i="107"/>
  <c r="H125" i="107"/>
  <c r="I125" i="107"/>
  <c r="J125" i="107"/>
  <c r="K125" i="107"/>
  <c r="L125" i="107"/>
  <c r="M125" i="107"/>
  <c r="N125" i="107"/>
  <c r="O125" i="107"/>
  <c r="P125" i="107"/>
  <c r="Q125" i="107"/>
  <c r="R125" i="107"/>
  <c r="S125" i="107"/>
  <c r="T125" i="107"/>
  <c r="U125" i="107"/>
  <c r="V125" i="107"/>
  <c r="W125" i="107"/>
  <c r="X125" i="107"/>
  <c r="Y125" i="107"/>
  <c r="Z125" i="107"/>
  <c r="AA125" i="107"/>
  <c r="AB125" i="107"/>
  <c r="AC125" i="107"/>
  <c r="AD125" i="107"/>
  <c r="AE125" i="107"/>
  <c r="AF125" i="107"/>
  <c r="AG125" i="107"/>
  <c r="AH125" i="107"/>
  <c r="AI125" i="107"/>
  <c r="AJ125" i="107"/>
  <c r="AK125" i="107"/>
  <c r="AL125" i="107"/>
  <c r="AM125" i="107"/>
  <c r="AN125" i="107"/>
  <c r="C125" i="107"/>
  <c r="D84" i="107"/>
  <c r="E84" i="107"/>
  <c r="F84" i="107"/>
  <c r="G84" i="107"/>
  <c r="H84" i="107"/>
  <c r="I84" i="107"/>
  <c r="J84" i="107"/>
  <c r="K84" i="107"/>
  <c r="L84" i="107"/>
  <c r="M84" i="107"/>
  <c r="N84" i="107"/>
  <c r="O84" i="107"/>
  <c r="P84" i="107"/>
  <c r="Q84" i="107"/>
  <c r="R84" i="107"/>
  <c r="S84" i="107"/>
  <c r="T84" i="107"/>
  <c r="U84" i="107"/>
  <c r="V84" i="107"/>
  <c r="W84" i="107"/>
  <c r="X84" i="107"/>
  <c r="Y84" i="107"/>
  <c r="Z84" i="107"/>
  <c r="AA84" i="107"/>
  <c r="AB84" i="107"/>
  <c r="AC84" i="107"/>
  <c r="AD84" i="107"/>
  <c r="AE84" i="107"/>
  <c r="AF84" i="107"/>
  <c r="AG84" i="107"/>
  <c r="AH84" i="107"/>
  <c r="AI84" i="107"/>
  <c r="AJ84" i="107"/>
  <c r="AK84" i="107"/>
  <c r="AL84" i="107"/>
  <c r="AM84" i="107"/>
  <c r="AN84" i="107"/>
  <c r="C84" i="107"/>
  <c r="D83" i="107"/>
  <c r="E83" i="107"/>
  <c r="F83" i="107"/>
  <c r="G83" i="107"/>
  <c r="H83" i="107"/>
  <c r="I83" i="107"/>
  <c r="J83" i="107"/>
  <c r="K83" i="107"/>
  <c r="L83" i="107"/>
  <c r="M83" i="107"/>
  <c r="N83" i="107"/>
  <c r="O83" i="107"/>
  <c r="P83" i="107"/>
  <c r="Q83" i="107"/>
  <c r="R83" i="107"/>
  <c r="S83" i="107"/>
  <c r="T83" i="107"/>
  <c r="U83" i="107"/>
  <c r="V83" i="107"/>
  <c r="W83" i="107"/>
  <c r="X83" i="107"/>
  <c r="Y83" i="107"/>
  <c r="Z83" i="107"/>
  <c r="AA83" i="107"/>
  <c r="AB83" i="107"/>
  <c r="AC83" i="107"/>
  <c r="AD83" i="107"/>
  <c r="AE83" i="107"/>
  <c r="AF83" i="107"/>
  <c r="AG83" i="107"/>
  <c r="AH83" i="107"/>
  <c r="AI83" i="107"/>
  <c r="AJ83" i="107"/>
  <c r="AK83" i="107"/>
  <c r="AL83" i="107"/>
  <c r="AM83" i="107"/>
  <c r="AN83" i="107"/>
  <c r="C83" i="107"/>
  <c r="AK41" i="107"/>
  <c r="AL41" i="107"/>
  <c r="AM41" i="107"/>
  <c r="AN41" i="107"/>
  <c r="D41" i="107"/>
  <c r="E41" i="107"/>
  <c r="F41" i="107"/>
  <c r="G41" i="107"/>
  <c r="H41" i="107"/>
  <c r="I41" i="107"/>
  <c r="J41" i="107"/>
  <c r="K41" i="107"/>
  <c r="L41" i="107"/>
  <c r="M41" i="107"/>
  <c r="N41" i="107"/>
  <c r="O41" i="107"/>
  <c r="P41" i="107"/>
  <c r="Q41" i="107"/>
  <c r="R41" i="107"/>
  <c r="S41" i="107"/>
  <c r="T41" i="107"/>
  <c r="U41" i="107"/>
  <c r="V41" i="107"/>
  <c r="W41" i="107"/>
  <c r="X41" i="107"/>
  <c r="Y41" i="107"/>
  <c r="Z41" i="107"/>
  <c r="AA41" i="107"/>
  <c r="AB41" i="107"/>
  <c r="AC41" i="107"/>
  <c r="AD41" i="107"/>
  <c r="AE41" i="107"/>
  <c r="AF41" i="107"/>
  <c r="AG41" i="107"/>
  <c r="AH41" i="107"/>
  <c r="AI41" i="107"/>
  <c r="AJ41" i="107"/>
  <c r="AM42" i="107"/>
  <c r="AN42" i="107"/>
  <c r="D42" i="107"/>
  <c r="E42" i="107"/>
  <c r="F42" i="107"/>
  <c r="G42" i="107"/>
  <c r="H42" i="107"/>
  <c r="I42" i="107"/>
  <c r="J42" i="107"/>
  <c r="K42" i="107"/>
  <c r="L42" i="107"/>
  <c r="M42" i="107"/>
  <c r="N42" i="107"/>
  <c r="O42" i="107"/>
  <c r="P42" i="107"/>
  <c r="Q42" i="107"/>
  <c r="R42" i="107"/>
  <c r="S42" i="107"/>
  <c r="T42" i="107"/>
  <c r="U42" i="107"/>
  <c r="V42" i="107"/>
  <c r="W42" i="107"/>
  <c r="X42" i="107"/>
  <c r="Y42" i="107"/>
  <c r="Z42" i="107"/>
  <c r="AA42" i="107"/>
  <c r="AB42" i="107"/>
  <c r="AC42" i="107"/>
  <c r="AD42" i="107"/>
  <c r="AE42" i="107"/>
  <c r="AF42" i="107"/>
  <c r="AG42" i="107"/>
  <c r="AH42" i="107"/>
  <c r="AI42" i="107"/>
  <c r="AJ42" i="107"/>
  <c r="AK42" i="107"/>
  <c r="AL42" i="107"/>
  <c r="C41" i="107"/>
  <c r="C42" i="107"/>
  <c r="D43" i="6"/>
  <c r="E43" i="6"/>
  <c r="C43" i="6"/>
  <c r="E44" i="6"/>
  <c r="D44" i="6"/>
  <c r="C44" i="6"/>
  <c r="AL44" i="105"/>
  <c r="AK44" i="105"/>
  <c r="AJ44" i="105"/>
  <c r="AI44" i="105"/>
  <c r="AH44" i="105"/>
  <c r="AG44" i="105"/>
  <c r="AF44" i="105"/>
  <c r="AE44" i="105"/>
  <c r="AD44" i="105"/>
  <c r="AC44" i="105"/>
  <c r="AB44" i="105"/>
  <c r="AA44" i="105"/>
  <c r="Z44" i="105"/>
  <c r="Y44" i="105"/>
  <c r="X44" i="105"/>
  <c r="W44" i="105"/>
  <c r="V44" i="105"/>
  <c r="U44" i="105"/>
  <c r="T44" i="105"/>
  <c r="S44" i="105"/>
  <c r="R44" i="105"/>
  <c r="Q44" i="105"/>
  <c r="P44" i="105"/>
  <c r="O44" i="105"/>
  <c r="N44" i="105"/>
  <c r="M44" i="105"/>
  <c r="L44" i="105"/>
  <c r="K44" i="105"/>
  <c r="D44" i="105"/>
  <c r="E44" i="105"/>
  <c r="F44" i="105"/>
  <c r="G44" i="105"/>
  <c r="H44" i="105"/>
  <c r="I44" i="105"/>
  <c r="J44" i="105"/>
  <c r="C44" i="105"/>
  <c r="D43" i="105"/>
  <c r="E43" i="105"/>
  <c r="F43" i="105"/>
  <c r="G43" i="105"/>
  <c r="H43" i="105"/>
  <c r="I43" i="105"/>
  <c r="J43" i="105"/>
  <c r="K43" i="105"/>
  <c r="L43" i="105"/>
  <c r="M43" i="105"/>
  <c r="N43" i="105"/>
  <c r="O43" i="105"/>
  <c r="P43" i="105"/>
  <c r="Q43" i="105"/>
  <c r="R43" i="105"/>
  <c r="S43" i="105"/>
  <c r="T43" i="105"/>
  <c r="U43" i="105"/>
  <c r="V43" i="105"/>
  <c r="W43" i="105"/>
  <c r="X43" i="105"/>
  <c r="Y43" i="105"/>
  <c r="Z43" i="105"/>
  <c r="AA43" i="105"/>
  <c r="AB43" i="105"/>
  <c r="AC43" i="105"/>
  <c r="AD43" i="105"/>
  <c r="AE43" i="105"/>
  <c r="AF43" i="105"/>
  <c r="AG43" i="105"/>
  <c r="AH43" i="105"/>
  <c r="AI43" i="105"/>
  <c r="AJ43" i="105"/>
  <c r="AK43" i="105"/>
  <c r="AL43" i="105"/>
  <c r="C43" i="105"/>
  <c r="B5" i="108"/>
  <c r="B6" i="108" s="1"/>
  <c r="B7" i="108" s="1"/>
  <c r="B8" i="108" s="1"/>
  <c r="B9" i="108" s="1"/>
  <c r="B10" i="108" s="1"/>
  <c r="B11" i="108" s="1"/>
  <c r="B12" i="108" s="1"/>
  <c r="B13" i="108" s="1"/>
  <c r="B14" i="108" s="1"/>
  <c r="B15" i="108" s="1"/>
  <c r="B16" i="108" s="1"/>
  <c r="B17" i="108" s="1"/>
  <c r="B18" i="108" s="1"/>
  <c r="B19" i="108" s="1"/>
  <c r="B20" i="108" s="1"/>
  <c r="B21" i="108" s="1"/>
  <c r="B22" i="108" s="1"/>
  <c r="B23" i="108" s="1"/>
  <c r="B24" i="108" s="1"/>
  <c r="B25" i="108" s="1"/>
  <c r="B26" i="108" s="1"/>
  <c r="B27" i="108" s="1"/>
  <c r="B28" i="108" s="1"/>
  <c r="B29" i="108" s="1"/>
  <c r="B30" i="108" s="1"/>
  <c r="B31" i="108" s="1"/>
  <c r="B32" i="108" s="1"/>
  <c r="B33" i="108" s="1"/>
  <c r="B34" i="108" s="1"/>
  <c r="B35" i="108" s="1"/>
  <c r="B36" i="108" s="1"/>
  <c r="B37" i="108" s="1"/>
  <c r="B38" i="108" s="1"/>
  <c r="B39" i="108" s="1"/>
  <c r="B40" i="108" s="1"/>
  <c r="B4" i="108"/>
  <c r="B88" i="107"/>
  <c r="B89" i="107" s="1"/>
  <c r="B90" i="107" s="1"/>
  <c r="B91" i="107" s="1"/>
  <c r="B92" i="107" s="1"/>
  <c r="B93" i="107" s="1"/>
  <c r="B94" i="107" s="1"/>
  <c r="B95" i="107" s="1"/>
  <c r="B96" i="107" s="1"/>
  <c r="B97" i="107" s="1"/>
  <c r="B98" i="107" s="1"/>
  <c r="B99" i="107" s="1"/>
  <c r="B100" i="107" s="1"/>
  <c r="B101" i="107" s="1"/>
  <c r="B102" i="107" s="1"/>
  <c r="B103" i="107" s="1"/>
  <c r="B104" i="107" s="1"/>
  <c r="B105" i="107" s="1"/>
  <c r="B106" i="107" s="1"/>
  <c r="B107" i="107" s="1"/>
  <c r="B108" i="107" s="1"/>
  <c r="B109" i="107" s="1"/>
  <c r="B110" i="107" s="1"/>
  <c r="B111" i="107" s="1"/>
  <c r="B112" i="107" s="1"/>
  <c r="B113" i="107" s="1"/>
  <c r="B114" i="107" s="1"/>
  <c r="B115" i="107" s="1"/>
  <c r="B116" i="107" s="1"/>
  <c r="B117" i="107" s="1"/>
  <c r="B118" i="107" s="1"/>
  <c r="B119" i="107" s="1"/>
  <c r="B120" i="107" s="1"/>
  <c r="B121" i="107" s="1"/>
  <c r="B122" i="107" s="1"/>
  <c r="B123" i="107" s="1"/>
  <c r="B124" i="107" s="1"/>
  <c r="B46" i="107"/>
  <c r="B47" i="107" s="1"/>
  <c r="B48" i="107" s="1"/>
  <c r="B49" i="107" s="1"/>
  <c r="B50" i="107" s="1"/>
  <c r="B51" i="107" s="1"/>
  <c r="B52" i="107" s="1"/>
  <c r="B53" i="107" s="1"/>
  <c r="B54" i="107" s="1"/>
  <c r="B55" i="107" s="1"/>
  <c r="B56" i="107" s="1"/>
  <c r="B57" i="107" s="1"/>
  <c r="B58" i="107" s="1"/>
  <c r="B59" i="107" s="1"/>
  <c r="B60" i="107" s="1"/>
  <c r="B61" i="107" s="1"/>
  <c r="B62" i="107" s="1"/>
  <c r="B63" i="107" s="1"/>
  <c r="B64" i="107" s="1"/>
  <c r="B65" i="107" s="1"/>
  <c r="B66" i="107" s="1"/>
  <c r="B67" i="107" s="1"/>
  <c r="B68" i="107" s="1"/>
  <c r="B69" i="107" s="1"/>
  <c r="B70" i="107" s="1"/>
  <c r="B71" i="107" s="1"/>
  <c r="B72" i="107" s="1"/>
  <c r="B73" i="107" s="1"/>
  <c r="B74" i="107" s="1"/>
  <c r="B75" i="107" s="1"/>
  <c r="B76" i="107" s="1"/>
  <c r="B77" i="107" s="1"/>
  <c r="B78" i="107" s="1"/>
  <c r="B79" i="107" s="1"/>
  <c r="B80" i="107" s="1"/>
  <c r="B81" i="107" s="1"/>
  <c r="B82" i="107" s="1"/>
  <c r="B4" i="107"/>
  <c r="B5" i="107" s="1"/>
  <c r="B6" i="107" s="1"/>
  <c r="B7" i="107" s="1"/>
  <c r="B8" i="107" s="1"/>
  <c r="B9" i="107" s="1"/>
  <c r="B10" i="107" s="1"/>
  <c r="B11" i="107" s="1"/>
  <c r="B12" i="107" s="1"/>
  <c r="B13" i="107" s="1"/>
  <c r="B14" i="107" s="1"/>
  <c r="B15" i="107" s="1"/>
  <c r="B16" i="107" s="1"/>
  <c r="B17" i="107" s="1"/>
  <c r="B18" i="107" s="1"/>
  <c r="B19" i="107" s="1"/>
  <c r="B20" i="107" s="1"/>
  <c r="B21" i="107" s="1"/>
  <c r="B22" i="107" s="1"/>
  <c r="B23" i="107" s="1"/>
  <c r="B24" i="107" s="1"/>
  <c r="B25" i="107" s="1"/>
  <c r="B26" i="107" s="1"/>
  <c r="B27" i="107" s="1"/>
  <c r="B28" i="107" s="1"/>
  <c r="B29" i="107" s="1"/>
  <c r="B30" i="107" s="1"/>
  <c r="B31" i="107" s="1"/>
  <c r="B32" i="107" s="1"/>
  <c r="B33" i="107" s="1"/>
  <c r="B34" i="107" s="1"/>
  <c r="B35" i="107" s="1"/>
  <c r="B36" i="107" s="1"/>
  <c r="B37" i="107" s="1"/>
  <c r="B38" i="107" s="1"/>
  <c r="B39" i="107" s="1"/>
  <c r="B40" i="107" s="1"/>
  <c r="B4" i="6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3" i="6"/>
  <c r="D2" i="105"/>
  <c r="E2" i="105" s="1"/>
  <c r="F2" i="105" s="1"/>
  <c r="G2" i="105" s="1"/>
  <c r="H2" i="105" s="1"/>
  <c r="I2" i="105" s="1"/>
  <c r="J2" i="105" s="1"/>
  <c r="K2" i="105" s="1"/>
  <c r="L2" i="105" s="1"/>
  <c r="M2" i="105" s="1"/>
  <c r="N2" i="105" s="1"/>
  <c r="O2" i="105" s="1"/>
  <c r="P2" i="105" s="1"/>
  <c r="Q2" i="105" s="1"/>
  <c r="R2" i="105" s="1"/>
  <c r="S2" i="105" s="1"/>
  <c r="T2" i="105" s="1"/>
  <c r="U2" i="105" s="1"/>
  <c r="V2" i="105" s="1"/>
  <c r="W2" i="105" s="1"/>
  <c r="X2" i="105" s="1"/>
  <c r="Y2" i="105" s="1"/>
  <c r="Z2" i="105" s="1"/>
  <c r="AA2" i="105" s="1"/>
  <c r="AB2" i="105" s="1"/>
  <c r="AC2" i="105" s="1"/>
  <c r="AD2" i="105" s="1"/>
  <c r="AE2" i="105" s="1"/>
  <c r="AF2" i="105" s="1"/>
  <c r="AG2" i="105" s="1"/>
  <c r="AH2" i="105" s="1"/>
  <c r="AI2" i="105" s="1"/>
  <c r="AJ2" i="105" s="1"/>
  <c r="AK2" i="105" s="1"/>
  <c r="AL2" i="105" s="1"/>
  <c r="B5" i="105"/>
  <c r="B6" i="105" s="1"/>
  <c r="B7" i="105" s="1"/>
  <c r="B8" i="105" s="1"/>
  <c r="B9" i="105" s="1"/>
  <c r="B10" i="105" s="1"/>
  <c r="B11" i="105" s="1"/>
  <c r="B12" i="105" s="1"/>
  <c r="B13" i="105" s="1"/>
  <c r="B14" i="105" s="1"/>
  <c r="B15" i="105" s="1"/>
  <c r="B16" i="105" s="1"/>
  <c r="B17" i="105" s="1"/>
  <c r="B18" i="105" s="1"/>
  <c r="B19" i="105" s="1"/>
  <c r="B20" i="105" s="1"/>
  <c r="B21" i="105" s="1"/>
  <c r="B22" i="105" s="1"/>
  <c r="B23" i="105" s="1"/>
  <c r="B24" i="105" s="1"/>
  <c r="B25" i="105" s="1"/>
  <c r="B26" i="105" s="1"/>
  <c r="B27" i="105" s="1"/>
  <c r="B28" i="105" s="1"/>
  <c r="B29" i="105" s="1"/>
  <c r="B30" i="105" s="1"/>
  <c r="B31" i="105" s="1"/>
  <c r="B32" i="105" s="1"/>
  <c r="B33" i="105" s="1"/>
  <c r="B34" i="105" s="1"/>
  <c r="B35" i="105" s="1"/>
  <c r="B36" i="105" s="1"/>
  <c r="B37" i="105" s="1"/>
  <c r="B38" i="105" s="1"/>
  <c r="B39" i="105" s="1"/>
  <c r="B40" i="105" s="1"/>
  <c r="J82" i="4"/>
  <c r="I82" i="4"/>
  <c r="H82" i="4"/>
  <c r="G82" i="4"/>
  <c r="F82" i="4"/>
  <c r="E82" i="4"/>
  <c r="D82" i="4"/>
  <c r="C82" i="4"/>
  <c r="B82" i="4"/>
  <c r="J81" i="4"/>
  <c r="I81" i="4"/>
  <c r="H81" i="4"/>
  <c r="G81" i="4"/>
  <c r="F81" i="4"/>
  <c r="E81" i="4"/>
  <c r="D81" i="4"/>
  <c r="C81" i="4"/>
  <c r="B81" i="4"/>
  <c r="C51" i="3"/>
  <c r="B51" i="3"/>
  <c r="C50" i="3"/>
  <c r="B50" i="3"/>
  <c r="C49" i="3"/>
  <c r="B49" i="3"/>
  <c r="C48" i="3"/>
  <c r="B48" i="3"/>
</calcChain>
</file>

<file path=xl/sharedStrings.xml><?xml version="1.0" encoding="utf-8"?>
<sst xmlns="http://schemas.openxmlformats.org/spreadsheetml/2006/main" count="4478" uniqueCount="161">
  <si>
    <t>days</t>
  </si>
  <si>
    <t>Days</t>
  </si>
  <si>
    <t>Animal 1</t>
  </si>
  <si>
    <t>NaN</t>
  </si>
  <si>
    <t>Animal 2</t>
  </si>
  <si>
    <t>Animal 3</t>
  </si>
  <si>
    <t>Animal 4</t>
  </si>
  <si>
    <t>Animal 5</t>
  </si>
  <si>
    <t>Animal 6</t>
  </si>
  <si>
    <t>Animal 7</t>
  </si>
  <si>
    <t>Animal 8</t>
  </si>
  <si>
    <t>Animal 9</t>
  </si>
  <si>
    <t>Animal 10</t>
  </si>
  <si>
    <t>Animal 11</t>
  </si>
  <si>
    <t>Animal 12</t>
  </si>
  <si>
    <t>Animal 13</t>
  </si>
  <si>
    <t>Animal 14</t>
  </si>
  <si>
    <t>Animal 15</t>
  </si>
  <si>
    <t>Animal 16</t>
  </si>
  <si>
    <t>Animal in fig 1c</t>
  </si>
  <si>
    <t>Animal 17</t>
  </si>
  <si>
    <t>Animal 18</t>
  </si>
  <si>
    <t>Animal 19</t>
  </si>
  <si>
    <t>Animal 20</t>
  </si>
  <si>
    <t>Animal 21</t>
  </si>
  <si>
    <t>Animal 22</t>
  </si>
  <si>
    <t>Animal 23</t>
  </si>
  <si>
    <t>Animal 24</t>
  </si>
  <si>
    <t>Animal 25</t>
  </si>
  <si>
    <t>Animal 26</t>
  </si>
  <si>
    <t>Animal 27</t>
  </si>
  <si>
    <t>Animal 28</t>
  </si>
  <si>
    <t>Animal 29</t>
  </si>
  <si>
    <t>Animal 30</t>
  </si>
  <si>
    <t>Animal 31</t>
  </si>
  <si>
    <t>Animal 32</t>
  </si>
  <si>
    <t>Animal 33</t>
  </si>
  <si>
    <t>Animal 34</t>
  </si>
  <si>
    <t>Animal 35</t>
  </si>
  <si>
    <t>Animal 36</t>
  </si>
  <si>
    <t>Animal 37</t>
  </si>
  <si>
    <t>Animal 38</t>
  </si>
  <si>
    <t>days to reach 80% correct in stage 1</t>
  </si>
  <si>
    <t>genotype</t>
  </si>
  <si>
    <t>sex</t>
  </si>
  <si>
    <t>group</t>
  </si>
  <si>
    <t>1=WT</t>
  </si>
  <si>
    <t>1=Male</t>
  </si>
  <si>
    <t>1=WT male</t>
  </si>
  <si>
    <t>2=ChAT-Cre</t>
  </si>
  <si>
    <t>2=Female</t>
  </si>
  <si>
    <t>2=WT female</t>
  </si>
  <si>
    <t>3=ChAT-Cre male</t>
  </si>
  <si>
    <t>4=ChAT-Cre female</t>
  </si>
  <si>
    <t>SUMMARY</t>
  </si>
  <si>
    <t>Mean</t>
  </si>
  <si>
    <t>S.D.</t>
  </si>
  <si>
    <t>Group 1</t>
  </si>
  <si>
    <t>Group 2</t>
  </si>
  <si>
    <t>Group 3</t>
  </si>
  <si>
    <t>Group 4</t>
  </si>
  <si>
    <t>distance from center (oct)</t>
  </si>
  <si>
    <t>day 1 of stage 3 - animal 1</t>
  </si>
  <si>
    <t>day 1 of stage 3 - animal 2</t>
  </si>
  <si>
    <t>day 1 of stage 3 - animal 3</t>
  </si>
  <si>
    <t>day 1 of stage 3 - animal 4</t>
  </si>
  <si>
    <t>day 1 of stage 3 - animal 5</t>
  </si>
  <si>
    <t>day 1 of stage 3 - animal 6</t>
  </si>
  <si>
    <t>day 1 of stage 3 - animal 7</t>
  </si>
  <si>
    <t>day 1 of stage 3 - animal 8</t>
  </si>
  <si>
    <t>day 1 of stage 3 - animal 9</t>
  </si>
  <si>
    <t>day 1 of stage 3 - animal 10</t>
  </si>
  <si>
    <t>day 1 of stage 3 - animal 11</t>
  </si>
  <si>
    <t>day 1 of stage 3 - animal 12</t>
  </si>
  <si>
    <t>day 1 of stage 3 - animal 13</t>
  </si>
  <si>
    <t>day 1 of stage 3 - animal 14</t>
  </si>
  <si>
    <t>day 1 of stage 3 - animal 15</t>
  </si>
  <si>
    <t>day 1 of stage 3 - animal 16</t>
  </si>
  <si>
    <t>day 1 of stage 3 - animal 17</t>
  </si>
  <si>
    <t>day 1 of stage 3 - animal 18</t>
  </si>
  <si>
    <t>day 1 of stage 3 - animal 19</t>
  </si>
  <si>
    <t>day 1 of stage 3 - animal 20</t>
  </si>
  <si>
    <t>day 1 of stage 3 - animal 21</t>
  </si>
  <si>
    <t>day 1 of stage 3 - animal 22</t>
  </si>
  <si>
    <t>day 1 of stage 3 - animal 23</t>
  </si>
  <si>
    <t>day 1 of stage 3 - animal 24</t>
  </si>
  <si>
    <t>day 1 of stage 3 - animal 25</t>
  </si>
  <si>
    <t>day 1 of stage 3 - animal 26</t>
  </si>
  <si>
    <t>day 1 of stage 3 - animal 27</t>
  </si>
  <si>
    <t>day 1 of stage 3 - animal 28</t>
  </si>
  <si>
    <t>day 1 of stage 3 - animal 29</t>
  </si>
  <si>
    <t>day 1 of stage 3 - animal 30</t>
  </si>
  <si>
    <t>day 1 of stage 3 - animal 31</t>
  </si>
  <si>
    <t>day 1 of stage 3 - animal 32</t>
  </si>
  <si>
    <t>day 1 of stage 3 - animal 33</t>
  </si>
  <si>
    <t>day 1 of stage 3 - animal 34</t>
  </si>
  <si>
    <t>day 1 of stage 3 - animal 35</t>
  </si>
  <si>
    <t>day 1 of stage 3 - animal 36</t>
  </si>
  <si>
    <t>day 1 of stage 3 - animal 37</t>
  </si>
  <si>
    <t>day 1 of stage 3 - animal 38</t>
  </si>
  <si>
    <t>max performance stage 3 - animal 1</t>
  </si>
  <si>
    <t>max performance stage 3 - animal 2</t>
  </si>
  <si>
    <t>max performance stage 3 - animal 3</t>
  </si>
  <si>
    <t>max performance stage 3 - animal 4</t>
  </si>
  <si>
    <t>max performance stage 3 - animal 5</t>
  </si>
  <si>
    <t>max performance stage 3 - animal 6</t>
  </si>
  <si>
    <t>max performance stage 3 - animal 7</t>
  </si>
  <si>
    <t>max performance stage 3 - animal 8</t>
  </si>
  <si>
    <t>max performance stage 3 - animal 9</t>
  </si>
  <si>
    <t>max performance stage 3 - animal 10</t>
  </si>
  <si>
    <t>max performance stage 3 - animal 11</t>
  </si>
  <si>
    <t>max performance stage 3 - animal 12</t>
  </si>
  <si>
    <t>max performance stage 3 - animal 13</t>
  </si>
  <si>
    <t>max performance stage 3 - animal 14</t>
  </si>
  <si>
    <t>max performance stage 3 - animal 15</t>
  </si>
  <si>
    <t>max performance stage 3 - animal 16</t>
  </si>
  <si>
    <t>max performance stage 3 - animal 17</t>
  </si>
  <si>
    <t>max performance stage 3 - animal 18</t>
  </si>
  <si>
    <t>max performance stage 3 - animal 19</t>
  </si>
  <si>
    <t>max performance stage 3 - animal 20</t>
  </si>
  <si>
    <t>max performance stage 3 - animal 21</t>
  </si>
  <si>
    <t>max performance stage 3 - animal 22</t>
  </si>
  <si>
    <t>max performance stage 3 - animal 23</t>
  </si>
  <si>
    <t>max performance stage 3 - animal 24</t>
  </si>
  <si>
    <t>max performance stage 3 - animal 25</t>
  </si>
  <si>
    <t>max performance stage 3 - animal 26</t>
  </si>
  <si>
    <t>max performance stage 3 - animal 27</t>
  </si>
  <si>
    <t>max performance stage 3 - animal 28</t>
  </si>
  <si>
    <t>max performance stage 3 - animal 29</t>
  </si>
  <si>
    <t>max performance stage 3 - animal 30</t>
  </si>
  <si>
    <t>max performance stage 3 - animal 31</t>
  </si>
  <si>
    <t>max performance stage 3 - animal 32</t>
  </si>
  <si>
    <t>max performance stage 3 - animal 33</t>
  </si>
  <si>
    <t>max performance stage 3 - animal 34</t>
  </si>
  <si>
    <t>max performance stage 3 - animal 35</t>
  </si>
  <si>
    <t>max performance stage 3 - animal 36</t>
  </si>
  <si>
    <t>max performance stage 3 - animal 37</t>
  </si>
  <si>
    <t>max performance stage 3 - animal 38</t>
  </si>
  <si>
    <t>mean day 1</t>
  </si>
  <si>
    <t xml:space="preserve">mean max </t>
  </si>
  <si>
    <t>mean</t>
  </si>
  <si>
    <t>std</t>
  </si>
  <si>
    <t>SEM</t>
  </si>
  <si>
    <t>Quarter octave</t>
  </si>
  <si>
    <t>Day 1-3</t>
  </si>
  <si>
    <t>Smoothed performance (%)</t>
  </si>
  <si>
    <t>linear fits (x)</t>
  </si>
  <si>
    <t>linear fits (y)</t>
  </si>
  <si>
    <t>Animal #</t>
  </si>
  <si>
    <t>Stable Day 1 +/- 1</t>
  </si>
  <si>
    <t>Stable Day 2 +/- 1</t>
  </si>
  <si>
    <t xml:space="preserve">Half octave </t>
  </si>
  <si>
    <t>One octave</t>
  </si>
  <si>
    <t>Quarter octave from center</t>
  </si>
  <si>
    <t>Half octave from center</t>
  </si>
  <si>
    <t>One octave from center</t>
  </si>
  <si>
    <t xml:space="preserve">Slopes </t>
  </si>
  <si>
    <t>Counts</t>
  </si>
  <si>
    <t>Stable</t>
  </si>
  <si>
    <t>Number</t>
  </si>
  <si>
    <t>N+AB16:AH16aN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</si>
</sst>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color rgb="FF000000"/>
      <name val="Arial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Calibri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sz val="12"/>
      <color rgb="FF000000"/>
      <name val="Helvetica Neue"/>
      <family val="2"/>
    </font>
    <font>
      <b/>
      <sz val="12"/>
      <color rgb="FF000000"/>
      <name val="Helvetica Neue"/>
      <family val="2"/>
    </font>
    <font>
      <i/>
      <sz val="10"/>
      <color rgb="FF000000"/>
      <name val="Helvetica Neue"/>
      <family val="2"/>
    </font>
    <font>
      <b/>
      <sz val="10"/>
      <color rgb="FF000000"/>
      <name val="Helvetica"/>
      <family val="2"/>
    </font>
    <font>
      <sz val="10"/>
      <color rgb="FF000000"/>
      <name val="Helvetica Neue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Helvetica Neue"/>
      <family val="2"/>
    </font>
    <font>
      <b/>
      <sz val="10"/>
      <color rgb="FF000000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  <fill>
      <patternFill patternType="solid">
        <fgColor rgb="FFCCCCCC"/>
        <bgColor rgb="FFCC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4" borderId="0" xfId="0" applyFont="1" applyFill="1"/>
    <xf numFmtId="0" fontId="2" fillId="4" borderId="0" xfId="0" applyFont="1" applyFill="1" applyAlignment="1">
      <alignment horizontal="right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7" fillId="0" borderId="0" xfId="0" applyFont="1"/>
    <xf numFmtId="0" fontId="3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11" fontId="1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1" fontId="11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right"/>
    </xf>
    <xf numFmtId="0" fontId="6" fillId="0" borderId="4" xfId="0" applyFont="1" applyBorder="1"/>
    <xf numFmtId="0" fontId="14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11" fontId="0" fillId="0" borderId="0" xfId="0" applyNumberFormat="1"/>
    <xf numFmtId="0" fontId="14" fillId="0" borderId="0" xfId="0" applyFont="1" applyAlignment="1">
      <alignment horizontal="center" vertical="center" textRotation="90"/>
    </xf>
    <xf numFmtId="0" fontId="13" fillId="0" borderId="4" xfId="0" applyFont="1" applyBorder="1"/>
    <xf numFmtId="0" fontId="17" fillId="0" borderId="4" xfId="0" applyFont="1" applyBorder="1"/>
    <xf numFmtId="0" fontId="16" fillId="0" borderId="0" xfId="0" applyFont="1"/>
    <xf numFmtId="0" fontId="0" fillId="5" borderId="0" xfId="0" applyFill="1"/>
    <xf numFmtId="0" fontId="16" fillId="5" borderId="0" xfId="0" applyFont="1" applyFill="1"/>
    <xf numFmtId="0" fontId="16" fillId="0" borderId="7" xfId="0" applyFont="1" applyBorder="1"/>
    <xf numFmtId="0" fontId="0" fillId="0" borderId="7" xfId="0" applyBorder="1"/>
    <xf numFmtId="0" fontId="14" fillId="0" borderId="7" xfId="0" applyFont="1" applyBorder="1"/>
    <xf numFmtId="0" fontId="15" fillId="0" borderId="4" xfId="0" applyFont="1" applyBorder="1"/>
    <xf numFmtId="0" fontId="18" fillId="0" borderId="4" xfId="0" applyFont="1" applyBorder="1"/>
    <xf numFmtId="0" fontId="1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7" borderId="0" xfId="0" applyFill="1"/>
    <xf numFmtId="0" fontId="2" fillId="3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2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 textRotation="90"/>
    </xf>
    <xf numFmtId="0" fontId="14" fillId="0" borderId="0" xfId="0" applyFont="1" applyAlignment="1">
      <alignment horizontal="center"/>
    </xf>
    <xf numFmtId="0" fontId="16" fillId="6" borderId="0" xfId="0" applyFont="1" applyFill="1" applyAlignment="1">
      <alignment horizontal="center"/>
    </xf>
    <xf numFmtId="0" fontId="13" fillId="0" borderId="4" xfId="0" applyFont="1" applyBorder="1" applyAlignment="1">
      <alignment horizontal="center" vertical="center" textRotation="90"/>
    </xf>
    <xf numFmtId="0" fontId="0" fillId="0" borderId="4" xfId="0" applyBorder="1"/>
    <xf numFmtId="0" fontId="1" fillId="3" borderId="2" xfId="0" applyFont="1" applyFill="1" applyBorder="1" applyAlignment="1">
      <alignment horizontal="center"/>
    </xf>
    <xf numFmtId="0" fontId="18" fillId="0" borderId="3" xfId="0" applyFont="1" applyBorder="1"/>
    <xf numFmtId="0" fontId="18" fillId="0" borderId="4" xfId="0" applyFont="1" applyBorder="1"/>
    <xf numFmtId="0" fontId="12" fillId="0" borderId="0" xfId="0" applyFont="1" applyAlignment="1">
      <alignment horizontal="center"/>
    </xf>
    <xf numFmtId="0" fontId="0" fillId="0" borderId="0" xfId="0"/>
    <xf numFmtId="0" fontId="7" fillId="3" borderId="2" xfId="0" applyFont="1" applyFill="1" applyBorder="1" applyAlignment="1">
      <alignment horizontal="center"/>
    </xf>
    <xf numFmtId="0" fontId="16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B1000"/>
  <sheetViews>
    <sheetView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12.6640625" defaultRowHeight="15" customHeight="1"/>
  <cols>
    <col min="1" max="80" width="14.5" customWidth="1"/>
  </cols>
  <sheetData>
    <row r="1" spans="1:80" ht="15.75" customHeight="1">
      <c r="A1" s="3" t="s">
        <v>1</v>
      </c>
      <c r="B1" s="2">
        <v>-37</v>
      </c>
      <c r="C1" s="2">
        <v>-36</v>
      </c>
      <c r="D1" s="2">
        <v>-35</v>
      </c>
      <c r="E1" s="2">
        <v>-34</v>
      </c>
      <c r="F1" s="2">
        <v>-33</v>
      </c>
      <c r="G1" s="2">
        <v>-32</v>
      </c>
      <c r="H1" s="2">
        <v>-31</v>
      </c>
      <c r="I1" s="2">
        <v>-30</v>
      </c>
      <c r="J1" s="2">
        <v>-29</v>
      </c>
      <c r="K1" s="2">
        <v>-28</v>
      </c>
      <c r="L1" s="2">
        <v>-27</v>
      </c>
      <c r="M1" s="2">
        <v>-26</v>
      </c>
      <c r="N1" s="2">
        <v>-25</v>
      </c>
      <c r="O1" s="2">
        <v>-24</v>
      </c>
      <c r="P1" s="2">
        <v>-23</v>
      </c>
      <c r="Q1" s="2">
        <v>-22</v>
      </c>
      <c r="R1" s="2">
        <v>-21</v>
      </c>
      <c r="S1" s="2">
        <v>-20</v>
      </c>
      <c r="T1" s="2">
        <v>-19</v>
      </c>
      <c r="U1" s="2">
        <v>-18</v>
      </c>
      <c r="V1" s="2">
        <v>-17</v>
      </c>
      <c r="W1" s="2">
        <v>-16</v>
      </c>
      <c r="X1" s="2">
        <v>-15</v>
      </c>
      <c r="Y1" s="2">
        <v>-14</v>
      </c>
      <c r="Z1" s="2">
        <v>-13</v>
      </c>
      <c r="AA1" s="2">
        <v>-12</v>
      </c>
      <c r="AB1" s="2">
        <v>-11</v>
      </c>
      <c r="AC1" s="2">
        <v>-10</v>
      </c>
      <c r="AD1" s="2">
        <v>-9</v>
      </c>
      <c r="AE1" s="2">
        <v>-8</v>
      </c>
      <c r="AF1" s="2">
        <v>-7</v>
      </c>
      <c r="AG1" s="2">
        <v>-6</v>
      </c>
      <c r="AH1" s="2">
        <v>-5</v>
      </c>
      <c r="AI1" s="2">
        <v>-4</v>
      </c>
      <c r="AJ1" s="2">
        <v>-3</v>
      </c>
      <c r="AK1" s="2">
        <v>-2</v>
      </c>
      <c r="AL1" s="2">
        <v>-1</v>
      </c>
      <c r="AM1" s="2">
        <v>0</v>
      </c>
      <c r="AN1" s="2">
        <v>1</v>
      </c>
      <c r="AO1" s="2">
        <v>2</v>
      </c>
      <c r="AP1" s="2">
        <v>3</v>
      </c>
      <c r="AQ1" s="2">
        <v>4</v>
      </c>
      <c r="AR1" s="2">
        <v>5</v>
      </c>
      <c r="AS1" s="2">
        <v>6</v>
      </c>
      <c r="AT1" s="2">
        <v>7</v>
      </c>
      <c r="AU1" s="2">
        <v>8</v>
      </c>
      <c r="AV1" s="2">
        <v>9</v>
      </c>
      <c r="AW1" s="2">
        <v>10</v>
      </c>
      <c r="AX1" s="2">
        <v>11</v>
      </c>
      <c r="AY1" s="2">
        <v>12</v>
      </c>
      <c r="AZ1" s="2">
        <v>13</v>
      </c>
      <c r="BA1" s="2">
        <v>14</v>
      </c>
      <c r="BB1" s="2">
        <v>15</v>
      </c>
      <c r="BC1" s="2">
        <v>16</v>
      </c>
      <c r="BD1" s="2">
        <v>17</v>
      </c>
      <c r="BE1" s="2">
        <v>18</v>
      </c>
      <c r="BF1" s="2">
        <v>19</v>
      </c>
      <c r="BG1" s="2">
        <v>20</v>
      </c>
      <c r="BH1" s="2">
        <v>21</v>
      </c>
      <c r="BI1" s="2">
        <v>22</v>
      </c>
      <c r="BJ1" s="2">
        <v>23</v>
      </c>
      <c r="BK1" s="2">
        <v>24</v>
      </c>
      <c r="BL1" s="2">
        <v>25</v>
      </c>
      <c r="BM1" s="2">
        <v>26</v>
      </c>
      <c r="BN1" s="2">
        <v>27</v>
      </c>
      <c r="BO1" s="2">
        <v>28</v>
      </c>
      <c r="BP1" s="2">
        <v>29</v>
      </c>
      <c r="BQ1" s="2">
        <v>30</v>
      </c>
      <c r="BR1" s="2">
        <v>31</v>
      </c>
      <c r="BS1" s="2">
        <v>32</v>
      </c>
      <c r="BT1" s="2">
        <v>33</v>
      </c>
      <c r="BU1" s="2">
        <v>34</v>
      </c>
      <c r="BV1" s="2">
        <v>35</v>
      </c>
      <c r="BW1" s="2">
        <v>36</v>
      </c>
      <c r="BX1" s="2">
        <v>37</v>
      </c>
      <c r="BY1" s="2">
        <v>38</v>
      </c>
      <c r="BZ1" s="2">
        <v>39</v>
      </c>
      <c r="CA1" s="2">
        <v>40</v>
      </c>
      <c r="CB1" s="2"/>
    </row>
    <row r="2" spans="1:80" ht="15.75" customHeight="1">
      <c r="A2" s="3" t="s">
        <v>2</v>
      </c>
      <c r="B2" s="2">
        <v>0.36585365853658502</v>
      </c>
      <c r="C2" s="2">
        <v>0.52447552447552503</v>
      </c>
      <c r="D2" s="2">
        <v>0.471830985915493</v>
      </c>
      <c r="E2" s="2">
        <v>0.50464396284829705</v>
      </c>
      <c r="F2" s="2">
        <v>0.34677419354838701</v>
      </c>
      <c r="G2" s="2">
        <v>0.36610169491525402</v>
      </c>
      <c r="H2" s="2">
        <v>0.45918367346938799</v>
      </c>
      <c r="I2" s="2">
        <v>0.51257861635220103</v>
      </c>
      <c r="J2" s="2">
        <v>0.47169811320754701</v>
      </c>
      <c r="K2" s="2">
        <v>0.52413793103448303</v>
      </c>
      <c r="L2" s="2">
        <v>0.560606060606061</v>
      </c>
      <c r="M2" s="2">
        <v>0.495652173913044</v>
      </c>
      <c r="N2" s="2">
        <v>0.51767676767676796</v>
      </c>
      <c r="O2" s="2">
        <v>0.51445086705202303</v>
      </c>
      <c r="P2" s="2">
        <v>0.53815261044176699</v>
      </c>
      <c r="Q2" s="2">
        <v>0.56768558951965098</v>
      </c>
      <c r="R2" s="2">
        <v>0.57894736842105299</v>
      </c>
      <c r="S2" s="2">
        <v>0.55670103092783496</v>
      </c>
      <c r="T2" s="2">
        <v>0.56906077348066297</v>
      </c>
      <c r="U2" s="2">
        <v>0.64637002341920402</v>
      </c>
      <c r="V2" s="2">
        <v>0.70845481049562697</v>
      </c>
      <c r="W2" s="2">
        <v>0.60989010989011005</v>
      </c>
      <c r="X2" s="2">
        <v>0.49609375</v>
      </c>
      <c r="Y2" s="2">
        <v>0.66318537859007798</v>
      </c>
      <c r="Z2" s="2">
        <v>0.69300518134714995</v>
      </c>
      <c r="AA2" s="2">
        <v>0.75842696629213502</v>
      </c>
      <c r="AB2" s="2">
        <v>0.74285714285714299</v>
      </c>
      <c r="AC2" s="2">
        <v>0.77027027027026995</v>
      </c>
      <c r="AD2" s="2">
        <v>0.74641148325358897</v>
      </c>
      <c r="AE2" s="2">
        <v>0.75819672131147497</v>
      </c>
      <c r="AF2" s="2">
        <v>0.80882352941176505</v>
      </c>
      <c r="AG2" s="2">
        <v>0.770573566084788</v>
      </c>
      <c r="AH2" s="2">
        <v>0.74545454545454604</v>
      </c>
      <c r="AI2" s="2">
        <v>0.76889848812094996</v>
      </c>
      <c r="AJ2" s="2">
        <v>0.83596837944664004</v>
      </c>
      <c r="AK2" s="2">
        <v>0.84281842818428199</v>
      </c>
      <c r="AL2" s="2">
        <v>0.85798816568047298</v>
      </c>
      <c r="AM2" s="2">
        <v>0.81100478468899495</v>
      </c>
      <c r="AN2" s="2">
        <v>0.79376498800959205</v>
      </c>
      <c r="AO2" s="2">
        <v>0.80190930787589498</v>
      </c>
      <c r="AP2" s="2">
        <v>0.63680387409201</v>
      </c>
      <c r="AQ2" s="2">
        <v>0.62409638554216895</v>
      </c>
      <c r="AR2" s="2">
        <v>0.65238095238095195</v>
      </c>
      <c r="AS2" s="2">
        <v>0.66888888888888898</v>
      </c>
      <c r="AT2" s="2">
        <v>0.76904176904176902</v>
      </c>
      <c r="AU2" s="2">
        <v>0.75120772946859904</v>
      </c>
      <c r="AV2" s="2" t="s">
        <v>3</v>
      </c>
      <c r="AW2" s="2" t="s">
        <v>3</v>
      </c>
      <c r="AX2" s="2" t="s">
        <v>3</v>
      </c>
      <c r="AY2" s="2" t="s">
        <v>3</v>
      </c>
      <c r="AZ2" s="2" t="s">
        <v>3</v>
      </c>
      <c r="BA2" s="2" t="s">
        <v>3</v>
      </c>
      <c r="BB2" s="2" t="s">
        <v>3</v>
      </c>
      <c r="BC2" s="2" t="s">
        <v>3</v>
      </c>
      <c r="BD2" s="2" t="s">
        <v>3</v>
      </c>
      <c r="BE2" s="2" t="s">
        <v>3</v>
      </c>
      <c r="BF2" s="2" t="s">
        <v>3</v>
      </c>
      <c r="BG2" s="2" t="s">
        <v>3</v>
      </c>
      <c r="BH2" s="2" t="s">
        <v>3</v>
      </c>
      <c r="BI2" s="2" t="s">
        <v>3</v>
      </c>
      <c r="BJ2" s="2" t="s">
        <v>3</v>
      </c>
      <c r="BK2" s="2" t="s">
        <v>3</v>
      </c>
      <c r="BL2" s="2" t="s">
        <v>3</v>
      </c>
      <c r="BM2" s="2" t="s">
        <v>3</v>
      </c>
      <c r="BN2" s="2" t="s">
        <v>3</v>
      </c>
      <c r="BO2" s="2" t="s">
        <v>3</v>
      </c>
      <c r="BP2" s="2" t="s">
        <v>3</v>
      </c>
      <c r="BQ2" s="2" t="s">
        <v>3</v>
      </c>
      <c r="BR2" s="2" t="s">
        <v>3</v>
      </c>
      <c r="BS2" s="2" t="s">
        <v>3</v>
      </c>
      <c r="BT2" s="2" t="s">
        <v>3</v>
      </c>
      <c r="BU2" s="2" t="s">
        <v>3</v>
      </c>
      <c r="BV2" s="2" t="s">
        <v>3</v>
      </c>
      <c r="BW2" s="2" t="s">
        <v>3</v>
      </c>
      <c r="BX2" s="2" t="s">
        <v>3</v>
      </c>
      <c r="BY2" s="2" t="s">
        <v>3</v>
      </c>
      <c r="BZ2" s="2" t="s">
        <v>3</v>
      </c>
      <c r="CA2" s="2" t="s">
        <v>3</v>
      </c>
      <c r="CB2" s="2"/>
    </row>
    <row r="3" spans="1:80" ht="15.75" customHeight="1">
      <c r="A3" s="3" t="s">
        <v>4</v>
      </c>
      <c r="B3" s="2" t="s">
        <v>3</v>
      </c>
      <c r="C3" s="2">
        <v>0.44129554655870401</v>
      </c>
      <c r="D3" s="2">
        <v>0.43661971830985902</v>
      </c>
      <c r="E3" s="2">
        <v>0.51194539249146798</v>
      </c>
      <c r="F3" s="2">
        <v>0.413559322033898</v>
      </c>
      <c r="G3" s="2">
        <v>0.46258503401360501</v>
      </c>
      <c r="H3" s="2">
        <v>0.45547945205479501</v>
      </c>
      <c r="I3" s="2">
        <v>0.48986486486486502</v>
      </c>
      <c r="J3" s="2">
        <v>0.48986486486486502</v>
      </c>
      <c r="K3" s="2">
        <v>0.47297297297297303</v>
      </c>
      <c r="L3" s="2">
        <v>0.53716216216216195</v>
      </c>
      <c r="M3" s="2">
        <v>0.48986486486486502</v>
      </c>
      <c r="N3" s="2">
        <v>0.53623188405797095</v>
      </c>
      <c r="O3" s="2">
        <v>0.59499999999999997</v>
      </c>
      <c r="P3" s="2">
        <v>0.64615384615384597</v>
      </c>
      <c r="Q3" s="2">
        <v>0.52762430939226501</v>
      </c>
      <c r="R3" s="2">
        <v>0.61125319693094604</v>
      </c>
      <c r="S3" s="2">
        <v>0.53024911032028499</v>
      </c>
      <c r="T3" s="2">
        <v>0.63049095607235095</v>
      </c>
      <c r="U3" s="2">
        <v>0.46666666666666701</v>
      </c>
      <c r="V3" s="2">
        <v>0.48327137546468402</v>
      </c>
      <c r="W3" s="2">
        <v>0.68292682926829296</v>
      </c>
      <c r="X3" s="2">
        <v>0.60727272727272696</v>
      </c>
      <c r="Y3" s="2">
        <v>0.76126126126126104</v>
      </c>
      <c r="Z3" s="2">
        <v>0.71169354838709697</v>
      </c>
      <c r="AA3" s="2">
        <v>0.66829268292682897</v>
      </c>
      <c r="AB3" s="2">
        <v>0.72517985611510805</v>
      </c>
      <c r="AC3" s="2">
        <v>0.84584980237154195</v>
      </c>
      <c r="AD3" s="2">
        <v>0.80758017492711398</v>
      </c>
      <c r="AE3" s="2">
        <v>0.71480144404332102</v>
      </c>
      <c r="AF3" s="2">
        <v>0.68468468468468502</v>
      </c>
      <c r="AG3" s="2">
        <v>0.82352941176470595</v>
      </c>
      <c r="AH3" s="2">
        <v>0.91304347826086996</v>
      </c>
      <c r="AI3" s="2">
        <v>0.86666666666666703</v>
      </c>
      <c r="AJ3" s="2">
        <v>0.85743801652892604</v>
      </c>
      <c r="AK3" s="2">
        <v>0.78915662650602403</v>
      </c>
      <c r="AL3" s="2">
        <v>0.83390410958904104</v>
      </c>
      <c r="AM3" s="2">
        <v>0.71676300578034702</v>
      </c>
      <c r="AN3" s="2">
        <v>0.81460674157303403</v>
      </c>
      <c r="AO3" s="2">
        <v>0.87113402061855705</v>
      </c>
      <c r="AP3" s="2">
        <v>0.71936758893280595</v>
      </c>
      <c r="AQ3" s="2">
        <v>0.798488664987406</v>
      </c>
      <c r="AR3" s="2">
        <v>0.70476190476190503</v>
      </c>
      <c r="AS3" s="2">
        <v>0.78325123152709397</v>
      </c>
      <c r="AT3" s="2">
        <v>0.77511961722487999</v>
      </c>
      <c r="AU3" s="2">
        <v>0.69928400954653902</v>
      </c>
      <c r="AV3" s="2">
        <v>0.79097387173396705</v>
      </c>
      <c r="AW3" s="2">
        <v>0.79518072289156605</v>
      </c>
      <c r="AX3" s="2" t="s">
        <v>3</v>
      </c>
      <c r="AY3" s="2" t="s">
        <v>3</v>
      </c>
      <c r="AZ3" s="2" t="s">
        <v>3</v>
      </c>
      <c r="BA3" s="2" t="s">
        <v>3</v>
      </c>
      <c r="BB3" s="2" t="s">
        <v>3</v>
      </c>
      <c r="BC3" s="2" t="s">
        <v>3</v>
      </c>
      <c r="BD3" s="2" t="s">
        <v>3</v>
      </c>
      <c r="BE3" s="2" t="s">
        <v>3</v>
      </c>
      <c r="BF3" s="2" t="s">
        <v>3</v>
      </c>
      <c r="BG3" s="2" t="s">
        <v>3</v>
      </c>
      <c r="BH3" s="2" t="s">
        <v>3</v>
      </c>
      <c r="BI3" s="2" t="s">
        <v>3</v>
      </c>
      <c r="BJ3" s="2" t="s">
        <v>3</v>
      </c>
      <c r="BK3" s="2" t="s">
        <v>3</v>
      </c>
      <c r="BL3" s="2" t="s">
        <v>3</v>
      </c>
      <c r="BM3" s="2" t="s">
        <v>3</v>
      </c>
      <c r="BN3" s="2" t="s">
        <v>3</v>
      </c>
      <c r="BO3" s="2" t="s">
        <v>3</v>
      </c>
      <c r="BP3" s="2" t="s">
        <v>3</v>
      </c>
      <c r="BQ3" s="2" t="s">
        <v>3</v>
      </c>
      <c r="BR3" s="2" t="s">
        <v>3</v>
      </c>
      <c r="BS3" s="2" t="s">
        <v>3</v>
      </c>
      <c r="BT3" s="2" t="s">
        <v>3</v>
      </c>
      <c r="BU3" s="2" t="s">
        <v>3</v>
      </c>
      <c r="BV3" s="2" t="s">
        <v>3</v>
      </c>
      <c r="BW3" s="2" t="s">
        <v>3</v>
      </c>
      <c r="BX3" s="2" t="s">
        <v>3</v>
      </c>
      <c r="BY3" s="2" t="s">
        <v>3</v>
      </c>
      <c r="BZ3" s="2" t="s">
        <v>3</v>
      </c>
      <c r="CA3" s="2" t="s">
        <v>3</v>
      </c>
      <c r="CB3" s="2"/>
    </row>
    <row r="4" spans="1:80" ht="15.75" customHeight="1">
      <c r="A4" s="3" t="s">
        <v>5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>
        <v>0.453634085213033</v>
      </c>
      <c r="J4" s="2">
        <v>0.35341365461847402</v>
      </c>
      <c r="K4" s="2">
        <v>0.46012269938650302</v>
      </c>
      <c r="L4" s="2">
        <v>0.53217821782178198</v>
      </c>
      <c r="M4" s="2">
        <v>0.58577405857740605</v>
      </c>
      <c r="N4" s="2">
        <v>0.53191489361702105</v>
      </c>
      <c r="O4" s="2">
        <v>0.32539682539682502</v>
      </c>
      <c r="P4" s="2">
        <v>0.307443365695793</v>
      </c>
      <c r="Q4" s="2">
        <v>0.46285714285714302</v>
      </c>
      <c r="R4" s="2">
        <v>0.55765199161425605</v>
      </c>
      <c r="S4" s="2">
        <v>0.50568181818181801</v>
      </c>
      <c r="T4" s="2">
        <v>0.57359307359307399</v>
      </c>
      <c r="U4" s="2">
        <v>0.75425330812854396</v>
      </c>
      <c r="V4" s="2">
        <v>0.62021857923497303</v>
      </c>
      <c r="W4" s="2">
        <v>0.71171171171171199</v>
      </c>
      <c r="X4" s="2">
        <v>0.689873417721519</v>
      </c>
      <c r="Y4" s="2">
        <v>0.664201183431953</v>
      </c>
      <c r="Z4" s="2">
        <v>0.733082706766917</v>
      </c>
      <c r="AA4" s="2">
        <v>0.61904761904761896</v>
      </c>
      <c r="AB4" s="2">
        <v>0.771698113207547</v>
      </c>
      <c r="AC4" s="2">
        <v>0.82068965517241399</v>
      </c>
      <c r="AD4" s="2">
        <v>0.78299120234604103</v>
      </c>
      <c r="AE4" s="2">
        <v>0.73885350318471299</v>
      </c>
      <c r="AF4" s="2">
        <v>0.77377892030848305</v>
      </c>
      <c r="AG4" s="2">
        <v>0.71883289124668404</v>
      </c>
      <c r="AH4" s="2">
        <v>0.74086378737541503</v>
      </c>
      <c r="AI4" s="2">
        <v>0.80165289256198402</v>
      </c>
      <c r="AJ4" s="2">
        <v>0.86855670103092797</v>
      </c>
      <c r="AK4" s="2">
        <v>0.81088082901554404</v>
      </c>
      <c r="AL4" s="2">
        <v>0.73046875</v>
      </c>
      <c r="AM4" s="2">
        <v>0.76142131979695404</v>
      </c>
      <c r="AN4" s="2">
        <v>0.75515463917525805</v>
      </c>
      <c r="AO4" s="2">
        <v>0.85885167464114798</v>
      </c>
      <c r="AP4" s="2">
        <v>0.43414634146341502</v>
      </c>
      <c r="AQ4" s="2">
        <v>0.49746192893400998</v>
      </c>
      <c r="AR4" s="2">
        <v>0.49877149877149901</v>
      </c>
      <c r="AS4" s="2">
        <v>0.49507389162561599</v>
      </c>
      <c r="AT4" s="2">
        <v>0.5546875</v>
      </c>
      <c r="AU4" s="2">
        <v>0.55339805825242705</v>
      </c>
      <c r="AV4" s="2">
        <v>0.44224422442244199</v>
      </c>
      <c r="AW4" s="2">
        <v>0.556962025316456</v>
      </c>
      <c r="AX4" s="2">
        <v>0.49435028248587598</v>
      </c>
      <c r="AY4" s="2">
        <v>0.55080213903743303</v>
      </c>
      <c r="AZ4" s="2">
        <v>0.51442307692307698</v>
      </c>
      <c r="BA4" s="2">
        <v>0.56479217603912002</v>
      </c>
      <c r="BB4" s="2">
        <v>0.45888594164456198</v>
      </c>
      <c r="BC4" s="2">
        <v>0.55181347150259097</v>
      </c>
      <c r="BD4" s="2">
        <v>0.5</v>
      </c>
      <c r="BE4" s="2">
        <v>0.50540540540540502</v>
      </c>
      <c r="BF4" s="2">
        <v>0.49864498644986499</v>
      </c>
      <c r="BG4" s="2">
        <v>0.507739938080495</v>
      </c>
      <c r="BH4" s="2">
        <v>0.60128617363344095</v>
      </c>
      <c r="BI4" s="2">
        <v>0.59773371104815898</v>
      </c>
      <c r="BJ4" s="2">
        <v>0.51372549019607805</v>
      </c>
      <c r="BK4" s="2" t="s">
        <v>3</v>
      </c>
      <c r="BL4" s="2" t="s">
        <v>3</v>
      </c>
      <c r="BM4" s="2" t="s">
        <v>3</v>
      </c>
      <c r="BN4" s="2" t="s">
        <v>3</v>
      </c>
      <c r="BO4" s="2" t="s">
        <v>3</v>
      </c>
      <c r="BP4" s="2" t="s">
        <v>3</v>
      </c>
      <c r="BQ4" s="2" t="s">
        <v>3</v>
      </c>
      <c r="BR4" s="2" t="s">
        <v>3</v>
      </c>
      <c r="BS4" s="2" t="s">
        <v>3</v>
      </c>
      <c r="BT4" s="2" t="s">
        <v>3</v>
      </c>
      <c r="BU4" s="2" t="s">
        <v>3</v>
      </c>
      <c r="BV4" s="2" t="s">
        <v>3</v>
      </c>
      <c r="BW4" s="2" t="s">
        <v>3</v>
      </c>
      <c r="BX4" s="2" t="s">
        <v>3</v>
      </c>
      <c r="BY4" s="2" t="s">
        <v>3</v>
      </c>
      <c r="BZ4" s="2" t="s">
        <v>3</v>
      </c>
      <c r="CA4" s="2" t="s">
        <v>3</v>
      </c>
      <c r="CB4" s="2"/>
    </row>
    <row r="5" spans="1:80" ht="15.75" customHeight="1">
      <c r="A5" s="3" t="s">
        <v>6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2">
        <v>0.40425531914893598</v>
      </c>
      <c r="O5" s="2">
        <v>0.45161290322580599</v>
      </c>
      <c r="P5" s="2">
        <v>0.49549549549549599</v>
      </c>
      <c r="Q5" s="2">
        <v>0.50803858520900302</v>
      </c>
      <c r="R5" s="2">
        <v>0.52205882352941202</v>
      </c>
      <c r="S5" s="2">
        <v>0.55555555555555602</v>
      </c>
      <c r="T5" s="2">
        <v>0.517073170731707</v>
      </c>
      <c r="U5" s="2">
        <v>0.55578947368421106</v>
      </c>
      <c r="V5" s="2">
        <v>0.497674418604651</v>
      </c>
      <c r="W5" s="2">
        <v>0.48654708520179402</v>
      </c>
      <c r="X5" s="2">
        <v>0.52653927813163504</v>
      </c>
      <c r="Y5" s="2">
        <v>0.495215311004785</v>
      </c>
      <c r="Z5" s="2">
        <v>0.54496402877697903</v>
      </c>
      <c r="AA5" s="2">
        <v>0.51515151515151503</v>
      </c>
      <c r="AB5" s="2">
        <v>0.43875685557586802</v>
      </c>
      <c r="AC5" s="2">
        <v>0.65789473684210498</v>
      </c>
      <c r="AD5" s="2">
        <v>0.64195804195804196</v>
      </c>
      <c r="AE5" s="2">
        <v>0.70982142857142905</v>
      </c>
      <c r="AF5" s="2">
        <v>0.73344370860927199</v>
      </c>
      <c r="AG5" s="2">
        <v>0.80952380952380998</v>
      </c>
      <c r="AH5" s="2">
        <v>0.70552147239263796</v>
      </c>
      <c r="AI5" s="2">
        <v>0.67970660146699302</v>
      </c>
      <c r="AJ5" s="2">
        <v>0.85336538461538503</v>
      </c>
      <c r="AK5" s="2">
        <v>0.80618892508143303</v>
      </c>
      <c r="AL5" s="2">
        <v>0.81952662721893499</v>
      </c>
      <c r="AM5" s="2">
        <v>0.75690607734806603</v>
      </c>
      <c r="AN5" s="2">
        <v>0.80571428571428605</v>
      </c>
      <c r="AO5" s="2">
        <v>0.76732673267326701</v>
      </c>
      <c r="AP5" s="2">
        <v>0.51590909090909098</v>
      </c>
      <c r="AQ5" s="2">
        <v>0.56488549618320605</v>
      </c>
      <c r="AR5" s="2">
        <v>0.58700696055684498</v>
      </c>
      <c r="AS5" s="2">
        <v>0.68965517241379304</v>
      </c>
      <c r="AT5" s="2">
        <v>0.58132530120481896</v>
      </c>
      <c r="AU5" s="2">
        <v>0.58892128279883404</v>
      </c>
      <c r="AV5" s="2">
        <v>0.58381502890173398</v>
      </c>
      <c r="AW5" s="2">
        <v>0.60289855072463805</v>
      </c>
      <c r="AX5" s="2">
        <v>0.64431486880466504</v>
      </c>
      <c r="AY5" s="2">
        <v>0.63716814159292001</v>
      </c>
      <c r="AZ5" s="2" t="s">
        <v>3</v>
      </c>
      <c r="BA5" s="2" t="s">
        <v>3</v>
      </c>
      <c r="BB5" s="2" t="s">
        <v>3</v>
      </c>
      <c r="BC5" s="2" t="s">
        <v>3</v>
      </c>
      <c r="BD5" s="2" t="s">
        <v>3</v>
      </c>
      <c r="BE5" s="2" t="s">
        <v>3</v>
      </c>
      <c r="BF5" s="2" t="s">
        <v>3</v>
      </c>
      <c r="BG5" s="2" t="s">
        <v>3</v>
      </c>
      <c r="BH5" s="2" t="s">
        <v>3</v>
      </c>
      <c r="BI5" s="2" t="s">
        <v>3</v>
      </c>
      <c r="BJ5" s="2" t="s">
        <v>3</v>
      </c>
      <c r="BK5" s="2" t="s">
        <v>3</v>
      </c>
      <c r="BL5" s="2" t="s">
        <v>3</v>
      </c>
      <c r="BM5" s="2" t="s">
        <v>3</v>
      </c>
      <c r="BN5" s="2" t="s">
        <v>3</v>
      </c>
      <c r="BO5" s="2" t="s">
        <v>3</v>
      </c>
      <c r="BP5" s="2" t="s">
        <v>3</v>
      </c>
      <c r="BQ5" s="2" t="s">
        <v>3</v>
      </c>
      <c r="BR5" s="2" t="s">
        <v>3</v>
      </c>
      <c r="BS5" s="2" t="s">
        <v>3</v>
      </c>
      <c r="BT5" s="2" t="s">
        <v>3</v>
      </c>
      <c r="BU5" s="2" t="s">
        <v>3</v>
      </c>
      <c r="BV5" s="2" t="s">
        <v>3</v>
      </c>
      <c r="BW5" s="2" t="s">
        <v>3</v>
      </c>
      <c r="BX5" s="2" t="s">
        <v>3</v>
      </c>
      <c r="BY5" s="2" t="s">
        <v>3</v>
      </c>
      <c r="BZ5" s="2" t="s">
        <v>3</v>
      </c>
      <c r="CA5" s="2" t="s">
        <v>3</v>
      </c>
      <c r="CB5" s="2"/>
    </row>
    <row r="6" spans="1:80" ht="15.75" customHeight="1">
      <c r="A6" s="3" t="s">
        <v>7</v>
      </c>
      <c r="B6" s="2" t="s">
        <v>3</v>
      </c>
      <c r="C6" s="2" t="s">
        <v>3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2" t="s">
        <v>3</v>
      </c>
      <c r="K6" s="2" t="s">
        <v>3</v>
      </c>
      <c r="L6" s="2" t="s">
        <v>3</v>
      </c>
      <c r="M6" s="2" t="s">
        <v>3</v>
      </c>
      <c r="N6" s="2" t="s">
        <v>3</v>
      </c>
      <c r="O6" s="2">
        <v>0.44897959183673503</v>
      </c>
      <c r="P6" s="2">
        <v>0.35616438356164398</v>
      </c>
      <c r="Q6" s="2">
        <v>0.40277777777777801</v>
      </c>
      <c r="R6" s="2">
        <v>0.46327683615819198</v>
      </c>
      <c r="S6" s="2">
        <v>0.49295774647887303</v>
      </c>
      <c r="T6" s="2">
        <v>0.50980392156862697</v>
      </c>
      <c r="U6" s="2">
        <v>0.54006968641115005</v>
      </c>
      <c r="V6" s="2">
        <v>0.44405594405594401</v>
      </c>
      <c r="W6" s="2">
        <v>0.50230414746543794</v>
      </c>
      <c r="X6" s="2">
        <v>0.45075757575757602</v>
      </c>
      <c r="Y6" s="2">
        <v>0.64197530864197505</v>
      </c>
      <c r="Z6" s="2">
        <v>0.57868020304568502</v>
      </c>
      <c r="AA6" s="2">
        <v>0.68454935622317603</v>
      </c>
      <c r="AB6" s="2">
        <v>0.63580246913580296</v>
      </c>
      <c r="AC6" s="2">
        <v>0.818652849740933</v>
      </c>
      <c r="AD6" s="2">
        <v>0.74780058651026404</v>
      </c>
      <c r="AE6" s="2">
        <v>0.79699248120300803</v>
      </c>
      <c r="AF6" s="2">
        <v>0.67697594501718195</v>
      </c>
      <c r="AG6" s="2">
        <v>0.81585677749360597</v>
      </c>
      <c r="AH6" s="2">
        <v>0.73111111111111104</v>
      </c>
      <c r="AI6" s="2">
        <v>0.76790830945558697</v>
      </c>
      <c r="AJ6" s="2">
        <v>0.818965517241379</v>
      </c>
      <c r="AK6" s="2">
        <v>0.88851351351351404</v>
      </c>
      <c r="AL6" s="2">
        <v>0.88104089219330906</v>
      </c>
      <c r="AM6" s="2">
        <v>0.806201550387597</v>
      </c>
      <c r="AN6" s="2">
        <v>0.86734693877550995</v>
      </c>
      <c r="AO6" s="2">
        <v>0.86857142857142899</v>
      </c>
      <c r="AP6" s="2">
        <v>0.51295336787564805</v>
      </c>
      <c r="AQ6" s="2">
        <v>0.58679706601466997</v>
      </c>
      <c r="AR6" s="2">
        <v>0.55769230769230804</v>
      </c>
      <c r="AS6" s="2">
        <v>0.52219321148825104</v>
      </c>
      <c r="AT6" s="2">
        <v>0.58883248730964499</v>
      </c>
      <c r="AU6" s="2">
        <v>0.56067961165048497</v>
      </c>
      <c r="AV6" s="2">
        <v>0.57446808510638303</v>
      </c>
      <c r="AW6" s="2">
        <v>0.58560794044664999</v>
      </c>
      <c r="AX6" s="2">
        <v>0.55319148936170204</v>
      </c>
      <c r="AY6" s="2">
        <v>0.57480314960629897</v>
      </c>
      <c r="AZ6" s="2">
        <v>0.53674121405750796</v>
      </c>
      <c r="BA6" s="2">
        <v>0.56794425087108003</v>
      </c>
      <c r="BB6" s="2">
        <v>0.58576051779935301</v>
      </c>
      <c r="BC6" s="2">
        <v>0.53287197231833905</v>
      </c>
      <c r="BD6" s="2">
        <v>0.57258064516129004</v>
      </c>
      <c r="BE6" s="2">
        <v>0.58525345622119795</v>
      </c>
      <c r="BF6" s="2">
        <v>0.56089743589743601</v>
      </c>
      <c r="BG6" s="2">
        <v>0.57668711656441696</v>
      </c>
      <c r="BH6" s="2">
        <v>0.615789473684211</v>
      </c>
      <c r="BI6" s="2">
        <v>0.59016393442623005</v>
      </c>
      <c r="BJ6" s="2">
        <v>0.63052208835341395</v>
      </c>
      <c r="BK6" s="2">
        <v>0.493670886075949</v>
      </c>
      <c r="BL6" s="2">
        <v>0.62280701754386003</v>
      </c>
      <c r="BM6" s="2">
        <v>0.58415841584158401</v>
      </c>
      <c r="BN6" s="2">
        <v>0.56410256410256399</v>
      </c>
      <c r="BO6" s="2">
        <v>0.54042553191489395</v>
      </c>
      <c r="BP6" s="2">
        <v>0.54090909090909101</v>
      </c>
      <c r="BQ6" s="2" t="s">
        <v>3</v>
      </c>
      <c r="BR6" s="2" t="s">
        <v>3</v>
      </c>
      <c r="BS6" s="2" t="s">
        <v>3</v>
      </c>
      <c r="BT6" s="2" t="s">
        <v>3</v>
      </c>
      <c r="BU6" s="2" t="s">
        <v>3</v>
      </c>
      <c r="BV6" s="2" t="s">
        <v>3</v>
      </c>
      <c r="BW6" s="2" t="s">
        <v>3</v>
      </c>
      <c r="BX6" s="2" t="s">
        <v>3</v>
      </c>
      <c r="BY6" s="2" t="s">
        <v>3</v>
      </c>
      <c r="BZ6" s="2" t="s">
        <v>3</v>
      </c>
      <c r="CA6" s="2" t="s">
        <v>3</v>
      </c>
      <c r="CB6" s="2"/>
    </row>
    <row r="7" spans="1:80" ht="15.75" customHeight="1">
      <c r="A7" s="3" t="s">
        <v>8</v>
      </c>
      <c r="B7" s="2" t="s">
        <v>3</v>
      </c>
      <c r="C7" s="2" t="s">
        <v>3</v>
      </c>
      <c r="D7" s="2" t="s">
        <v>3</v>
      </c>
      <c r="E7" s="2" t="s">
        <v>3</v>
      </c>
      <c r="F7" s="2" t="s">
        <v>3</v>
      </c>
      <c r="G7" s="2" t="s">
        <v>3</v>
      </c>
      <c r="H7" s="2" t="s">
        <v>3</v>
      </c>
      <c r="I7" s="2" t="s">
        <v>3</v>
      </c>
      <c r="J7" s="2" t="s">
        <v>3</v>
      </c>
      <c r="K7" s="2" t="s">
        <v>3</v>
      </c>
      <c r="L7" s="2" t="s">
        <v>3</v>
      </c>
      <c r="M7" s="2" t="s">
        <v>3</v>
      </c>
      <c r="N7" s="2" t="s">
        <v>3</v>
      </c>
      <c r="O7" s="2" t="s">
        <v>3</v>
      </c>
      <c r="P7" s="2">
        <v>0.51219512195121997</v>
      </c>
      <c r="Q7" s="2">
        <v>0.44329896907216498</v>
      </c>
      <c r="R7" s="2">
        <v>0.44897959183673503</v>
      </c>
      <c r="S7" s="2">
        <v>0.429054054054054</v>
      </c>
      <c r="T7" s="2">
        <v>0.34797297297297303</v>
      </c>
      <c r="U7" s="2">
        <v>0.425396825396825</v>
      </c>
      <c r="V7" s="2">
        <v>0.47278911564625897</v>
      </c>
      <c r="W7" s="2">
        <v>0.49196141479099698</v>
      </c>
      <c r="X7" s="2">
        <v>0.483108108108108</v>
      </c>
      <c r="Y7" s="2">
        <v>0.57974683544303796</v>
      </c>
      <c r="Z7" s="2">
        <v>0.74468085106382997</v>
      </c>
      <c r="AA7" s="2">
        <v>0.71645569620253202</v>
      </c>
      <c r="AB7" s="2">
        <v>0.80324074074074103</v>
      </c>
      <c r="AC7" s="2">
        <v>0.80487804878048796</v>
      </c>
      <c r="AD7" s="2">
        <v>0.76716417910447798</v>
      </c>
      <c r="AE7" s="2">
        <v>0.7734375</v>
      </c>
      <c r="AF7" s="2">
        <v>0.72222222222222199</v>
      </c>
      <c r="AG7" s="2">
        <v>0.77094972067039103</v>
      </c>
      <c r="AH7" s="2">
        <v>0.676056338028169</v>
      </c>
      <c r="AI7" s="2">
        <v>0.60923076923076902</v>
      </c>
      <c r="AJ7" s="2">
        <v>0.86407766990291301</v>
      </c>
      <c r="AK7" s="2">
        <v>0.79885057471264398</v>
      </c>
      <c r="AL7" s="2">
        <v>0.84139784946236595</v>
      </c>
      <c r="AM7" s="2">
        <v>0.75801749271136998</v>
      </c>
      <c r="AN7" s="2">
        <v>0.84571428571428597</v>
      </c>
      <c r="AO7" s="2">
        <v>0.79844961240310097</v>
      </c>
      <c r="AP7" s="2">
        <v>0.62045454545454604</v>
      </c>
      <c r="AQ7" s="2">
        <v>0.43137254901960798</v>
      </c>
      <c r="AR7" s="2">
        <v>0.63707571801566598</v>
      </c>
      <c r="AS7" s="2">
        <v>0.66025641025641002</v>
      </c>
      <c r="AT7" s="2">
        <v>0.58187134502923998</v>
      </c>
      <c r="AU7" s="2">
        <v>0.62264150943396201</v>
      </c>
      <c r="AV7" s="2">
        <v>0.74186046511627901</v>
      </c>
      <c r="AW7" s="2">
        <v>0.75299760191846499</v>
      </c>
      <c r="AX7" s="2">
        <v>0.7</v>
      </c>
      <c r="AY7" s="2">
        <v>0.70995670995671001</v>
      </c>
      <c r="AZ7" s="2">
        <v>0.732739420935412</v>
      </c>
      <c r="BA7" s="2" t="s">
        <v>3</v>
      </c>
      <c r="BB7" s="2" t="s">
        <v>3</v>
      </c>
      <c r="BC7" s="2" t="s">
        <v>3</v>
      </c>
      <c r="BD7" s="2" t="s">
        <v>3</v>
      </c>
      <c r="BE7" s="2" t="s">
        <v>3</v>
      </c>
      <c r="BF7" s="2" t="s">
        <v>3</v>
      </c>
      <c r="BG7" s="2" t="s">
        <v>3</v>
      </c>
      <c r="BH7" s="2" t="s">
        <v>3</v>
      </c>
      <c r="BI7" s="2" t="s">
        <v>3</v>
      </c>
      <c r="BJ7" s="2" t="s">
        <v>3</v>
      </c>
      <c r="BK7" s="2" t="s">
        <v>3</v>
      </c>
      <c r="BL7" s="2" t="s">
        <v>3</v>
      </c>
      <c r="BM7" s="2" t="s">
        <v>3</v>
      </c>
      <c r="BN7" s="2" t="s">
        <v>3</v>
      </c>
      <c r="BO7" s="2" t="s">
        <v>3</v>
      </c>
      <c r="BP7" s="2" t="s">
        <v>3</v>
      </c>
      <c r="BQ7" s="2" t="s">
        <v>3</v>
      </c>
      <c r="BR7" s="2" t="s">
        <v>3</v>
      </c>
      <c r="BS7" s="2" t="s">
        <v>3</v>
      </c>
      <c r="BT7" s="2" t="s">
        <v>3</v>
      </c>
      <c r="BU7" s="2" t="s">
        <v>3</v>
      </c>
      <c r="BV7" s="2" t="s">
        <v>3</v>
      </c>
      <c r="BW7" s="2" t="s">
        <v>3</v>
      </c>
      <c r="BX7" s="2" t="s">
        <v>3</v>
      </c>
      <c r="BY7" s="2" t="s">
        <v>3</v>
      </c>
      <c r="BZ7" s="2" t="s">
        <v>3</v>
      </c>
      <c r="CA7" s="2" t="s">
        <v>3</v>
      </c>
      <c r="CB7" s="2"/>
    </row>
    <row r="8" spans="1:80" ht="15.75" customHeight="1">
      <c r="A8" s="3" t="s">
        <v>9</v>
      </c>
      <c r="B8" s="2" t="s">
        <v>3</v>
      </c>
      <c r="C8" s="2" t="s">
        <v>3</v>
      </c>
      <c r="D8" s="2" t="s">
        <v>3</v>
      </c>
      <c r="E8" s="2" t="s">
        <v>3</v>
      </c>
      <c r="F8" s="2" t="s">
        <v>3</v>
      </c>
      <c r="G8" s="2" t="s">
        <v>3</v>
      </c>
      <c r="H8" s="2" t="s">
        <v>3</v>
      </c>
      <c r="I8" s="2" t="s">
        <v>3</v>
      </c>
      <c r="J8" s="2" t="s">
        <v>3</v>
      </c>
      <c r="K8" s="2" t="s">
        <v>3</v>
      </c>
      <c r="L8" s="2" t="s">
        <v>3</v>
      </c>
      <c r="M8" s="2" t="s">
        <v>3</v>
      </c>
      <c r="N8" s="2" t="s">
        <v>3</v>
      </c>
      <c r="O8" s="2" t="s">
        <v>3</v>
      </c>
      <c r="P8" s="2" t="s">
        <v>3</v>
      </c>
      <c r="Q8" s="2">
        <v>0.53638814016172498</v>
      </c>
      <c r="R8" s="2">
        <v>0.56184486373165599</v>
      </c>
      <c r="S8" s="2">
        <v>0.54901960784313697</v>
      </c>
      <c r="T8" s="2">
        <v>0.52185089974293097</v>
      </c>
      <c r="U8" s="2">
        <v>0.49549549549549599</v>
      </c>
      <c r="V8" s="2">
        <v>0.49593495934959397</v>
      </c>
      <c r="W8" s="2">
        <v>0.50111856823266199</v>
      </c>
      <c r="X8" s="2">
        <v>0.45414847161572103</v>
      </c>
      <c r="Y8" s="2">
        <v>0.468992248062016</v>
      </c>
      <c r="Z8" s="2">
        <v>0.51242829827915903</v>
      </c>
      <c r="AA8" s="2">
        <v>0.488188976377953</v>
      </c>
      <c r="AB8" s="2">
        <v>0.66486486486486496</v>
      </c>
      <c r="AC8" s="2">
        <v>0.62107208872458397</v>
      </c>
      <c r="AD8" s="2">
        <v>0.68349514563106795</v>
      </c>
      <c r="AE8" s="2">
        <v>0.61464968152866195</v>
      </c>
      <c r="AF8" s="2">
        <v>0.667241379310345</v>
      </c>
      <c r="AG8" s="2">
        <v>0.77976190476190499</v>
      </c>
      <c r="AH8" s="2">
        <v>0.69090909090909103</v>
      </c>
      <c r="AI8" s="2">
        <v>0.715817694369973</v>
      </c>
      <c r="AJ8" s="2">
        <v>0.70967741935483897</v>
      </c>
      <c r="AK8" s="2">
        <v>0.72098214285714302</v>
      </c>
      <c r="AL8" s="2">
        <v>0.60262725779967197</v>
      </c>
      <c r="AM8" s="2">
        <v>0.637383177570093</v>
      </c>
      <c r="AN8" s="2">
        <v>0.74565217391304395</v>
      </c>
      <c r="AO8" s="2">
        <v>0.73423423423423395</v>
      </c>
      <c r="AP8" s="2">
        <v>0.60171306209850095</v>
      </c>
      <c r="AQ8" s="2">
        <v>0.60126582278481</v>
      </c>
      <c r="AR8" s="2">
        <v>0.634920634920635</v>
      </c>
      <c r="AS8" s="2">
        <v>0.61989795918367396</v>
      </c>
      <c r="AT8" s="2">
        <v>0.63486238532110095</v>
      </c>
      <c r="AU8" s="2">
        <v>0.65454545454545499</v>
      </c>
      <c r="AV8" s="2">
        <v>0.69459459459459505</v>
      </c>
      <c r="AW8" s="2">
        <v>0.65277777777777801</v>
      </c>
      <c r="AX8" s="2">
        <v>0.66111111111111098</v>
      </c>
      <c r="AY8" s="2">
        <v>0.60683760683760701</v>
      </c>
      <c r="AZ8" s="2">
        <v>0.59469696969696995</v>
      </c>
      <c r="BA8" s="2">
        <v>0.615151515151515</v>
      </c>
      <c r="BB8" s="2">
        <v>0.61009174311926595</v>
      </c>
      <c r="BC8" s="2">
        <v>0.60052910052910102</v>
      </c>
      <c r="BD8" s="2" t="s">
        <v>3</v>
      </c>
      <c r="BE8" s="2" t="s">
        <v>3</v>
      </c>
      <c r="BF8" s="2" t="s">
        <v>3</v>
      </c>
      <c r="BG8" s="2" t="s">
        <v>3</v>
      </c>
      <c r="BH8" s="2" t="s">
        <v>3</v>
      </c>
      <c r="BI8" s="2" t="s">
        <v>3</v>
      </c>
      <c r="BJ8" s="2" t="s">
        <v>3</v>
      </c>
      <c r="BK8" s="2" t="s">
        <v>3</v>
      </c>
      <c r="BL8" s="2" t="s">
        <v>3</v>
      </c>
      <c r="BM8" s="2" t="s">
        <v>3</v>
      </c>
      <c r="BN8" s="2" t="s">
        <v>3</v>
      </c>
      <c r="BO8" s="2" t="s">
        <v>3</v>
      </c>
      <c r="BP8" s="2" t="s">
        <v>3</v>
      </c>
      <c r="BQ8" s="2" t="s">
        <v>3</v>
      </c>
      <c r="BR8" s="2" t="s">
        <v>3</v>
      </c>
      <c r="BS8" s="2" t="s">
        <v>3</v>
      </c>
      <c r="BT8" s="2" t="s">
        <v>3</v>
      </c>
      <c r="BU8" s="2" t="s">
        <v>3</v>
      </c>
      <c r="BV8" s="2" t="s">
        <v>3</v>
      </c>
      <c r="BW8" s="2" t="s">
        <v>3</v>
      </c>
      <c r="BX8" s="2" t="s">
        <v>3</v>
      </c>
      <c r="BY8" s="2" t="s">
        <v>3</v>
      </c>
      <c r="BZ8" s="2" t="s">
        <v>3</v>
      </c>
      <c r="CA8" s="2" t="s">
        <v>3</v>
      </c>
      <c r="CB8" s="2"/>
    </row>
    <row r="9" spans="1:80" ht="15.75" customHeight="1">
      <c r="A9" s="3" t="s">
        <v>10</v>
      </c>
      <c r="B9" s="2" t="s">
        <v>3</v>
      </c>
      <c r="C9" s="2" t="s">
        <v>3</v>
      </c>
      <c r="D9" s="2" t="s">
        <v>3</v>
      </c>
      <c r="E9" s="2" t="s">
        <v>3</v>
      </c>
      <c r="F9" s="2" t="s">
        <v>3</v>
      </c>
      <c r="G9" s="2" t="s">
        <v>3</v>
      </c>
      <c r="H9" s="2" t="s">
        <v>3</v>
      </c>
      <c r="I9" s="2" t="s">
        <v>3</v>
      </c>
      <c r="J9" s="2" t="s">
        <v>3</v>
      </c>
      <c r="K9" s="2" t="s">
        <v>3</v>
      </c>
      <c r="L9" s="2" t="s">
        <v>3</v>
      </c>
      <c r="M9" s="2" t="s">
        <v>3</v>
      </c>
      <c r="N9" s="2" t="s">
        <v>3</v>
      </c>
      <c r="O9" s="2" t="s">
        <v>3</v>
      </c>
      <c r="P9" s="2" t="s">
        <v>3</v>
      </c>
      <c r="Q9" s="2" t="s">
        <v>3</v>
      </c>
      <c r="R9" s="2">
        <v>0.28571428571428598</v>
      </c>
      <c r="S9" s="2">
        <v>0.52604166666666696</v>
      </c>
      <c r="T9" s="2">
        <v>0.49629629629629601</v>
      </c>
      <c r="U9" s="2">
        <v>0.44619422572178502</v>
      </c>
      <c r="V9" s="2">
        <v>0.45736434108527102</v>
      </c>
      <c r="W9" s="2">
        <v>0.51948051948051899</v>
      </c>
      <c r="X9" s="2">
        <v>0.42465753424657499</v>
      </c>
      <c r="Y9" s="2">
        <v>0.476190476190476</v>
      </c>
      <c r="Z9" s="2">
        <v>0.45147679324894502</v>
      </c>
      <c r="AA9" s="2">
        <v>0.480263157894737</v>
      </c>
      <c r="AB9" s="2">
        <v>0.53650793650793704</v>
      </c>
      <c r="AC9" s="2">
        <v>0.53561253561253597</v>
      </c>
      <c r="AD9" s="2">
        <v>0.47955390334572501</v>
      </c>
      <c r="AE9" s="2">
        <v>0.54770318021201403</v>
      </c>
      <c r="AF9" s="2">
        <v>0.59317585301837294</v>
      </c>
      <c r="AG9" s="2">
        <v>0.634920634920635</v>
      </c>
      <c r="AH9" s="2">
        <v>0.70140845070422497</v>
      </c>
      <c r="AI9" s="2">
        <v>0.76433121019108297</v>
      </c>
      <c r="AJ9" s="2">
        <v>0.79701492537313401</v>
      </c>
      <c r="AK9" s="2">
        <v>0.76410256410256405</v>
      </c>
      <c r="AL9" s="2">
        <v>0.83098591549295797</v>
      </c>
      <c r="AM9" s="2">
        <v>0.59654178674351599</v>
      </c>
      <c r="AN9" s="2">
        <v>0.66901408450704203</v>
      </c>
      <c r="AO9" s="2">
        <v>0.72438162544169604</v>
      </c>
      <c r="AP9" s="2">
        <v>0.62542955326460503</v>
      </c>
      <c r="AQ9" s="2">
        <v>0.62566844919786102</v>
      </c>
      <c r="AR9" s="2">
        <v>0.63106796116504904</v>
      </c>
      <c r="AS9" s="2">
        <v>0.62711864406779705</v>
      </c>
      <c r="AT9" s="2">
        <v>0.60762331838564998</v>
      </c>
      <c r="AU9" s="2">
        <v>0.70646766169154196</v>
      </c>
      <c r="AV9" s="2">
        <v>0.63959390862944199</v>
      </c>
      <c r="AW9" s="2">
        <v>0.67412935323383105</v>
      </c>
      <c r="AX9" s="2">
        <v>0.67245657568238204</v>
      </c>
      <c r="AY9" s="2">
        <v>0.73067331670822899</v>
      </c>
      <c r="AZ9" s="2">
        <v>0.66582914572864305</v>
      </c>
      <c r="BA9" s="2">
        <v>0.69041095890410997</v>
      </c>
      <c r="BB9" s="2">
        <v>0.67663043478260898</v>
      </c>
      <c r="BC9" s="2">
        <v>0.76</v>
      </c>
      <c r="BD9" s="2" t="s">
        <v>3</v>
      </c>
      <c r="BE9" s="2" t="s">
        <v>3</v>
      </c>
      <c r="BF9" s="2" t="s">
        <v>3</v>
      </c>
      <c r="BG9" s="2" t="s">
        <v>3</v>
      </c>
      <c r="BH9" s="2" t="s">
        <v>3</v>
      </c>
      <c r="BI9" s="2" t="s">
        <v>3</v>
      </c>
      <c r="BJ9" s="2" t="s">
        <v>3</v>
      </c>
      <c r="BK9" s="2" t="s">
        <v>3</v>
      </c>
      <c r="BL9" s="2" t="s">
        <v>3</v>
      </c>
      <c r="BM9" s="2" t="s">
        <v>3</v>
      </c>
      <c r="BN9" s="2" t="s">
        <v>3</v>
      </c>
      <c r="BO9" s="2" t="s">
        <v>3</v>
      </c>
      <c r="BP9" s="2" t="s">
        <v>3</v>
      </c>
      <c r="BQ9" s="2" t="s">
        <v>3</v>
      </c>
      <c r="BR9" s="2" t="s">
        <v>3</v>
      </c>
      <c r="BS9" s="2" t="s">
        <v>3</v>
      </c>
      <c r="BT9" s="2" t="s">
        <v>3</v>
      </c>
      <c r="BU9" s="2" t="s">
        <v>3</v>
      </c>
      <c r="BV9" s="2" t="s">
        <v>3</v>
      </c>
      <c r="BW9" s="2" t="s">
        <v>3</v>
      </c>
      <c r="BX9" s="2" t="s">
        <v>3</v>
      </c>
      <c r="BY9" s="2" t="s">
        <v>3</v>
      </c>
      <c r="BZ9" s="2" t="s">
        <v>3</v>
      </c>
      <c r="CA9" s="2" t="s">
        <v>3</v>
      </c>
      <c r="CB9" s="2"/>
    </row>
    <row r="10" spans="1:80" ht="15.75" customHeight="1">
      <c r="A10" s="3" t="s">
        <v>11</v>
      </c>
      <c r="B10" s="2" t="s">
        <v>3</v>
      </c>
      <c r="C10" s="2" t="s">
        <v>3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  <c r="I10" s="2" t="s">
        <v>3</v>
      </c>
      <c r="J10" s="2" t="s">
        <v>3</v>
      </c>
      <c r="K10" s="2" t="s">
        <v>3</v>
      </c>
      <c r="L10" s="2" t="s">
        <v>3</v>
      </c>
      <c r="M10" s="2" t="s">
        <v>3</v>
      </c>
      <c r="N10" s="2" t="s">
        <v>3</v>
      </c>
      <c r="O10" s="2" t="s">
        <v>3</v>
      </c>
      <c r="P10" s="2" t="s">
        <v>3</v>
      </c>
      <c r="Q10" s="2" t="s">
        <v>3</v>
      </c>
      <c r="R10" s="2" t="s">
        <v>3</v>
      </c>
      <c r="S10" s="2">
        <v>0.42673521850899698</v>
      </c>
      <c r="T10" s="2">
        <v>0.54733218588640298</v>
      </c>
      <c r="U10" s="2">
        <v>0.54570637119113596</v>
      </c>
      <c r="V10" s="2">
        <v>0.51345291479820598</v>
      </c>
      <c r="W10" s="2">
        <v>0.58786610878661105</v>
      </c>
      <c r="X10" s="2">
        <v>0.54447439353099703</v>
      </c>
      <c r="Y10" s="2">
        <v>0.5625</v>
      </c>
      <c r="Z10" s="2">
        <v>0.64373464373464395</v>
      </c>
      <c r="AA10" s="2">
        <v>0.63666121112929597</v>
      </c>
      <c r="AB10" s="2">
        <v>0.69036697247706402</v>
      </c>
      <c r="AC10" s="2">
        <v>0.62689804772234303</v>
      </c>
      <c r="AD10" s="2">
        <v>0.68325791855203599</v>
      </c>
      <c r="AE10" s="2">
        <v>0.73103448275862104</v>
      </c>
      <c r="AF10" s="2">
        <v>0.792332268370607</v>
      </c>
      <c r="AG10" s="2">
        <v>0.62222222222222201</v>
      </c>
      <c r="AH10" s="2">
        <v>0.700831024930748</v>
      </c>
      <c r="AI10" s="2">
        <v>0.77909738717339705</v>
      </c>
      <c r="AJ10" s="2">
        <v>0.93029490616622001</v>
      </c>
      <c r="AK10" s="2">
        <v>0.954198473282443</v>
      </c>
      <c r="AL10" s="2">
        <v>0.92385786802030501</v>
      </c>
      <c r="AM10" s="2">
        <v>0.74045801526717603</v>
      </c>
      <c r="AN10" s="2">
        <v>0.79539641943733996</v>
      </c>
      <c r="AO10" s="2">
        <v>0.81377551020408201</v>
      </c>
      <c r="AP10" s="2">
        <v>0.75443037974683602</v>
      </c>
      <c r="AQ10" s="2">
        <v>0.72658227848101298</v>
      </c>
      <c r="AR10" s="2">
        <v>0.77540106951871701</v>
      </c>
      <c r="AS10" s="2">
        <v>0.78415300546448097</v>
      </c>
      <c r="AT10" s="2">
        <v>0.66751269035533001</v>
      </c>
      <c r="AU10" s="2">
        <v>0.756345177664975</v>
      </c>
      <c r="AV10" s="2">
        <v>0.71611253196931002</v>
      </c>
      <c r="AW10" s="2">
        <v>0.77720207253885998</v>
      </c>
      <c r="AX10" s="2">
        <v>0.77157360406091402</v>
      </c>
      <c r="AY10" s="2">
        <v>0.82025316455696196</v>
      </c>
      <c r="AZ10" s="2">
        <v>0.77551020408163296</v>
      </c>
      <c r="BA10" s="2">
        <v>0.75844155844155903</v>
      </c>
      <c r="BB10" s="2">
        <v>0.60962566844919797</v>
      </c>
      <c r="BC10" s="2">
        <v>0.70299727520435995</v>
      </c>
      <c r="BD10" s="2">
        <v>0.65040650406504097</v>
      </c>
      <c r="BE10" s="2">
        <v>0.70603674540682404</v>
      </c>
      <c r="BF10" s="2">
        <v>0.70291777188328897</v>
      </c>
      <c r="BG10" s="2">
        <v>0.74133333333333296</v>
      </c>
      <c r="BH10" s="2">
        <v>0.76756756756756805</v>
      </c>
      <c r="BI10" s="2">
        <v>0.76683937823834203</v>
      </c>
      <c r="BJ10" s="2" t="s">
        <v>3</v>
      </c>
      <c r="BK10" s="2" t="s">
        <v>3</v>
      </c>
      <c r="BL10" s="2" t="s">
        <v>3</v>
      </c>
      <c r="BM10" s="2" t="s">
        <v>3</v>
      </c>
      <c r="BN10" s="2" t="s">
        <v>3</v>
      </c>
      <c r="BO10" s="2" t="s">
        <v>3</v>
      </c>
      <c r="BP10" s="2" t="s">
        <v>3</v>
      </c>
      <c r="BQ10" s="2" t="s">
        <v>3</v>
      </c>
      <c r="BR10" s="2" t="s">
        <v>3</v>
      </c>
      <c r="BS10" s="2" t="s">
        <v>3</v>
      </c>
      <c r="BT10" s="2" t="s">
        <v>3</v>
      </c>
      <c r="BU10" s="2" t="s">
        <v>3</v>
      </c>
      <c r="BV10" s="2" t="s">
        <v>3</v>
      </c>
      <c r="BW10" s="2" t="s">
        <v>3</v>
      </c>
      <c r="BX10" s="2" t="s">
        <v>3</v>
      </c>
      <c r="BY10" s="2" t="s">
        <v>3</v>
      </c>
      <c r="BZ10" s="2" t="s">
        <v>3</v>
      </c>
      <c r="CA10" s="2" t="s">
        <v>3</v>
      </c>
      <c r="CB10" s="2"/>
    </row>
    <row r="11" spans="1:80" ht="15.75" customHeight="1">
      <c r="A11" s="3" t="s">
        <v>12</v>
      </c>
      <c r="B11" s="2" t="s">
        <v>3</v>
      </c>
      <c r="C11" s="2" t="s">
        <v>3</v>
      </c>
      <c r="D11" s="2" t="s">
        <v>3</v>
      </c>
      <c r="E11" s="2" t="s">
        <v>3</v>
      </c>
      <c r="F11" s="2" t="s">
        <v>3</v>
      </c>
      <c r="G11" s="2" t="s">
        <v>3</v>
      </c>
      <c r="H11" s="2" t="s">
        <v>3</v>
      </c>
      <c r="I11" s="2" t="s">
        <v>3</v>
      </c>
      <c r="J11" s="2" t="s">
        <v>3</v>
      </c>
      <c r="K11" s="2" t="s">
        <v>3</v>
      </c>
      <c r="L11" s="2" t="s">
        <v>3</v>
      </c>
      <c r="M11" s="2" t="s">
        <v>3</v>
      </c>
      <c r="N11" s="2" t="s">
        <v>3</v>
      </c>
      <c r="O11" s="2" t="s">
        <v>3</v>
      </c>
      <c r="P11" s="2" t="s">
        <v>3</v>
      </c>
      <c r="Q11" s="2" t="s">
        <v>3</v>
      </c>
      <c r="R11" s="2" t="s">
        <v>3</v>
      </c>
      <c r="S11" s="2" t="s">
        <v>3</v>
      </c>
      <c r="T11" s="2">
        <v>0.436692506459948</v>
      </c>
      <c r="U11" s="2">
        <v>0.47368421052631599</v>
      </c>
      <c r="V11" s="2">
        <v>0.444168734491315</v>
      </c>
      <c r="W11" s="2">
        <v>0.59660297239915105</v>
      </c>
      <c r="X11" s="2">
        <v>0.74736842105263201</v>
      </c>
      <c r="Y11" s="2">
        <v>0.79274611398963701</v>
      </c>
      <c r="Z11" s="2">
        <v>0.76329787234042601</v>
      </c>
      <c r="AA11" s="2">
        <v>0.83235294117647096</v>
      </c>
      <c r="AB11" s="2">
        <v>0.86827956989247301</v>
      </c>
      <c r="AC11" s="2">
        <v>0.82779456193353496</v>
      </c>
      <c r="AD11" s="2">
        <v>0.77127659574468099</v>
      </c>
      <c r="AE11" s="2">
        <v>0.85950413223140498</v>
      </c>
      <c r="AF11" s="2">
        <v>0.84782608695652195</v>
      </c>
      <c r="AG11" s="2">
        <v>0.74840764331210197</v>
      </c>
      <c r="AH11" s="2">
        <v>0.76806083650190105</v>
      </c>
      <c r="AI11" s="2">
        <v>0.77956989247311803</v>
      </c>
      <c r="AJ11" s="2">
        <v>0.80829015544041505</v>
      </c>
      <c r="AK11" s="2">
        <v>0.91071428571428603</v>
      </c>
      <c r="AL11" s="2">
        <v>0.88547486033519596</v>
      </c>
      <c r="AM11" s="2">
        <v>0.85915492957746498</v>
      </c>
      <c r="AN11" s="2">
        <v>0.87979539641943705</v>
      </c>
      <c r="AO11" s="2">
        <v>0.93573264781490995</v>
      </c>
      <c r="AP11" s="2">
        <v>0.705583756345178</v>
      </c>
      <c r="AQ11" s="2">
        <v>0.72378516624040901</v>
      </c>
      <c r="AR11" s="2">
        <v>0.65625</v>
      </c>
      <c r="AS11" s="2">
        <v>0.69387755102040805</v>
      </c>
      <c r="AT11" s="2">
        <v>0.73983739837398399</v>
      </c>
      <c r="AU11" s="2">
        <v>0.72564102564102595</v>
      </c>
      <c r="AV11" s="2">
        <v>0.78260869565217395</v>
      </c>
      <c r="AW11" s="2">
        <v>0.77120822622107998</v>
      </c>
      <c r="AX11" s="2">
        <v>0.8</v>
      </c>
      <c r="AY11" s="2">
        <v>0.73453608247422697</v>
      </c>
      <c r="AZ11" s="2">
        <v>0.72823218997361505</v>
      </c>
      <c r="BA11" s="2">
        <v>0.84732824427480902</v>
      </c>
      <c r="BB11" s="2">
        <v>0.81313131313131304</v>
      </c>
      <c r="BC11" s="2">
        <v>0.772602739726027</v>
      </c>
      <c r="BD11" s="2">
        <v>0.76214833759590805</v>
      </c>
      <c r="BE11" s="2">
        <v>0.71849865951742597</v>
      </c>
      <c r="BF11" s="2">
        <v>0.79356568364611302</v>
      </c>
      <c r="BG11" s="2">
        <v>0.78191489361702105</v>
      </c>
      <c r="BH11" s="2">
        <v>0.79790026246719203</v>
      </c>
      <c r="BI11" s="2">
        <v>0.793193717277487</v>
      </c>
      <c r="BJ11" s="2">
        <v>0.65128205128205097</v>
      </c>
      <c r="BK11" s="2">
        <v>0.72987012987013</v>
      </c>
      <c r="BL11" s="2">
        <v>0.681347150259067</v>
      </c>
      <c r="BM11" s="2" t="s">
        <v>3</v>
      </c>
      <c r="BN11" s="2" t="s">
        <v>3</v>
      </c>
      <c r="BO11" s="2" t="s">
        <v>3</v>
      </c>
      <c r="BP11" s="2" t="s">
        <v>3</v>
      </c>
      <c r="BQ11" s="2" t="s">
        <v>3</v>
      </c>
      <c r="BR11" s="2" t="s">
        <v>3</v>
      </c>
      <c r="BS11" s="2" t="s">
        <v>3</v>
      </c>
      <c r="BT11" s="2" t="s">
        <v>3</v>
      </c>
      <c r="BU11" s="2" t="s">
        <v>3</v>
      </c>
      <c r="BV11" s="2" t="s">
        <v>3</v>
      </c>
      <c r="BW11" s="2" t="s">
        <v>3</v>
      </c>
      <c r="BX11" s="2" t="s">
        <v>3</v>
      </c>
      <c r="BY11" s="2" t="s">
        <v>3</v>
      </c>
      <c r="BZ11" s="2" t="s">
        <v>3</v>
      </c>
      <c r="CA11" s="2" t="s">
        <v>3</v>
      </c>
      <c r="CB11" s="2"/>
    </row>
    <row r="12" spans="1:80" ht="15.75" customHeight="1">
      <c r="A12" s="3" t="s">
        <v>13</v>
      </c>
      <c r="B12" s="2" t="s">
        <v>3</v>
      </c>
      <c r="C12" s="2" t="s">
        <v>3</v>
      </c>
      <c r="D12" s="2" t="s">
        <v>3</v>
      </c>
      <c r="E12" s="2" t="s">
        <v>3</v>
      </c>
      <c r="F12" s="2" t="s">
        <v>3</v>
      </c>
      <c r="G12" s="2" t="s">
        <v>3</v>
      </c>
      <c r="H12" s="2" t="s">
        <v>3</v>
      </c>
      <c r="I12" s="2" t="s">
        <v>3</v>
      </c>
      <c r="J12" s="2" t="s">
        <v>3</v>
      </c>
      <c r="K12" s="2" t="s">
        <v>3</v>
      </c>
      <c r="L12" s="2" t="s">
        <v>3</v>
      </c>
      <c r="M12" s="2" t="s">
        <v>3</v>
      </c>
      <c r="N12" s="2" t="s">
        <v>3</v>
      </c>
      <c r="O12" s="2" t="s">
        <v>3</v>
      </c>
      <c r="P12" s="2" t="s">
        <v>3</v>
      </c>
      <c r="Q12" s="2" t="s">
        <v>3</v>
      </c>
      <c r="R12" s="2" t="s">
        <v>3</v>
      </c>
      <c r="S12" s="2" t="s">
        <v>3</v>
      </c>
      <c r="T12" s="2">
        <v>0.485185185185185</v>
      </c>
      <c r="U12" s="2">
        <v>0.52413793103448303</v>
      </c>
      <c r="V12" s="2">
        <v>0.54731457800511496</v>
      </c>
      <c r="W12" s="2">
        <v>0.62086513994910897</v>
      </c>
      <c r="X12" s="2">
        <v>0.66835443037974696</v>
      </c>
      <c r="Y12" s="2">
        <v>0.62837837837837796</v>
      </c>
      <c r="Z12" s="2">
        <v>0.663768115942029</v>
      </c>
      <c r="AA12" s="2">
        <v>0.67704280155642005</v>
      </c>
      <c r="AB12" s="2">
        <v>0.56277056277056303</v>
      </c>
      <c r="AC12" s="2">
        <v>0.65040650406504097</v>
      </c>
      <c r="AD12" s="2">
        <v>0.707317073170732</v>
      </c>
      <c r="AE12" s="2">
        <v>0.78987341772151898</v>
      </c>
      <c r="AF12" s="2">
        <v>0.84699453551912596</v>
      </c>
      <c r="AG12" s="2">
        <v>0.81278538812785395</v>
      </c>
      <c r="AH12" s="2">
        <v>0.75979112271540505</v>
      </c>
      <c r="AI12" s="2">
        <v>0.90389610389610398</v>
      </c>
      <c r="AJ12" s="2">
        <v>0.81932773109243695</v>
      </c>
      <c r="AK12" s="2">
        <v>0.83030303030302999</v>
      </c>
      <c r="AL12" s="2">
        <v>0.91292875989445899</v>
      </c>
      <c r="AM12" s="2">
        <v>0.86499999999999999</v>
      </c>
      <c r="AN12" s="2">
        <v>0.8125</v>
      </c>
      <c r="AO12" s="2">
        <v>0.82119205298013198</v>
      </c>
      <c r="AP12" s="2">
        <v>0.92592592592592604</v>
      </c>
      <c r="AQ12" s="2">
        <v>0.88541666666666696</v>
      </c>
      <c r="AR12" s="2">
        <v>0.88715953307393003</v>
      </c>
      <c r="AS12" s="2">
        <v>0.91566265060241003</v>
      </c>
      <c r="AT12" s="2">
        <v>0.85140562248995999</v>
      </c>
      <c r="AU12" s="2">
        <v>0.252873563218391</v>
      </c>
      <c r="AV12" s="2">
        <v>0.87619047619047596</v>
      </c>
      <c r="AW12" s="2">
        <v>0.65734265734265696</v>
      </c>
      <c r="AX12" s="2">
        <v>0.60641399416909603</v>
      </c>
      <c r="AY12" s="2">
        <v>0.59722222222222199</v>
      </c>
      <c r="AZ12" s="2">
        <v>0.69182389937106903</v>
      </c>
      <c r="BA12" s="2">
        <v>0.65116279069767502</v>
      </c>
      <c r="BB12" s="2">
        <v>0.67228915662650601</v>
      </c>
      <c r="BC12" s="2">
        <v>0.66831683168316802</v>
      </c>
      <c r="BD12" s="2">
        <v>0.72185430463576195</v>
      </c>
      <c r="BE12" s="2">
        <v>0.66197183098591605</v>
      </c>
      <c r="BF12" s="2" t="s">
        <v>3</v>
      </c>
      <c r="BG12" s="2" t="s">
        <v>3</v>
      </c>
      <c r="BH12" s="2" t="s">
        <v>3</v>
      </c>
      <c r="BI12" s="2" t="s">
        <v>3</v>
      </c>
      <c r="BJ12" s="2" t="s">
        <v>3</v>
      </c>
      <c r="BK12" s="2" t="s">
        <v>3</v>
      </c>
      <c r="BL12" s="2" t="s">
        <v>3</v>
      </c>
      <c r="BM12" s="2" t="s">
        <v>3</v>
      </c>
      <c r="BN12" s="2" t="s">
        <v>3</v>
      </c>
      <c r="BO12" s="2" t="s">
        <v>3</v>
      </c>
      <c r="BP12" s="2" t="s">
        <v>3</v>
      </c>
      <c r="BQ12" s="2" t="s">
        <v>3</v>
      </c>
      <c r="BR12" s="2" t="s">
        <v>3</v>
      </c>
      <c r="BS12" s="2" t="s">
        <v>3</v>
      </c>
      <c r="BT12" s="2" t="s">
        <v>3</v>
      </c>
      <c r="BU12" s="2" t="s">
        <v>3</v>
      </c>
      <c r="BV12" s="2" t="s">
        <v>3</v>
      </c>
      <c r="BW12" s="2" t="s">
        <v>3</v>
      </c>
      <c r="BX12" s="2" t="s">
        <v>3</v>
      </c>
      <c r="BY12" s="2" t="s">
        <v>3</v>
      </c>
      <c r="BZ12" s="2" t="s">
        <v>3</v>
      </c>
      <c r="CA12" s="2" t="s">
        <v>3</v>
      </c>
      <c r="CB12" s="2"/>
    </row>
    <row r="13" spans="1:80" ht="15.75" customHeight="1">
      <c r="A13" s="3" t="s">
        <v>14</v>
      </c>
      <c r="B13" s="2" t="s">
        <v>3</v>
      </c>
      <c r="C13" s="2" t="s">
        <v>3</v>
      </c>
      <c r="D13" s="2" t="s">
        <v>3</v>
      </c>
      <c r="E13" s="2" t="s">
        <v>3</v>
      </c>
      <c r="F13" s="2" t="s">
        <v>3</v>
      </c>
      <c r="G13" s="2" t="s">
        <v>3</v>
      </c>
      <c r="H13" s="2" t="s">
        <v>3</v>
      </c>
      <c r="I13" s="2" t="s">
        <v>3</v>
      </c>
      <c r="J13" s="2" t="s">
        <v>3</v>
      </c>
      <c r="K13" s="2" t="s">
        <v>3</v>
      </c>
      <c r="L13" s="2" t="s">
        <v>3</v>
      </c>
      <c r="M13" s="2" t="s">
        <v>3</v>
      </c>
      <c r="N13" s="2" t="s">
        <v>3</v>
      </c>
      <c r="O13" s="2" t="s">
        <v>3</v>
      </c>
      <c r="P13" s="2" t="s">
        <v>3</v>
      </c>
      <c r="Q13" s="2" t="s">
        <v>3</v>
      </c>
      <c r="R13" s="2" t="s">
        <v>3</v>
      </c>
      <c r="S13" s="2" t="s">
        <v>3</v>
      </c>
      <c r="T13" s="2" t="s">
        <v>3</v>
      </c>
      <c r="U13" s="2">
        <v>0.498607242339833</v>
      </c>
      <c r="V13" s="2">
        <v>0.54077253218884103</v>
      </c>
      <c r="W13" s="2">
        <v>0.42768595041322299</v>
      </c>
      <c r="X13" s="2">
        <v>0.46734693877550998</v>
      </c>
      <c r="Y13" s="2">
        <v>0.38571428571428601</v>
      </c>
      <c r="Z13" s="2">
        <v>0.65416666666666701</v>
      </c>
      <c r="AA13" s="2">
        <v>0.55506607929515395</v>
      </c>
      <c r="AB13" s="2">
        <v>0.52886836027713602</v>
      </c>
      <c r="AC13" s="2">
        <v>0.56097560975609795</v>
      </c>
      <c r="AD13" s="2">
        <v>0.73640167364016695</v>
      </c>
      <c r="AE13" s="2">
        <v>0.76652892561983499</v>
      </c>
      <c r="AF13" s="2">
        <v>0.62186788154897499</v>
      </c>
      <c r="AG13" s="2">
        <v>0.719546742209632</v>
      </c>
      <c r="AH13" s="2">
        <v>0.84615384615384603</v>
      </c>
      <c r="AI13" s="2">
        <v>0.77157360406091402</v>
      </c>
      <c r="AJ13" s="2">
        <v>0.82608695652173902</v>
      </c>
      <c r="AK13" s="2">
        <v>0.92817679558011101</v>
      </c>
      <c r="AL13" s="2">
        <v>0.89717223650385602</v>
      </c>
      <c r="AM13" s="2">
        <v>0.72323759791122699</v>
      </c>
      <c r="AN13" s="2">
        <v>0.82731958762886604</v>
      </c>
      <c r="AO13" s="2">
        <v>0.93316195372750599</v>
      </c>
      <c r="AP13" s="2">
        <v>0.63095238095238104</v>
      </c>
      <c r="AQ13" s="2">
        <v>0.62101910828025497</v>
      </c>
      <c r="AR13" s="2">
        <v>0.67177914110429504</v>
      </c>
      <c r="AS13" s="2">
        <v>0.68</v>
      </c>
      <c r="AT13" s="2">
        <v>0.662207357859532</v>
      </c>
      <c r="AU13" s="2">
        <v>0.65289256198347101</v>
      </c>
      <c r="AV13" s="2">
        <v>0.68686868686868696</v>
      </c>
      <c r="AW13" s="2">
        <v>0.71764705882352897</v>
      </c>
      <c r="AX13" s="2">
        <v>0.67486338797814205</v>
      </c>
      <c r="AY13" s="2">
        <v>0.76683937823834203</v>
      </c>
      <c r="AZ13" s="2" t="s">
        <v>3</v>
      </c>
      <c r="BA13" s="2" t="s">
        <v>3</v>
      </c>
      <c r="BB13" s="2" t="s">
        <v>3</v>
      </c>
      <c r="BC13" s="2" t="s">
        <v>3</v>
      </c>
      <c r="BD13" s="2" t="s">
        <v>3</v>
      </c>
      <c r="BE13" s="2" t="s">
        <v>3</v>
      </c>
      <c r="BF13" s="2" t="s">
        <v>3</v>
      </c>
      <c r="BG13" s="2" t="s">
        <v>3</v>
      </c>
      <c r="BH13" s="2" t="s">
        <v>3</v>
      </c>
      <c r="BI13" s="2" t="s">
        <v>3</v>
      </c>
      <c r="BJ13" s="2" t="s">
        <v>3</v>
      </c>
      <c r="BK13" s="2" t="s">
        <v>3</v>
      </c>
      <c r="BL13" s="2" t="s">
        <v>3</v>
      </c>
      <c r="BM13" s="2" t="s">
        <v>3</v>
      </c>
      <c r="BN13" s="2" t="s">
        <v>3</v>
      </c>
      <c r="BO13" s="2" t="s">
        <v>3</v>
      </c>
      <c r="BP13" s="2" t="s">
        <v>3</v>
      </c>
      <c r="BQ13" s="2" t="s">
        <v>3</v>
      </c>
      <c r="BR13" s="2" t="s">
        <v>3</v>
      </c>
      <c r="BS13" s="2" t="s">
        <v>3</v>
      </c>
      <c r="BT13" s="2" t="s">
        <v>3</v>
      </c>
      <c r="BU13" s="2" t="s">
        <v>3</v>
      </c>
      <c r="BV13" s="2" t="s">
        <v>3</v>
      </c>
      <c r="BW13" s="2" t="s">
        <v>3</v>
      </c>
      <c r="BX13" s="2" t="s">
        <v>3</v>
      </c>
      <c r="BY13" s="2" t="s">
        <v>3</v>
      </c>
      <c r="BZ13" s="2" t="s">
        <v>3</v>
      </c>
      <c r="CA13" s="2" t="s">
        <v>3</v>
      </c>
      <c r="CB13" s="2"/>
    </row>
    <row r="14" spans="1:80" ht="15.75" customHeight="1">
      <c r="A14" s="3" t="s">
        <v>15</v>
      </c>
      <c r="B14" s="2" t="s">
        <v>3</v>
      </c>
      <c r="C14" s="2" t="s">
        <v>3</v>
      </c>
      <c r="D14" s="2" t="s">
        <v>3</v>
      </c>
      <c r="E14" s="2" t="s">
        <v>3</v>
      </c>
      <c r="F14" s="2" t="s">
        <v>3</v>
      </c>
      <c r="G14" s="2" t="s">
        <v>3</v>
      </c>
      <c r="H14" s="2" t="s">
        <v>3</v>
      </c>
      <c r="I14" s="2" t="s">
        <v>3</v>
      </c>
      <c r="J14" s="2" t="s">
        <v>3</v>
      </c>
      <c r="K14" s="2" t="s">
        <v>3</v>
      </c>
      <c r="L14" s="2" t="s">
        <v>3</v>
      </c>
      <c r="M14" s="2" t="s">
        <v>3</v>
      </c>
      <c r="N14" s="2" t="s">
        <v>3</v>
      </c>
      <c r="O14" s="2" t="s">
        <v>3</v>
      </c>
      <c r="P14" s="2" t="s">
        <v>3</v>
      </c>
      <c r="Q14" s="2" t="s">
        <v>3</v>
      </c>
      <c r="R14" s="2" t="s">
        <v>3</v>
      </c>
      <c r="S14" s="2" t="s">
        <v>3</v>
      </c>
      <c r="T14" s="2" t="s">
        <v>3</v>
      </c>
      <c r="U14" s="2" t="s">
        <v>3</v>
      </c>
      <c r="V14" s="2">
        <v>0.293333333333333</v>
      </c>
      <c r="W14" s="2">
        <v>0.31491712707182301</v>
      </c>
      <c r="X14" s="2">
        <v>0.435714285714286</v>
      </c>
      <c r="Y14" s="2">
        <v>0.38155136268343798</v>
      </c>
      <c r="Z14" s="2">
        <v>0.51182795698924699</v>
      </c>
      <c r="AA14" s="2">
        <v>0.45617977528089898</v>
      </c>
      <c r="AB14" s="2">
        <v>0.58627858627858598</v>
      </c>
      <c r="AC14" s="2">
        <v>0.654471544715447</v>
      </c>
      <c r="AD14" s="2">
        <v>0.56989247311827995</v>
      </c>
      <c r="AE14" s="2">
        <v>0.68024439918533597</v>
      </c>
      <c r="AF14" s="2">
        <v>0.68193384223918596</v>
      </c>
      <c r="AG14" s="2">
        <v>0.67040358744394601</v>
      </c>
      <c r="AH14" s="2">
        <v>0.76853932584269702</v>
      </c>
      <c r="AI14" s="2">
        <v>0.72484599589322396</v>
      </c>
      <c r="AJ14" s="2">
        <v>0.81471389645776604</v>
      </c>
      <c r="AK14" s="2">
        <v>0.82126696832579205</v>
      </c>
      <c r="AL14" s="2">
        <v>0.84931506849315097</v>
      </c>
      <c r="AM14" s="2">
        <v>0.841968911917098</v>
      </c>
      <c r="AN14" s="2">
        <v>0.88283378746593999</v>
      </c>
      <c r="AO14" s="2">
        <v>0.763496143958869</v>
      </c>
      <c r="AP14" s="2">
        <v>0.58311345646437995</v>
      </c>
      <c r="AQ14" s="2">
        <v>0.55000000000000004</v>
      </c>
      <c r="AR14" s="2">
        <v>0.61892583120204603</v>
      </c>
      <c r="AS14" s="2">
        <v>0.60567010309278402</v>
      </c>
      <c r="AT14" s="2">
        <v>0.64248704663212397</v>
      </c>
      <c r="AU14" s="2">
        <v>0.61979166666666696</v>
      </c>
      <c r="AV14" s="2">
        <v>0.64082687338501299</v>
      </c>
      <c r="AW14" s="2">
        <v>0.70076726342711004</v>
      </c>
      <c r="AX14" s="2">
        <v>0.67594936708860798</v>
      </c>
      <c r="AY14" s="2">
        <v>0.65147453083109896</v>
      </c>
      <c r="AZ14" s="2" t="s">
        <v>3</v>
      </c>
      <c r="BA14" s="2" t="s">
        <v>3</v>
      </c>
      <c r="BB14" s="2" t="s">
        <v>3</v>
      </c>
      <c r="BC14" s="2" t="s">
        <v>3</v>
      </c>
      <c r="BD14" s="2" t="s">
        <v>3</v>
      </c>
      <c r="BE14" s="2" t="s">
        <v>3</v>
      </c>
      <c r="BF14" s="2" t="s">
        <v>3</v>
      </c>
      <c r="BG14" s="2" t="s">
        <v>3</v>
      </c>
      <c r="BH14" s="2" t="s">
        <v>3</v>
      </c>
      <c r="BI14" s="2" t="s">
        <v>3</v>
      </c>
      <c r="BJ14" s="2" t="s">
        <v>3</v>
      </c>
      <c r="BK14" s="2" t="s">
        <v>3</v>
      </c>
      <c r="BL14" s="2" t="s">
        <v>3</v>
      </c>
      <c r="BM14" s="2" t="s">
        <v>3</v>
      </c>
      <c r="BN14" s="2" t="s">
        <v>3</v>
      </c>
      <c r="BO14" s="2" t="s">
        <v>3</v>
      </c>
      <c r="BP14" s="2" t="s">
        <v>3</v>
      </c>
      <c r="BQ14" s="2" t="s">
        <v>3</v>
      </c>
      <c r="BR14" s="2" t="s">
        <v>3</v>
      </c>
      <c r="BS14" s="2" t="s">
        <v>3</v>
      </c>
      <c r="BT14" s="2" t="s">
        <v>3</v>
      </c>
      <c r="BU14" s="2" t="s">
        <v>3</v>
      </c>
      <c r="BV14" s="2" t="s">
        <v>3</v>
      </c>
      <c r="BW14" s="2" t="s">
        <v>3</v>
      </c>
      <c r="BX14" s="2" t="s">
        <v>3</v>
      </c>
      <c r="BY14" s="2" t="s">
        <v>3</v>
      </c>
      <c r="BZ14" s="2" t="s">
        <v>3</v>
      </c>
      <c r="CA14" s="2" t="s">
        <v>3</v>
      </c>
      <c r="CB14" s="2"/>
    </row>
    <row r="15" spans="1:80" ht="15.75" customHeight="1">
      <c r="A15" s="3" t="s">
        <v>16</v>
      </c>
      <c r="B15" s="2" t="s">
        <v>3</v>
      </c>
      <c r="C15" s="2" t="s">
        <v>3</v>
      </c>
      <c r="D15" s="2" t="s">
        <v>3</v>
      </c>
      <c r="E15" s="2" t="s">
        <v>3</v>
      </c>
      <c r="F15" s="2" t="s">
        <v>3</v>
      </c>
      <c r="G15" s="2" t="s">
        <v>3</v>
      </c>
      <c r="H15" s="2" t="s">
        <v>3</v>
      </c>
      <c r="I15" s="2" t="s">
        <v>3</v>
      </c>
      <c r="J15" s="2" t="s">
        <v>3</v>
      </c>
      <c r="K15" s="2" t="s">
        <v>3</v>
      </c>
      <c r="L15" s="2" t="s">
        <v>3</v>
      </c>
      <c r="M15" s="2" t="s">
        <v>3</v>
      </c>
      <c r="N15" s="2" t="s">
        <v>3</v>
      </c>
      <c r="O15" s="2" t="s">
        <v>3</v>
      </c>
      <c r="P15" s="2" t="s">
        <v>3</v>
      </c>
      <c r="Q15" s="2" t="s">
        <v>3</v>
      </c>
      <c r="R15" s="2" t="s">
        <v>3</v>
      </c>
      <c r="S15" s="2" t="s">
        <v>3</v>
      </c>
      <c r="T15" s="2" t="s">
        <v>3</v>
      </c>
      <c r="U15" s="2" t="s">
        <v>3</v>
      </c>
      <c r="V15" s="2">
        <v>0.49408983451536598</v>
      </c>
      <c r="W15" s="2">
        <v>0.44306418219461702</v>
      </c>
      <c r="X15" s="2">
        <v>0.49126637554585201</v>
      </c>
      <c r="Y15" s="2">
        <v>0.47302904564315401</v>
      </c>
      <c r="Z15" s="2">
        <v>0.57692307692307698</v>
      </c>
      <c r="AA15" s="2">
        <v>0.57979797979797998</v>
      </c>
      <c r="AB15" s="2">
        <v>0.60370370370370396</v>
      </c>
      <c r="AC15" s="2">
        <v>0.64634146341463405</v>
      </c>
      <c r="AD15" s="2">
        <v>0.68431771894093696</v>
      </c>
      <c r="AE15" s="2">
        <v>0.68201754385964897</v>
      </c>
      <c r="AF15" s="2">
        <v>0.89304812834224601</v>
      </c>
      <c r="AG15" s="2">
        <v>0.74474959612277902</v>
      </c>
      <c r="AH15" s="2">
        <v>0.81541582150101399</v>
      </c>
      <c r="AI15" s="2">
        <v>0.78609625668449201</v>
      </c>
      <c r="AJ15" s="2">
        <v>0.82786885245901598</v>
      </c>
      <c r="AK15" s="2">
        <v>0.80859375</v>
      </c>
      <c r="AL15" s="2">
        <v>0.72779369627507196</v>
      </c>
      <c r="AM15" s="2">
        <v>0.77157360406091402</v>
      </c>
      <c r="AN15" s="2">
        <v>0.82291666666666696</v>
      </c>
      <c r="AO15" s="2">
        <v>0.55949367088607604</v>
      </c>
      <c r="AP15" s="2">
        <v>0.60807600950118801</v>
      </c>
      <c r="AQ15" s="2">
        <v>0.62168674698795201</v>
      </c>
      <c r="AR15" s="2">
        <v>0.62470308788598605</v>
      </c>
      <c r="AS15" s="2">
        <v>0.63723150357995195</v>
      </c>
      <c r="AT15" s="2">
        <v>0.59569377990430605</v>
      </c>
      <c r="AU15" s="2">
        <v>0.63420427553444203</v>
      </c>
      <c r="AV15" s="2">
        <v>0.73060344827586199</v>
      </c>
      <c r="AW15" s="2">
        <v>0.67027027027026997</v>
      </c>
      <c r="AX15" s="2">
        <v>0.59472422062350105</v>
      </c>
      <c r="AY15" s="2" t="s">
        <v>3</v>
      </c>
      <c r="AZ15" s="2" t="s">
        <v>3</v>
      </c>
      <c r="BA15" s="2" t="s">
        <v>3</v>
      </c>
      <c r="BB15" s="2" t="s">
        <v>3</v>
      </c>
      <c r="BC15" s="2" t="s">
        <v>3</v>
      </c>
      <c r="BD15" s="2" t="s">
        <v>3</v>
      </c>
      <c r="BE15" s="2" t="s">
        <v>3</v>
      </c>
      <c r="BF15" s="2" t="s">
        <v>3</v>
      </c>
      <c r="BG15" s="2" t="s">
        <v>3</v>
      </c>
      <c r="BH15" s="2" t="s">
        <v>3</v>
      </c>
      <c r="BI15" s="2" t="s">
        <v>3</v>
      </c>
      <c r="BJ15" s="2" t="s">
        <v>3</v>
      </c>
      <c r="BK15" s="2" t="s">
        <v>3</v>
      </c>
      <c r="BL15" s="2" t="s">
        <v>3</v>
      </c>
      <c r="BM15" s="2" t="s">
        <v>3</v>
      </c>
      <c r="BN15" s="2" t="s">
        <v>3</v>
      </c>
      <c r="BO15" s="2" t="s">
        <v>3</v>
      </c>
      <c r="BP15" s="2" t="s">
        <v>3</v>
      </c>
      <c r="BQ15" s="2" t="s">
        <v>3</v>
      </c>
      <c r="BR15" s="2" t="s">
        <v>3</v>
      </c>
      <c r="BS15" s="2" t="s">
        <v>3</v>
      </c>
      <c r="BT15" s="2" t="s">
        <v>3</v>
      </c>
      <c r="BU15" s="2" t="s">
        <v>3</v>
      </c>
      <c r="BV15" s="2" t="s">
        <v>3</v>
      </c>
      <c r="BW15" s="2" t="s">
        <v>3</v>
      </c>
      <c r="BX15" s="2" t="s">
        <v>3</v>
      </c>
      <c r="BY15" s="2" t="s">
        <v>3</v>
      </c>
      <c r="BZ15" s="2" t="s">
        <v>3</v>
      </c>
      <c r="CA15" s="2" t="s">
        <v>3</v>
      </c>
      <c r="CB15" s="2"/>
    </row>
    <row r="16" spans="1:80" ht="15.75" customHeight="1">
      <c r="A16" s="3" t="s">
        <v>17</v>
      </c>
      <c r="B16" s="2" t="s">
        <v>3</v>
      </c>
      <c r="C16" s="2" t="s">
        <v>3</v>
      </c>
      <c r="D16" s="2" t="s">
        <v>3</v>
      </c>
      <c r="E16" s="2" t="s">
        <v>3</v>
      </c>
      <c r="F16" s="2" t="s">
        <v>3</v>
      </c>
      <c r="G16" s="2" t="s">
        <v>3</v>
      </c>
      <c r="H16" s="2" t="s">
        <v>3</v>
      </c>
      <c r="I16" s="2" t="s">
        <v>3</v>
      </c>
      <c r="J16" s="2" t="s">
        <v>3</v>
      </c>
      <c r="K16" s="2" t="s">
        <v>3</v>
      </c>
      <c r="L16" s="2" t="s">
        <v>3</v>
      </c>
      <c r="M16" s="2" t="s">
        <v>3</v>
      </c>
      <c r="N16" s="2" t="s">
        <v>3</v>
      </c>
      <c r="O16" s="2" t="s">
        <v>3</v>
      </c>
      <c r="P16" s="2" t="s">
        <v>3</v>
      </c>
      <c r="Q16" s="2" t="s">
        <v>3</v>
      </c>
      <c r="R16" s="2" t="s">
        <v>3</v>
      </c>
      <c r="S16" s="2" t="s">
        <v>3</v>
      </c>
      <c r="T16" s="2" t="s">
        <v>3</v>
      </c>
      <c r="U16" s="2" t="s">
        <v>3</v>
      </c>
      <c r="V16" s="2">
        <v>1</v>
      </c>
      <c r="W16" s="2">
        <v>0.39805825242718401</v>
      </c>
      <c r="X16" s="2">
        <v>0.31707317073170699</v>
      </c>
      <c r="Y16" s="2">
        <v>0.41258741258741299</v>
      </c>
      <c r="Z16" s="2">
        <v>0.28571428571428598</v>
      </c>
      <c r="AA16" s="2">
        <v>0.42105263157894701</v>
      </c>
      <c r="AB16" s="2">
        <v>0.317460317460317</v>
      </c>
      <c r="AC16" s="2">
        <v>0.32673267326732702</v>
      </c>
      <c r="AD16" s="2">
        <v>0.413333333333333</v>
      </c>
      <c r="AE16" s="2">
        <v>0.41853035143770001</v>
      </c>
      <c r="AF16" s="2">
        <v>0.49402390438247001</v>
      </c>
      <c r="AG16" s="2">
        <v>0.375</v>
      </c>
      <c r="AH16" s="2">
        <v>0.61639344262295104</v>
      </c>
      <c r="AI16" s="2">
        <v>0.69487179487179496</v>
      </c>
      <c r="AJ16" s="2">
        <v>0.76424870466321304</v>
      </c>
      <c r="AK16" s="2">
        <v>0.81841432225063904</v>
      </c>
      <c r="AL16" s="2">
        <v>0.81518987341772198</v>
      </c>
      <c r="AM16" s="2">
        <v>0.75</v>
      </c>
      <c r="AN16" s="2">
        <v>0.64488636363636398</v>
      </c>
      <c r="AO16" s="2">
        <v>0.70279720279720304</v>
      </c>
      <c r="AP16" s="2">
        <v>0.70408163265306101</v>
      </c>
      <c r="AQ16" s="2">
        <v>0.64948453608247403</v>
      </c>
      <c r="AR16" s="2">
        <v>0.66153846153846196</v>
      </c>
      <c r="AS16" s="2">
        <v>0.68437499999999996</v>
      </c>
      <c r="AT16" s="2">
        <v>0.77619047619047599</v>
      </c>
      <c r="AU16" s="2">
        <v>0.82575757575757602</v>
      </c>
      <c r="AV16" s="2">
        <v>0.833729216152019</v>
      </c>
      <c r="AW16" s="2">
        <v>0.81774580335731395</v>
      </c>
      <c r="AX16" s="2">
        <v>0.87828162291169498</v>
      </c>
      <c r="AY16" s="2">
        <v>0.83693045563549195</v>
      </c>
      <c r="AZ16" s="2">
        <v>0.82932692307692302</v>
      </c>
      <c r="BA16" s="2">
        <v>0.81235154394299303</v>
      </c>
      <c r="BB16" s="2">
        <v>0.81009615384615397</v>
      </c>
      <c r="BC16" s="2">
        <v>0.878571428571429</v>
      </c>
      <c r="BD16" s="2">
        <v>0.67970660146699302</v>
      </c>
      <c r="BE16" s="2" t="s">
        <v>3</v>
      </c>
      <c r="BF16" s="2" t="s">
        <v>3</v>
      </c>
      <c r="BG16" s="2" t="s">
        <v>3</v>
      </c>
      <c r="BH16" s="2" t="s">
        <v>3</v>
      </c>
      <c r="BI16" s="2" t="s">
        <v>3</v>
      </c>
      <c r="BJ16" s="2" t="s">
        <v>3</v>
      </c>
      <c r="BK16" s="2" t="s">
        <v>3</v>
      </c>
      <c r="BL16" s="2" t="s">
        <v>3</v>
      </c>
      <c r="BM16" s="2" t="s">
        <v>3</v>
      </c>
      <c r="BN16" s="2" t="s">
        <v>3</v>
      </c>
      <c r="BO16" s="2" t="s">
        <v>3</v>
      </c>
      <c r="BP16" s="2" t="s">
        <v>3</v>
      </c>
      <c r="BQ16" s="2" t="s">
        <v>3</v>
      </c>
      <c r="BR16" s="2" t="s">
        <v>3</v>
      </c>
      <c r="BS16" s="2" t="s">
        <v>3</v>
      </c>
      <c r="BT16" s="2" t="s">
        <v>3</v>
      </c>
      <c r="BU16" s="2" t="s">
        <v>3</v>
      </c>
      <c r="BV16" s="2" t="s">
        <v>3</v>
      </c>
      <c r="BW16" s="2" t="s">
        <v>3</v>
      </c>
      <c r="BX16" s="2" t="s">
        <v>3</v>
      </c>
      <c r="BY16" s="2" t="s">
        <v>3</v>
      </c>
      <c r="BZ16" s="2" t="s">
        <v>3</v>
      </c>
      <c r="CA16" s="2" t="s">
        <v>3</v>
      </c>
      <c r="CB16" s="2"/>
    </row>
    <row r="17" spans="1:80" ht="15.75" customHeight="1">
      <c r="A17" s="4" t="s">
        <v>18</v>
      </c>
      <c r="B17" s="5" t="s">
        <v>3</v>
      </c>
      <c r="C17" s="5" t="s">
        <v>3</v>
      </c>
      <c r="D17" s="5" t="s">
        <v>3</v>
      </c>
      <c r="E17" s="5" t="s">
        <v>3</v>
      </c>
      <c r="F17" s="5" t="s">
        <v>3</v>
      </c>
      <c r="G17" s="5" t="s">
        <v>3</v>
      </c>
      <c r="H17" s="5" t="s">
        <v>3</v>
      </c>
      <c r="I17" s="5" t="s">
        <v>3</v>
      </c>
      <c r="J17" s="5" t="s">
        <v>3</v>
      </c>
      <c r="K17" s="5" t="s">
        <v>3</v>
      </c>
      <c r="L17" s="5" t="s">
        <v>3</v>
      </c>
      <c r="M17" s="5" t="s">
        <v>3</v>
      </c>
      <c r="N17" s="5" t="s">
        <v>3</v>
      </c>
      <c r="O17" s="5" t="s">
        <v>3</v>
      </c>
      <c r="P17" s="5" t="s">
        <v>3</v>
      </c>
      <c r="Q17" s="5" t="s">
        <v>3</v>
      </c>
      <c r="R17" s="5" t="s">
        <v>3</v>
      </c>
      <c r="S17" s="5" t="s">
        <v>3</v>
      </c>
      <c r="T17" s="5" t="s">
        <v>3</v>
      </c>
      <c r="U17" s="5" t="s">
        <v>3</v>
      </c>
      <c r="V17" s="5" t="s">
        <v>3</v>
      </c>
      <c r="W17" s="5">
        <v>0.50141643059490104</v>
      </c>
      <c r="X17" s="5">
        <v>0.47214854111405802</v>
      </c>
      <c r="Y17" s="5">
        <v>0.56423173803526505</v>
      </c>
      <c r="Z17" s="5">
        <v>0.64010282776349603</v>
      </c>
      <c r="AA17" s="5">
        <v>0.67980295566502502</v>
      </c>
      <c r="AB17" s="5">
        <v>0.64113785557986902</v>
      </c>
      <c r="AC17" s="5">
        <v>0.66276346604215497</v>
      </c>
      <c r="AD17" s="5">
        <v>0.70909090909090899</v>
      </c>
      <c r="AE17" s="5">
        <v>0.75</v>
      </c>
      <c r="AF17" s="5">
        <v>0.71389645776566801</v>
      </c>
      <c r="AG17" s="5">
        <v>0.67819148936170204</v>
      </c>
      <c r="AH17" s="5">
        <v>0.72903225806451599</v>
      </c>
      <c r="AI17" s="5">
        <v>0.80285714285714305</v>
      </c>
      <c r="AJ17" s="5">
        <v>0.83957219251336901</v>
      </c>
      <c r="AK17" s="5">
        <v>0.82519280205655499</v>
      </c>
      <c r="AL17" s="5">
        <v>0.87158469945355199</v>
      </c>
      <c r="AM17" s="5">
        <v>0.700831024930748</v>
      </c>
      <c r="AN17" s="5">
        <v>0.57583547557840598</v>
      </c>
      <c r="AO17" s="5">
        <v>0.74278215223097099</v>
      </c>
      <c r="AP17" s="5">
        <v>0.62322946175637395</v>
      </c>
      <c r="AQ17" s="5">
        <v>0.65051020408163296</v>
      </c>
      <c r="AR17" s="5">
        <v>0.658031088082902</v>
      </c>
      <c r="AS17" s="5">
        <v>0.66582278481012702</v>
      </c>
      <c r="AT17" s="5">
        <v>0.64030612244898</v>
      </c>
      <c r="AU17" s="5">
        <v>0.69430051813471505</v>
      </c>
      <c r="AV17" s="5">
        <v>0.703324808184143</v>
      </c>
      <c r="AW17" s="5">
        <v>0.69897959183673497</v>
      </c>
      <c r="AX17" s="5" t="s">
        <v>3</v>
      </c>
      <c r="AY17" s="5" t="s">
        <v>3</v>
      </c>
      <c r="AZ17" s="5" t="s">
        <v>3</v>
      </c>
      <c r="BA17" s="5" t="s">
        <v>3</v>
      </c>
      <c r="BB17" s="5" t="s">
        <v>3</v>
      </c>
      <c r="BC17" s="5" t="s">
        <v>3</v>
      </c>
      <c r="BD17" s="5" t="s">
        <v>3</v>
      </c>
      <c r="BE17" s="5" t="s">
        <v>3</v>
      </c>
      <c r="BF17" s="5" t="s">
        <v>3</v>
      </c>
      <c r="BG17" s="5" t="s">
        <v>3</v>
      </c>
      <c r="BH17" s="5" t="s">
        <v>3</v>
      </c>
      <c r="BI17" s="5" t="s">
        <v>3</v>
      </c>
      <c r="BJ17" s="5" t="s">
        <v>3</v>
      </c>
      <c r="BK17" s="5" t="s">
        <v>3</v>
      </c>
      <c r="BL17" s="5" t="s">
        <v>3</v>
      </c>
      <c r="BM17" s="5" t="s">
        <v>3</v>
      </c>
      <c r="BN17" s="5" t="s">
        <v>3</v>
      </c>
      <c r="BO17" s="5" t="s">
        <v>3</v>
      </c>
      <c r="BP17" s="5" t="s">
        <v>3</v>
      </c>
      <c r="BQ17" s="5" t="s">
        <v>3</v>
      </c>
      <c r="BR17" s="5" t="s">
        <v>3</v>
      </c>
      <c r="BS17" s="5" t="s">
        <v>3</v>
      </c>
      <c r="BT17" s="5" t="s">
        <v>3</v>
      </c>
      <c r="BU17" s="5" t="s">
        <v>3</v>
      </c>
      <c r="BV17" s="5" t="s">
        <v>3</v>
      </c>
      <c r="BW17" s="5" t="s">
        <v>3</v>
      </c>
      <c r="BX17" s="5" t="s">
        <v>3</v>
      </c>
      <c r="BY17" s="5" t="s">
        <v>3</v>
      </c>
      <c r="BZ17" s="5" t="s">
        <v>3</v>
      </c>
      <c r="CA17" s="5" t="s">
        <v>3</v>
      </c>
      <c r="CB17" s="5" t="s">
        <v>19</v>
      </c>
    </row>
    <row r="18" spans="1:80" ht="15.75" customHeight="1">
      <c r="A18" s="3" t="s">
        <v>20</v>
      </c>
      <c r="B18" s="2" t="s">
        <v>3</v>
      </c>
      <c r="C18" s="2" t="s">
        <v>3</v>
      </c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  <c r="K18" s="2" t="s">
        <v>3</v>
      </c>
      <c r="L18" s="2" t="s">
        <v>3</v>
      </c>
      <c r="M18" s="2" t="s">
        <v>3</v>
      </c>
      <c r="N18" s="2" t="s">
        <v>3</v>
      </c>
      <c r="O18" s="2" t="s">
        <v>3</v>
      </c>
      <c r="P18" s="2" t="s">
        <v>3</v>
      </c>
      <c r="Q18" s="2" t="s">
        <v>3</v>
      </c>
      <c r="R18" s="2" t="s">
        <v>3</v>
      </c>
      <c r="S18" s="2" t="s">
        <v>3</v>
      </c>
      <c r="T18" s="2" t="s">
        <v>3</v>
      </c>
      <c r="U18" s="2" t="s">
        <v>3</v>
      </c>
      <c r="V18" s="2" t="s">
        <v>3</v>
      </c>
      <c r="W18" s="2">
        <v>0.45945945945945998</v>
      </c>
      <c r="X18" s="2">
        <v>0.505128205128205</v>
      </c>
      <c r="Y18" s="2">
        <v>0.49264705882352899</v>
      </c>
      <c r="Z18" s="2">
        <v>0.49411764705882399</v>
      </c>
      <c r="AA18" s="2">
        <v>0.53292181069958799</v>
      </c>
      <c r="AB18" s="2">
        <v>0.52121212121212102</v>
      </c>
      <c r="AC18" s="2">
        <v>0.53333333333333299</v>
      </c>
      <c r="AD18" s="2">
        <v>0.55263157894736903</v>
      </c>
      <c r="AE18" s="2">
        <v>0.57862903225806495</v>
      </c>
      <c r="AF18" s="2">
        <v>0.67959527824620602</v>
      </c>
      <c r="AG18" s="2">
        <v>0.70528455284552904</v>
      </c>
      <c r="AH18" s="2">
        <v>0.77254098360655699</v>
      </c>
      <c r="AI18" s="2">
        <v>0.81653746770025804</v>
      </c>
      <c r="AJ18" s="2">
        <v>0.82820512820512804</v>
      </c>
      <c r="AK18" s="2">
        <v>0.809399477806789</v>
      </c>
      <c r="AL18" s="2">
        <v>0.91105121293800495</v>
      </c>
      <c r="AM18" s="2">
        <v>0.8</v>
      </c>
      <c r="AN18" s="2">
        <v>0.94147582697201004</v>
      </c>
      <c r="AO18" s="2">
        <v>0.92893401015228405</v>
      </c>
      <c r="AP18" s="2">
        <v>0.75505050505050497</v>
      </c>
      <c r="AQ18" s="2">
        <v>0.72727272727272696</v>
      </c>
      <c r="AR18" s="2">
        <v>0.80303030303030298</v>
      </c>
      <c r="AS18" s="2">
        <v>0.77259475218658902</v>
      </c>
      <c r="AT18" s="2">
        <v>0.82025316455696196</v>
      </c>
      <c r="AU18" s="2">
        <v>0.79545454545454497</v>
      </c>
      <c r="AV18" s="2">
        <v>0.67929292929292895</v>
      </c>
      <c r="AW18" s="2">
        <v>0.69696969696969702</v>
      </c>
      <c r="AX18" s="2" t="s">
        <v>3</v>
      </c>
      <c r="AY18" s="2" t="s">
        <v>3</v>
      </c>
      <c r="AZ18" s="2" t="s">
        <v>3</v>
      </c>
      <c r="BA18" s="2" t="s">
        <v>3</v>
      </c>
      <c r="BB18" s="2" t="s">
        <v>3</v>
      </c>
      <c r="BC18" s="2" t="s">
        <v>3</v>
      </c>
      <c r="BD18" s="2" t="s">
        <v>3</v>
      </c>
      <c r="BE18" s="2" t="s">
        <v>3</v>
      </c>
      <c r="BF18" s="2" t="s">
        <v>3</v>
      </c>
      <c r="BG18" s="2" t="s">
        <v>3</v>
      </c>
      <c r="BH18" s="2" t="s">
        <v>3</v>
      </c>
      <c r="BI18" s="2" t="s">
        <v>3</v>
      </c>
      <c r="BJ18" s="2" t="s">
        <v>3</v>
      </c>
      <c r="BK18" s="2" t="s">
        <v>3</v>
      </c>
      <c r="BL18" s="2" t="s">
        <v>3</v>
      </c>
      <c r="BM18" s="2" t="s">
        <v>3</v>
      </c>
      <c r="BN18" s="2" t="s">
        <v>3</v>
      </c>
      <c r="BO18" s="2" t="s">
        <v>3</v>
      </c>
      <c r="BP18" s="2" t="s">
        <v>3</v>
      </c>
      <c r="BQ18" s="2" t="s">
        <v>3</v>
      </c>
      <c r="BR18" s="2" t="s">
        <v>3</v>
      </c>
      <c r="BS18" s="2" t="s">
        <v>3</v>
      </c>
      <c r="BT18" s="2" t="s">
        <v>3</v>
      </c>
      <c r="BU18" s="2" t="s">
        <v>3</v>
      </c>
      <c r="BV18" s="2" t="s">
        <v>3</v>
      </c>
      <c r="BW18" s="2" t="s">
        <v>3</v>
      </c>
      <c r="BX18" s="2" t="s">
        <v>3</v>
      </c>
      <c r="BY18" s="2" t="s">
        <v>3</v>
      </c>
      <c r="BZ18" s="2" t="s">
        <v>3</v>
      </c>
      <c r="CA18" s="2" t="s">
        <v>3</v>
      </c>
      <c r="CB18" s="2"/>
    </row>
    <row r="19" spans="1:80" ht="15.75" customHeight="1">
      <c r="A19" s="3" t="s">
        <v>21</v>
      </c>
      <c r="B19" s="2" t="s">
        <v>3</v>
      </c>
      <c r="C19" s="2" t="s">
        <v>3</v>
      </c>
      <c r="D19" s="2" t="s">
        <v>3</v>
      </c>
      <c r="E19" s="2" t="s">
        <v>3</v>
      </c>
      <c r="F19" s="2" t="s">
        <v>3</v>
      </c>
      <c r="G19" s="2" t="s">
        <v>3</v>
      </c>
      <c r="H19" s="2" t="s">
        <v>3</v>
      </c>
      <c r="I19" s="2" t="s">
        <v>3</v>
      </c>
      <c r="J19" s="2" t="s">
        <v>3</v>
      </c>
      <c r="K19" s="2" t="s">
        <v>3</v>
      </c>
      <c r="L19" s="2" t="s">
        <v>3</v>
      </c>
      <c r="M19" s="2" t="s">
        <v>3</v>
      </c>
      <c r="N19" s="2" t="s">
        <v>3</v>
      </c>
      <c r="O19" s="2" t="s">
        <v>3</v>
      </c>
      <c r="P19" s="2" t="s">
        <v>3</v>
      </c>
      <c r="Q19" s="2" t="s">
        <v>3</v>
      </c>
      <c r="R19" s="2" t="s">
        <v>3</v>
      </c>
      <c r="S19" s="2" t="s">
        <v>3</v>
      </c>
      <c r="T19" s="2" t="s">
        <v>3</v>
      </c>
      <c r="U19" s="2" t="s">
        <v>3</v>
      </c>
      <c r="V19" s="2" t="s">
        <v>3</v>
      </c>
      <c r="W19" s="2" t="s">
        <v>3</v>
      </c>
      <c r="X19" s="2">
        <v>0.49657534246575302</v>
      </c>
      <c r="Y19" s="2">
        <v>0.58649789029535904</v>
      </c>
      <c r="Z19" s="2">
        <v>0.45</v>
      </c>
      <c r="AA19" s="2">
        <v>0.52977412731006202</v>
      </c>
      <c r="AB19" s="2">
        <v>0.45372460496613998</v>
      </c>
      <c r="AC19" s="2">
        <v>0.611788617886179</v>
      </c>
      <c r="AD19" s="2">
        <v>0.66935483870967705</v>
      </c>
      <c r="AE19" s="2">
        <v>0.65145228215767603</v>
      </c>
      <c r="AF19" s="2">
        <v>0.69533169533169503</v>
      </c>
      <c r="AG19" s="2">
        <v>0.69401330376940096</v>
      </c>
      <c r="AH19" s="2">
        <v>0.61538461538461497</v>
      </c>
      <c r="AI19" s="2">
        <v>0.75707547169811296</v>
      </c>
      <c r="AJ19" s="2">
        <v>0.80964467005076202</v>
      </c>
      <c r="AK19" s="2">
        <v>0.86863270777479895</v>
      </c>
      <c r="AL19" s="2">
        <v>0.84675324675324704</v>
      </c>
      <c r="AM19" s="2">
        <v>0.77681159420289903</v>
      </c>
      <c r="AN19" s="2">
        <v>0.60824742268041199</v>
      </c>
      <c r="AO19" s="2">
        <v>0.80103359173126598</v>
      </c>
      <c r="AP19" s="2">
        <v>0.81679389312977102</v>
      </c>
      <c r="AQ19" s="2">
        <v>0.781725888324873</v>
      </c>
      <c r="AR19" s="2">
        <v>0.5</v>
      </c>
      <c r="AS19" s="2">
        <v>0.74615384615384595</v>
      </c>
      <c r="AT19" s="2">
        <v>0.82102272727272696</v>
      </c>
      <c r="AU19" s="2">
        <v>0.76261127596439204</v>
      </c>
      <c r="AV19" s="2">
        <v>0.80122324159021396</v>
      </c>
      <c r="AW19" s="2">
        <v>0.83540372670807495</v>
      </c>
      <c r="AX19" s="2">
        <v>0.75800711743772198</v>
      </c>
      <c r="AY19" s="2">
        <v>0.61538461538461497</v>
      </c>
      <c r="AZ19" s="2">
        <v>0.797752808988764</v>
      </c>
      <c r="BA19" s="2">
        <v>0.83120204603580605</v>
      </c>
      <c r="BB19" s="2">
        <v>0.55675675675675695</v>
      </c>
      <c r="BC19" s="2">
        <v>0.61656441717791399</v>
      </c>
      <c r="BD19" s="2" t="s">
        <v>3</v>
      </c>
      <c r="BE19" s="2" t="s">
        <v>3</v>
      </c>
      <c r="BF19" s="2" t="s">
        <v>3</v>
      </c>
      <c r="BG19" s="2" t="s">
        <v>3</v>
      </c>
      <c r="BH19" s="2" t="s">
        <v>3</v>
      </c>
      <c r="BI19" s="2" t="s">
        <v>3</v>
      </c>
      <c r="BJ19" s="2" t="s">
        <v>3</v>
      </c>
      <c r="BK19" s="2" t="s">
        <v>3</v>
      </c>
      <c r="BL19" s="2" t="s">
        <v>3</v>
      </c>
      <c r="BM19" s="2" t="s">
        <v>3</v>
      </c>
      <c r="BN19" s="2" t="s">
        <v>3</v>
      </c>
      <c r="BO19" s="2" t="s">
        <v>3</v>
      </c>
      <c r="BP19" s="2" t="s">
        <v>3</v>
      </c>
      <c r="BQ19" s="2" t="s">
        <v>3</v>
      </c>
      <c r="BR19" s="2" t="s">
        <v>3</v>
      </c>
      <c r="BS19" s="2" t="s">
        <v>3</v>
      </c>
      <c r="BT19" s="2" t="s">
        <v>3</v>
      </c>
      <c r="BU19" s="2" t="s">
        <v>3</v>
      </c>
      <c r="BV19" s="2" t="s">
        <v>3</v>
      </c>
      <c r="BW19" s="2" t="s">
        <v>3</v>
      </c>
      <c r="BX19" s="2" t="s">
        <v>3</v>
      </c>
      <c r="BY19" s="2" t="s">
        <v>3</v>
      </c>
      <c r="BZ19" s="2" t="s">
        <v>3</v>
      </c>
      <c r="CA19" s="2" t="s">
        <v>3</v>
      </c>
      <c r="CB19" s="2"/>
    </row>
    <row r="20" spans="1:80" ht="15.75" customHeight="1">
      <c r="A20" s="3" t="s">
        <v>22</v>
      </c>
      <c r="B20" s="2" t="s">
        <v>3</v>
      </c>
      <c r="C20" s="2" t="s">
        <v>3</v>
      </c>
      <c r="D20" s="2" t="s">
        <v>3</v>
      </c>
      <c r="E20" s="2" t="s">
        <v>3</v>
      </c>
      <c r="F20" s="2" t="s">
        <v>3</v>
      </c>
      <c r="G20" s="2" t="s">
        <v>3</v>
      </c>
      <c r="H20" s="2" t="s">
        <v>3</v>
      </c>
      <c r="I20" s="2" t="s">
        <v>3</v>
      </c>
      <c r="J20" s="2" t="s">
        <v>3</v>
      </c>
      <c r="K20" s="2" t="s">
        <v>3</v>
      </c>
      <c r="L20" s="2" t="s">
        <v>3</v>
      </c>
      <c r="M20" s="2" t="s">
        <v>3</v>
      </c>
      <c r="N20" s="2" t="s">
        <v>3</v>
      </c>
      <c r="O20" s="2" t="s">
        <v>3</v>
      </c>
      <c r="P20" s="2" t="s">
        <v>3</v>
      </c>
      <c r="Q20" s="2" t="s">
        <v>3</v>
      </c>
      <c r="R20" s="2" t="s">
        <v>3</v>
      </c>
      <c r="S20" s="2" t="s">
        <v>3</v>
      </c>
      <c r="T20" s="2" t="s">
        <v>3</v>
      </c>
      <c r="U20" s="2" t="s">
        <v>3</v>
      </c>
      <c r="V20" s="2" t="s">
        <v>3</v>
      </c>
      <c r="W20" s="2" t="s">
        <v>3</v>
      </c>
      <c r="X20" s="2">
        <v>0.33937823834196901</v>
      </c>
      <c r="Y20" s="2">
        <v>0.59290187891440504</v>
      </c>
      <c r="Z20" s="2">
        <v>0.51515151515151503</v>
      </c>
      <c r="AA20" s="2">
        <v>0.68737864077669897</v>
      </c>
      <c r="AB20" s="2">
        <v>0.53787878787878796</v>
      </c>
      <c r="AC20" s="2">
        <v>0.45833333333333298</v>
      </c>
      <c r="AD20" s="2">
        <v>0.69911504424778803</v>
      </c>
      <c r="AE20" s="2">
        <v>0.60992907801418395</v>
      </c>
      <c r="AF20" s="2">
        <v>0.57230769230769196</v>
      </c>
      <c r="AG20" s="2">
        <v>0.870253164556962</v>
      </c>
      <c r="AH20" s="2">
        <v>0.83225806451612905</v>
      </c>
      <c r="AI20" s="2">
        <v>0.75872093023255804</v>
      </c>
      <c r="AJ20" s="2">
        <v>0.85754985754985802</v>
      </c>
      <c r="AK20" s="2">
        <v>0.87096774193548399</v>
      </c>
      <c r="AL20" s="2">
        <v>0.92151898734177196</v>
      </c>
      <c r="AM20" s="2">
        <v>0.88101265822784802</v>
      </c>
      <c r="AN20" s="2">
        <v>0.75989445910290199</v>
      </c>
      <c r="AO20" s="2">
        <v>0.89080459770114895</v>
      </c>
      <c r="AP20" s="2">
        <v>0.70876288659793796</v>
      </c>
      <c r="AQ20" s="2">
        <v>0.64835164835164805</v>
      </c>
      <c r="AR20" s="2">
        <v>0.73087071240105494</v>
      </c>
      <c r="AS20" s="2">
        <v>0.69599999999999995</v>
      </c>
      <c r="AT20" s="2">
        <v>0.74663072776280304</v>
      </c>
      <c r="AU20" s="2">
        <v>0.71611253196931002</v>
      </c>
      <c r="AV20" s="2">
        <v>0.74</v>
      </c>
      <c r="AW20" s="2">
        <v>0.72112676056337999</v>
      </c>
      <c r="AX20" s="2">
        <v>0.71428571428571397</v>
      </c>
      <c r="AY20" s="2">
        <v>0.70184696569920901</v>
      </c>
      <c r="AZ20" s="2">
        <v>0.71229050279329598</v>
      </c>
      <c r="BA20" s="2">
        <v>0.60968660968661004</v>
      </c>
      <c r="BB20" s="2">
        <v>0.6</v>
      </c>
      <c r="BC20" s="2">
        <v>0.68548387096774199</v>
      </c>
      <c r="BD20" s="2">
        <v>0.65231788079470199</v>
      </c>
      <c r="BE20" s="2">
        <v>0.740061162079511</v>
      </c>
      <c r="BF20" s="2">
        <v>0.61300309597523195</v>
      </c>
      <c r="BG20" s="2">
        <v>0.67315175097276303</v>
      </c>
      <c r="BH20" s="2">
        <v>0.69648562300319505</v>
      </c>
      <c r="BI20" s="2">
        <v>0.65333333333333299</v>
      </c>
      <c r="BJ20" s="2">
        <v>0.67682926829268297</v>
      </c>
      <c r="BK20" s="2">
        <v>0.71195652173913104</v>
      </c>
      <c r="BL20" s="2" t="s">
        <v>3</v>
      </c>
      <c r="BM20" s="2" t="s">
        <v>3</v>
      </c>
      <c r="BN20" s="2" t="s">
        <v>3</v>
      </c>
      <c r="BO20" s="2" t="s">
        <v>3</v>
      </c>
      <c r="BP20" s="2" t="s">
        <v>3</v>
      </c>
      <c r="BQ20" s="2" t="s">
        <v>3</v>
      </c>
      <c r="BR20" s="2" t="s">
        <v>3</v>
      </c>
      <c r="BS20" s="2" t="s">
        <v>3</v>
      </c>
      <c r="BT20" s="2" t="s">
        <v>3</v>
      </c>
      <c r="BU20" s="2" t="s">
        <v>3</v>
      </c>
      <c r="BV20" s="2" t="s">
        <v>3</v>
      </c>
      <c r="BW20" s="2" t="s">
        <v>3</v>
      </c>
      <c r="BX20" s="2" t="s">
        <v>3</v>
      </c>
      <c r="BY20" s="2" t="s">
        <v>3</v>
      </c>
      <c r="BZ20" s="2" t="s">
        <v>3</v>
      </c>
      <c r="CA20" s="2" t="s">
        <v>3</v>
      </c>
      <c r="CB20" s="2"/>
    </row>
    <row r="21" spans="1:80" ht="15.75" customHeight="1">
      <c r="A21" s="3" t="s">
        <v>23</v>
      </c>
      <c r="B21" s="2" t="s">
        <v>3</v>
      </c>
      <c r="C21" s="2" t="s">
        <v>3</v>
      </c>
      <c r="D21" s="2" t="s">
        <v>3</v>
      </c>
      <c r="E21" s="2" t="s">
        <v>3</v>
      </c>
      <c r="F21" s="2" t="s">
        <v>3</v>
      </c>
      <c r="G21" s="2" t="s">
        <v>3</v>
      </c>
      <c r="H21" s="2" t="s">
        <v>3</v>
      </c>
      <c r="I21" s="2" t="s">
        <v>3</v>
      </c>
      <c r="J21" s="2" t="s">
        <v>3</v>
      </c>
      <c r="K21" s="2" t="s">
        <v>3</v>
      </c>
      <c r="L21" s="2" t="s">
        <v>3</v>
      </c>
      <c r="M21" s="2" t="s">
        <v>3</v>
      </c>
      <c r="N21" s="2" t="s">
        <v>3</v>
      </c>
      <c r="O21" s="2" t="s">
        <v>3</v>
      </c>
      <c r="P21" s="2" t="s">
        <v>3</v>
      </c>
      <c r="Q21" s="2" t="s">
        <v>3</v>
      </c>
      <c r="R21" s="2" t="s">
        <v>3</v>
      </c>
      <c r="S21" s="2" t="s">
        <v>3</v>
      </c>
      <c r="T21" s="2" t="s">
        <v>3</v>
      </c>
      <c r="U21" s="2" t="s">
        <v>3</v>
      </c>
      <c r="V21" s="2" t="s">
        <v>3</v>
      </c>
      <c r="W21" s="2" t="s">
        <v>3</v>
      </c>
      <c r="X21" s="2" t="s">
        <v>3</v>
      </c>
      <c r="Y21" s="2">
        <v>0.39763779527559101</v>
      </c>
      <c r="Z21" s="2">
        <v>0.338028169014085</v>
      </c>
      <c r="AA21" s="2">
        <v>0.41136363636363599</v>
      </c>
      <c r="AB21" s="2">
        <v>0.60294117647058798</v>
      </c>
      <c r="AC21" s="2">
        <v>0.75</v>
      </c>
      <c r="AD21" s="2">
        <v>0.75178997613365195</v>
      </c>
      <c r="AE21" s="2">
        <v>0.48529411764705899</v>
      </c>
      <c r="AF21" s="2">
        <v>0.88392857142857095</v>
      </c>
      <c r="AG21" s="2">
        <v>0.80964467005076202</v>
      </c>
      <c r="AH21" s="2">
        <v>0.91286307053941895</v>
      </c>
      <c r="AI21" s="2">
        <v>0.69262295081967196</v>
      </c>
      <c r="AJ21" s="2">
        <v>0.92260061919504599</v>
      </c>
      <c r="AK21" s="2">
        <v>0.81571815718157203</v>
      </c>
      <c r="AL21" s="2">
        <v>0.94362017804154297</v>
      </c>
      <c r="AM21" s="2">
        <v>0.84011627906976805</v>
      </c>
      <c r="AN21" s="2">
        <v>0.86033519553072602</v>
      </c>
      <c r="AO21" s="2">
        <v>0.88095238095238104</v>
      </c>
      <c r="AP21" s="2">
        <v>0.78378378378378399</v>
      </c>
      <c r="AQ21" s="2">
        <v>0.64412811387900404</v>
      </c>
      <c r="AR21" s="2">
        <v>0.72988505747126398</v>
      </c>
      <c r="AS21" s="2">
        <v>0.6875</v>
      </c>
      <c r="AT21" s="2">
        <v>0.62738853503184699</v>
      </c>
      <c r="AU21" s="2">
        <v>0.71495327102803696</v>
      </c>
      <c r="AV21" s="2">
        <v>0.66161616161616199</v>
      </c>
      <c r="AW21" s="2">
        <v>0.76377952755905498</v>
      </c>
      <c r="AX21" s="2">
        <v>0.629411764705882</v>
      </c>
      <c r="AY21" s="2">
        <v>0.74603174603174605</v>
      </c>
      <c r="AZ21" s="2">
        <v>0.72463768115941996</v>
      </c>
      <c r="BA21" s="2">
        <v>0.76797385620915004</v>
      </c>
      <c r="BB21" s="2">
        <v>0.705696202531646</v>
      </c>
      <c r="BC21" s="2">
        <v>0.78527607361963203</v>
      </c>
      <c r="BD21" s="2" t="s">
        <v>3</v>
      </c>
      <c r="BE21" s="2" t="s">
        <v>3</v>
      </c>
      <c r="BF21" s="2" t="s">
        <v>3</v>
      </c>
      <c r="BG21" s="2" t="s">
        <v>3</v>
      </c>
      <c r="BH21" s="2" t="s">
        <v>3</v>
      </c>
      <c r="BI21" s="2" t="s">
        <v>3</v>
      </c>
      <c r="BJ21" s="2" t="s">
        <v>3</v>
      </c>
      <c r="BK21" s="2" t="s">
        <v>3</v>
      </c>
      <c r="BL21" s="2" t="s">
        <v>3</v>
      </c>
      <c r="BM21" s="2" t="s">
        <v>3</v>
      </c>
      <c r="BN21" s="2" t="s">
        <v>3</v>
      </c>
      <c r="BO21" s="2" t="s">
        <v>3</v>
      </c>
      <c r="BP21" s="2" t="s">
        <v>3</v>
      </c>
      <c r="BQ21" s="2" t="s">
        <v>3</v>
      </c>
      <c r="BR21" s="2" t="s">
        <v>3</v>
      </c>
      <c r="BS21" s="2" t="s">
        <v>3</v>
      </c>
      <c r="BT21" s="2" t="s">
        <v>3</v>
      </c>
      <c r="BU21" s="2" t="s">
        <v>3</v>
      </c>
      <c r="BV21" s="2" t="s">
        <v>3</v>
      </c>
      <c r="BW21" s="2" t="s">
        <v>3</v>
      </c>
      <c r="BX21" s="2" t="s">
        <v>3</v>
      </c>
      <c r="BY21" s="2" t="s">
        <v>3</v>
      </c>
      <c r="BZ21" s="2" t="s">
        <v>3</v>
      </c>
      <c r="CA21" s="2" t="s">
        <v>3</v>
      </c>
      <c r="CB21" s="2"/>
    </row>
    <row r="22" spans="1:80" ht="15.75" customHeight="1">
      <c r="A22" s="6" t="s">
        <v>24</v>
      </c>
      <c r="B22" s="7" t="s">
        <v>3</v>
      </c>
      <c r="C22" s="7" t="s">
        <v>3</v>
      </c>
      <c r="D22" s="7" t="s">
        <v>3</v>
      </c>
      <c r="E22" s="7" t="s">
        <v>3</v>
      </c>
      <c r="F22" s="7" t="s">
        <v>3</v>
      </c>
      <c r="G22" s="7" t="s">
        <v>3</v>
      </c>
      <c r="H22" s="7" t="s">
        <v>3</v>
      </c>
      <c r="I22" s="7" t="s">
        <v>3</v>
      </c>
      <c r="J22" s="7" t="s">
        <v>3</v>
      </c>
      <c r="K22" s="7" t="s">
        <v>3</v>
      </c>
      <c r="L22" s="7" t="s">
        <v>3</v>
      </c>
      <c r="M22" s="7" t="s">
        <v>3</v>
      </c>
      <c r="N22" s="7" t="s">
        <v>3</v>
      </c>
      <c r="O22" s="7" t="s">
        <v>3</v>
      </c>
      <c r="P22" s="7" t="s">
        <v>3</v>
      </c>
      <c r="Q22" s="7" t="s">
        <v>3</v>
      </c>
      <c r="R22" s="7" t="s">
        <v>3</v>
      </c>
      <c r="S22" s="7" t="s">
        <v>3</v>
      </c>
      <c r="T22" s="7" t="s">
        <v>3</v>
      </c>
      <c r="U22" s="7" t="s">
        <v>3</v>
      </c>
      <c r="V22" s="7" t="s">
        <v>3</v>
      </c>
      <c r="W22" s="7" t="s">
        <v>3</v>
      </c>
      <c r="X22" s="7" t="s">
        <v>3</v>
      </c>
      <c r="Y22" s="7" t="s">
        <v>3</v>
      </c>
      <c r="Z22" s="7">
        <v>0.45647969052224402</v>
      </c>
      <c r="AA22" s="7">
        <v>0.40730337078651702</v>
      </c>
      <c r="AB22" s="7">
        <v>0.48447204968944102</v>
      </c>
      <c r="AC22" s="7">
        <v>0.49896907216494801</v>
      </c>
      <c r="AD22" s="7">
        <v>0.62626262626262597</v>
      </c>
      <c r="AE22" s="7">
        <v>0.70636550308008195</v>
      </c>
      <c r="AF22" s="7">
        <v>0.73651452282157703</v>
      </c>
      <c r="AG22" s="7">
        <v>0.81029810298103</v>
      </c>
      <c r="AH22" s="7">
        <v>0.74320241691842903</v>
      </c>
      <c r="AI22" s="7">
        <v>0.76790830945558697</v>
      </c>
      <c r="AJ22" s="7">
        <v>0.80628272251308897</v>
      </c>
      <c r="AK22" s="7">
        <v>0.84939759036144602</v>
      </c>
      <c r="AL22" s="7">
        <v>0.88642659279778402</v>
      </c>
      <c r="AM22" s="7">
        <v>0.79514824797843697</v>
      </c>
      <c r="AN22" s="7">
        <v>0.82926829268292701</v>
      </c>
      <c r="AO22" s="7">
        <v>0.86737400530504005</v>
      </c>
      <c r="AP22" s="7">
        <v>0.60904255319148903</v>
      </c>
      <c r="AQ22" s="7">
        <v>0.64266666666666705</v>
      </c>
      <c r="AR22" s="7">
        <v>0.625</v>
      </c>
      <c r="AS22" s="7">
        <v>0.57372654155495995</v>
      </c>
      <c r="AT22" s="7">
        <v>0.61917098445595897</v>
      </c>
      <c r="AU22" s="7">
        <v>0.73350253807106602</v>
      </c>
      <c r="AV22" s="7">
        <v>0.72335025380710705</v>
      </c>
      <c r="AW22" s="7">
        <v>0.70129870129870098</v>
      </c>
      <c r="AX22" s="7" t="s">
        <v>3</v>
      </c>
      <c r="AY22" s="7" t="s">
        <v>3</v>
      </c>
      <c r="AZ22" s="7" t="s">
        <v>3</v>
      </c>
      <c r="BA22" s="7" t="s">
        <v>3</v>
      </c>
      <c r="BB22" s="7" t="s">
        <v>3</v>
      </c>
      <c r="BC22" s="7" t="s">
        <v>3</v>
      </c>
      <c r="BD22" s="7" t="s">
        <v>3</v>
      </c>
      <c r="BE22" s="7" t="s">
        <v>3</v>
      </c>
      <c r="BF22" s="7" t="s">
        <v>3</v>
      </c>
      <c r="BG22" s="7" t="s">
        <v>3</v>
      </c>
      <c r="BH22" s="7" t="s">
        <v>3</v>
      </c>
      <c r="BI22" s="7" t="s">
        <v>3</v>
      </c>
      <c r="BJ22" s="7" t="s">
        <v>3</v>
      </c>
      <c r="BK22" s="7" t="s">
        <v>3</v>
      </c>
      <c r="BL22" s="7" t="s">
        <v>3</v>
      </c>
      <c r="BM22" s="7" t="s">
        <v>3</v>
      </c>
      <c r="BN22" s="7" t="s">
        <v>3</v>
      </c>
      <c r="BO22" s="7" t="s">
        <v>3</v>
      </c>
      <c r="BP22" s="7" t="s">
        <v>3</v>
      </c>
      <c r="BQ22" s="7" t="s">
        <v>3</v>
      </c>
      <c r="BR22" s="7" t="s">
        <v>3</v>
      </c>
      <c r="BS22" s="7" t="s">
        <v>3</v>
      </c>
      <c r="BT22" s="7" t="s">
        <v>3</v>
      </c>
      <c r="BU22" s="7" t="s">
        <v>3</v>
      </c>
      <c r="BV22" s="7" t="s">
        <v>3</v>
      </c>
      <c r="BW22" s="7" t="s">
        <v>3</v>
      </c>
      <c r="BX22" s="7" t="s">
        <v>3</v>
      </c>
      <c r="BY22" s="7" t="s">
        <v>3</v>
      </c>
      <c r="BZ22" s="7" t="s">
        <v>3</v>
      </c>
      <c r="CA22" s="7" t="s">
        <v>3</v>
      </c>
      <c r="CB22" s="7"/>
    </row>
    <row r="23" spans="1:80" ht="15.75" customHeight="1">
      <c r="A23" s="3" t="s">
        <v>25</v>
      </c>
      <c r="B23" s="2" t="s">
        <v>3</v>
      </c>
      <c r="C23" s="2" t="s">
        <v>3</v>
      </c>
      <c r="D23" s="2" t="s">
        <v>3</v>
      </c>
      <c r="E23" s="2" t="s">
        <v>3</v>
      </c>
      <c r="F23" s="2" t="s">
        <v>3</v>
      </c>
      <c r="G23" s="2" t="s">
        <v>3</v>
      </c>
      <c r="H23" s="2" t="s">
        <v>3</v>
      </c>
      <c r="I23" s="2" t="s">
        <v>3</v>
      </c>
      <c r="J23" s="2" t="s">
        <v>3</v>
      </c>
      <c r="K23" s="2" t="s">
        <v>3</v>
      </c>
      <c r="L23" s="2" t="s">
        <v>3</v>
      </c>
      <c r="M23" s="2" t="s">
        <v>3</v>
      </c>
      <c r="N23" s="2" t="s">
        <v>3</v>
      </c>
      <c r="O23" s="2" t="s">
        <v>3</v>
      </c>
      <c r="P23" s="2" t="s">
        <v>3</v>
      </c>
      <c r="Q23" s="2" t="s">
        <v>3</v>
      </c>
      <c r="R23" s="2" t="s">
        <v>3</v>
      </c>
      <c r="S23" s="2" t="s">
        <v>3</v>
      </c>
      <c r="T23" s="2" t="s">
        <v>3</v>
      </c>
      <c r="U23" s="2" t="s">
        <v>3</v>
      </c>
      <c r="V23" s="2" t="s">
        <v>3</v>
      </c>
      <c r="W23" s="2" t="s">
        <v>3</v>
      </c>
      <c r="X23" s="2" t="s">
        <v>3</v>
      </c>
      <c r="Y23" s="2" t="s">
        <v>3</v>
      </c>
      <c r="Z23" s="2">
        <v>0.45374449339207001</v>
      </c>
      <c r="AA23" s="2">
        <v>0.51369863013698602</v>
      </c>
      <c r="AB23" s="2">
        <v>0.45116279069767401</v>
      </c>
      <c r="AC23" s="2">
        <v>0.52432432432432396</v>
      </c>
      <c r="AD23" s="2">
        <v>0.62033195020746901</v>
      </c>
      <c r="AE23" s="2">
        <v>0.44912280701754398</v>
      </c>
      <c r="AF23" s="2">
        <v>0.73740053050397902</v>
      </c>
      <c r="AG23" s="2">
        <v>0.64619883040935699</v>
      </c>
      <c r="AH23" s="2">
        <v>0.63968668407310703</v>
      </c>
      <c r="AI23" s="2">
        <v>0.69806094182825495</v>
      </c>
      <c r="AJ23" s="2">
        <v>0.78333333333333299</v>
      </c>
      <c r="AK23" s="2">
        <v>0.80050505050505105</v>
      </c>
      <c r="AL23" s="2">
        <v>0.85611510791366896</v>
      </c>
      <c r="AM23" s="2">
        <v>0.75213675213675202</v>
      </c>
      <c r="AN23" s="2">
        <v>0.65738161559888597</v>
      </c>
      <c r="AO23" s="2">
        <v>0.66391184573002804</v>
      </c>
      <c r="AP23" s="2">
        <v>0.67095115681233897</v>
      </c>
      <c r="AQ23" s="2">
        <v>0.669211195928753</v>
      </c>
      <c r="AR23" s="2">
        <v>0.64675324675324697</v>
      </c>
      <c r="AS23" s="2">
        <v>0.69892473118279597</v>
      </c>
      <c r="AT23" s="2">
        <v>0.66123778501628705</v>
      </c>
      <c r="AU23" s="2">
        <v>0.67975830815710003</v>
      </c>
      <c r="AV23" s="2">
        <v>0.62467191601049898</v>
      </c>
      <c r="AW23" s="2">
        <v>0.69250645994832005</v>
      </c>
      <c r="AX23" s="2">
        <v>0.69398907103825103</v>
      </c>
      <c r="AY23" s="2">
        <v>0.67142857142857104</v>
      </c>
      <c r="AZ23" s="2">
        <v>0.77023498694517001</v>
      </c>
      <c r="BA23" s="2">
        <v>0.71462829736210998</v>
      </c>
      <c r="BB23" s="2" t="s">
        <v>3</v>
      </c>
      <c r="BC23" s="2" t="s">
        <v>3</v>
      </c>
      <c r="BD23" s="2" t="s">
        <v>3</v>
      </c>
      <c r="BE23" s="2" t="s">
        <v>3</v>
      </c>
      <c r="BF23" s="2" t="s">
        <v>3</v>
      </c>
      <c r="BG23" s="2" t="s">
        <v>3</v>
      </c>
      <c r="BH23" s="2" t="s">
        <v>3</v>
      </c>
      <c r="BI23" s="2" t="s">
        <v>3</v>
      </c>
      <c r="BJ23" s="2" t="s">
        <v>3</v>
      </c>
      <c r="BK23" s="2" t="s">
        <v>3</v>
      </c>
      <c r="BL23" s="2" t="s">
        <v>3</v>
      </c>
      <c r="BM23" s="2" t="s">
        <v>3</v>
      </c>
      <c r="BN23" s="2" t="s">
        <v>3</v>
      </c>
      <c r="BO23" s="2" t="s">
        <v>3</v>
      </c>
      <c r="BP23" s="2" t="s">
        <v>3</v>
      </c>
      <c r="BQ23" s="2" t="s">
        <v>3</v>
      </c>
      <c r="BR23" s="2" t="s">
        <v>3</v>
      </c>
      <c r="BS23" s="2" t="s">
        <v>3</v>
      </c>
      <c r="BT23" s="2" t="s">
        <v>3</v>
      </c>
      <c r="BU23" s="2" t="s">
        <v>3</v>
      </c>
      <c r="BV23" s="2" t="s">
        <v>3</v>
      </c>
      <c r="BW23" s="2" t="s">
        <v>3</v>
      </c>
      <c r="BX23" s="2" t="s">
        <v>3</v>
      </c>
      <c r="BY23" s="2" t="s">
        <v>3</v>
      </c>
      <c r="BZ23" s="2" t="s">
        <v>3</v>
      </c>
      <c r="CA23" s="2" t="s">
        <v>3</v>
      </c>
      <c r="CB23" s="2"/>
    </row>
    <row r="24" spans="1:80" ht="15.75" customHeight="1">
      <c r="A24" s="3" t="s">
        <v>26</v>
      </c>
      <c r="B24" s="2" t="s">
        <v>3</v>
      </c>
      <c r="C24" s="2" t="s">
        <v>3</v>
      </c>
      <c r="D24" s="2" t="s">
        <v>3</v>
      </c>
      <c r="E24" s="2" t="s">
        <v>3</v>
      </c>
      <c r="F24" s="2" t="s">
        <v>3</v>
      </c>
      <c r="G24" s="2" t="s">
        <v>3</v>
      </c>
      <c r="H24" s="2" t="s">
        <v>3</v>
      </c>
      <c r="I24" s="2" t="s">
        <v>3</v>
      </c>
      <c r="J24" s="2" t="s">
        <v>3</v>
      </c>
      <c r="K24" s="2" t="s">
        <v>3</v>
      </c>
      <c r="L24" s="2" t="s">
        <v>3</v>
      </c>
      <c r="M24" s="2" t="s">
        <v>3</v>
      </c>
      <c r="N24" s="2" t="s">
        <v>3</v>
      </c>
      <c r="O24" s="2" t="s">
        <v>3</v>
      </c>
      <c r="P24" s="2" t="s">
        <v>3</v>
      </c>
      <c r="Q24" s="2" t="s">
        <v>3</v>
      </c>
      <c r="R24" s="2" t="s">
        <v>3</v>
      </c>
      <c r="S24" s="2" t="s">
        <v>3</v>
      </c>
      <c r="T24" s="2" t="s">
        <v>3</v>
      </c>
      <c r="U24" s="2" t="s">
        <v>3</v>
      </c>
      <c r="V24" s="2" t="s">
        <v>3</v>
      </c>
      <c r="W24" s="2" t="s">
        <v>3</v>
      </c>
      <c r="X24" s="2" t="s">
        <v>3</v>
      </c>
      <c r="Y24" s="2" t="s">
        <v>3</v>
      </c>
      <c r="Z24" s="2">
        <v>0.50974930362116999</v>
      </c>
      <c r="AA24" s="2">
        <v>0.45102505694760803</v>
      </c>
      <c r="AB24" s="2">
        <v>0.488479262672811</v>
      </c>
      <c r="AC24" s="2">
        <v>0.54216867469879504</v>
      </c>
      <c r="AD24" s="2">
        <v>0.505353319057816</v>
      </c>
      <c r="AE24" s="2">
        <v>0.52252252252252296</v>
      </c>
      <c r="AF24" s="2">
        <v>0.47245762711864397</v>
      </c>
      <c r="AG24" s="2">
        <v>0.631130063965885</v>
      </c>
      <c r="AH24" s="2">
        <v>0.74285714285714299</v>
      </c>
      <c r="AI24" s="2">
        <v>0.77731958762886599</v>
      </c>
      <c r="AJ24" s="2">
        <v>0.81862745098039202</v>
      </c>
      <c r="AK24" s="2">
        <v>0.8125</v>
      </c>
      <c r="AL24" s="2">
        <v>0.78713968957871405</v>
      </c>
      <c r="AM24" s="2">
        <v>0.64010282776349603</v>
      </c>
      <c r="AN24" s="2">
        <v>0.59746835443038004</v>
      </c>
      <c r="AO24" s="2">
        <v>0.71428571428571397</v>
      </c>
      <c r="AP24" s="2">
        <v>0.53417721518987304</v>
      </c>
      <c r="AQ24" s="2">
        <v>0.53316326530612301</v>
      </c>
      <c r="AR24" s="2">
        <v>0.56958762886597902</v>
      </c>
      <c r="AS24" s="2">
        <v>0.52968036529680396</v>
      </c>
      <c r="AT24" s="2">
        <v>0.55064935064935105</v>
      </c>
      <c r="AU24" s="2">
        <v>0.52040816326530603</v>
      </c>
      <c r="AV24" s="2">
        <v>0.56149732620320902</v>
      </c>
      <c r="AW24" s="2">
        <v>0.55384615384615399</v>
      </c>
      <c r="AX24" s="2">
        <v>0.61627906976744196</v>
      </c>
      <c r="AY24" s="2">
        <v>0.57627118644067798</v>
      </c>
      <c r="AZ24" s="2" t="s">
        <v>3</v>
      </c>
      <c r="BA24" s="2" t="s">
        <v>3</v>
      </c>
      <c r="BB24" s="2" t="s">
        <v>3</v>
      </c>
      <c r="BC24" s="2" t="s">
        <v>3</v>
      </c>
      <c r="BD24" s="2" t="s">
        <v>3</v>
      </c>
      <c r="BE24" s="2" t="s">
        <v>3</v>
      </c>
      <c r="BF24" s="2" t="s">
        <v>3</v>
      </c>
      <c r="BG24" s="2" t="s">
        <v>3</v>
      </c>
      <c r="BH24" s="2" t="s">
        <v>3</v>
      </c>
      <c r="BI24" s="2" t="s">
        <v>3</v>
      </c>
      <c r="BJ24" s="2" t="s">
        <v>3</v>
      </c>
      <c r="BK24" s="2" t="s">
        <v>3</v>
      </c>
      <c r="BL24" s="2" t="s">
        <v>3</v>
      </c>
      <c r="BM24" s="2" t="s">
        <v>3</v>
      </c>
      <c r="BN24" s="2" t="s">
        <v>3</v>
      </c>
      <c r="BO24" s="2" t="s">
        <v>3</v>
      </c>
      <c r="BP24" s="2" t="s">
        <v>3</v>
      </c>
      <c r="BQ24" s="2" t="s">
        <v>3</v>
      </c>
      <c r="BR24" s="2" t="s">
        <v>3</v>
      </c>
      <c r="BS24" s="2" t="s">
        <v>3</v>
      </c>
      <c r="BT24" s="2" t="s">
        <v>3</v>
      </c>
      <c r="BU24" s="2" t="s">
        <v>3</v>
      </c>
      <c r="BV24" s="2" t="s">
        <v>3</v>
      </c>
      <c r="BW24" s="2" t="s">
        <v>3</v>
      </c>
      <c r="BX24" s="2" t="s">
        <v>3</v>
      </c>
      <c r="BY24" s="2" t="s">
        <v>3</v>
      </c>
      <c r="BZ24" s="2" t="s">
        <v>3</v>
      </c>
      <c r="CA24" s="2" t="s">
        <v>3</v>
      </c>
      <c r="CB24" s="2"/>
    </row>
    <row r="25" spans="1:80" ht="15.75" customHeight="1">
      <c r="A25" s="3" t="s">
        <v>27</v>
      </c>
      <c r="B25" s="2" t="s">
        <v>3</v>
      </c>
      <c r="C25" s="2" t="s">
        <v>3</v>
      </c>
      <c r="D25" s="2" t="s">
        <v>3</v>
      </c>
      <c r="E25" s="2" t="s">
        <v>3</v>
      </c>
      <c r="F25" s="2" t="s">
        <v>3</v>
      </c>
      <c r="G25" s="2" t="s">
        <v>3</v>
      </c>
      <c r="H25" s="2" t="s">
        <v>3</v>
      </c>
      <c r="I25" s="2" t="s">
        <v>3</v>
      </c>
      <c r="J25" s="2" t="s">
        <v>3</v>
      </c>
      <c r="K25" s="2" t="s">
        <v>3</v>
      </c>
      <c r="L25" s="2" t="s">
        <v>3</v>
      </c>
      <c r="M25" s="2" t="s">
        <v>3</v>
      </c>
      <c r="N25" s="2" t="s">
        <v>3</v>
      </c>
      <c r="O25" s="2" t="s">
        <v>3</v>
      </c>
      <c r="P25" s="2" t="s">
        <v>3</v>
      </c>
      <c r="Q25" s="2" t="s">
        <v>3</v>
      </c>
      <c r="R25" s="2" t="s">
        <v>3</v>
      </c>
      <c r="S25" s="2" t="s">
        <v>3</v>
      </c>
      <c r="T25" s="2" t="s">
        <v>3</v>
      </c>
      <c r="U25" s="2" t="s">
        <v>3</v>
      </c>
      <c r="V25" s="2" t="s">
        <v>3</v>
      </c>
      <c r="W25" s="2" t="s">
        <v>3</v>
      </c>
      <c r="X25" s="2" t="s">
        <v>3</v>
      </c>
      <c r="Y25" s="2" t="s">
        <v>3</v>
      </c>
      <c r="Z25" s="2">
        <v>0.34366197183098601</v>
      </c>
      <c r="AA25" s="2">
        <v>0.32935560859188501</v>
      </c>
      <c r="AB25" s="2">
        <v>0.52212389380530999</v>
      </c>
      <c r="AC25" s="2">
        <v>0.48877805486284298</v>
      </c>
      <c r="AD25" s="2">
        <v>0.487309644670051</v>
      </c>
      <c r="AE25" s="2">
        <v>0.55107526881720403</v>
      </c>
      <c r="AF25" s="2">
        <v>0.57291666666666696</v>
      </c>
      <c r="AG25" s="2">
        <v>0.49095022624434398</v>
      </c>
      <c r="AH25" s="2">
        <v>0.72247706422018398</v>
      </c>
      <c r="AI25" s="2">
        <v>0.63636363636363602</v>
      </c>
      <c r="AJ25" s="2">
        <v>0.84080717488789203</v>
      </c>
      <c r="AK25" s="2">
        <v>0.79889807162534399</v>
      </c>
      <c r="AL25" s="2">
        <v>0.828125</v>
      </c>
      <c r="AM25" s="2">
        <v>0.81142857142857105</v>
      </c>
      <c r="AN25" s="2">
        <v>0.86440677966101698</v>
      </c>
      <c r="AO25" s="2">
        <v>0.84679665738161602</v>
      </c>
      <c r="AP25" s="2">
        <v>0.69293478260869601</v>
      </c>
      <c r="AQ25" s="2">
        <v>0.67663043478260898</v>
      </c>
      <c r="AR25" s="2">
        <v>0.66022099447513805</v>
      </c>
      <c r="AS25" s="2">
        <v>0.66983372921615203</v>
      </c>
      <c r="AT25" s="2">
        <v>0.72467532467532503</v>
      </c>
      <c r="AU25" s="2">
        <v>0.709511568123393</v>
      </c>
      <c r="AV25" s="2">
        <v>0.6</v>
      </c>
      <c r="AW25" s="2">
        <v>0.68929503916449097</v>
      </c>
      <c r="AX25" s="2">
        <v>0.71717171717171702</v>
      </c>
      <c r="AY25" s="2">
        <v>0.67676767676767702</v>
      </c>
      <c r="AZ25" s="2">
        <v>0.61599999999999999</v>
      </c>
      <c r="BA25" s="2">
        <v>0.70812182741116803</v>
      </c>
      <c r="BB25" s="2">
        <v>0.69465648854961803</v>
      </c>
      <c r="BC25" s="2">
        <v>0.71282051282051295</v>
      </c>
      <c r="BD25" s="2">
        <v>0.71282051282051295</v>
      </c>
      <c r="BE25" s="2">
        <v>0.62849872773536897</v>
      </c>
      <c r="BF25" s="2">
        <v>0.65760869565217395</v>
      </c>
      <c r="BG25" s="2">
        <v>0.63565891472868197</v>
      </c>
      <c r="BH25" s="2">
        <v>0.67164179104477595</v>
      </c>
      <c r="BI25" s="2">
        <v>0.60704607046070502</v>
      </c>
      <c r="BJ25" s="2">
        <v>0.66568047337278102</v>
      </c>
      <c r="BK25" s="2">
        <v>0.61516853932584303</v>
      </c>
      <c r="BL25" s="2">
        <v>0.67914438502673802</v>
      </c>
      <c r="BM25" s="2" t="s">
        <v>3</v>
      </c>
      <c r="BN25" s="2" t="s">
        <v>3</v>
      </c>
      <c r="BO25" s="2" t="s">
        <v>3</v>
      </c>
      <c r="BP25" s="2" t="s">
        <v>3</v>
      </c>
      <c r="BQ25" s="2" t="s">
        <v>3</v>
      </c>
      <c r="BR25" s="2" t="s">
        <v>3</v>
      </c>
      <c r="BS25" s="2" t="s">
        <v>3</v>
      </c>
      <c r="BT25" s="2" t="s">
        <v>3</v>
      </c>
      <c r="BU25" s="2" t="s">
        <v>3</v>
      </c>
      <c r="BV25" s="2" t="s">
        <v>3</v>
      </c>
      <c r="BW25" s="2" t="s">
        <v>3</v>
      </c>
      <c r="BX25" s="2" t="s">
        <v>3</v>
      </c>
      <c r="BY25" s="2" t="s">
        <v>3</v>
      </c>
      <c r="BZ25" s="2" t="s">
        <v>3</v>
      </c>
      <c r="CA25" s="2" t="s">
        <v>3</v>
      </c>
      <c r="CB25" s="2"/>
    </row>
    <row r="26" spans="1:80" ht="15.75" customHeight="1">
      <c r="A26" s="3" t="s">
        <v>28</v>
      </c>
      <c r="B26" s="2" t="s">
        <v>3</v>
      </c>
      <c r="C26" s="2" t="s">
        <v>3</v>
      </c>
      <c r="D26" s="2" t="s">
        <v>3</v>
      </c>
      <c r="E26" s="2" t="s">
        <v>3</v>
      </c>
      <c r="F26" s="2" t="s">
        <v>3</v>
      </c>
      <c r="G26" s="2" t="s">
        <v>3</v>
      </c>
      <c r="H26" s="2" t="s">
        <v>3</v>
      </c>
      <c r="I26" s="2" t="s">
        <v>3</v>
      </c>
      <c r="J26" s="2" t="s">
        <v>3</v>
      </c>
      <c r="K26" s="2" t="s">
        <v>3</v>
      </c>
      <c r="L26" s="2" t="s">
        <v>3</v>
      </c>
      <c r="M26" s="2" t="s">
        <v>3</v>
      </c>
      <c r="N26" s="2" t="s">
        <v>3</v>
      </c>
      <c r="O26" s="2" t="s">
        <v>3</v>
      </c>
      <c r="P26" s="2" t="s">
        <v>3</v>
      </c>
      <c r="Q26" s="2" t="s">
        <v>3</v>
      </c>
      <c r="R26" s="2" t="s">
        <v>3</v>
      </c>
      <c r="S26" s="2" t="s">
        <v>3</v>
      </c>
      <c r="T26" s="2" t="s">
        <v>3</v>
      </c>
      <c r="U26" s="2" t="s">
        <v>3</v>
      </c>
      <c r="V26" s="2" t="s">
        <v>3</v>
      </c>
      <c r="W26" s="2" t="s">
        <v>3</v>
      </c>
      <c r="X26" s="2" t="s">
        <v>3</v>
      </c>
      <c r="Y26" s="2" t="s">
        <v>3</v>
      </c>
      <c r="Z26" s="2">
        <v>0.39664804469273701</v>
      </c>
      <c r="AA26" s="2">
        <v>0.38018433179723499</v>
      </c>
      <c r="AB26" s="2">
        <v>0.55153203342618395</v>
      </c>
      <c r="AC26" s="2">
        <v>0.70175438596491202</v>
      </c>
      <c r="AD26" s="2">
        <v>0.66216216216216195</v>
      </c>
      <c r="AE26" s="2">
        <v>0.66298342541436495</v>
      </c>
      <c r="AF26" s="2">
        <v>0.83251231527093605</v>
      </c>
      <c r="AG26" s="2">
        <v>0.71337579617834401</v>
      </c>
      <c r="AH26" s="2">
        <v>0.47076023391812899</v>
      </c>
      <c r="AI26" s="2">
        <v>0.76485148514851498</v>
      </c>
      <c r="AJ26" s="2">
        <v>0.83905013192612099</v>
      </c>
      <c r="AK26" s="2">
        <v>0.83045977011494299</v>
      </c>
      <c r="AL26" s="2">
        <v>0.80284552845528501</v>
      </c>
      <c r="AM26" s="2">
        <v>0.64048338368580104</v>
      </c>
      <c r="AN26" s="2">
        <v>0.661157024793388</v>
      </c>
      <c r="AO26" s="2">
        <v>0.66820276497695896</v>
      </c>
      <c r="AP26" s="2">
        <v>0.67204301075268802</v>
      </c>
      <c r="AQ26" s="2">
        <v>0.56593406593406603</v>
      </c>
      <c r="AR26" s="2">
        <v>0.60547945205479503</v>
      </c>
      <c r="AS26" s="2">
        <v>0.58838383838383801</v>
      </c>
      <c r="AT26" s="2">
        <v>0.61780104712041894</v>
      </c>
      <c r="AU26" s="2">
        <v>0.59375</v>
      </c>
      <c r="AV26" s="2">
        <v>0.60574412532637101</v>
      </c>
      <c r="AW26" s="2">
        <v>0.55191256830601099</v>
      </c>
      <c r="AX26" s="2">
        <v>0.63315217391304401</v>
      </c>
      <c r="AY26" s="2">
        <v>0.58706467661691497</v>
      </c>
      <c r="AZ26" s="2">
        <v>0.55163727959697695</v>
      </c>
      <c r="BA26" s="2">
        <v>0.54337899543378998</v>
      </c>
      <c r="BB26" s="2">
        <v>0.661577608142494</v>
      </c>
      <c r="BC26" s="2">
        <v>0.55725190839694705</v>
      </c>
      <c r="BD26" s="2">
        <v>0.652061855670103</v>
      </c>
      <c r="BE26" s="2">
        <v>0.64912280701754399</v>
      </c>
      <c r="BF26" s="2">
        <v>0.58823529411764697</v>
      </c>
      <c r="BG26" s="2">
        <v>0.56790123456790098</v>
      </c>
      <c r="BH26" s="2">
        <v>0.58111380145278502</v>
      </c>
      <c r="BI26" s="2">
        <v>0.62983425414364602</v>
      </c>
      <c r="BJ26" s="2">
        <v>0.64229765013054796</v>
      </c>
      <c r="BK26" s="2">
        <v>0.67958656330749401</v>
      </c>
      <c r="BL26" s="2">
        <v>0.64490861618799</v>
      </c>
      <c r="BM26" s="2">
        <v>0.59615384615384603</v>
      </c>
      <c r="BN26" s="2">
        <v>0.671469740634006</v>
      </c>
      <c r="BO26" s="2">
        <v>0.61002785515320301</v>
      </c>
      <c r="BP26" s="2">
        <v>0.69465648854961803</v>
      </c>
      <c r="BQ26" s="2">
        <v>0.58333333333333304</v>
      </c>
      <c r="BR26" s="2">
        <v>0.628895184135977</v>
      </c>
      <c r="BS26" s="2">
        <v>0.592592592592593</v>
      </c>
      <c r="BT26" s="2">
        <v>0.65342960288808705</v>
      </c>
      <c r="BU26" s="2">
        <v>0.61971830985915499</v>
      </c>
      <c r="BV26" s="2">
        <v>0.66358024691357997</v>
      </c>
      <c r="BW26" s="2">
        <v>0.65495207667731603</v>
      </c>
      <c r="BX26" s="2">
        <v>0.67816091954022995</v>
      </c>
      <c r="BY26" s="2">
        <v>0.60960960960960997</v>
      </c>
      <c r="BZ26" s="2">
        <v>0.64630225080385895</v>
      </c>
      <c r="CA26" s="2">
        <v>0.66043613707165105</v>
      </c>
      <c r="CB26" s="2"/>
    </row>
    <row r="27" spans="1:80" ht="15.75" customHeight="1">
      <c r="A27" s="3" t="s">
        <v>29</v>
      </c>
      <c r="B27" s="2" t="s">
        <v>3</v>
      </c>
      <c r="C27" s="2" t="s">
        <v>3</v>
      </c>
      <c r="D27" s="2" t="s">
        <v>3</v>
      </c>
      <c r="E27" s="2" t="s">
        <v>3</v>
      </c>
      <c r="F27" s="2" t="s">
        <v>3</v>
      </c>
      <c r="G27" s="2" t="s">
        <v>3</v>
      </c>
      <c r="H27" s="2" t="s">
        <v>3</v>
      </c>
      <c r="I27" s="2" t="s">
        <v>3</v>
      </c>
      <c r="J27" s="2" t="s">
        <v>3</v>
      </c>
      <c r="K27" s="2" t="s">
        <v>3</v>
      </c>
      <c r="L27" s="2" t="s">
        <v>3</v>
      </c>
      <c r="M27" s="2" t="s">
        <v>3</v>
      </c>
      <c r="N27" s="2" t="s">
        <v>3</v>
      </c>
      <c r="O27" s="2" t="s">
        <v>3</v>
      </c>
      <c r="P27" s="2" t="s">
        <v>3</v>
      </c>
      <c r="Q27" s="2" t="s">
        <v>3</v>
      </c>
      <c r="R27" s="2" t="s">
        <v>3</v>
      </c>
      <c r="S27" s="2" t="s">
        <v>3</v>
      </c>
      <c r="T27" s="2" t="s">
        <v>3</v>
      </c>
      <c r="U27" s="2" t="s">
        <v>3</v>
      </c>
      <c r="V27" s="2" t="s">
        <v>3</v>
      </c>
      <c r="W27" s="2" t="s">
        <v>3</v>
      </c>
      <c r="X27" s="2" t="s">
        <v>3</v>
      </c>
      <c r="Y27" s="2" t="s">
        <v>3</v>
      </c>
      <c r="Z27" s="2">
        <v>0.52941176470588203</v>
      </c>
      <c r="AA27" s="2">
        <v>0.484978540772532</v>
      </c>
      <c r="AB27" s="2">
        <v>0.47477064220183501</v>
      </c>
      <c r="AC27" s="2">
        <v>0.44498777506112502</v>
      </c>
      <c r="AD27" s="2">
        <v>0.41747572815534001</v>
      </c>
      <c r="AE27" s="2">
        <v>0.53828828828828801</v>
      </c>
      <c r="AF27" s="2">
        <v>0.66494845360824695</v>
      </c>
      <c r="AG27" s="2">
        <v>0.63470319634703198</v>
      </c>
      <c r="AH27" s="2">
        <v>0.67663043478260898</v>
      </c>
      <c r="AI27" s="2">
        <v>0.76410256410256405</v>
      </c>
      <c r="AJ27" s="2">
        <v>0.85393258426966301</v>
      </c>
      <c r="AK27" s="2">
        <v>0.94750656167978997</v>
      </c>
      <c r="AL27" s="2">
        <v>0.89863013698630101</v>
      </c>
      <c r="AM27" s="2">
        <v>0.81714285714285695</v>
      </c>
      <c r="AN27" s="2">
        <v>0.79428571428571404</v>
      </c>
      <c r="AO27" s="2">
        <v>0.85060975609756095</v>
      </c>
      <c r="AP27" s="2">
        <v>0.62108262108262102</v>
      </c>
      <c r="AQ27" s="2">
        <v>0.61049723756906105</v>
      </c>
      <c r="AR27" s="2">
        <v>0.70133333333333303</v>
      </c>
      <c r="AS27" s="2">
        <v>0.62109375</v>
      </c>
      <c r="AT27" s="2">
        <v>0.68770764119601302</v>
      </c>
      <c r="AU27" s="2">
        <v>0.65814696485623003</v>
      </c>
      <c r="AV27" s="2">
        <v>0.70857142857142896</v>
      </c>
      <c r="AW27" s="2">
        <v>0.70658682634730496</v>
      </c>
      <c r="AX27" s="2">
        <v>0.79400749063670395</v>
      </c>
      <c r="AY27" s="2">
        <v>0.73818181818181805</v>
      </c>
      <c r="AZ27" s="2">
        <v>0.73958333333333304</v>
      </c>
      <c r="BA27" s="2">
        <v>0.65306122448979598</v>
      </c>
      <c r="BB27" s="2">
        <v>0.70467836257310001</v>
      </c>
      <c r="BC27" s="2">
        <v>0.71129707112970697</v>
      </c>
      <c r="BD27" s="2">
        <v>0.683544303797468</v>
      </c>
      <c r="BE27" s="2">
        <v>0.68518518518518501</v>
      </c>
      <c r="BF27" s="2">
        <v>0.78409090909090895</v>
      </c>
      <c r="BG27" s="2">
        <v>0.69250645994832005</v>
      </c>
      <c r="BH27" s="2">
        <v>0.72105263157894695</v>
      </c>
      <c r="BI27" s="2">
        <v>0.761394101876676</v>
      </c>
      <c r="BJ27" s="2">
        <v>0.72916666666666696</v>
      </c>
      <c r="BK27" s="2">
        <v>0.79166666666666696</v>
      </c>
      <c r="BL27" s="2">
        <v>0.73309608540925297</v>
      </c>
      <c r="BM27" s="2">
        <v>0.68398268398268403</v>
      </c>
      <c r="BN27" s="2">
        <v>0.80882352941176505</v>
      </c>
      <c r="BO27" s="2">
        <v>0.75287356321839105</v>
      </c>
      <c r="BP27" s="2">
        <v>0.74778761061946897</v>
      </c>
      <c r="BQ27" s="2">
        <v>0.77419354838709697</v>
      </c>
      <c r="BR27" s="2">
        <v>0.77932960893854797</v>
      </c>
      <c r="BS27" s="2">
        <v>0.78078078078078095</v>
      </c>
      <c r="BT27" s="2">
        <v>0.81793478260869601</v>
      </c>
      <c r="BU27" s="2">
        <v>0.78798586572438201</v>
      </c>
      <c r="BV27" s="2" t="s">
        <v>3</v>
      </c>
      <c r="BW27" s="2" t="s">
        <v>3</v>
      </c>
      <c r="BX27" s="2" t="s">
        <v>3</v>
      </c>
      <c r="BY27" s="2" t="s">
        <v>3</v>
      </c>
      <c r="BZ27" s="2" t="s">
        <v>3</v>
      </c>
      <c r="CA27" s="2" t="s">
        <v>3</v>
      </c>
      <c r="CB27" s="2"/>
    </row>
    <row r="28" spans="1:80" ht="15.75" customHeight="1">
      <c r="A28" s="3" t="s">
        <v>30</v>
      </c>
      <c r="B28" s="2" t="s">
        <v>3</v>
      </c>
      <c r="C28" s="2" t="s">
        <v>3</v>
      </c>
      <c r="D28" s="2" t="s">
        <v>3</v>
      </c>
      <c r="E28" s="2" t="s">
        <v>3</v>
      </c>
      <c r="F28" s="2" t="s">
        <v>3</v>
      </c>
      <c r="G28" s="2" t="s">
        <v>3</v>
      </c>
      <c r="H28" s="2" t="s">
        <v>3</v>
      </c>
      <c r="I28" s="2" t="s">
        <v>3</v>
      </c>
      <c r="J28" s="2" t="s">
        <v>3</v>
      </c>
      <c r="K28" s="2" t="s">
        <v>3</v>
      </c>
      <c r="L28" s="2" t="s">
        <v>3</v>
      </c>
      <c r="M28" s="2" t="s">
        <v>3</v>
      </c>
      <c r="N28" s="2" t="s">
        <v>3</v>
      </c>
      <c r="O28" s="2" t="s">
        <v>3</v>
      </c>
      <c r="P28" s="2" t="s">
        <v>3</v>
      </c>
      <c r="Q28" s="2" t="s">
        <v>3</v>
      </c>
      <c r="R28" s="2" t="s">
        <v>3</v>
      </c>
      <c r="S28" s="2" t="s">
        <v>3</v>
      </c>
      <c r="T28" s="2" t="s">
        <v>3</v>
      </c>
      <c r="U28" s="2" t="s">
        <v>3</v>
      </c>
      <c r="V28" s="2" t="s">
        <v>3</v>
      </c>
      <c r="W28" s="2" t="s">
        <v>3</v>
      </c>
      <c r="X28" s="2" t="s">
        <v>3</v>
      </c>
      <c r="Y28" s="2" t="s">
        <v>3</v>
      </c>
      <c r="Z28" s="2" t="s">
        <v>3</v>
      </c>
      <c r="AA28" s="2" t="s">
        <v>3</v>
      </c>
      <c r="AB28" s="2">
        <v>0.38223938223938198</v>
      </c>
      <c r="AC28" s="2">
        <v>0.38387096774193502</v>
      </c>
      <c r="AD28" s="2">
        <v>0.35275080906148898</v>
      </c>
      <c r="AE28" s="2">
        <v>0.40886699507389201</v>
      </c>
      <c r="AF28" s="2">
        <v>0.51029748283752896</v>
      </c>
      <c r="AG28" s="2">
        <v>0.71679197994987498</v>
      </c>
      <c r="AH28" s="2">
        <v>0.77732793522267196</v>
      </c>
      <c r="AI28" s="2">
        <v>0.74766355140186902</v>
      </c>
      <c r="AJ28" s="2">
        <v>0.80082135523613995</v>
      </c>
      <c r="AK28" s="2">
        <v>0.85747126436781596</v>
      </c>
      <c r="AL28" s="2">
        <v>0.84719101123595497</v>
      </c>
      <c r="AM28" s="2">
        <v>0.74855491329479795</v>
      </c>
      <c r="AN28" s="2">
        <v>0.84905660377358505</v>
      </c>
      <c r="AO28" s="2">
        <v>0.85861182519280199</v>
      </c>
      <c r="AP28" s="2">
        <v>0.63131313131313105</v>
      </c>
      <c r="AQ28" s="2">
        <v>0.63544303797468404</v>
      </c>
      <c r="AR28" s="2">
        <v>0.60858585858585901</v>
      </c>
      <c r="AS28" s="2">
        <v>0.70707070707070696</v>
      </c>
      <c r="AT28" s="2">
        <v>0.66666666666666696</v>
      </c>
      <c r="AU28" s="2">
        <v>0.56777493606138096</v>
      </c>
      <c r="AV28" s="2" t="s">
        <v>3</v>
      </c>
      <c r="AW28" s="2" t="s">
        <v>3</v>
      </c>
      <c r="AX28" s="2" t="s">
        <v>3</v>
      </c>
      <c r="AY28" s="2" t="s">
        <v>3</v>
      </c>
      <c r="AZ28" s="2" t="s">
        <v>3</v>
      </c>
      <c r="BA28" s="2" t="s">
        <v>3</v>
      </c>
      <c r="BB28" s="2" t="s">
        <v>3</v>
      </c>
      <c r="BC28" s="2" t="s">
        <v>3</v>
      </c>
      <c r="BD28" s="2" t="s">
        <v>3</v>
      </c>
      <c r="BE28" s="2" t="s">
        <v>3</v>
      </c>
      <c r="BF28" s="2" t="s">
        <v>3</v>
      </c>
      <c r="BG28" s="2" t="s">
        <v>3</v>
      </c>
      <c r="BH28" s="2" t="s">
        <v>3</v>
      </c>
      <c r="BI28" s="2" t="s">
        <v>3</v>
      </c>
      <c r="BJ28" s="2" t="s">
        <v>3</v>
      </c>
      <c r="BK28" s="2" t="s">
        <v>3</v>
      </c>
      <c r="BL28" s="2" t="s">
        <v>3</v>
      </c>
      <c r="BM28" s="2" t="s">
        <v>3</v>
      </c>
      <c r="BN28" s="2" t="s">
        <v>3</v>
      </c>
      <c r="BO28" s="2" t="s">
        <v>3</v>
      </c>
      <c r="BP28" s="2" t="s">
        <v>3</v>
      </c>
      <c r="BQ28" s="2" t="s">
        <v>3</v>
      </c>
      <c r="BR28" s="2" t="s">
        <v>3</v>
      </c>
      <c r="BS28" s="2" t="s">
        <v>3</v>
      </c>
      <c r="BT28" s="2" t="s">
        <v>3</v>
      </c>
      <c r="BU28" s="2" t="s">
        <v>3</v>
      </c>
      <c r="BV28" s="2" t="s">
        <v>3</v>
      </c>
      <c r="BW28" s="2" t="s">
        <v>3</v>
      </c>
      <c r="BX28" s="2" t="s">
        <v>3</v>
      </c>
      <c r="BY28" s="2" t="s">
        <v>3</v>
      </c>
      <c r="BZ28" s="2" t="s">
        <v>3</v>
      </c>
      <c r="CA28" s="2" t="s">
        <v>3</v>
      </c>
      <c r="CB28" s="2"/>
    </row>
    <row r="29" spans="1:80" ht="15.75" customHeight="1">
      <c r="A29" s="3" t="s">
        <v>31</v>
      </c>
      <c r="B29" s="2" t="s">
        <v>3</v>
      </c>
      <c r="C29" s="2" t="s">
        <v>3</v>
      </c>
      <c r="D29" s="2" t="s">
        <v>3</v>
      </c>
      <c r="E29" s="2" t="s">
        <v>3</v>
      </c>
      <c r="F29" s="2" t="s">
        <v>3</v>
      </c>
      <c r="G29" s="2" t="s">
        <v>3</v>
      </c>
      <c r="H29" s="2" t="s">
        <v>3</v>
      </c>
      <c r="I29" s="2" t="s">
        <v>3</v>
      </c>
      <c r="J29" s="2" t="s">
        <v>3</v>
      </c>
      <c r="K29" s="2" t="s">
        <v>3</v>
      </c>
      <c r="L29" s="2" t="s">
        <v>3</v>
      </c>
      <c r="M29" s="2" t="s">
        <v>3</v>
      </c>
      <c r="N29" s="2" t="s">
        <v>3</v>
      </c>
      <c r="O29" s="2" t="s">
        <v>3</v>
      </c>
      <c r="P29" s="2" t="s">
        <v>3</v>
      </c>
      <c r="Q29" s="2" t="s">
        <v>3</v>
      </c>
      <c r="R29" s="2" t="s">
        <v>3</v>
      </c>
      <c r="S29" s="2" t="s">
        <v>3</v>
      </c>
      <c r="T29" s="2" t="s">
        <v>3</v>
      </c>
      <c r="U29" s="2" t="s">
        <v>3</v>
      </c>
      <c r="V29" s="2" t="s">
        <v>3</v>
      </c>
      <c r="W29" s="2" t="s">
        <v>3</v>
      </c>
      <c r="X29" s="2" t="s">
        <v>3</v>
      </c>
      <c r="Y29" s="2" t="s">
        <v>3</v>
      </c>
      <c r="Z29" s="2" t="s">
        <v>3</v>
      </c>
      <c r="AA29" s="2" t="s">
        <v>3</v>
      </c>
      <c r="AB29" s="2">
        <v>0.45422535211267601</v>
      </c>
      <c r="AC29" s="2">
        <v>0.41379310344827602</v>
      </c>
      <c r="AD29" s="2">
        <v>0.55290102389078499</v>
      </c>
      <c r="AE29" s="2">
        <v>0.55102040816326503</v>
      </c>
      <c r="AF29" s="2">
        <v>0.53125</v>
      </c>
      <c r="AG29" s="2">
        <v>0.63545150501672198</v>
      </c>
      <c r="AH29" s="2">
        <v>0.67006802721088399</v>
      </c>
      <c r="AI29" s="2">
        <v>0.75789473684210495</v>
      </c>
      <c r="AJ29" s="2">
        <v>0.92030848329048798</v>
      </c>
      <c r="AK29" s="2">
        <v>0.91315789473684195</v>
      </c>
      <c r="AL29" s="2">
        <v>0.95670995670995695</v>
      </c>
      <c r="AM29" s="2">
        <v>0.83715012722646298</v>
      </c>
      <c r="AN29" s="2">
        <v>0.75862068965517204</v>
      </c>
      <c r="AO29" s="2">
        <v>0.74083769633507901</v>
      </c>
      <c r="AP29" s="2">
        <v>0.63320463320463305</v>
      </c>
      <c r="AQ29" s="2">
        <v>0.69456066945606698</v>
      </c>
      <c r="AR29" s="2">
        <v>0.62012987012986998</v>
      </c>
      <c r="AS29" s="2">
        <v>0.70212765957446799</v>
      </c>
      <c r="AT29" s="2">
        <v>0.77739726027397305</v>
      </c>
      <c r="AU29" s="2">
        <v>0.69348659003831403</v>
      </c>
      <c r="AV29" s="2">
        <v>0.75208333333333299</v>
      </c>
      <c r="AW29" s="2">
        <v>0.64084507042253502</v>
      </c>
      <c r="AX29" s="2">
        <v>0.67892976588628795</v>
      </c>
      <c r="AY29" s="2">
        <v>0.76829268292682895</v>
      </c>
      <c r="AZ29" s="2">
        <v>0.67469879518072295</v>
      </c>
      <c r="BA29" s="2">
        <v>0.66835443037974696</v>
      </c>
      <c r="BB29" s="2">
        <v>0.68333333333333302</v>
      </c>
      <c r="BC29" s="2">
        <v>0.72237196765498701</v>
      </c>
      <c r="BD29" s="2">
        <v>0.66417910447761197</v>
      </c>
      <c r="BE29" s="2" t="s">
        <v>3</v>
      </c>
      <c r="BF29" s="2" t="s">
        <v>3</v>
      </c>
      <c r="BG29" s="2" t="s">
        <v>3</v>
      </c>
      <c r="BH29" s="2" t="s">
        <v>3</v>
      </c>
      <c r="BI29" s="2" t="s">
        <v>3</v>
      </c>
      <c r="BJ29" s="2" t="s">
        <v>3</v>
      </c>
      <c r="BK29" s="2" t="s">
        <v>3</v>
      </c>
      <c r="BL29" s="2" t="s">
        <v>3</v>
      </c>
      <c r="BM29" s="2" t="s">
        <v>3</v>
      </c>
      <c r="BN29" s="2" t="s">
        <v>3</v>
      </c>
      <c r="BO29" s="2" t="s">
        <v>3</v>
      </c>
      <c r="BP29" s="2" t="s">
        <v>3</v>
      </c>
      <c r="BQ29" s="2" t="s">
        <v>3</v>
      </c>
      <c r="BR29" s="2" t="s">
        <v>3</v>
      </c>
      <c r="BS29" s="2" t="s">
        <v>3</v>
      </c>
      <c r="BT29" s="2" t="s">
        <v>3</v>
      </c>
      <c r="BU29" s="2" t="s">
        <v>3</v>
      </c>
      <c r="BV29" s="2" t="s">
        <v>3</v>
      </c>
      <c r="BW29" s="2" t="s">
        <v>3</v>
      </c>
      <c r="BX29" s="2" t="s">
        <v>3</v>
      </c>
      <c r="BY29" s="2" t="s">
        <v>3</v>
      </c>
      <c r="BZ29" s="2" t="s">
        <v>3</v>
      </c>
      <c r="CA29" s="2" t="s">
        <v>3</v>
      </c>
      <c r="CB29" s="2"/>
    </row>
    <row r="30" spans="1:80" ht="15.75" customHeight="1">
      <c r="A30" s="3" t="s">
        <v>32</v>
      </c>
      <c r="B30" s="2" t="s">
        <v>3</v>
      </c>
      <c r="C30" s="2" t="s">
        <v>3</v>
      </c>
      <c r="D30" s="2" t="s">
        <v>3</v>
      </c>
      <c r="E30" s="2" t="s">
        <v>3</v>
      </c>
      <c r="F30" s="2" t="s">
        <v>3</v>
      </c>
      <c r="G30" s="2" t="s">
        <v>3</v>
      </c>
      <c r="H30" s="2" t="s">
        <v>3</v>
      </c>
      <c r="I30" s="2" t="s">
        <v>3</v>
      </c>
      <c r="J30" s="2" t="s">
        <v>3</v>
      </c>
      <c r="K30" s="2" t="s">
        <v>3</v>
      </c>
      <c r="L30" s="2" t="s">
        <v>3</v>
      </c>
      <c r="M30" s="2" t="s">
        <v>3</v>
      </c>
      <c r="N30" s="2" t="s">
        <v>3</v>
      </c>
      <c r="O30" s="2" t="s">
        <v>3</v>
      </c>
      <c r="P30" s="2" t="s">
        <v>3</v>
      </c>
      <c r="Q30" s="2" t="s">
        <v>3</v>
      </c>
      <c r="R30" s="2" t="s">
        <v>3</v>
      </c>
      <c r="S30" s="2" t="s">
        <v>3</v>
      </c>
      <c r="T30" s="2" t="s">
        <v>3</v>
      </c>
      <c r="U30" s="2" t="s">
        <v>3</v>
      </c>
      <c r="V30" s="2" t="s">
        <v>3</v>
      </c>
      <c r="W30" s="2" t="s">
        <v>3</v>
      </c>
      <c r="X30" s="2" t="s">
        <v>3</v>
      </c>
      <c r="Y30" s="2" t="s">
        <v>3</v>
      </c>
      <c r="Z30" s="2" t="s">
        <v>3</v>
      </c>
      <c r="AA30" s="2" t="s">
        <v>3</v>
      </c>
      <c r="AB30" s="2" t="s">
        <v>3</v>
      </c>
      <c r="AC30" s="2">
        <v>0.43877551020408201</v>
      </c>
      <c r="AD30" s="2">
        <v>0.41218637992831503</v>
      </c>
      <c r="AE30" s="2">
        <v>0.44197530864197498</v>
      </c>
      <c r="AF30" s="2">
        <v>0.47489539748954002</v>
      </c>
      <c r="AG30" s="2">
        <v>0.432323232323232</v>
      </c>
      <c r="AH30" s="2">
        <v>0.45286885245901598</v>
      </c>
      <c r="AI30" s="2">
        <v>0.75810473815461299</v>
      </c>
      <c r="AJ30" s="2">
        <v>0.85510204081632701</v>
      </c>
      <c r="AK30" s="2">
        <v>0.87219730941703999</v>
      </c>
      <c r="AL30" s="2">
        <v>0.85822784810126596</v>
      </c>
      <c r="AM30" s="2">
        <v>0.70843989769821003</v>
      </c>
      <c r="AN30" s="2">
        <v>0.72448979591836704</v>
      </c>
      <c r="AO30" s="2">
        <v>0.713963963963964</v>
      </c>
      <c r="AP30" s="2">
        <v>0.68243243243243301</v>
      </c>
      <c r="AQ30" s="2">
        <v>0.67567567567567599</v>
      </c>
      <c r="AR30" s="2">
        <v>0.64349775784753405</v>
      </c>
      <c r="AS30" s="2">
        <v>0.60674157303370801</v>
      </c>
      <c r="AT30" s="2">
        <v>0.64214046822742499</v>
      </c>
      <c r="AU30" s="2">
        <v>0.65158371040723995</v>
      </c>
      <c r="AV30" s="2">
        <v>0.68480725623582805</v>
      </c>
      <c r="AW30" s="2">
        <v>0.61904761904761896</v>
      </c>
      <c r="AX30" s="2">
        <v>0.59459459459459496</v>
      </c>
      <c r="AY30" s="2">
        <v>0.62696629213483202</v>
      </c>
      <c r="AZ30" s="2" t="s">
        <v>3</v>
      </c>
      <c r="BA30" s="2" t="s">
        <v>3</v>
      </c>
      <c r="BB30" s="2" t="s">
        <v>3</v>
      </c>
      <c r="BC30" s="2" t="s">
        <v>3</v>
      </c>
      <c r="BD30" s="2" t="s">
        <v>3</v>
      </c>
      <c r="BE30" s="2" t="s">
        <v>3</v>
      </c>
      <c r="BF30" s="2" t="s">
        <v>3</v>
      </c>
      <c r="BG30" s="2" t="s">
        <v>3</v>
      </c>
      <c r="BH30" s="2" t="s">
        <v>3</v>
      </c>
      <c r="BI30" s="2" t="s">
        <v>3</v>
      </c>
      <c r="BJ30" s="2" t="s">
        <v>3</v>
      </c>
      <c r="BK30" s="2" t="s">
        <v>3</v>
      </c>
      <c r="BL30" s="2" t="s">
        <v>3</v>
      </c>
      <c r="BM30" s="2" t="s">
        <v>3</v>
      </c>
      <c r="BN30" s="2" t="s">
        <v>3</v>
      </c>
      <c r="BO30" s="2" t="s">
        <v>3</v>
      </c>
      <c r="BP30" s="2" t="s">
        <v>3</v>
      </c>
      <c r="BQ30" s="2" t="s">
        <v>3</v>
      </c>
      <c r="BR30" s="2" t="s">
        <v>3</v>
      </c>
      <c r="BS30" s="2" t="s">
        <v>3</v>
      </c>
      <c r="BT30" s="2" t="s">
        <v>3</v>
      </c>
      <c r="BU30" s="2" t="s">
        <v>3</v>
      </c>
      <c r="BV30" s="2" t="s">
        <v>3</v>
      </c>
      <c r="BW30" s="2" t="s">
        <v>3</v>
      </c>
      <c r="BX30" s="2" t="s">
        <v>3</v>
      </c>
      <c r="BY30" s="2" t="s">
        <v>3</v>
      </c>
      <c r="BZ30" s="2" t="s">
        <v>3</v>
      </c>
      <c r="CA30" s="2" t="s">
        <v>3</v>
      </c>
      <c r="CB30" s="2"/>
    </row>
    <row r="31" spans="1:80" ht="15.75" customHeight="1">
      <c r="A31" s="3" t="s">
        <v>33</v>
      </c>
      <c r="B31" s="8" t="s">
        <v>3</v>
      </c>
      <c r="C31" s="8" t="s">
        <v>3</v>
      </c>
      <c r="D31" s="8" t="s">
        <v>3</v>
      </c>
      <c r="E31" s="8" t="s">
        <v>3</v>
      </c>
      <c r="F31" s="8" t="s">
        <v>3</v>
      </c>
      <c r="G31" s="8" t="s">
        <v>3</v>
      </c>
      <c r="H31" s="8" t="s">
        <v>3</v>
      </c>
      <c r="I31" s="8" t="s">
        <v>3</v>
      </c>
      <c r="J31" s="8" t="s">
        <v>3</v>
      </c>
      <c r="K31" s="8" t="s">
        <v>3</v>
      </c>
      <c r="L31" s="8" t="s">
        <v>3</v>
      </c>
      <c r="M31" s="8" t="s">
        <v>3</v>
      </c>
      <c r="N31" s="8" t="s">
        <v>3</v>
      </c>
      <c r="O31" s="8" t="s">
        <v>3</v>
      </c>
      <c r="P31" s="8" t="s">
        <v>3</v>
      </c>
      <c r="Q31" s="8" t="s">
        <v>3</v>
      </c>
      <c r="R31" s="8" t="s">
        <v>3</v>
      </c>
      <c r="S31" s="8" t="s">
        <v>3</v>
      </c>
      <c r="T31" s="8" t="s">
        <v>3</v>
      </c>
      <c r="U31" s="8" t="s">
        <v>3</v>
      </c>
      <c r="V31" s="8" t="s">
        <v>3</v>
      </c>
      <c r="W31" s="8" t="s">
        <v>3</v>
      </c>
      <c r="X31" s="8" t="s">
        <v>3</v>
      </c>
      <c r="Y31" s="8" t="s">
        <v>3</v>
      </c>
      <c r="Z31" s="8" t="s">
        <v>3</v>
      </c>
      <c r="AA31" s="8" t="s">
        <v>3</v>
      </c>
      <c r="AB31" s="8" t="s">
        <v>3</v>
      </c>
      <c r="AC31" s="8">
        <v>0.5</v>
      </c>
      <c r="AD31" s="8">
        <v>0.52968036529680396</v>
      </c>
      <c r="AE31" s="8">
        <v>0.48241206030150802</v>
      </c>
      <c r="AF31" s="8">
        <v>0.47512437810945302</v>
      </c>
      <c r="AG31" s="8">
        <v>0.56903765690376595</v>
      </c>
      <c r="AH31" s="8">
        <v>0.76701030927835101</v>
      </c>
      <c r="AI31" s="8">
        <v>0.76409185803757795</v>
      </c>
      <c r="AJ31" s="8">
        <v>0.86881720430107501</v>
      </c>
      <c r="AK31" s="8">
        <v>0.90500000000000003</v>
      </c>
      <c r="AL31" s="8">
        <v>0.96543778801843305</v>
      </c>
      <c r="AM31" s="8">
        <v>0.75588235294117601</v>
      </c>
      <c r="AN31" s="8">
        <v>0.77876106194690298</v>
      </c>
      <c r="AO31" s="8">
        <v>0.71540469973890297</v>
      </c>
      <c r="AP31" s="8">
        <v>0.700831024930748</v>
      </c>
      <c r="AQ31" s="8">
        <v>0.73007712082262199</v>
      </c>
      <c r="AR31" s="8">
        <v>0.75520833333333304</v>
      </c>
      <c r="AS31" s="8">
        <v>0.708860759493671</v>
      </c>
      <c r="AT31" s="8">
        <v>0.721518987341772</v>
      </c>
      <c r="AU31" s="8">
        <v>0.71501272264630999</v>
      </c>
      <c r="AV31" s="8" t="s">
        <v>3</v>
      </c>
      <c r="AW31" s="8" t="s">
        <v>3</v>
      </c>
      <c r="AX31" s="8" t="s">
        <v>3</v>
      </c>
      <c r="AY31" s="8" t="s">
        <v>3</v>
      </c>
      <c r="AZ31" s="8" t="s">
        <v>3</v>
      </c>
      <c r="BA31" s="8" t="s">
        <v>3</v>
      </c>
      <c r="BB31" s="8" t="s">
        <v>3</v>
      </c>
      <c r="BC31" s="8" t="s">
        <v>3</v>
      </c>
      <c r="BD31" s="8" t="s">
        <v>3</v>
      </c>
      <c r="BE31" s="8" t="s">
        <v>3</v>
      </c>
      <c r="BF31" s="8" t="s">
        <v>3</v>
      </c>
      <c r="BG31" s="8" t="s">
        <v>3</v>
      </c>
      <c r="BH31" s="8" t="s">
        <v>3</v>
      </c>
      <c r="BI31" s="8" t="s">
        <v>3</v>
      </c>
      <c r="BJ31" s="8" t="s">
        <v>3</v>
      </c>
      <c r="BK31" s="8" t="s">
        <v>3</v>
      </c>
      <c r="BL31" s="8" t="s">
        <v>3</v>
      </c>
      <c r="BM31" s="8" t="s">
        <v>3</v>
      </c>
      <c r="BN31" s="8" t="s">
        <v>3</v>
      </c>
      <c r="BO31" s="8" t="s">
        <v>3</v>
      </c>
      <c r="BP31" s="8" t="s">
        <v>3</v>
      </c>
      <c r="BQ31" s="8" t="s">
        <v>3</v>
      </c>
      <c r="BR31" s="8" t="s">
        <v>3</v>
      </c>
      <c r="BS31" s="8" t="s">
        <v>3</v>
      </c>
      <c r="BT31" s="8" t="s">
        <v>3</v>
      </c>
      <c r="BU31" s="8" t="s">
        <v>3</v>
      </c>
      <c r="BV31" s="8" t="s">
        <v>3</v>
      </c>
      <c r="BW31" s="8" t="s">
        <v>3</v>
      </c>
      <c r="BX31" s="8" t="s">
        <v>3</v>
      </c>
      <c r="BY31" s="8" t="s">
        <v>3</v>
      </c>
      <c r="BZ31" s="8" t="s">
        <v>3</v>
      </c>
      <c r="CA31" s="8" t="s">
        <v>3</v>
      </c>
      <c r="CB31" s="8"/>
    </row>
    <row r="32" spans="1:80" ht="15.75" customHeight="1">
      <c r="A32" s="3" t="s">
        <v>34</v>
      </c>
      <c r="B32" s="8" t="s">
        <v>3</v>
      </c>
      <c r="C32" s="8" t="s">
        <v>3</v>
      </c>
      <c r="D32" s="8" t="s">
        <v>3</v>
      </c>
      <c r="E32" s="8" t="s">
        <v>3</v>
      </c>
      <c r="F32" s="8" t="s">
        <v>3</v>
      </c>
      <c r="G32" s="8" t="s">
        <v>3</v>
      </c>
      <c r="H32" s="8" t="s">
        <v>3</v>
      </c>
      <c r="I32" s="8" t="s">
        <v>3</v>
      </c>
      <c r="J32" s="8" t="s">
        <v>3</v>
      </c>
      <c r="K32" s="8" t="s">
        <v>3</v>
      </c>
      <c r="L32" s="8" t="s">
        <v>3</v>
      </c>
      <c r="M32" s="8" t="s">
        <v>3</v>
      </c>
      <c r="N32" s="8" t="s">
        <v>3</v>
      </c>
      <c r="O32" s="8" t="s">
        <v>3</v>
      </c>
      <c r="P32" s="8" t="s">
        <v>3</v>
      </c>
      <c r="Q32" s="8" t="s">
        <v>3</v>
      </c>
      <c r="R32" s="8" t="s">
        <v>3</v>
      </c>
      <c r="S32" s="8" t="s">
        <v>3</v>
      </c>
      <c r="T32" s="8" t="s">
        <v>3</v>
      </c>
      <c r="U32" s="8" t="s">
        <v>3</v>
      </c>
      <c r="V32" s="8" t="s">
        <v>3</v>
      </c>
      <c r="W32" s="8" t="s">
        <v>3</v>
      </c>
      <c r="X32" s="8" t="s">
        <v>3</v>
      </c>
      <c r="Y32" s="8" t="s">
        <v>3</v>
      </c>
      <c r="Z32" s="8" t="s">
        <v>3</v>
      </c>
      <c r="AA32" s="8" t="s">
        <v>3</v>
      </c>
      <c r="AB32" s="8" t="s">
        <v>3</v>
      </c>
      <c r="AC32" s="8">
        <v>0.365482233502538</v>
      </c>
      <c r="AD32" s="8">
        <v>0.55367231638418102</v>
      </c>
      <c r="AE32" s="8">
        <v>0.51515151515151503</v>
      </c>
      <c r="AF32" s="8">
        <v>0.56701030927835105</v>
      </c>
      <c r="AG32" s="8">
        <v>0.67251461988304095</v>
      </c>
      <c r="AH32" s="8">
        <v>0.59515570934256101</v>
      </c>
      <c r="AI32" s="8">
        <v>0.64569536423841101</v>
      </c>
      <c r="AJ32" s="8">
        <v>0.62589928057554001</v>
      </c>
      <c r="AK32" s="8">
        <v>0.81996434937611395</v>
      </c>
      <c r="AL32" s="8">
        <v>0.99270072992700698</v>
      </c>
      <c r="AM32" s="8">
        <v>0.96069868995633201</v>
      </c>
      <c r="AN32" s="8">
        <v>0.92805755395683498</v>
      </c>
      <c r="AO32" s="8">
        <v>0.71586715867158701</v>
      </c>
      <c r="AP32" s="8">
        <v>0.97448979591836704</v>
      </c>
      <c r="AQ32" s="8">
        <v>0.97826086956521696</v>
      </c>
      <c r="AR32" s="8">
        <v>0.75053763440860199</v>
      </c>
      <c r="AS32" s="8">
        <v>0.81204819277108398</v>
      </c>
      <c r="AT32" s="8">
        <v>0.79917184265010399</v>
      </c>
      <c r="AU32" s="8">
        <v>0.78728070175438603</v>
      </c>
      <c r="AV32" s="8">
        <v>0.73876404494381998</v>
      </c>
      <c r="AW32" s="8">
        <v>0.77200000000000002</v>
      </c>
      <c r="AX32" s="8">
        <v>0.65641025641025597</v>
      </c>
      <c r="AY32" s="8">
        <v>0.83495145631068002</v>
      </c>
      <c r="AZ32" s="8">
        <v>0.76571428571428601</v>
      </c>
      <c r="BA32" s="8">
        <v>0.8</v>
      </c>
      <c r="BB32" s="8">
        <v>0.78604651162790695</v>
      </c>
      <c r="BC32" s="8">
        <v>0.72972972972973005</v>
      </c>
      <c r="BD32" s="8">
        <v>0.79500000000000004</v>
      </c>
      <c r="BE32" s="8">
        <v>0.86486486486486502</v>
      </c>
      <c r="BF32" s="8">
        <v>0.85863874345549696</v>
      </c>
      <c r="BG32" s="8">
        <v>0.84429065743944598</v>
      </c>
      <c r="BH32" s="8">
        <v>0.80412371134020599</v>
      </c>
      <c r="BI32" s="8">
        <v>0.87375415282391999</v>
      </c>
      <c r="BJ32" s="8">
        <v>0.64912280701754399</v>
      </c>
      <c r="BK32" s="8">
        <v>0.607594936708861</v>
      </c>
      <c r="BL32" s="8">
        <v>0.82799999999999996</v>
      </c>
      <c r="BM32" s="8">
        <v>0.84254143646408797</v>
      </c>
      <c r="BN32" s="8">
        <v>0.83773584905660403</v>
      </c>
      <c r="BO32" s="8">
        <v>0.91156462585034004</v>
      </c>
      <c r="BP32" s="8">
        <v>0.882911392405063</v>
      </c>
      <c r="BQ32" s="8">
        <v>0.839416058394161</v>
      </c>
      <c r="BR32" s="8">
        <v>0.907258064516129</v>
      </c>
      <c r="BS32" s="8">
        <v>0.84134615384615397</v>
      </c>
      <c r="BT32" s="8" t="s">
        <v>3</v>
      </c>
      <c r="BU32" s="8" t="s">
        <v>3</v>
      </c>
      <c r="BV32" s="8" t="s">
        <v>3</v>
      </c>
      <c r="BW32" s="8" t="s">
        <v>3</v>
      </c>
      <c r="BX32" s="8" t="s">
        <v>3</v>
      </c>
      <c r="BY32" s="8" t="s">
        <v>3</v>
      </c>
      <c r="BZ32" s="8" t="s">
        <v>3</v>
      </c>
      <c r="CA32" s="8" t="s">
        <v>3</v>
      </c>
      <c r="CB32" s="8"/>
    </row>
    <row r="33" spans="1:80" ht="15.75" customHeight="1">
      <c r="A33" s="3" t="s">
        <v>35</v>
      </c>
      <c r="B33" s="8" t="s">
        <v>3</v>
      </c>
      <c r="C33" s="8" t="s">
        <v>3</v>
      </c>
      <c r="D33" s="8" t="s">
        <v>3</v>
      </c>
      <c r="E33" s="8" t="s">
        <v>3</v>
      </c>
      <c r="F33" s="8" t="s">
        <v>3</v>
      </c>
      <c r="G33" s="8" t="s">
        <v>3</v>
      </c>
      <c r="H33" s="8" t="s">
        <v>3</v>
      </c>
      <c r="I33" s="8" t="s">
        <v>3</v>
      </c>
      <c r="J33" s="8" t="s">
        <v>3</v>
      </c>
      <c r="K33" s="8" t="s">
        <v>3</v>
      </c>
      <c r="L33" s="8" t="s">
        <v>3</v>
      </c>
      <c r="M33" s="8" t="s">
        <v>3</v>
      </c>
      <c r="N33" s="8" t="s">
        <v>3</v>
      </c>
      <c r="O33" s="8" t="s">
        <v>3</v>
      </c>
      <c r="P33" s="8" t="s">
        <v>3</v>
      </c>
      <c r="Q33" s="8" t="s">
        <v>3</v>
      </c>
      <c r="R33" s="8" t="s">
        <v>3</v>
      </c>
      <c r="S33" s="8" t="s">
        <v>3</v>
      </c>
      <c r="T33" s="8" t="s">
        <v>3</v>
      </c>
      <c r="U33" s="8" t="s">
        <v>3</v>
      </c>
      <c r="V33" s="8" t="s">
        <v>3</v>
      </c>
      <c r="W33" s="8" t="s">
        <v>3</v>
      </c>
      <c r="X33" s="8" t="s">
        <v>3</v>
      </c>
      <c r="Y33" s="8" t="s">
        <v>3</v>
      </c>
      <c r="Z33" s="8" t="s">
        <v>3</v>
      </c>
      <c r="AA33" s="8" t="s">
        <v>3</v>
      </c>
      <c r="AB33" s="8" t="s">
        <v>3</v>
      </c>
      <c r="AC33" s="8" t="s">
        <v>3</v>
      </c>
      <c r="AD33" s="8">
        <v>0.57300275482093699</v>
      </c>
      <c r="AE33" s="8">
        <v>0.53239436619718306</v>
      </c>
      <c r="AF33" s="8">
        <v>0.501392757660167</v>
      </c>
      <c r="AG33" s="8">
        <v>0.56043956043956</v>
      </c>
      <c r="AH33" s="8">
        <v>0.73298429319371705</v>
      </c>
      <c r="AI33" s="8">
        <v>0.77173913043478304</v>
      </c>
      <c r="AJ33" s="8">
        <v>0.85862785862785895</v>
      </c>
      <c r="AK33" s="8">
        <v>0.92666666666666697</v>
      </c>
      <c r="AL33" s="8">
        <v>0.92307692307692302</v>
      </c>
      <c r="AM33" s="8">
        <v>0.96644295302013405</v>
      </c>
      <c r="AN33" s="8">
        <v>0.96083550913838101</v>
      </c>
      <c r="AO33" s="8">
        <v>0.97101449275362295</v>
      </c>
      <c r="AP33" s="8">
        <v>0.72752043596730198</v>
      </c>
      <c r="AQ33" s="8">
        <v>0.67836257309941494</v>
      </c>
      <c r="AR33" s="8">
        <v>0.73150684931506904</v>
      </c>
      <c r="AS33" s="8">
        <v>0.74254742547425501</v>
      </c>
      <c r="AT33" s="8">
        <v>0.72894736842105301</v>
      </c>
      <c r="AU33" s="8">
        <v>0.73224043715846998</v>
      </c>
      <c r="AV33" s="8">
        <v>0.71503957783641203</v>
      </c>
      <c r="AW33" s="8">
        <v>0.70889487870620005</v>
      </c>
      <c r="AX33" s="8">
        <v>0.77956989247311803</v>
      </c>
      <c r="AY33" s="8">
        <v>0.72894736842105301</v>
      </c>
      <c r="AZ33" s="8">
        <v>0.72455089820359297</v>
      </c>
      <c r="BA33" s="8">
        <v>0.71309192200557103</v>
      </c>
      <c r="BB33" s="8">
        <v>0.71633237822349605</v>
      </c>
      <c r="BC33" s="8">
        <v>0.72928176795580102</v>
      </c>
      <c r="BD33" s="8">
        <v>0.72131147540983598</v>
      </c>
      <c r="BE33" s="8">
        <v>0.68683274021352303</v>
      </c>
      <c r="BF33" s="8">
        <v>0.73045822102425895</v>
      </c>
      <c r="BG33" s="8">
        <v>0.72477064220183496</v>
      </c>
      <c r="BH33" s="8" t="s">
        <v>3</v>
      </c>
      <c r="BI33" s="8" t="s">
        <v>3</v>
      </c>
      <c r="BJ33" s="8" t="s">
        <v>3</v>
      </c>
      <c r="BK33" s="8" t="s">
        <v>3</v>
      </c>
      <c r="BL33" s="8" t="s">
        <v>3</v>
      </c>
      <c r="BM33" s="8" t="s">
        <v>3</v>
      </c>
      <c r="BN33" s="8" t="s">
        <v>3</v>
      </c>
      <c r="BO33" s="8" t="s">
        <v>3</v>
      </c>
      <c r="BP33" s="8" t="s">
        <v>3</v>
      </c>
      <c r="BQ33" s="8" t="s">
        <v>3</v>
      </c>
      <c r="BR33" s="8" t="s">
        <v>3</v>
      </c>
      <c r="BS33" s="8" t="s">
        <v>3</v>
      </c>
      <c r="BT33" s="8" t="s">
        <v>3</v>
      </c>
      <c r="BU33" s="8" t="s">
        <v>3</v>
      </c>
      <c r="BV33" s="8" t="s">
        <v>3</v>
      </c>
      <c r="BW33" s="8" t="s">
        <v>3</v>
      </c>
      <c r="BX33" s="8" t="s">
        <v>3</v>
      </c>
      <c r="BY33" s="8" t="s">
        <v>3</v>
      </c>
      <c r="BZ33" s="8" t="s">
        <v>3</v>
      </c>
      <c r="CA33" s="8" t="s">
        <v>3</v>
      </c>
      <c r="CB33" s="8"/>
    </row>
    <row r="34" spans="1:80" ht="15.75" customHeight="1">
      <c r="A34" s="3" t="s">
        <v>36</v>
      </c>
      <c r="B34" s="8" t="s">
        <v>3</v>
      </c>
      <c r="C34" s="8" t="s">
        <v>3</v>
      </c>
      <c r="D34" s="8" t="s">
        <v>3</v>
      </c>
      <c r="E34" s="8" t="s">
        <v>3</v>
      </c>
      <c r="F34" s="8" t="s">
        <v>3</v>
      </c>
      <c r="G34" s="8" t="s">
        <v>3</v>
      </c>
      <c r="H34" s="8" t="s">
        <v>3</v>
      </c>
      <c r="I34" s="8" t="s">
        <v>3</v>
      </c>
      <c r="J34" s="8" t="s">
        <v>3</v>
      </c>
      <c r="K34" s="8" t="s">
        <v>3</v>
      </c>
      <c r="L34" s="8" t="s">
        <v>3</v>
      </c>
      <c r="M34" s="8" t="s">
        <v>3</v>
      </c>
      <c r="N34" s="8" t="s">
        <v>3</v>
      </c>
      <c r="O34" s="8" t="s">
        <v>3</v>
      </c>
      <c r="P34" s="8" t="s">
        <v>3</v>
      </c>
      <c r="Q34" s="8" t="s">
        <v>3</v>
      </c>
      <c r="R34" s="8" t="s">
        <v>3</v>
      </c>
      <c r="S34" s="8" t="s">
        <v>3</v>
      </c>
      <c r="T34" s="8" t="s">
        <v>3</v>
      </c>
      <c r="U34" s="8" t="s">
        <v>3</v>
      </c>
      <c r="V34" s="8" t="s">
        <v>3</v>
      </c>
      <c r="W34" s="8" t="s">
        <v>3</v>
      </c>
      <c r="X34" s="8" t="s">
        <v>3</v>
      </c>
      <c r="Y34" s="8" t="s">
        <v>3</v>
      </c>
      <c r="Z34" s="8" t="s">
        <v>3</v>
      </c>
      <c r="AA34" s="8" t="s">
        <v>3</v>
      </c>
      <c r="AB34" s="8" t="s">
        <v>3</v>
      </c>
      <c r="AC34" s="8" t="s">
        <v>3</v>
      </c>
      <c r="AD34" s="8">
        <v>0.42746113989637302</v>
      </c>
      <c r="AE34" s="8">
        <v>0.25581395348837199</v>
      </c>
      <c r="AF34" s="8">
        <v>0.49685534591195002</v>
      </c>
      <c r="AG34" s="8">
        <v>0.62054507337526199</v>
      </c>
      <c r="AH34" s="8">
        <v>0.66179540709812101</v>
      </c>
      <c r="AI34" s="8">
        <v>0.66554054054054101</v>
      </c>
      <c r="AJ34" s="8">
        <v>0.88565488565488604</v>
      </c>
      <c r="AK34" s="8">
        <v>0.87152034261241995</v>
      </c>
      <c r="AL34" s="8">
        <v>0.976303317535545</v>
      </c>
      <c r="AM34" s="8">
        <v>0.93720930232558097</v>
      </c>
      <c r="AN34" s="8">
        <v>0.95989304812834197</v>
      </c>
      <c r="AO34" s="8">
        <v>0.93023255813953498</v>
      </c>
      <c r="AP34" s="8">
        <v>0.677002583979328</v>
      </c>
      <c r="AQ34" s="8">
        <v>0.65217391304347805</v>
      </c>
      <c r="AR34" s="8">
        <v>0.63297872340425498</v>
      </c>
      <c r="AS34" s="8">
        <v>0.67032967032966995</v>
      </c>
      <c r="AT34" s="8">
        <v>0.72467532467532503</v>
      </c>
      <c r="AU34" s="8">
        <v>0.78461538461538505</v>
      </c>
      <c r="AV34" s="8">
        <v>0.81518987341772198</v>
      </c>
      <c r="AW34" s="8">
        <v>0.86842105263157898</v>
      </c>
      <c r="AX34" s="8">
        <v>0.86040609137055801</v>
      </c>
      <c r="AY34" s="8">
        <v>0.79790026246719203</v>
      </c>
      <c r="AZ34" s="8">
        <v>0.86046511627906996</v>
      </c>
      <c r="BA34" s="8">
        <v>0.83896103896103902</v>
      </c>
      <c r="BB34" s="8">
        <v>0.8671875</v>
      </c>
      <c r="BC34" s="8">
        <v>0.84</v>
      </c>
      <c r="BD34" s="8">
        <v>0.89315068493150696</v>
      </c>
      <c r="BE34" s="8">
        <v>0.874285714285714</v>
      </c>
      <c r="BF34" s="8">
        <v>0.87886597938144295</v>
      </c>
      <c r="BG34" s="8">
        <v>0.85279187817258895</v>
      </c>
      <c r="BH34" s="8" t="s">
        <v>3</v>
      </c>
      <c r="BI34" s="8" t="s">
        <v>3</v>
      </c>
      <c r="BJ34" s="8" t="s">
        <v>3</v>
      </c>
      <c r="BK34" s="8" t="s">
        <v>3</v>
      </c>
      <c r="BL34" s="8" t="s">
        <v>3</v>
      </c>
      <c r="BM34" s="8" t="s">
        <v>3</v>
      </c>
      <c r="BN34" s="8" t="s">
        <v>3</v>
      </c>
      <c r="BO34" s="8" t="s">
        <v>3</v>
      </c>
      <c r="BP34" s="8" t="s">
        <v>3</v>
      </c>
      <c r="BQ34" s="8" t="s">
        <v>3</v>
      </c>
      <c r="BR34" s="8" t="s">
        <v>3</v>
      </c>
      <c r="BS34" s="8" t="s">
        <v>3</v>
      </c>
      <c r="BT34" s="8" t="s">
        <v>3</v>
      </c>
      <c r="BU34" s="8" t="s">
        <v>3</v>
      </c>
      <c r="BV34" s="8" t="s">
        <v>3</v>
      </c>
      <c r="BW34" s="8" t="s">
        <v>3</v>
      </c>
      <c r="BX34" s="8" t="s">
        <v>3</v>
      </c>
      <c r="BY34" s="8" t="s">
        <v>3</v>
      </c>
      <c r="BZ34" s="8" t="s">
        <v>3</v>
      </c>
      <c r="CA34" s="8" t="s">
        <v>3</v>
      </c>
      <c r="CB34" s="8"/>
    </row>
    <row r="35" spans="1:80" ht="15.75" customHeight="1">
      <c r="A35" s="3" t="s">
        <v>37</v>
      </c>
      <c r="B35" s="8" t="s">
        <v>3</v>
      </c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8" t="s">
        <v>3</v>
      </c>
      <c r="I35" s="8" t="s">
        <v>3</v>
      </c>
      <c r="J35" s="8" t="s">
        <v>3</v>
      </c>
      <c r="K35" s="8" t="s">
        <v>3</v>
      </c>
      <c r="L35" s="8" t="s">
        <v>3</v>
      </c>
      <c r="M35" s="8" t="s">
        <v>3</v>
      </c>
      <c r="N35" s="8" t="s">
        <v>3</v>
      </c>
      <c r="O35" s="8" t="s">
        <v>3</v>
      </c>
      <c r="P35" s="8" t="s">
        <v>3</v>
      </c>
      <c r="Q35" s="8" t="s">
        <v>3</v>
      </c>
      <c r="R35" s="8" t="s">
        <v>3</v>
      </c>
      <c r="S35" s="8" t="s">
        <v>3</v>
      </c>
      <c r="T35" s="8" t="s">
        <v>3</v>
      </c>
      <c r="U35" s="8" t="s">
        <v>3</v>
      </c>
      <c r="V35" s="8" t="s">
        <v>3</v>
      </c>
      <c r="W35" s="8" t="s">
        <v>3</v>
      </c>
      <c r="X35" s="8" t="s">
        <v>3</v>
      </c>
      <c r="Y35" s="8" t="s">
        <v>3</v>
      </c>
      <c r="Z35" s="8" t="s">
        <v>3</v>
      </c>
      <c r="AA35" s="8" t="s">
        <v>3</v>
      </c>
      <c r="AB35" s="8" t="s">
        <v>3</v>
      </c>
      <c r="AC35" s="8" t="s">
        <v>3</v>
      </c>
      <c r="AD35" s="8">
        <v>0.45549738219895303</v>
      </c>
      <c r="AE35" s="8">
        <v>0.56790123456790098</v>
      </c>
      <c r="AF35" s="8">
        <v>0.530120481927711</v>
      </c>
      <c r="AG35" s="8">
        <v>0.46701846965699201</v>
      </c>
      <c r="AH35" s="8">
        <v>0.54452926208651398</v>
      </c>
      <c r="AI35" s="8">
        <v>0.75</v>
      </c>
      <c r="AJ35" s="8">
        <v>0.73714285714285699</v>
      </c>
      <c r="AK35" s="8">
        <v>0.85106382978723405</v>
      </c>
      <c r="AL35" s="8">
        <v>0.87401574803149595</v>
      </c>
      <c r="AM35" s="8">
        <v>0.87862796833773105</v>
      </c>
      <c r="AN35" s="8">
        <v>0.8125</v>
      </c>
      <c r="AO35" s="8">
        <v>0.83018867924528295</v>
      </c>
      <c r="AP35" s="8">
        <v>0.61006289308176098</v>
      </c>
      <c r="AQ35" s="8">
        <v>0.65344467640918602</v>
      </c>
      <c r="AR35" s="8">
        <v>0.65994962216624697</v>
      </c>
      <c r="AS35" s="8">
        <v>0.69416498993963804</v>
      </c>
      <c r="AT35" s="8">
        <v>0.75963718820861703</v>
      </c>
      <c r="AU35" s="8">
        <v>0.754285714285714</v>
      </c>
      <c r="AV35" s="8">
        <v>0.74623655913978504</v>
      </c>
      <c r="AW35" s="8">
        <v>0.78012684989429204</v>
      </c>
      <c r="AX35" s="8">
        <v>0.84558823529411797</v>
      </c>
      <c r="AY35" s="8">
        <v>0.79961089494163395</v>
      </c>
      <c r="AZ35" s="8">
        <v>0.85132382892057001</v>
      </c>
      <c r="BA35" s="8">
        <v>0.733990147783251</v>
      </c>
      <c r="BB35" s="8">
        <v>0.696883852691218</v>
      </c>
      <c r="BC35" s="8">
        <v>0.719676549865229</v>
      </c>
      <c r="BD35" s="8">
        <v>0.74333333333333296</v>
      </c>
      <c r="BE35" s="8">
        <v>0.77323420074349503</v>
      </c>
      <c r="BF35" s="8">
        <v>0.73234200743494404</v>
      </c>
      <c r="BG35" s="8">
        <v>0.83035714285714302</v>
      </c>
      <c r="BH35" s="8">
        <v>0.81471389645776604</v>
      </c>
      <c r="BI35" s="8">
        <v>0.75793650793650802</v>
      </c>
      <c r="BJ35" s="8">
        <v>0.77027027027026995</v>
      </c>
      <c r="BK35" s="8">
        <v>0.75423728813559299</v>
      </c>
      <c r="BL35" s="8">
        <v>0.82456140350877205</v>
      </c>
      <c r="BM35" s="8">
        <v>0.80128205128205099</v>
      </c>
      <c r="BN35" s="8">
        <v>0.86842105263157898</v>
      </c>
      <c r="BO35" s="8">
        <v>0.6640625</v>
      </c>
      <c r="BP35" s="8">
        <v>0.76102941176470595</v>
      </c>
      <c r="BQ35" s="8">
        <v>0.84433962264150897</v>
      </c>
      <c r="BR35" s="8">
        <v>0.84134615384615397</v>
      </c>
      <c r="BS35" s="8">
        <v>0.77308707124010601</v>
      </c>
      <c r="BT35" s="8">
        <v>0.81045751633986896</v>
      </c>
      <c r="BU35" s="8">
        <v>0.86296296296296304</v>
      </c>
      <c r="BV35" s="8">
        <v>0.718518518518519</v>
      </c>
      <c r="BW35" s="8">
        <v>0.7578125</v>
      </c>
      <c r="BX35" s="8">
        <v>0.77297297297297296</v>
      </c>
      <c r="BY35" s="8">
        <v>0.79020979020978999</v>
      </c>
      <c r="BZ35" s="8" t="s">
        <v>3</v>
      </c>
      <c r="CA35" s="8" t="s">
        <v>3</v>
      </c>
      <c r="CB35" s="8"/>
    </row>
    <row r="36" spans="1:80" ht="15.75" customHeight="1">
      <c r="A36" s="3" t="s">
        <v>38</v>
      </c>
      <c r="B36" s="8" t="s">
        <v>3</v>
      </c>
      <c r="C36" s="8" t="s">
        <v>3</v>
      </c>
      <c r="D36" s="8" t="s">
        <v>3</v>
      </c>
      <c r="E36" s="8" t="s">
        <v>3</v>
      </c>
      <c r="F36" s="8" t="s">
        <v>3</v>
      </c>
      <c r="G36" s="8" t="s">
        <v>3</v>
      </c>
      <c r="H36" s="8" t="s">
        <v>3</v>
      </c>
      <c r="I36" s="8" t="s">
        <v>3</v>
      </c>
      <c r="J36" s="8" t="s">
        <v>3</v>
      </c>
      <c r="K36" s="8" t="s">
        <v>3</v>
      </c>
      <c r="L36" s="8" t="s">
        <v>3</v>
      </c>
      <c r="M36" s="8" t="s">
        <v>3</v>
      </c>
      <c r="N36" s="8" t="s">
        <v>3</v>
      </c>
      <c r="O36" s="8" t="s">
        <v>3</v>
      </c>
      <c r="P36" s="8" t="s">
        <v>3</v>
      </c>
      <c r="Q36" s="8" t="s">
        <v>3</v>
      </c>
      <c r="R36" s="8" t="s">
        <v>3</v>
      </c>
      <c r="S36" s="8" t="s">
        <v>3</v>
      </c>
      <c r="T36" s="8" t="s">
        <v>3</v>
      </c>
      <c r="U36" s="8" t="s">
        <v>3</v>
      </c>
      <c r="V36" s="8" t="s">
        <v>3</v>
      </c>
      <c r="W36" s="8" t="s">
        <v>3</v>
      </c>
      <c r="X36" s="8" t="s">
        <v>3</v>
      </c>
      <c r="Y36" s="8" t="s">
        <v>3</v>
      </c>
      <c r="Z36" s="8" t="s">
        <v>3</v>
      </c>
      <c r="AA36" s="8" t="s">
        <v>3</v>
      </c>
      <c r="AB36" s="8" t="s">
        <v>3</v>
      </c>
      <c r="AC36" s="8" t="s">
        <v>3</v>
      </c>
      <c r="AD36" s="8" t="s">
        <v>3</v>
      </c>
      <c r="AE36" s="8">
        <v>0.47727272727272702</v>
      </c>
      <c r="AF36" s="8">
        <v>0.51789473684210496</v>
      </c>
      <c r="AG36" s="8">
        <v>0.85911602209944804</v>
      </c>
      <c r="AH36" s="8">
        <v>0.80787037037037002</v>
      </c>
      <c r="AI36" s="8">
        <v>0.74860335195530703</v>
      </c>
      <c r="AJ36" s="8">
        <v>0.83066361556064106</v>
      </c>
      <c r="AK36" s="8">
        <v>0.95967741935483897</v>
      </c>
      <c r="AL36" s="8">
        <v>0.975247524752475</v>
      </c>
      <c r="AM36" s="8">
        <v>0.78089887640449396</v>
      </c>
      <c r="AN36" s="8">
        <v>0.90540540540540504</v>
      </c>
      <c r="AO36" s="8">
        <v>0.97540983606557397</v>
      </c>
      <c r="AP36" s="8">
        <v>0.63840399002493797</v>
      </c>
      <c r="AQ36" s="8">
        <v>0.65439093484419297</v>
      </c>
      <c r="AR36" s="8">
        <v>0.58221024258760101</v>
      </c>
      <c r="AS36" s="8">
        <v>0.63276836158192096</v>
      </c>
      <c r="AT36" s="8">
        <v>0.67371601208459198</v>
      </c>
      <c r="AU36" s="8">
        <v>0.69062500000000004</v>
      </c>
      <c r="AV36" s="8">
        <v>0.72375690607734799</v>
      </c>
      <c r="AW36" s="8">
        <v>0.69633507853403098</v>
      </c>
      <c r="AX36" s="8">
        <v>0.702247191011236</v>
      </c>
      <c r="AY36" s="8">
        <v>0.792284866468843</v>
      </c>
      <c r="AZ36" s="8">
        <v>0.77285318559556804</v>
      </c>
      <c r="BA36" s="8">
        <v>0.80718954248366004</v>
      </c>
      <c r="BB36" s="8">
        <v>0.78614457831325302</v>
      </c>
      <c r="BC36" s="8">
        <v>0.69945355191256797</v>
      </c>
      <c r="BD36" s="8">
        <v>0.83002832861189801</v>
      </c>
      <c r="BE36" s="8">
        <v>0.82195845697329395</v>
      </c>
      <c r="BF36" s="8">
        <v>0.75492957746478895</v>
      </c>
      <c r="BG36" s="8">
        <v>0.809667673716012</v>
      </c>
      <c r="BH36" s="8" t="s">
        <v>3</v>
      </c>
      <c r="BI36" s="8" t="s">
        <v>3</v>
      </c>
      <c r="BJ36" s="8" t="s">
        <v>3</v>
      </c>
      <c r="BK36" s="8" t="s">
        <v>3</v>
      </c>
      <c r="BL36" s="8" t="s">
        <v>3</v>
      </c>
      <c r="BM36" s="8" t="s">
        <v>3</v>
      </c>
      <c r="BN36" s="8" t="s">
        <v>3</v>
      </c>
      <c r="BO36" s="8" t="s">
        <v>3</v>
      </c>
      <c r="BP36" s="8" t="s">
        <v>3</v>
      </c>
      <c r="BQ36" s="8" t="s">
        <v>3</v>
      </c>
      <c r="BR36" s="8" t="s">
        <v>3</v>
      </c>
      <c r="BS36" s="8" t="s">
        <v>3</v>
      </c>
      <c r="BT36" s="8" t="s">
        <v>3</v>
      </c>
      <c r="BU36" s="8" t="s">
        <v>3</v>
      </c>
      <c r="BV36" s="8" t="s">
        <v>3</v>
      </c>
      <c r="BW36" s="8" t="s">
        <v>3</v>
      </c>
      <c r="BX36" s="8" t="s">
        <v>3</v>
      </c>
      <c r="BY36" s="8" t="s">
        <v>3</v>
      </c>
      <c r="BZ36" s="8" t="s">
        <v>3</v>
      </c>
      <c r="CA36" s="8" t="s">
        <v>3</v>
      </c>
      <c r="CB36" s="8"/>
    </row>
    <row r="37" spans="1:80" ht="15.75" customHeight="1">
      <c r="A37" s="3" t="s">
        <v>39</v>
      </c>
      <c r="B37" s="8" t="s">
        <v>3</v>
      </c>
      <c r="C37" s="8" t="s">
        <v>3</v>
      </c>
      <c r="D37" s="8" t="s">
        <v>3</v>
      </c>
      <c r="E37" s="8" t="s">
        <v>3</v>
      </c>
      <c r="F37" s="8" t="s">
        <v>3</v>
      </c>
      <c r="G37" s="8" t="s">
        <v>3</v>
      </c>
      <c r="H37" s="8" t="s">
        <v>3</v>
      </c>
      <c r="I37" s="8" t="s">
        <v>3</v>
      </c>
      <c r="J37" s="8" t="s">
        <v>3</v>
      </c>
      <c r="K37" s="8" t="s">
        <v>3</v>
      </c>
      <c r="L37" s="8" t="s">
        <v>3</v>
      </c>
      <c r="M37" s="8" t="s">
        <v>3</v>
      </c>
      <c r="N37" s="8" t="s">
        <v>3</v>
      </c>
      <c r="O37" s="8" t="s">
        <v>3</v>
      </c>
      <c r="P37" s="8" t="s">
        <v>3</v>
      </c>
      <c r="Q37" s="8" t="s">
        <v>3</v>
      </c>
      <c r="R37" s="8" t="s">
        <v>3</v>
      </c>
      <c r="S37" s="8" t="s">
        <v>3</v>
      </c>
      <c r="T37" s="8" t="s">
        <v>3</v>
      </c>
      <c r="U37" s="8" t="s">
        <v>3</v>
      </c>
      <c r="V37" s="8" t="s">
        <v>3</v>
      </c>
      <c r="W37" s="8" t="s">
        <v>3</v>
      </c>
      <c r="X37" s="8" t="s">
        <v>3</v>
      </c>
      <c r="Y37" s="8" t="s">
        <v>3</v>
      </c>
      <c r="Z37" s="8" t="s">
        <v>3</v>
      </c>
      <c r="AA37" s="8" t="s">
        <v>3</v>
      </c>
      <c r="AB37" s="8" t="s">
        <v>3</v>
      </c>
      <c r="AC37" s="8" t="s">
        <v>3</v>
      </c>
      <c r="AD37" s="8" t="s">
        <v>3</v>
      </c>
      <c r="AE37" s="8" t="s">
        <v>3</v>
      </c>
      <c r="AF37" s="8">
        <v>0.498938428874735</v>
      </c>
      <c r="AG37" s="8">
        <v>0.58032128514056203</v>
      </c>
      <c r="AH37" s="8">
        <v>0.62321792260692499</v>
      </c>
      <c r="AI37" s="8">
        <v>0.76388888888888895</v>
      </c>
      <c r="AJ37" s="8">
        <v>0.88775510204081598</v>
      </c>
      <c r="AK37" s="8">
        <v>0.93112244897959195</v>
      </c>
      <c r="AL37" s="8">
        <v>0.91704035874439505</v>
      </c>
      <c r="AM37" s="8">
        <v>0.94973544973544999</v>
      </c>
      <c r="AN37" s="8">
        <v>0.92111959287531797</v>
      </c>
      <c r="AO37" s="8">
        <v>0.74045801526717603</v>
      </c>
      <c r="AP37" s="8">
        <v>0.62944162436548201</v>
      </c>
      <c r="AQ37" s="8">
        <v>0.63888888888888895</v>
      </c>
      <c r="AR37" s="8">
        <v>0.60459183673469397</v>
      </c>
      <c r="AS37" s="8">
        <v>0.59746835443038004</v>
      </c>
      <c r="AT37" s="8">
        <v>0.66414141414141403</v>
      </c>
      <c r="AU37" s="8">
        <v>0.66329113924050598</v>
      </c>
      <c r="AV37" s="8">
        <v>0.66497461928933999</v>
      </c>
      <c r="AW37" s="8">
        <v>0.70812182741116803</v>
      </c>
      <c r="AX37" s="8">
        <v>0.65984654731457804</v>
      </c>
      <c r="AY37" s="8">
        <v>0.62755102040816302</v>
      </c>
      <c r="AZ37" s="8">
        <v>0.70992366412213703</v>
      </c>
      <c r="BA37" s="8">
        <v>0.72422680412371099</v>
      </c>
      <c r="BB37" s="8">
        <v>0.70229007633587803</v>
      </c>
      <c r="BC37" s="8">
        <v>0.73282442748091603</v>
      </c>
      <c r="BD37" s="8">
        <v>0.71867007672634298</v>
      </c>
      <c r="BE37" s="8">
        <v>0.734177215189873</v>
      </c>
      <c r="BF37" s="8">
        <v>0.74742268041237103</v>
      </c>
      <c r="BG37" s="8">
        <v>0.72405063291139204</v>
      </c>
      <c r="BH37" s="8">
        <v>0.79040404040404</v>
      </c>
      <c r="BI37" s="8">
        <v>0.8</v>
      </c>
      <c r="BJ37" s="8">
        <v>0.84343434343434298</v>
      </c>
      <c r="BK37" s="8">
        <v>0.75584415584415598</v>
      </c>
      <c r="BL37" s="8">
        <v>0.75388601036269398</v>
      </c>
      <c r="BM37" s="8">
        <v>0.76785714285714302</v>
      </c>
      <c r="BN37" s="8">
        <v>0.78978978978978998</v>
      </c>
      <c r="BO37" s="8">
        <v>0.82</v>
      </c>
      <c r="BP37" s="8">
        <v>0.83035714285714302</v>
      </c>
      <c r="BQ37" s="8">
        <v>0.80277777777777803</v>
      </c>
      <c r="BR37" s="8" t="s">
        <v>3</v>
      </c>
      <c r="BS37" s="8" t="s">
        <v>3</v>
      </c>
      <c r="BT37" s="8" t="s">
        <v>3</v>
      </c>
      <c r="BU37" s="8" t="s">
        <v>3</v>
      </c>
      <c r="BV37" s="8" t="s">
        <v>3</v>
      </c>
      <c r="BW37" s="8" t="s">
        <v>3</v>
      </c>
      <c r="BX37" s="8" t="s">
        <v>3</v>
      </c>
      <c r="BY37" s="8" t="s">
        <v>3</v>
      </c>
      <c r="BZ37" s="8" t="s">
        <v>3</v>
      </c>
      <c r="CA37" s="8" t="s">
        <v>3</v>
      </c>
      <c r="CB37" s="8"/>
    </row>
    <row r="38" spans="1:80" ht="15.75" customHeight="1">
      <c r="A38" s="3" t="s">
        <v>40</v>
      </c>
      <c r="B38" s="8" t="s">
        <v>3</v>
      </c>
      <c r="C38" s="8" t="s">
        <v>3</v>
      </c>
      <c r="D38" s="8" t="s">
        <v>3</v>
      </c>
      <c r="E38" s="8" t="s">
        <v>3</v>
      </c>
      <c r="F38" s="8" t="s">
        <v>3</v>
      </c>
      <c r="G38" s="8" t="s">
        <v>3</v>
      </c>
      <c r="H38" s="8" t="s">
        <v>3</v>
      </c>
      <c r="I38" s="8" t="s">
        <v>3</v>
      </c>
      <c r="J38" s="8" t="s">
        <v>3</v>
      </c>
      <c r="K38" s="8" t="s">
        <v>3</v>
      </c>
      <c r="L38" s="8" t="s">
        <v>3</v>
      </c>
      <c r="M38" s="8" t="s">
        <v>3</v>
      </c>
      <c r="N38" s="8" t="s">
        <v>3</v>
      </c>
      <c r="O38" s="8" t="s">
        <v>3</v>
      </c>
      <c r="P38" s="8" t="s">
        <v>3</v>
      </c>
      <c r="Q38" s="8" t="s">
        <v>3</v>
      </c>
      <c r="R38" s="8" t="s">
        <v>3</v>
      </c>
      <c r="S38" s="8" t="s">
        <v>3</v>
      </c>
      <c r="T38" s="8" t="s">
        <v>3</v>
      </c>
      <c r="U38" s="8" t="s">
        <v>3</v>
      </c>
      <c r="V38" s="8" t="s">
        <v>3</v>
      </c>
      <c r="W38" s="8" t="s">
        <v>3</v>
      </c>
      <c r="X38" s="8" t="s">
        <v>3</v>
      </c>
      <c r="Y38" s="8" t="s">
        <v>3</v>
      </c>
      <c r="Z38" s="8" t="s">
        <v>3</v>
      </c>
      <c r="AA38" s="8" t="s">
        <v>3</v>
      </c>
      <c r="AB38" s="8" t="s">
        <v>3</v>
      </c>
      <c r="AC38" s="8" t="s">
        <v>3</v>
      </c>
      <c r="AD38" s="8" t="s">
        <v>3</v>
      </c>
      <c r="AE38" s="8" t="s">
        <v>3</v>
      </c>
      <c r="AF38" s="8">
        <v>0.44345238095238099</v>
      </c>
      <c r="AG38" s="8">
        <v>0.60732984293193704</v>
      </c>
      <c r="AH38" s="8">
        <v>0.76231884057971</v>
      </c>
      <c r="AI38" s="8">
        <v>0.84563758389261801</v>
      </c>
      <c r="AJ38" s="8">
        <v>0.890625</v>
      </c>
      <c r="AK38" s="8">
        <v>0.87241379310344802</v>
      </c>
      <c r="AL38" s="8">
        <v>0.97712418300653603</v>
      </c>
      <c r="AM38" s="8">
        <v>0.95161290322580705</v>
      </c>
      <c r="AN38" s="8">
        <v>0.97264437689969596</v>
      </c>
      <c r="AO38" s="8">
        <v>0.95970695970695996</v>
      </c>
      <c r="AP38" s="8">
        <v>0.68128654970760205</v>
      </c>
      <c r="AQ38" s="8">
        <v>0.71153846153846201</v>
      </c>
      <c r="AR38" s="8">
        <v>0.69444444444444398</v>
      </c>
      <c r="AS38" s="8">
        <v>0.75095785440613005</v>
      </c>
      <c r="AT38" s="8">
        <v>0.75067024128686299</v>
      </c>
      <c r="AU38" s="8">
        <v>0.74590163934426201</v>
      </c>
      <c r="AV38" s="8">
        <v>0.75255102040816302</v>
      </c>
      <c r="AW38" s="8">
        <v>0.72894736842105301</v>
      </c>
      <c r="AX38" s="8">
        <v>0.75</v>
      </c>
      <c r="AY38" s="8">
        <v>0.75595238095238104</v>
      </c>
      <c r="AZ38" s="8">
        <v>0.77338129496402896</v>
      </c>
      <c r="BA38" s="8">
        <v>0.81967213114754101</v>
      </c>
      <c r="BB38" s="8">
        <v>0.79427083333333304</v>
      </c>
      <c r="BC38" s="8">
        <v>0.81188118811881205</v>
      </c>
      <c r="BD38" s="8">
        <v>0.78787878787878796</v>
      </c>
      <c r="BE38" s="8">
        <v>0.75815217391304401</v>
      </c>
      <c r="BF38" s="8">
        <v>0.71317829457364401</v>
      </c>
      <c r="BG38" s="8">
        <v>0.86787564766839398</v>
      </c>
      <c r="BH38" s="8">
        <v>0.87979539641943705</v>
      </c>
      <c r="BI38" s="8">
        <v>0.80381471389645798</v>
      </c>
      <c r="BJ38" s="8">
        <v>0.87172774869110004</v>
      </c>
      <c r="BK38" s="8">
        <v>0.87368421052631595</v>
      </c>
      <c r="BL38" s="8">
        <v>0.81347150259067402</v>
      </c>
      <c r="BM38" s="8">
        <v>0.82865168539325795</v>
      </c>
      <c r="BN38" s="8">
        <v>0.89769820971866998</v>
      </c>
      <c r="BO38" s="8">
        <v>0.901898734177215</v>
      </c>
      <c r="BP38" s="8">
        <v>0.87548638132295697</v>
      </c>
      <c r="BQ38" s="8">
        <v>0.82282282282282304</v>
      </c>
      <c r="BR38" s="8">
        <v>0.87055016181229805</v>
      </c>
      <c r="BS38" s="8" t="s">
        <v>3</v>
      </c>
      <c r="BT38" s="8" t="s">
        <v>3</v>
      </c>
      <c r="BU38" s="8" t="s">
        <v>3</v>
      </c>
      <c r="BV38" s="8" t="s">
        <v>3</v>
      </c>
      <c r="BW38" s="8" t="s">
        <v>3</v>
      </c>
      <c r="BX38" s="8" t="s">
        <v>3</v>
      </c>
      <c r="BY38" s="8" t="s">
        <v>3</v>
      </c>
      <c r="BZ38" s="8" t="s">
        <v>3</v>
      </c>
      <c r="CA38" s="8" t="s">
        <v>3</v>
      </c>
      <c r="CB38" s="8"/>
    </row>
    <row r="39" spans="1:80" ht="15.75" customHeight="1">
      <c r="A39" s="3" t="s">
        <v>41</v>
      </c>
      <c r="B39" s="8" t="s">
        <v>3</v>
      </c>
      <c r="C39" s="8" t="s">
        <v>3</v>
      </c>
      <c r="D39" s="8" t="s">
        <v>3</v>
      </c>
      <c r="E39" s="8" t="s">
        <v>3</v>
      </c>
      <c r="F39" s="8" t="s">
        <v>3</v>
      </c>
      <c r="G39" s="8" t="s">
        <v>3</v>
      </c>
      <c r="H39" s="8" t="s">
        <v>3</v>
      </c>
      <c r="I39" s="8" t="s">
        <v>3</v>
      </c>
      <c r="J39" s="8" t="s">
        <v>3</v>
      </c>
      <c r="K39" s="8" t="s">
        <v>3</v>
      </c>
      <c r="L39" s="8" t="s">
        <v>3</v>
      </c>
      <c r="M39" s="8" t="s">
        <v>3</v>
      </c>
      <c r="N39" s="8" t="s">
        <v>3</v>
      </c>
      <c r="O39" s="8" t="s">
        <v>3</v>
      </c>
      <c r="P39" s="8" t="s">
        <v>3</v>
      </c>
      <c r="Q39" s="8" t="s">
        <v>3</v>
      </c>
      <c r="R39" s="8" t="s">
        <v>3</v>
      </c>
      <c r="S39" s="8" t="s">
        <v>3</v>
      </c>
      <c r="T39" s="8" t="s">
        <v>3</v>
      </c>
      <c r="U39" s="8" t="s">
        <v>3</v>
      </c>
      <c r="V39" s="8" t="s">
        <v>3</v>
      </c>
      <c r="W39" s="8" t="s">
        <v>3</v>
      </c>
      <c r="X39" s="8" t="s">
        <v>3</v>
      </c>
      <c r="Y39" s="8" t="s">
        <v>3</v>
      </c>
      <c r="Z39" s="8" t="s">
        <v>3</v>
      </c>
      <c r="AA39" s="8" t="s">
        <v>3</v>
      </c>
      <c r="AB39" s="8" t="s">
        <v>3</v>
      </c>
      <c r="AC39" s="8" t="s">
        <v>3</v>
      </c>
      <c r="AD39" s="8" t="s">
        <v>3</v>
      </c>
      <c r="AE39" s="8" t="s">
        <v>3</v>
      </c>
      <c r="AF39" s="8" t="s">
        <v>3</v>
      </c>
      <c r="AG39" s="8" t="s">
        <v>3</v>
      </c>
      <c r="AH39" s="8">
        <v>0.5</v>
      </c>
      <c r="AI39" s="8">
        <v>0.678350515463918</v>
      </c>
      <c r="AJ39" s="8">
        <v>0.860040567951318</v>
      </c>
      <c r="AK39" s="8">
        <v>0.89473684210526305</v>
      </c>
      <c r="AL39" s="8">
        <v>0.97177419354838701</v>
      </c>
      <c r="AM39" s="8">
        <v>0.77484787018255596</v>
      </c>
      <c r="AN39" s="8">
        <v>0.78181818181818197</v>
      </c>
      <c r="AO39" s="8">
        <v>0.89858012170385404</v>
      </c>
      <c r="AP39" s="8">
        <v>0.64303797468354396</v>
      </c>
      <c r="AQ39" s="8">
        <v>0.63243243243243197</v>
      </c>
      <c r="AR39" s="8">
        <v>0.59595959595959602</v>
      </c>
      <c r="AS39" s="8">
        <v>0.63063063063063096</v>
      </c>
      <c r="AT39" s="8">
        <v>0.69230769230769196</v>
      </c>
      <c r="AU39" s="8">
        <v>0.651685393258427</v>
      </c>
      <c r="AV39" s="8">
        <v>0.64399092970521499</v>
      </c>
      <c r="AW39" s="8">
        <v>0.65990990990991005</v>
      </c>
      <c r="AX39" s="8">
        <v>0.67040358744394601</v>
      </c>
      <c r="AY39" s="8">
        <v>0.68337129840546695</v>
      </c>
      <c r="AZ39" s="8">
        <v>0.71034482758620698</v>
      </c>
      <c r="BA39" s="8">
        <v>0.72522522522522503</v>
      </c>
      <c r="BB39" s="8">
        <v>0.70720720720720698</v>
      </c>
      <c r="BC39" s="8">
        <v>0.62022471910112398</v>
      </c>
      <c r="BD39" s="8" t="s">
        <v>3</v>
      </c>
      <c r="BE39" s="8" t="s">
        <v>3</v>
      </c>
      <c r="BF39" s="8" t="s">
        <v>3</v>
      </c>
      <c r="BG39" s="8" t="s">
        <v>3</v>
      </c>
      <c r="BH39" s="8" t="s">
        <v>3</v>
      </c>
      <c r="BI39" s="8" t="s">
        <v>3</v>
      </c>
      <c r="BJ39" s="8" t="s">
        <v>3</v>
      </c>
      <c r="BK39" s="8" t="s">
        <v>3</v>
      </c>
      <c r="BL39" s="8" t="s">
        <v>3</v>
      </c>
      <c r="BM39" s="8" t="s">
        <v>3</v>
      </c>
      <c r="BN39" s="8" t="s">
        <v>3</v>
      </c>
      <c r="BO39" s="8" t="s">
        <v>3</v>
      </c>
      <c r="BP39" s="8" t="s">
        <v>3</v>
      </c>
      <c r="BQ39" s="8" t="s">
        <v>3</v>
      </c>
      <c r="BR39" s="8" t="s">
        <v>3</v>
      </c>
      <c r="BS39" s="8" t="s">
        <v>3</v>
      </c>
      <c r="BT39" s="8" t="s">
        <v>3</v>
      </c>
      <c r="BU39" s="8" t="s">
        <v>3</v>
      </c>
      <c r="BV39" s="8" t="s">
        <v>3</v>
      </c>
      <c r="BW39" s="8" t="s">
        <v>3</v>
      </c>
      <c r="BX39" s="8" t="s">
        <v>3</v>
      </c>
      <c r="BY39" s="8" t="s">
        <v>3</v>
      </c>
      <c r="BZ39" s="8" t="s">
        <v>3</v>
      </c>
      <c r="CA39" s="8" t="s">
        <v>3</v>
      </c>
      <c r="CB39" s="8"/>
    </row>
    <row r="40" spans="1:80" ht="15.75" customHeight="1"/>
    <row r="41" spans="1:80" ht="15.75" customHeight="1"/>
    <row r="42" spans="1:80" ht="15.75" customHeight="1"/>
    <row r="43" spans="1:80" ht="15.75" customHeight="1"/>
    <row r="44" spans="1:80" ht="15.75" customHeight="1"/>
    <row r="45" spans="1:80" ht="15.75" customHeight="1"/>
    <row r="46" spans="1:80" ht="15.75" customHeight="1"/>
    <row r="47" spans="1:80" ht="15.75" customHeight="1"/>
    <row r="48" spans="1:8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9"/>
  <sheetViews>
    <sheetView workbookViewId="0">
      <pane ySplit="1" topLeftCell="A28" activePane="bottomLeft" state="frozen"/>
      <selection pane="bottomLeft"/>
    </sheetView>
  </sheetViews>
  <sheetFormatPr defaultColWidth="12.6640625" defaultRowHeight="15" customHeight="1"/>
  <cols>
    <col min="1" max="26" width="14.5" customWidth="1"/>
  </cols>
  <sheetData>
    <row r="1" spans="1:7" ht="23.25" customHeight="1">
      <c r="A1" s="1" t="s">
        <v>42</v>
      </c>
      <c r="B1" s="3" t="s">
        <v>43</v>
      </c>
      <c r="C1" s="3" t="s">
        <v>44</v>
      </c>
      <c r="D1" s="3" t="s">
        <v>45</v>
      </c>
    </row>
    <row r="2" spans="1:7" ht="15.75" customHeight="1">
      <c r="A2" s="2">
        <v>8</v>
      </c>
      <c r="B2" s="2">
        <v>1</v>
      </c>
      <c r="C2" s="2">
        <v>1</v>
      </c>
      <c r="D2" s="2">
        <v>1</v>
      </c>
    </row>
    <row r="3" spans="1:7" ht="15.75" customHeight="1">
      <c r="A3" s="2">
        <v>9</v>
      </c>
      <c r="B3" s="2">
        <v>1</v>
      </c>
      <c r="C3" s="2">
        <v>1</v>
      </c>
      <c r="D3" s="2">
        <v>1</v>
      </c>
      <c r="F3" s="9"/>
      <c r="G3" s="9"/>
    </row>
    <row r="4" spans="1:7" ht="15.75" customHeight="1">
      <c r="A4" s="2">
        <v>12</v>
      </c>
      <c r="B4" s="2">
        <v>1</v>
      </c>
      <c r="C4" s="2">
        <v>1</v>
      </c>
      <c r="D4" s="2">
        <v>1</v>
      </c>
      <c r="F4" s="9"/>
    </row>
    <row r="5" spans="1:7" ht="15.75" customHeight="1">
      <c r="A5" s="2">
        <v>11</v>
      </c>
      <c r="B5" s="2">
        <v>1</v>
      </c>
      <c r="C5" s="2">
        <v>1</v>
      </c>
      <c r="D5" s="2">
        <v>1</v>
      </c>
    </row>
    <row r="6" spans="1:7" ht="15.75" customHeight="1">
      <c r="A6" s="2">
        <v>7</v>
      </c>
      <c r="B6" s="2">
        <v>2</v>
      </c>
      <c r="C6" s="2">
        <v>2</v>
      </c>
      <c r="D6" s="2">
        <v>4</v>
      </c>
    </row>
    <row r="7" spans="1:7" ht="15.75" customHeight="1">
      <c r="A7" s="2">
        <v>4</v>
      </c>
      <c r="B7" s="2">
        <v>2</v>
      </c>
      <c r="C7" s="2">
        <v>1</v>
      </c>
      <c r="D7" s="2">
        <v>2</v>
      </c>
    </row>
    <row r="8" spans="1:7" ht="15.75" customHeight="1">
      <c r="A8" s="2">
        <v>20</v>
      </c>
      <c r="B8" s="2">
        <v>2</v>
      </c>
      <c r="C8" s="2">
        <v>2</v>
      </c>
      <c r="D8" s="2">
        <v>4</v>
      </c>
    </row>
    <row r="9" spans="1:7" ht="15.75" customHeight="1">
      <c r="A9" s="2">
        <v>4</v>
      </c>
      <c r="B9" s="2">
        <v>2</v>
      </c>
      <c r="C9" s="2">
        <v>2</v>
      </c>
      <c r="D9" s="2">
        <v>4</v>
      </c>
    </row>
    <row r="10" spans="1:7" ht="15.75" customHeight="1">
      <c r="A10" s="2">
        <v>7</v>
      </c>
      <c r="B10" s="2">
        <v>2</v>
      </c>
      <c r="C10" s="2">
        <v>2</v>
      </c>
      <c r="D10" s="2">
        <v>4</v>
      </c>
    </row>
    <row r="11" spans="1:7" ht="15.75" customHeight="1">
      <c r="A11" s="2">
        <v>6</v>
      </c>
      <c r="B11" s="2">
        <v>2</v>
      </c>
      <c r="C11" s="2">
        <v>2</v>
      </c>
      <c r="D11" s="2">
        <v>4</v>
      </c>
    </row>
    <row r="12" spans="1:7" ht="15.75" customHeight="1">
      <c r="A12" s="2">
        <v>6</v>
      </c>
      <c r="B12" s="2">
        <v>2</v>
      </c>
      <c r="C12" s="2">
        <v>1</v>
      </c>
      <c r="D12" s="2">
        <v>2</v>
      </c>
    </row>
    <row r="13" spans="1:7" ht="15.75" customHeight="1">
      <c r="A13" s="2">
        <v>7</v>
      </c>
      <c r="B13" s="2">
        <v>2</v>
      </c>
      <c r="C13" s="2">
        <v>1</v>
      </c>
      <c r="D13" s="2">
        <v>2</v>
      </c>
    </row>
    <row r="14" spans="1:7" ht="15.75" customHeight="1">
      <c r="A14" s="2">
        <v>13</v>
      </c>
      <c r="B14" s="2">
        <v>2</v>
      </c>
      <c r="C14" s="2">
        <v>1</v>
      </c>
      <c r="D14" s="2">
        <v>2</v>
      </c>
    </row>
    <row r="15" spans="1:7" ht="15.75" customHeight="1">
      <c r="A15" s="2">
        <v>13</v>
      </c>
      <c r="B15" s="2">
        <v>2</v>
      </c>
      <c r="C15" s="2">
        <v>1</v>
      </c>
      <c r="D15" s="2">
        <v>2</v>
      </c>
    </row>
    <row r="16" spans="1:7" ht="15.75" customHeight="1">
      <c r="A16" s="2">
        <v>10</v>
      </c>
      <c r="B16" s="2">
        <v>2</v>
      </c>
      <c r="C16" s="2">
        <v>1</v>
      </c>
      <c r="D16" s="2">
        <v>2</v>
      </c>
    </row>
    <row r="17" spans="1:4" ht="15.75" customHeight="1">
      <c r="A17" s="2">
        <v>11</v>
      </c>
      <c r="B17" s="2">
        <v>2</v>
      </c>
      <c r="C17" s="2">
        <v>1</v>
      </c>
      <c r="D17" s="2">
        <v>2</v>
      </c>
    </row>
    <row r="18" spans="1:4" ht="15.75" customHeight="1">
      <c r="A18" s="2">
        <v>17</v>
      </c>
      <c r="B18" s="2">
        <v>2</v>
      </c>
      <c r="C18" s="2">
        <v>1</v>
      </c>
      <c r="D18" s="2">
        <v>2</v>
      </c>
    </row>
    <row r="19" spans="1:4" ht="15.75" customHeight="1">
      <c r="A19" s="2">
        <v>15</v>
      </c>
      <c r="B19" s="2">
        <v>2</v>
      </c>
      <c r="C19" s="2">
        <v>1</v>
      </c>
      <c r="D19" s="2">
        <v>2</v>
      </c>
    </row>
    <row r="20" spans="1:4" ht="15.75" customHeight="1">
      <c r="A20" s="2">
        <v>7</v>
      </c>
      <c r="B20" s="2">
        <v>2</v>
      </c>
      <c r="C20" s="2">
        <v>1</v>
      </c>
      <c r="D20" s="2">
        <v>2</v>
      </c>
    </row>
    <row r="21" spans="1:4" ht="15.75" customHeight="1">
      <c r="A21" s="2">
        <v>6</v>
      </c>
      <c r="B21" s="2">
        <v>1</v>
      </c>
      <c r="C21" s="2">
        <v>1</v>
      </c>
      <c r="D21" s="2">
        <v>1</v>
      </c>
    </row>
    <row r="22" spans="1:4" ht="15.75" customHeight="1">
      <c r="A22" s="2">
        <v>14</v>
      </c>
      <c r="B22" s="2">
        <v>1</v>
      </c>
      <c r="C22" s="2">
        <v>1</v>
      </c>
      <c r="D22" s="2">
        <v>1</v>
      </c>
    </row>
    <row r="23" spans="1:4" ht="15.75" customHeight="1">
      <c r="A23" s="2">
        <v>6</v>
      </c>
      <c r="B23" s="2">
        <v>1</v>
      </c>
      <c r="C23" s="2">
        <v>1</v>
      </c>
      <c r="D23" s="2">
        <v>1</v>
      </c>
    </row>
    <row r="24" spans="1:4" ht="15.75" customHeight="1">
      <c r="A24" s="2">
        <v>9</v>
      </c>
      <c r="B24" s="2">
        <v>1</v>
      </c>
      <c r="C24" s="2">
        <v>1</v>
      </c>
      <c r="D24" s="2">
        <v>1</v>
      </c>
    </row>
    <row r="25" spans="1:4" ht="15.75" customHeight="1">
      <c r="A25" s="2">
        <v>11</v>
      </c>
      <c r="B25" s="2">
        <v>1</v>
      </c>
      <c r="C25" s="2">
        <v>1</v>
      </c>
      <c r="D25" s="2">
        <v>1</v>
      </c>
    </row>
    <row r="26" spans="1:4" ht="15.75" customHeight="1">
      <c r="A26" s="2">
        <v>5</v>
      </c>
      <c r="B26" s="2">
        <v>2</v>
      </c>
      <c r="C26" s="2">
        <v>1</v>
      </c>
      <c r="D26" s="2">
        <v>2</v>
      </c>
    </row>
    <row r="27" spans="1:4" ht="15.75" customHeight="1">
      <c r="A27" s="2">
        <v>12</v>
      </c>
      <c r="B27" s="2">
        <v>2</v>
      </c>
      <c r="C27" s="2">
        <v>1</v>
      </c>
      <c r="D27" s="2">
        <v>2</v>
      </c>
    </row>
    <row r="28" spans="1:4" ht="15.75" customHeight="1">
      <c r="A28" s="2">
        <v>10</v>
      </c>
      <c r="B28" s="2">
        <v>2</v>
      </c>
      <c r="C28" s="2">
        <v>1</v>
      </c>
      <c r="D28" s="2">
        <v>2</v>
      </c>
    </row>
    <row r="29" spans="1:4" ht="15.75" customHeight="1">
      <c r="A29" s="2">
        <v>10</v>
      </c>
      <c r="B29" s="2">
        <v>2</v>
      </c>
      <c r="C29" s="2">
        <v>2</v>
      </c>
      <c r="D29" s="2">
        <v>4</v>
      </c>
    </row>
    <row r="30" spans="1:4" ht="15.75" customHeight="1">
      <c r="A30" s="2">
        <v>4</v>
      </c>
      <c r="B30" s="2">
        <v>2</v>
      </c>
      <c r="C30" s="2">
        <v>2</v>
      </c>
      <c r="D30" s="2">
        <v>4</v>
      </c>
    </row>
    <row r="31" spans="1:4" ht="15.75" customHeight="1">
      <c r="A31" s="2">
        <v>4</v>
      </c>
      <c r="B31" s="2">
        <v>2</v>
      </c>
      <c r="C31" s="2">
        <v>2</v>
      </c>
      <c r="D31" s="2">
        <v>4</v>
      </c>
    </row>
    <row r="32" spans="1:4" ht="15.75" customHeight="1">
      <c r="A32" s="2">
        <v>11</v>
      </c>
      <c r="B32" s="2">
        <v>2</v>
      </c>
      <c r="C32" s="2">
        <v>1</v>
      </c>
      <c r="D32" s="2">
        <v>2</v>
      </c>
    </row>
    <row r="33" spans="1:4" ht="15.75" customHeight="1">
      <c r="A33" s="2">
        <v>15</v>
      </c>
      <c r="B33" s="2">
        <v>1</v>
      </c>
      <c r="C33" s="2">
        <v>1</v>
      </c>
      <c r="D33" s="2">
        <v>1</v>
      </c>
    </row>
    <row r="34" spans="1:4" ht="15.75" customHeight="1">
      <c r="A34" s="2">
        <v>18</v>
      </c>
      <c r="B34" s="2">
        <v>1</v>
      </c>
      <c r="C34" s="2">
        <v>1</v>
      </c>
      <c r="D34" s="2">
        <v>1</v>
      </c>
    </row>
    <row r="35" spans="1:4" ht="15.75" customHeight="1">
      <c r="A35" s="2">
        <v>26</v>
      </c>
      <c r="B35" s="2">
        <v>1</v>
      </c>
      <c r="C35" s="2">
        <v>2</v>
      </c>
      <c r="D35" s="2">
        <v>3</v>
      </c>
    </row>
    <row r="36" spans="1:4" ht="15.75" customHeight="1">
      <c r="A36" s="2">
        <v>8</v>
      </c>
      <c r="B36" s="2">
        <v>1</v>
      </c>
      <c r="C36" s="2">
        <v>2</v>
      </c>
      <c r="D36" s="2">
        <v>3</v>
      </c>
    </row>
    <row r="37" spans="1:4" ht="15.75" customHeight="1">
      <c r="A37" s="2">
        <v>23</v>
      </c>
      <c r="B37" s="2">
        <v>1</v>
      </c>
      <c r="C37" s="2">
        <v>2</v>
      </c>
      <c r="D37" s="2">
        <v>3</v>
      </c>
    </row>
    <row r="38" spans="1:4" ht="15.75" customHeight="1">
      <c r="A38" s="2">
        <v>13</v>
      </c>
      <c r="B38" s="2">
        <v>1</v>
      </c>
      <c r="C38" s="2">
        <v>2</v>
      </c>
      <c r="D38" s="2">
        <v>3</v>
      </c>
    </row>
    <row r="39" spans="1:4" ht="15.75" customHeight="1">
      <c r="A39" s="2">
        <v>12</v>
      </c>
      <c r="B39" s="2">
        <v>1</v>
      </c>
      <c r="C39" s="2">
        <v>2</v>
      </c>
      <c r="D39" s="2">
        <v>3</v>
      </c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10" t="s">
        <v>46</v>
      </c>
      <c r="C41" s="10" t="s">
        <v>47</v>
      </c>
      <c r="D41" s="10" t="s">
        <v>48</v>
      </c>
    </row>
    <row r="42" spans="1:4" ht="15.75" customHeight="1">
      <c r="A42" s="2"/>
      <c r="B42" s="10" t="s">
        <v>49</v>
      </c>
      <c r="C42" s="10" t="s">
        <v>50</v>
      </c>
      <c r="D42" s="10" t="s">
        <v>51</v>
      </c>
    </row>
    <row r="43" spans="1:4" ht="15.75" customHeight="1">
      <c r="A43" s="2"/>
      <c r="B43" s="10"/>
      <c r="C43" s="10"/>
      <c r="D43" s="10" t="s">
        <v>52</v>
      </c>
    </row>
    <row r="44" spans="1:4" ht="15.75" customHeight="1">
      <c r="A44" s="2"/>
      <c r="B44" s="10"/>
      <c r="C44" s="10"/>
      <c r="D44" s="10" t="s">
        <v>53</v>
      </c>
    </row>
    <row r="45" spans="1:4" ht="15.75" customHeight="1">
      <c r="A45" s="11"/>
      <c r="B45" s="11"/>
      <c r="C45" s="11"/>
      <c r="D45" s="11"/>
    </row>
    <row r="46" spans="1:4" ht="15.75" customHeight="1">
      <c r="A46" s="61" t="s">
        <v>54</v>
      </c>
      <c r="B46" s="62"/>
      <c r="C46" s="62"/>
      <c r="D46" s="63"/>
    </row>
    <row r="47" spans="1:4" ht="15.75" customHeight="1">
      <c r="A47" s="12"/>
      <c r="B47" s="13" t="s">
        <v>55</v>
      </c>
      <c r="C47" s="13" t="s">
        <v>56</v>
      </c>
      <c r="D47" s="11"/>
    </row>
    <row r="48" spans="1:4" ht="15.75" customHeight="1">
      <c r="A48" s="12" t="s">
        <v>57</v>
      </c>
      <c r="B48" s="14">
        <f>ROUND(SUM(A2:A5,A21,A22,A23,A24,A25,A33,A34)/11,2)</f>
        <v>10.82</v>
      </c>
      <c r="C48" s="14">
        <f>ROUND(STDEV(A2:A5,A21,A22,A23,A24,A25,A33,A34),2)</f>
        <v>3.76</v>
      </c>
      <c r="D48" s="11"/>
    </row>
    <row r="49" spans="1:4" ht="15.75" customHeight="1">
      <c r="A49" s="12" t="s">
        <v>58</v>
      </c>
      <c r="B49" s="14">
        <f>ROUND(SUM(A12,A7,A13,A14,A15,A16,A17,A18,A19,A20,A26,A27,A28,A32)/14,2)</f>
        <v>10.07</v>
      </c>
      <c r="C49" s="14">
        <f>ROUND(STDEV(A12,A7,A13,A14,A15,A16,A17,A18,A19,A20,A26,A27,A28,A32),2)</f>
        <v>3.85</v>
      </c>
      <c r="D49" s="11"/>
    </row>
    <row r="50" spans="1:4" ht="15.75" customHeight="1">
      <c r="A50" s="12" t="s">
        <v>59</v>
      </c>
      <c r="B50" s="14">
        <f>ROUND(SUM(A35:A39)/5,2)</f>
        <v>16.399999999999999</v>
      </c>
      <c r="C50" s="14">
        <f>ROUND(STDEV(A35:A39),2)</f>
        <v>7.7</v>
      </c>
      <c r="D50" s="11"/>
    </row>
    <row r="51" spans="1:4" ht="15.75" customHeight="1">
      <c r="A51" s="12" t="s">
        <v>60</v>
      </c>
      <c r="B51" s="14">
        <f>ROUND(SUM(A29:A31,A9:A11,A8,A6)/8,2)</f>
        <v>7.75</v>
      </c>
      <c r="C51" s="14">
        <f>ROUND(STDEV(A29:A31,A9:A11,A8,A6),2)</f>
        <v>5.37</v>
      </c>
      <c r="D51" s="11"/>
    </row>
    <row r="52" spans="1:4" ht="15.75" customHeight="1"/>
    <row r="53" spans="1:4" ht="15.75" customHeight="1"/>
    <row r="54" spans="1:4" ht="15.75" customHeight="1"/>
    <row r="55" spans="1:4" ht="15.75" customHeight="1"/>
    <row r="56" spans="1:4" ht="15.75" customHeight="1"/>
    <row r="57" spans="1:4" ht="15.75" customHeight="1"/>
    <row r="58" spans="1:4" ht="15.75" customHeight="1"/>
    <row r="59" spans="1:4" ht="15.75" customHeight="1"/>
    <row r="60" spans="1:4" ht="15.75" customHeight="1"/>
    <row r="61" spans="1:4" ht="15.75" customHeight="1"/>
    <row r="62" spans="1:4" ht="15.75" customHeight="1"/>
    <row r="63" spans="1:4" ht="15.75" customHeight="1"/>
    <row r="64" spans="1: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1">
    <mergeCell ref="A46:D46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K1008"/>
  <sheetViews>
    <sheetView topLeftCell="AA1" workbookViewId="0"/>
  </sheetViews>
  <sheetFormatPr defaultColWidth="12.6640625" defaultRowHeight="15" customHeight="1"/>
  <cols>
    <col min="1" max="1" width="22.83203125" style="39" customWidth="1"/>
    <col min="2" max="81" width="14.5" style="37" customWidth="1"/>
    <col min="82" max="16384" width="12.6640625" style="37"/>
  </cols>
  <sheetData>
    <row r="1" spans="1:63" ht="15.75" customHeight="1">
      <c r="A1" s="38" t="s">
        <v>0</v>
      </c>
      <c r="B1" s="2">
        <v>1</v>
      </c>
      <c r="C1" s="2"/>
      <c r="D1" s="2">
        <v>2</v>
      </c>
      <c r="E1" s="2"/>
      <c r="G1" s="8">
        <v>3</v>
      </c>
      <c r="J1" s="37">
        <v>4</v>
      </c>
      <c r="M1" s="37">
        <v>5</v>
      </c>
      <c r="P1" s="37">
        <v>6</v>
      </c>
      <c r="S1" s="37">
        <v>7</v>
      </c>
      <c r="V1" s="37">
        <v>8</v>
      </c>
      <c r="Y1" s="37">
        <v>9</v>
      </c>
      <c r="AB1" s="37">
        <v>10</v>
      </c>
      <c r="AE1" s="37">
        <v>11</v>
      </c>
      <c r="AH1" s="37">
        <v>12</v>
      </c>
      <c r="AK1" s="37">
        <v>13</v>
      </c>
      <c r="AN1" s="37">
        <v>14</v>
      </c>
      <c r="AQ1" s="37">
        <v>15</v>
      </c>
      <c r="AT1" s="37">
        <v>16</v>
      </c>
      <c r="AW1" s="37">
        <v>17</v>
      </c>
      <c r="AZ1" s="37">
        <v>18</v>
      </c>
      <c r="BC1" s="37">
        <v>19</v>
      </c>
      <c r="BF1" s="37">
        <v>20</v>
      </c>
      <c r="BI1" s="37">
        <v>21</v>
      </c>
      <c r="BK1" s="37">
        <v>22</v>
      </c>
    </row>
    <row r="2" spans="1:63" ht="15.75" customHeight="1">
      <c r="A2" s="38" t="s">
        <v>145</v>
      </c>
      <c r="B2" s="2">
        <v>0.65405174014235401</v>
      </c>
      <c r="C2" s="2"/>
      <c r="D2" s="2">
        <v>0.65182743559246803</v>
      </c>
      <c r="E2" s="2"/>
      <c r="G2" s="57">
        <v>0.67599457280308295</v>
      </c>
      <c r="J2" s="37">
        <v>0.72654012654012701</v>
      </c>
      <c r="M2" s="37">
        <v>0.77482686090281006</v>
      </c>
      <c r="P2" s="37">
        <v>0.82274210355489497</v>
      </c>
      <c r="S2" s="37">
        <v>0.84800567247328595</v>
      </c>
      <c r="V2" s="37">
        <v>0.84224246882311005</v>
      </c>
      <c r="Y2" s="37">
        <v>0.83959049003894004</v>
      </c>
      <c r="AB2" s="37">
        <v>0.83244213923576704</v>
      </c>
      <c r="AE2" s="37">
        <v>0.85553788508003603</v>
      </c>
      <c r="AH2" s="37">
        <v>0.84871617965367996</v>
      </c>
      <c r="AK2" s="37">
        <v>0.86677939497716905</v>
      </c>
      <c r="AN2" s="37">
        <v>0.86914546640573997</v>
      </c>
      <c r="AQ2" s="37">
        <v>0.88210079286622201</v>
      </c>
      <c r="AT2" s="37">
        <v>0.868647857279916</v>
      </c>
      <c r="AW2" s="37">
        <v>0.87493618082851299</v>
      </c>
      <c r="AZ2" s="37">
        <v>0.87340942579660297</v>
      </c>
      <c r="BC2" s="37">
        <v>0.88210079286622201</v>
      </c>
      <c r="BF2" s="37">
        <v>0.868647857279916</v>
      </c>
      <c r="BI2" s="37">
        <v>0.865828928777016</v>
      </c>
      <c r="BK2" s="37">
        <v>0.85279187817258895</v>
      </c>
    </row>
    <row r="3" spans="1:63" ht="15.75" customHeight="1">
      <c r="A3" s="39" t="s">
        <v>146</v>
      </c>
      <c r="C3" s="37">
        <v>1.65</v>
      </c>
      <c r="E3" s="2">
        <v>2.35</v>
      </c>
      <c r="F3" s="37">
        <v>2.65</v>
      </c>
      <c r="H3" s="8">
        <v>3.35</v>
      </c>
      <c r="I3" s="8">
        <v>3.65</v>
      </c>
      <c r="K3" s="37">
        <v>4.3499999999999996</v>
      </c>
      <c r="L3" s="37">
        <v>4.6500000000000004</v>
      </c>
      <c r="N3" s="37">
        <v>5.35</v>
      </c>
      <c r="O3" s="37">
        <v>5.65</v>
      </c>
      <c r="Q3" s="37">
        <v>6.35</v>
      </c>
      <c r="R3" s="37">
        <v>6.65</v>
      </c>
      <c r="T3" s="37">
        <v>7.35</v>
      </c>
      <c r="U3" s="37">
        <v>7.65</v>
      </c>
      <c r="W3" s="37">
        <v>8.35</v>
      </c>
      <c r="X3" s="37">
        <v>8.65</v>
      </c>
      <c r="Z3" s="37">
        <v>9.35</v>
      </c>
      <c r="AA3" s="37">
        <v>9.65</v>
      </c>
      <c r="AC3" s="37">
        <v>10.35</v>
      </c>
      <c r="AD3" s="37">
        <v>10.65</v>
      </c>
      <c r="AF3" s="37">
        <v>11.35</v>
      </c>
      <c r="AG3" s="37">
        <v>11.65</v>
      </c>
      <c r="AI3" s="37">
        <v>12.35</v>
      </c>
      <c r="AJ3" s="37">
        <v>12.65</v>
      </c>
      <c r="AL3" s="37">
        <v>13.35</v>
      </c>
      <c r="AM3" s="37">
        <v>13.65</v>
      </c>
      <c r="AO3" s="37">
        <v>14.35</v>
      </c>
      <c r="AP3" s="37">
        <v>14.65</v>
      </c>
      <c r="AR3" s="37">
        <v>15.35</v>
      </c>
      <c r="AS3" s="37">
        <v>15.65</v>
      </c>
      <c r="AU3" s="37">
        <v>16.350000000000001</v>
      </c>
      <c r="AV3" s="37">
        <v>16.649999999999999</v>
      </c>
      <c r="AX3" s="37">
        <v>17.350000000000001</v>
      </c>
      <c r="BA3" s="37">
        <v>18.350000000000001</v>
      </c>
      <c r="BB3" s="37">
        <v>18.649999999999999</v>
      </c>
      <c r="BD3" s="37">
        <v>19.350000000000001</v>
      </c>
      <c r="BE3" s="37">
        <v>19.649999999999999</v>
      </c>
      <c r="BG3" s="37">
        <v>20.350000000000001</v>
      </c>
      <c r="BH3" s="37">
        <v>20.65</v>
      </c>
      <c r="BJ3" s="37">
        <v>21.35</v>
      </c>
    </row>
    <row r="4" spans="1:63" ht="15.75" customHeight="1">
      <c r="A4" s="38" t="s">
        <v>147</v>
      </c>
      <c r="C4" s="2">
        <v>0.65678458713034105</v>
      </c>
      <c r="E4" s="2">
        <v>0.66446457856159602</v>
      </c>
      <c r="F4" s="2">
        <v>0.67171265739605301</v>
      </c>
      <c r="G4" s="2"/>
      <c r="H4" s="2">
        <v>0.69786209922773301</v>
      </c>
      <c r="I4" s="2">
        <v>0.70849153633122097</v>
      </c>
      <c r="K4" s="2">
        <v>0.743082837166126</v>
      </c>
      <c r="L4" s="2">
        <v>0.75786768435502605</v>
      </c>
      <c r="N4" s="2">
        <v>0.79153837631019497</v>
      </c>
      <c r="O4" s="2">
        <v>0.80238525361883095</v>
      </c>
      <c r="Q4" s="2">
        <v>0.82799783766849699</v>
      </c>
      <c r="R4" s="2">
        <v>0.83425085102849295</v>
      </c>
      <c r="T4" s="2">
        <v>0.84107597887236796</v>
      </c>
      <c r="U4" s="2">
        <v>0.844752200704456</v>
      </c>
      <c r="W4" s="2">
        <v>0.84180688685243499</v>
      </c>
      <c r="X4" s="2">
        <v>0.83980675704372398</v>
      </c>
      <c r="Z4" s="2">
        <v>0.83637664168815395</v>
      </c>
      <c r="AA4" s="2">
        <v>0.83973271065272204</v>
      </c>
      <c r="AC4" s="2">
        <v>0.84531429891710597</v>
      </c>
      <c r="AD4" s="2">
        <v>0.84271744425002604</v>
      </c>
      <c r="AF4" s="2">
        <v>0.84841335839629595</v>
      </c>
      <c r="AG4" s="2">
        <v>0.85504388900496298</v>
      </c>
      <c r="AI4" s="2">
        <v>0.85897841746895998</v>
      </c>
      <c r="AJ4" s="2">
        <v>0.85797188849725203</v>
      </c>
      <c r="AL4" s="2">
        <v>0.86512213886047395</v>
      </c>
      <c r="AM4" s="2">
        <v>0.86999397345245899</v>
      </c>
      <c r="AO4" s="2">
        <v>0.87535646271362799</v>
      </c>
      <c r="AP4" s="2">
        <v>0.87338512044764505</v>
      </c>
      <c r="AR4" s="2">
        <v>0.87321095725360598</v>
      </c>
      <c r="AS4" s="2">
        <v>0.87648208409814898</v>
      </c>
      <c r="AU4" s="2">
        <v>0.87397446988495098</v>
      </c>
      <c r="AV4" s="2">
        <v>0.87149788014458995</v>
      </c>
      <c r="AX4" s="2">
        <v>0.87316442912543102</v>
      </c>
      <c r="AY4" s="2">
        <v>0.875561659390514</v>
      </c>
      <c r="BA4" s="2">
        <v>0.87806927360371201</v>
      </c>
      <c r="BB4" s="2">
        <v>0.87555263313800102</v>
      </c>
      <c r="BD4" s="2">
        <v>0.87388608415715996</v>
      </c>
      <c r="BE4" s="2">
        <v>0.87504010252332798</v>
      </c>
      <c r="BG4" s="2">
        <v>0.86934495009210699</v>
      </c>
      <c r="BH4" s="2">
        <v>0.86519768442028899</v>
      </c>
      <c r="BJ4" s="2">
        <v>0.85964809173272505</v>
      </c>
    </row>
    <row r="5" spans="1:63" ht="15.75" customHeight="1">
      <c r="A5" s="38"/>
      <c r="B5" s="2"/>
      <c r="C5" s="2"/>
      <c r="D5" s="2"/>
      <c r="E5" s="2"/>
      <c r="F5" s="2"/>
      <c r="G5" s="2"/>
      <c r="H5" s="8"/>
      <c r="I5" s="8"/>
    </row>
    <row r="6" spans="1:63" ht="15.75" customHeight="1">
      <c r="A6" s="38"/>
      <c r="B6" s="2"/>
      <c r="C6" s="2"/>
      <c r="D6" s="2"/>
      <c r="E6" s="2"/>
      <c r="F6" s="2"/>
      <c r="G6" s="2"/>
      <c r="H6" s="8"/>
      <c r="I6" s="8"/>
    </row>
    <row r="7" spans="1:63" ht="15.75" customHeight="1">
      <c r="A7" s="38"/>
      <c r="B7" s="2"/>
      <c r="C7" s="2"/>
      <c r="D7" s="2"/>
      <c r="E7" s="2"/>
      <c r="F7" s="2"/>
      <c r="G7" s="2"/>
      <c r="H7" s="8"/>
      <c r="I7" s="8"/>
    </row>
    <row r="8" spans="1:63" ht="15.75" customHeight="1">
      <c r="A8" s="38"/>
      <c r="C8" s="2"/>
      <c r="D8" s="2"/>
      <c r="E8" s="2"/>
      <c r="H8" s="8"/>
      <c r="I8" s="8"/>
    </row>
    <row r="9" spans="1:63" ht="15.75" customHeight="1">
      <c r="A9" s="38"/>
      <c r="C9" s="2"/>
      <c r="D9" s="2"/>
      <c r="E9" s="2"/>
      <c r="G9" s="2"/>
      <c r="H9" s="8"/>
      <c r="I9" s="8"/>
    </row>
    <row r="10" spans="1:63" ht="15.75" customHeight="1">
      <c r="A10" s="38"/>
      <c r="C10" s="2"/>
      <c r="D10" s="2"/>
      <c r="E10" s="2"/>
      <c r="G10" s="2"/>
      <c r="H10" s="8"/>
      <c r="I10" s="8"/>
    </row>
    <row r="11" spans="1:63" ht="15.75" customHeight="1">
      <c r="A11" s="38"/>
      <c r="C11" s="2"/>
      <c r="D11" s="2"/>
      <c r="E11" s="2"/>
      <c r="G11" s="2"/>
      <c r="H11" s="8"/>
      <c r="I11" s="8"/>
    </row>
    <row r="12" spans="1:63" ht="15.75" customHeight="1">
      <c r="A12" s="38"/>
      <c r="C12" s="2"/>
      <c r="D12" s="2"/>
      <c r="G12" s="2"/>
      <c r="H12" s="8"/>
      <c r="I12" s="8"/>
    </row>
    <row r="13" spans="1:63" ht="15.75" customHeight="1">
      <c r="A13" s="38"/>
      <c r="C13" s="2"/>
      <c r="D13" s="2"/>
      <c r="G13" s="2"/>
      <c r="H13" s="8"/>
      <c r="I13" s="8"/>
    </row>
    <row r="14" spans="1:63" ht="15.75" customHeight="1">
      <c r="A14" s="38"/>
      <c r="C14" s="2"/>
      <c r="D14" s="2"/>
      <c r="G14" s="2"/>
      <c r="H14" s="8"/>
      <c r="I14" s="8"/>
    </row>
    <row r="15" spans="1:63" ht="15.75" customHeight="1">
      <c r="A15" s="38"/>
      <c r="C15" s="2"/>
      <c r="D15" s="2"/>
      <c r="G15" s="2"/>
      <c r="H15" s="8"/>
      <c r="I15" s="8"/>
    </row>
    <row r="16" spans="1:63" ht="15.75" customHeight="1">
      <c r="A16" s="38"/>
      <c r="C16" s="2"/>
      <c r="D16" s="2"/>
      <c r="G16" s="2"/>
      <c r="H16" s="8"/>
      <c r="I16" s="8"/>
    </row>
    <row r="17" spans="1:10" ht="15.75" customHeight="1">
      <c r="A17" s="38"/>
      <c r="C17" s="2"/>
      <c r="D17" s="2"/>
      <c r="G17" s="2"/>
      <c r="H17" s="8"/>
      <c r="I17" s="8"/>
    </row>
    <row r="18" spans="1:10" ht="15.75" customHeight="1">
      <c r="A18" s="38"/>
      <c r="C18" s="2"/>
      <c r="D18" s="2"/>
      <c r="G18" s="2"/>
      <c r="H18" s="8"/>
      <c r="I18" s="8"/>
    </row>
    <row r="19" spans="1:10" ht="15.75" customHeight="1">
      <c r="A19" s="38"/>
      <c r="C19" s="2"/>
      <c r="D19" s="2"/>
      <c r="G19" s="2"/>
      <c r="H19" s="8"/>
      <c r="I19" s="8"/>
    </row>
    <row r="20" spans="1:10" ht="15.75" customHeight="1">
      <c r="A20" s="38"/>
      <c r="C20" s="2"/>
      <c r="D20" s="2"/>
      <c r="G20" s="2"/>
      <c r="H20" s="8"/>
      <c r="I20" s="8"/>
    </row>
    <row r="21" spans="1:10" ht="15.75" customHeight="1">
      <c r="A21" s="38"/>
      <c r="C21" s="2"/>
      <c r="D21" s="2"/>
      <c r="G21" s="2"/>
      <c r="H21" s="8"/>
      <c r="I21" s="8"/>
    </row>
    <row r="22" spans="1:10" ht="15.75" customHeight="1">
      <c r="A22" s="38"/>
      <c r="C22" s="2"/>
      <c r="D22" s="2"/>
      <c r="G22" s="2"/>
      <c r="H22" s="8"/>
      <c r="I22" s="8"/>
    </row>
    <row r="23" spans="1:10" ht="15.75" customHeight="1">
      <c r="A23" s="38"/>
      <c r="C23" s="2"/>
      <c r="D23" s="2"/>
      <c r="G23" s="2"/>
      <c r="H23" s="8"/>
      <c r="I23" s="8"/>
    </row>
    <row r="24" spans="1:10" ht="15.75" customHeight="1">
      <c r="A24" s="38"/>
      <c r="C24" s="2"/>
      <c r="D24" s="2"/>
      <c r="G24" s="2"/>
      <c r="H24" s="8"/>
      <c r="I24" s="8"/>
    </row>
    <row r="25" spans="1:10" ht="15.75" customHeight="1">
      <c r="A25" s="38"/>
      <c r="C25" s="2"/>
      <c r="D25" s="2"/>
      <c r="G25" s="2"/>
      <c r="H25" s="8"/>
      <c r="I25" s="8"/>
    </row>
    <row r="26" spans="1:10" ht="15.75" customHeight="1">
      <c r="A26" s="38"/>
      <c r="C26" s="2"/>
      <c r="D26" s="2"/>
      <c r="G26" s="2"/>
      <c r="H26" s="8"/>
      <c r="I26" s="8"/>
    </row>
    <row r="27" spans="1:10" ht="15.75" customHeight="1">
      <c r="A27" s="38"/>
      <c r="B27" s="2"/>
      <c r="C27" s="2"/>
      <c r="D27" s="2"/>
      <c r="E27" s="2"/>
      <c r="F27" s="2"/>
      <c r="G27" s="2"/>
      <c r="H27" s="8"/>
      <c r="I27" s="8"/>
    </row>
    <row r="28" spans="1:10" ht="15.75" customHeight="1">
      <c r="A28" s="38"/>
      <c r="B28" s="2"/>
      <c r="C28" s="2"/>
      <c r="D28" s="2"/>
      <c r="E28" s="2"/>
      <c r="F28" s="2"/>
      <c r="G28" s="2"/>
      <c r="H28" s="8"/>
      <c r="I28" s="8"/>
    </row>
    <row r="29" spans="1:10" ht="15.75" customHeight="1">
      <c r="A29" s="38"/>
      <c r="B29" s="2"/>
      <c r="C29" s="2"/>
      <c r="D29" s="2"/>
      <c r="E29" s="2"/>
      <c r="F29" s="2"/>
      <c r="G29" s="2"/>
      <c r="H29" s="8"/>
      <c r="I29" s="8"/>
    </row>
    <row r="30" spans="1:10" ht="15.75" customHeight="1">
      <c r="A30" s="38"/>
      <c r="B30" s="2"/>
      <c r="C30" s="2"/>
      <c r="D30" s="2"/>
      <c r="E30" s="2"/>
      <c r="F30" s="2"/>
      <c r="G30" s="2"/>
      <c r="H30" s="8"/>
      <c r="I30" s="8"/>
    </row>
    <row r="31" spans="1:10" ht="15.75" customHeight="1">
      <c r="A31" s="55"/>
      <c r="B31" s="56"/>
      <c r="C31" s="56"/>
      <c r="D31" s="56"/>
      <c r="E31" s="56"/>
      <c r="F31" s="56"/>
      <c r="G31" s="56"/>
      <c r="H31" s="57"/>
      <c r="I31" s="57"/>
      <c r="J31" s="58"/>
    </row>
    <row r="32" spans="1:10" ht="15.75" customHeight="1">
      <c r="A32" s="55"/>
      <c r="B32" s="56"/>
      <c r="C32" s="56"/>
      <c r="D32" s="56"/>
      <c r="E32" s="56"/>
      <c r="F32" s="56"/>
      <c r="G32" s="56"/>
      <c r="H32" s="57"/>
      <c r="I32" s="57"/>
      <c r="J32" s="58"/>
    </row>
    <row r="33" spans="1:10" ht="15.75" customHeight="1">
      <c r="A33" s="55"/>
      <c r="B33" s="56"/>
      <c r="C33" s="56"/>
      <c r="D33" s="56"/>
      <c r="E33" s="56"/>
      <c r="F33" s="56"/>
      <c r="G33" s="56"/>
      <c r="H33" s="57"/>
      <c r="I33" s="57"/>
      <c r="J33" s="58"/>
    </row>
    <row r="34" spans="1:10" ht="15.75" customHeight="1">
      <c r="A34" s="55"/>
      <c r="B34" s="56"/>
      <c r="C34" s="56"/>
      <c r="D34" s="56"/>
      <c r="E34" s="56"/>
      <c r="F34" s="56"/>
      <c r="G34" s="56"/>
      <c r="H34" s="57"/>
      <c r="I34" s="57"/>
      <c r="J34" s="58"/>
    </row>
    <row r="35" spans="1:10" ht="15.75" customHeight="1">
      <c r="A35" s="55"/>
      <c r="B35" s="56"/>
      <c r="C35" s="56"/>
      <c r="D35" s="56"/>
      <c r="E35" s="56"/>
      <c r="F35" s="56"/>
      <c r="G35" s="56"/>
      <c r="H35" s="57"/>
      <c r="I35" s="57"/>
      <c r="J35" s="58"/>
    </row>
    <row r="36" spans="1:10" ht="15.75" customHeight="1">
      <c r="A36" s="55"/>
      <c r="B36" s="56"/>
      <c r="C36" s="56"/>
      <c r="D36" s="56"/>
      <c r="E36" s="56"/>
      <c r="F36" s="56"/>
      <c r="G36" s="56"/>
      <c r="H36" s="57"/>
      <c r="I36" s="57"/>
      <c r="J36" s="58"/>
    </row>
    <row r="37" spans="1:10" ht="15.75" customHeight="1">
      <c r="A37" s="55"/>
      <c r="B37" s="56"/>
      <c r="C37" s="56"/>
      <c r="D37" s="56"/>
      <c r="E37" s="56"/>
      <c r="F37" s="56"/>
      <c r="G37" s="56"/>
      <c r="H37" s="57"/>
      <c r="I37" s="57"/>
      <c r="J37" s="58"/>
    </row>
    <row r="38" spans="1:10" ht="15.75" customHeight="1">
      <c r="A38" s="55"/>
      <c r="B38" s="56"/>
      <c r="C38" s="56"/>
      <c r="D38" s="56"/>
      <c r="E38" s="56"/>
      <c r="F38" s="56"/>
      <c r="G38" s="56"/>
      <c r="H38" s="57"/>
      <c r="I38" s="57"/>
      <c r="J38" s="58"/>
    </row>
    <row r="39" spans="1:10" ht="15.75" customHeight="1">
      <c r="A39" s="55"/>
      <c r="B39" s="56"/>
      <c r="C39" s="56"/>
      <c r="D39" s="56"/>
      <c r="E39" s="56"/>
      <c r="F39" s="56"/>
      <c r="G39" s="56"/>
      <c r="H39" s="58"/>
      <c r="I39" s="58"/>
      <c r="J39" s="58"/>
    </row>
    <row r="40" spans="1:10" ht="15.75" customHeight="1">
      <c r="A40" s="64"/>
      <c r="B40" s="65"/>
      <c r="C40" s="66"/>
      <c r="D40" s="66"/>
      <c r="E40" s="66"/>
      <c r="F40" s="66"/>
      <c r="G40" s="59"/>
      <c r="H40" s="58"/>
      <c r="I40" s="58"/>
      <c r="J40" s="58"/>
    </row>
    <row r="41" spans="1:10" ht="15.75" customHeight="1">
      <c r="A41" s="55"/>
      <c r="B41" s="56"/>
      <c r="C41" s="56"/>
      <c r="D41" s="56"/>
      <c r="E41" s="56"/>
      <c r="F41" s="56"/>
      <c r="G41" s="56"/>
      <c r="H41" s="58"/>
      <c r="I41" s="58"/>
      <c r="J41" s="58"/>
    </row>
    <row r="42" spans="1:10" ht="15.75" customHeight="1">
      <c r="A42" s="55"/>
      <c r="B42" s="56"/>
      <c r="C42" s="56"/>
      <c r="D42" s="56"/>
      <c r="E42" s="56"/>
      <c r="F42" s="56"/>
      <c r="G42" s="56"/>
      <c r="H42" s="58"/>
      <c r="I42" s="58"/>
      <c r="J42" s="58"/>
    </row>
    <row r="43" spans="1:10" ht="15.75" customHeight="1">
      <c r="A43" s="55"/>
      <c r="B43" s="56"/>
      <c r="C43" s="56"/>
      <c r="D43" s="56"/>
      <c r="E43" s="56"/>
      <c r="F43" s="56"/>
      <c r="G43" s="56"/>
      <c r="H43" s="58"/>
      <c r="I43" s="58"/>
      <c r="J43" s="58"/>
    </row>
    <row r="44" spans="1:10" ht="15.75" customHeight="1">
      <c r="A44" s="67"/>
      <c r="B44" s="68"/>
      <c r="C44" s="68"/>
      <c r="D44" s="68"/>
      <c r="E44" s="68"/>
      <c r="F44" s="68"/>
    </row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mergeCells count="2">
    <mergeCell ref="A40:F40"/>
    <mergeCell ref="A44:F4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4"/>
  <sheetViews>
    <sheetView workbookViewId="0"/>
  </sheetViews>
  <sheetFormatPr defaultColWidth="10.6640625" defaultRowHeight="12.3"/>
  <cols>
    <col min="1" max="1" width="5.1640625" customWidth="1"/>
    <col min="2" max="2" width="5.6640625" customWidth="1"/>
  </cols>
  <sheetData>
    <row r="1" spans="1:38">
      <c r="C1" s="70" t="s">
        <v>1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>
      <c r="C2">
        <v>1</v>
      </c>
      <c r="D2">
        <f>C2+1</f>
        <v>2</v>
      </c>
      <c r="E2">
        <f t="shared" ref="E2:AL2" si="0">D2+1</f>
        <v>3</v>
      </c>
      <c r="F2">
        <f t="shared" si="0"/>
        <v>4</v>
      </c>
      <c r="G2">
        <f t="shared" si="0"/>
        <v>5</v>
      </c>
      <c r="H2">
        <f t="shared" si="0"/>
        <v>6</v>
      </c>
      <c r="I2">
        <f t="shared" si="0"/>
        <v>7</v>
      </c>
      <c r="J2">
        <f t="shared" si="0"/>
        <v>8</v>
      </c>
      <c r="K2">
        <f t="shared" si="0"/>
        <v>9</v>
      </c>
      <c r="L2">
        <f t="shared" si="0"/>
        <v>10</v>
      </c>
      <c r="M2">
        <f t="shared" si="0"/>
        <v>11</v>
      </c>
      <c r="N2">
        <f t="shared" si="0"/>
        <v>12</v>
      </c>
      <c r="O2">
        <f t="shared" si="0"/>
        <v>13</v>
      </c>
      <c r="P2">
        <f t="shared" si="0"/>
        <v>14</v>
      </c>
      <c r="Q2">
        <f t="shared" si="0"/>
        <v>15</v>
      </c>
      <c r="R2">
        <f t="shared" si="0"/>
        <v>16</v>
      </c>
      <c r="S2">
        <f t="shared" si="0"/>
        <v>17</v>
      </c>
      <c r="T2">
        <f t="shared" si="0"/>
        <v>18</v>
      </c>
      <c r="U2">
        <f t="shared" si="0"/>
        <v>19</v>
      </c>
      <c r="V2">
        <f t="shared" si="0"/>
        <v>20</v>
      </c>
      <c r="W2">
        <f t="shared" si="0"/>
        <v>21</v>
      </c>
      <c r="X2">
        <f t="shared" si="0"/>
        <v>22</v>
      </c>
      <c r="Y2">
        <f t="shared" si="0"/>
        <v>23</v>
      </c>
      <c r="Z2">
        <f t="shared" si="0"/>
        <v>24</v>
      </c>
      <c r="AA2">
        <f t="shared" si="0"/>
        <v>25</v>
      </c>
      <c r="AB2">
        <f t="shared" si="0"/>
        <v>26</v>
      </c>
      <c r="AC2">
        <f t="shared" si="0"/>
        <v>27</v>
      </c>
      <c r="AD2">
        <f t="shared" si="0"/>
        <v>28</v>
      </c>
      <c r="AE2">
        <f t="shared" si="0"/>
        <v>29</v>
      </c>
      <c r="AF2">
        <f t="shared" si="0"/>
        <v>30</v>
      </c>
      <c r="AG2">
        <f t="shared" si="0"/>
        <v>31</v>
      </c>
      <c r="AH2">
        <f t="shared" si="0"/>
        <v>32</v>
      </c>
      <c r="AI2">
        <f t="shared" si="0"/>
        <v>33</v>
      </c>
      <c r="AJ2">
        <f t="shared" si="0"/>
        <v>34</v>
      </c>
      <c r="AK2">
        <f t="shared" si="0"/>
        <v>35</v>
      </c>
      <c r="AL2">
        <f t="shared" si="0"/>
        <v>36</v>
      </c>
    </row>
    <row r="3" spans="1:38">
      <c r="A3" s="69" t="s">
        <v>148</v>
      </c>
      <c r="B3">
        <v>1</v>
      </c>
      <c r="C3">
        <v>-9.8019489745397505E-3</v>
      </c>
      <c r="D3">
        <v>1.4167809310059599E-2</v>
      </c>
      <c r="E3">
        <v>4.3021041720535398E-2</v>
      </c>
      <c r="F3">
        <v>3.8625238182481397E-2</v>
      </c>
      <c r="G3">
        <v>4.4061214872752703E-3</v>
      </c>
      <c r="H3">
        <v>-2.1997069699464199E-2</v>
      </c>
      <c r="I3">
        <v>-1.52523637015514E-2</v>
      </c>
      <c r="J3">
        <v>-2.13854273305166E-3</v>
      </c>
      <c r="K3">
        <v>6.4120282550125E-3</v>
      </c>
      <c r="L3">
        <v>4.54521974567624E-3</v>
      </c>
      <c r="M3" t="s">
        <v>3</v>
      </c>
      <c r="N3" t="s">
        <v>3</v>
      </c>
      <c r="O3" t="s">
        <v>3</v>
      </c>
      <c r="P3" t="s">
        <v>3</v>
      </c>
      <c r="Q3" t="s">
        <v>3</v>
      </c>
      <c r="R3" t="s">
        <v>3</v>
      </c>
      <c r="S3" t="s">
        <v>3</v>
      </c>
      <c r="T3" t="s">
        <v>3</v>
      </c>
      <c r="U3" t="s">
        <v>3</v>
      </c>
      <c r="V3" t="s">
        <v>3</v>
      </c>
      <c r="W3" t="s">
        <v>3</v>
      </c>
      <c r="X3" t="s">
        <v>3</v>
      </c>
      <c r="Y3" t="s">
        <v>3</v>
      </c>
      <c r="Z3" t="s">
        <v>3</v>
      </c>
      <c r="AA3" t="s">
        <v>3</v>
      </c>
      <c r="AB3" t="s">
        <v>3</v>
      </c>
      <c r="AC3" t="s">
        <v>3</v>
      </c>
      <c r="AD3" t="s">
        <v>3</v>
      </c>
      <c r="AE3" t="s">
        <v>3</v>
      </c>
      <c r="AF3" t="s">
        <v>3</v>
      </c>
      <c r="AG3" t="s">
        <v>3</v>
      </c>
      <c r="AH3" t="s">
        <v>3</v>
      </c>
      <c r="AI3" t="s">
        <v>3</v>
      </c>
      <c r="AJ3" t="s">
        <v>3</v>
      </c>
      <c r="AK3" t="s">
        <v>3</v>
      </c>
      <c r="AL3" t="s">
        <v>3</v>
      </c>
    </row>
    <row r="4" spans="1:38">
      <c r="A4" s="69"/>
      <c r="B4">
        <v>2</v>
      </c>
      <c r="C4">
        <v>2.0798155926374601E-2</v>
      </c>
      <c r="D4">
        <v>5.3982069035165498E-3</v>
      </c>
      <c r="E4">
        <v>4.3442247365266303E-3</v>
      </c>
      <c r="F4">
        <v>1.22952422376382E-2</v>
      </c>
      <c r="G4">
        <v>1.6029248793628499E-2</v>
      </c>
      <c r="H4">
        <v>3.7445090097733101E-4</v>
      </c>
      <c r="I4">
        <v>-2.7842490492092E-2</v>
      </c>
      <c r="J4">
        <v>-3.5976295134566003E-2</v>
      </c>
      <c r="K4">
        <v>-2.76445956053059E-2</v>
      </c>
      <c r="L4">
        <v>-1.1306954138286999E-2</v>
      </c>
      <c r="M4">
        <v>-5.3291807496727702E-3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  <c r="U4" t="s">
        <v>3</v>
      </c>
      <c r="V4" t="s">
        <v>3</v>
      </c>
      <c r="W4" t="s">
        <v>3</v>
      </c>
      <c r="X4" t="s">
        <v>3</v>
      </c>
      <c r="Y4" t="s">
        <v>3</v>
      </c>
      <c r="Z4" t="s">
        <v>3</v>
      </c>
      <c r="AA4" t="s">
        <v>3</v>
      </c>
      <c r="AB4" t="s">
        <v>3</v>
      </c>
      <c r="AC4" t="s">
        <v>3</v>
      </c>
      <c r="AD4" t="s">
        <v>3</v>
      </c>
      <c r="AE4" t="s">
        <v>3</v>
      </c>
      <c r="AF4" t="s">
        <v>3</v>
      </c>
      <c r="AG4" t="s">
        <v>3</v>
      </c>
      <c r="AH4" t="s">
        <v>3</v>
      </c>
      <c r="AI4" t="s">
        <v>3</v>
      </c>
      <c r="AJ4" t="s">
        <v>3</v>
      </c>
      <c r="AK4" t="s">
        <v>3</v>
      </c>
      <c r="AL4" t="s">
        <v>3</v>
      </c>
    </row>
    <row r="5" spans="1:38">
      <c r="A5" s="69"/>
      <c r="B5">
        <f>B4+1</f>
        <v>3</v>
      </c>
      <c r="C5">
        <v>1.84207807367196E-2</v>
      </c>
      <c r="D5">
        <v>1.42341132847461E-2</v>
      </c>
      <c r="E5">
        <v>-1.6812930078236199E-2</v>
      </c>
      <c r="F5">
        <v>-3.6097548413487501E-2</v>
      </c>
      <c r="G5">
        <v>-3.7511187827643698E-2</v>
      </c>
      <c r="H5">
        <v>-5.9716375556981597E-4</v>
      </c>
      <c r="I5">
        <v>1.14572783718017E-2</v>
      </c>
      <c r="J5">
        <v>-1.04124073933047E-4</v>
      </c>
      <c r="K5">
        <v>-2.2689851917232998E-2</v>
      </c>
      <c r="L5" t="s">
        <v>3</v>
      </c>
      <c r="M5" t="s">
        <v>3</v>
      </c>
      <c r="N5" t="s">
        <v>3</v>
      </c>
      <c r="O5" t="s">
        <v>3</v>
      </c>
      <c r="P5" t="s">
        <v>3</v>
      </c>
      <c r="Q5" t="s">
        <v>3</v>
      </c>
      <c r="R5" t="s">
        <v>3</v>
      </c>
      <c r="S5" t="s">
        <v>3</v>
      </c>
      <c r="T5" t="s">
        <v>3</v>
      </c>
      <c r="U5" t="s">
        <v>3</v>
      </c>
      <c r="V5" t="s">
        <v>3</v>
      </c>
      <c r="W5" t="s">
        <v>3</v>
      </c>
      <c r="X5" t="s">
        <v>3</v>
      </c>
      <c r="Y5" t="s">
        <v>3</v>
      </c>
      <c r="Z5" t="s">
        <v>3</v>
      </c>
      <c r="AA5" t="s">
        <v>3</v>
      </c>
      <c r="AB5" t="s">
        <v>3</v>
      </c>
      <c r="AC5" t="s">
        <v>3</v>
      </c>
      <c r="AD5" t="s">
        <v>3</v>
      </c>
      <c r="AE5" t="s">
        <v>3</v>
      </c>
      <c r="AF5" t="s">
        <v>3</v>
      </c>
      <c r="AG5" t="s">
        <v>3</v>
      </c>
      <c r="AH5" t="s">
        <v>3</v>
      </c>
      <c r="AI5" t="s">
        <v>3</v>
      </c>
      <c r="AJ5" t="s">
        <v>3</v>
      </c>
      <c r="AK5" t="s">
        <v>3</v>
      </c>
      <c r="AL5" t="s">
        <v>3</v>
      </c>
    </row>
    <row r="6" spans="1:38">
      <c r="A6" s="69"/>
      <c r="B6">
        <f t="shared" ref="B6:B40" si="1">B5+1</f>
        <v>4</v>
      </c>
      <c r="C6">
        <v>3.3333605763315702E-3</v>
      </c>
      <c r="D6">
        <v>4.1719417485643296E-3</v>
      </c>
      <c r="E6">
        <v>-6.8746256280741401E-3</v>
      </c>
      <c r="F6">
        <v>-7.1640233733772799E-3</v>
      </c>
      <c r="G6">
        <v>7.5832396355307802E-3</v>
      </c>
      <c r="H6">
        <v>1.01645697165373E-2</v>
      </c>
      <c r="I6">
        <v>2.0747530402486801E-2</v>
      </c>
      <c r="J6">
        <v>1.6394625553451302E-2</v>
      </c>
      <c r="K6">
        <v>1.14846040987095E-2</v>
      </c>
      <c r="L6">
        <v>1.7261072744100001E-3</v>
      </c>
      <c r="M6">
        <v>-2.6385318707590399E-3</v>
      </c>
      <c r="N6">
        <v>1.2097602317072201E-2</v>
      </c>
      <c r="O6">
        <v>1.71653241273493E-2</v>
      </c>
      <c r="P6">
        <v>1.55473511486168E-2</v>
      </c>
      <c r="Q6">
        <v>1.04515620338404E-2</v>
      </c>
      <c r="R6" t="s">
        <v>3</v>
      </c>
      <c r="S6" t="s">
        <v>3</v>
      </c>
      <c r="T6" t="s">
        <v>3</v>
      </c>
      <c r="U6" t="s">
        <v>3</v>
      </c>
      <c r="V6" t="s">
        <v>3</v>
      </c>
      <c r="W6" t="s">
        <v>3</v>
      </c>
      <c r="X6" t="s">
        <v>3</v>
      </c>
      <c r="Y6" t="s">
        <v>3</v>
      </c>
      <c r="Z6" t="s">
        <v>3</v>
      </c>
      <c r="AA6" t="s">
        <v>3</v>
      </c>
      <c r="AB6" t="s">
        <v>3</v>
      </c>
      <c r="AC6" t="s">
        <v>3</v>
      </c>
      <c r="AD6" t="s">
        <v>3</v>
      </c>
      <c r="AE6" t="s">
        <v>3</v>
      </c>
      <c r="AF6" t="s">
        <v>3</v>
      </c>
      <c r="AG6" t="s">
        <v>3</v>
      </c>
      <c r="AH6" t="s">
        <v>3</v>
      </c>
      <c r="AI6" t="s">
        <v>3</v>
      </c>
      <c r="AJ6" t="s">
        <v>3</v>
      </c>
      <c r="AK6" t="s">
        <v>3</v>
      </c>
      <c r="AL6" t="s">
        <v>3</v>
      </c>
    </row>
    <row r="7" spans="1:38">
      <c r="A7" s="69"/>
      <c r="B7">
        <f t="shared" si="1"/>
        <v>5</v>
      </c>
      <c r="C7">
        <v>-1.8204344474496099E-2</v>
      </c>
      <c r="D7">
        <v>-4.2415424814241497E-3</v>
      </c>
      <c r="E7">
        <v>1.4358605960304201E-2</v>
      </c>
      <c r="F7">
        <v>9.1621390037189294E-3</v>
      </c>
      <c r="G7">
        <v>-1.33469941654087E-2</v>
      </c>
      <c r="H7">
        <v>-1.9138346652273701E-2</v>
      </c>
      <c r="I7">
        <v>-3.0369860803248299E-3</v>
      </c>
      <c r="J7">
        <v>1.0637234773004999E-2</v>
      </c>
      <c r="K7">
        <v>3.0172014722099601E-3</v>
      </c>
      <c r="L7">
        <v>-7.48929517850768E-3</v>
      </c>
      <c r="M7">
        <v>-5.9558903970042699E-3</v>
      </c>
      <c r="N7" t="s">
        <v>3</v>
      </c>
      <c r="O7" t="s">
        <v>3</v>
      </c>
      <c r="P7" t="s">
        <v>3</v>
      </c>
      <c r="Q7" t="s">
        <v>3</v>
      </c>
      <c r="R7" t="s">
        <v>3</v>
      </c>
      <c r="S7" t="s">
        <v>3</v>
      </c>
      <c r="T7" t="s">
        <v>3</v>
      </c>
      <c r="U7" t="s">
        <v>3</v>
      </c>
      <c r="V7" t="s">
        <v>3</v>
      </c>
      <c r="W7" t="s">
        <v>3</v>
      </c>
      <c r="X7" t="s">
        <v>3</v>
      </c>
      <c r="Y7" t="s">
        <v>3</v>
      </c>
      <c r="Z7" t="s">
        <v>3</v>
      </c>
      <c r="AA7" t="s">
        <v>3</v>
      </c>
      <c r="AB7" t="s">
        <v>3</v>
      </c>
      <c r="AC7" t="s">
        <v>3</v>
      </c>
      <c r="AD7" t="s">
        <v>3</v>
      </c>
      <c r="AE7" t="s">
        <v>3</v>
      </c>
      <c r="AF7" t="s">
        <v>3</v>
      </c>
      <c r="AG7" t="s">
        <v>3</v>
      </c>
      <c r="AH7" t="s">
        <v>3</v>
      </c>
      <c r="AI7" t="s">
        <v>3</v>
      </c>
      <c r="AJ7" t="s">
        <v>3</v>
      </c>
      <c r="AK7" t="s">
        <v>3</v>
      </c>
      <c r="AL7" t="s">
        <v>3</v>
      </c>
    </row>
    <row r="8" spans="1:38">
      <c r="A8" s="69"/>
      <c r="B8">
        <f t="shared" si="1"/>
        <v>6</v>
      </c>
      <c r="C8">
        <v>2.28157479956376E-3</v>
      </c>
      <c r="D8">
        <v>2.1289972442133001E-2</v>
      </c>
      <c r="E8">
        <v>3.3233883651304301E-2</v>
      </c>
      <c r="F8">
        <v>1.8934601824144401E-2</v>
      </c>
      <c r="G8">
        <v>5.7068762434457103E-3</v>
      </c>
      <c r="H8">
        <v>1.33583585671216E-2</v>
      </c>
      <c r="I8">
        <v>2.4174344575505099E-2</v>
      </c>
      <c r="J8">
        <v>3.0243409755660099E-2</v>
      </c>
      <c r="K8">
        <v>1.6467010552805601E-2</v>
      </c>
      <c r="L8">
        <v>-1.3256653639765E-2</v>
      </c>
      <c r="M8">
        <v>-8.4268079257937504E-3</v>
      </c>
      <c r="N8">
        <v>9.7754441313796306E-3</v>
      </c>
      <c r="O8">
        <v>1.52149840353768E-2</v>
      </c>
      <c r="P8">
        <v>5.8525617760555801E-3</v>
      </c>
      <c r="Q8">
        <v>-2.04846387621373E-3</v>
      </c>
      <c r="R8">
        <v>1.2516458524518201E-2</v>
      </c>
      <c r="S8">
        <v>2.04846387621356E-3</v>
      </c>
      <c r="T8">
        <v>-1.25164585245184E-2</v>
      </c>
      <c r="U8">
        <v>-1.00034143797967E-2</v>
      </c>
      <c r="V8">
        <v>7.0745521656568802E-3</v>
      </c>
      <c r="W8" t="s">
        <v>3</v>
      </c>
      <c r="X8" t="s">
        <v>3</v>
      </c>
      <c r="Y8" t="s">
        <v>3</v>
      </c>
      <c r="Z8" t="s">
        <v>3</v>
      </c>
      <c r="AA8" t="s">
        <v>3</v>
      </c>
      <c r="AB8" t="s">
        <v>3</v>
      </c>
      <c r="AC8" t="s">
        <v>3</v>
      </c>
      <c r="AD8" t="s">
        <v>3</v>
      </c>
      <c r="AE8" t="s">
        <v>3</v>
      </c>
      <c r="AF8" t="s">
        <v>3</v>
      </c>
      <c r="AG8" t="s">
        <v>3</v>
      </c>
      <c r="AH8" t="s">
        <v>3</v>
      </c>
      <c r="AI8" t="s">
        <v>3</v>
      </c>
      <c r="AJ8" t="s">
        <v>3</v>
      </c>
      <c r="AK8" t="s">
        <v>3</v>
      </c>
      <c r="AL8" t="s">
        <v>3</v>
      </c>
    </row>
    <row r="9" spans="1:38">
      <c r="A9" s="69"/>
      <c r="B9">
        <f t="shared" si="1"/>
        <v>7</v>
      </c>
      <c r="C9">
        <v>3.1697647754385799E-2</v>
      </c>
      <c r="D9">
        <v>3.0590212106002901E-3</v>
      </c>
      <c r="E9">
        <v>-1.7320970211678399E-2</v>
      </c>
      <c r="F9">
        <v>-1.40444823320402E-2</v>
      </c>
      <c r="G9">
        <v>1.28278059209415E-2</v>
      </c>
      <c r="H9">
        <v>1.8124449782836099E-2</v>
      </c>
      <c r="I9">
        <v>9.1035381055358106E-3</v>
      </c>
      <c r="J9">
        <v>-1.86310349908404E-3</v>
      </c>
      <c r="K9">
        <v>3.88862236432968E-4</v>
      </c>
      <c r="L9">
        <v>8.7535559327593902E-3</v>
      </c>
      <c r="M9">
        <v>1.13102175602175E-2</v>
      </c>
      <c r="N9" t="s">
        <v>3</v>
      </c>
      <c r="O9" t="s">
        <v>3</v>
      </c>
      <c r="P9" t="s">
        <v>3</v>
      </c>
      <c r="Q9" t="s">
        <v>3</v>
      </c>
      <c r="R9" t="s">
        <v>3</v>
      </c>
      <c r="S9" t="s">
        <v>3</v>
      </c>
      <c r="T9" t="s">
        <v>3</v>
      </c>
      <c r="U9" t="s">
        <v>3</v>
      </c>
      <c r="V9" t="s">
        <v>3</v>
      </c>
      <c r="W9" t="s">
        <v>3</v>
      </c>
      <c r="X9" t="s">
        <v>3</v>
      </c>
      <c r="Y9" t="s">
        <v>3</v>
      </c>
      <c r="Z9" t="s">
        <v>3</v>
      </c>
      <c r="AA9" t="s">
        <v>3</v>
      </c>
      <c r="AB9" t="s">
        <v>3</v>
      </c>
      <c r="AC9" t="s">
        <v>3</v>
      </c>
      <c r="AD9" t="s">
        <v>3</v>
      </c>
      <c r="AE9" t="s">
        <v>3</v>
      </c>
      <c r="AF9" t="s">
        <v>3</v>
      </c>
      <c r="AG9" t="s">
        <v>3</v>
      </c>
      <c r="AH9" t="s">
        <v>3</v>
      </c>
      <c r="AI9" t="s">
        <v>3</v>
      </c>
      <c r="AJ9" t="s">
        <v>3</v>
      </c>
      <c r="AK9" t="s">
        <v>3</v>
      </c>
      <c r="AL9" t="s">
        <v>3</v>
      </c>
    </row>
    <row r="10" spans="1:38">
      <c r="A10" s="69"/>
      <c r="B10">
        <f t="shared" si="1"/>
        <v>8</v>
      </c>
      <c r="C10">
        <v>7.9113193037241899E-3</v>
      </c>
      <c r="D10">
        <v>1.92668428623484E-2</v>
      </c>
      <c r="E10">
        <v>1.15143493955693E-2</v>
      </c>
      <c r="F10">
        <v>-3.1729138871997402E-3</v>
      </c>
      <c r="G10">
        <v>-2.27993136871061E-3</v>
      </c>
      <c r="H10">
        <v>9.68309381429505E-3</v>
      </c>
      <c r="I10">
        <v>1.49692143960913E-2</v>
      </c>
      <c r="J10">
        <v>1.75427592429294E-2</v>
      </c>
      <c r="K10">
        <v>1.31095910971698E-2</v>
      </c>
      <c r="L10">
        <v>-1.1047366613890599E-2</v>
      </c>
      <c r="M10">
        <v>-2.6622181468724901E-2</v>
      </c>
      <c r="N10">
        <v>-1.6636267259191002E-2</v>
      </c>
      <c r="O10">
        <v>4.67527838820415E-3</v>
      </c>
      <c r="P10">
        <v>1.3397641162987001E-2</v>
      </c>
      <c r="Q10">
        <v>4.0578660731946303E-3</v>
      </c>
      <c r="R10" t="s">
        <v>3</v>
      </c>
      <c r="S10" t="s">
        <v>3</v>
      </c>
      <c r="T10" t="s">
        <v>3</v>
      </c>
      <c r="U10" t="s">
        <v>3</v>
      </c>
      <c r="V10" t="s">
        <v>3</v>
      </c>
      <c r="W10" t="s">
        <v>3</v>
      </c>
      <c r="X10" t="s">
        <v>3</v>
      </c>
      <c r="Y10" t="s">
        <v>3</v>
      </c>
      <c r="Z10" t="s">
        <v>3</v>
      </c>
      <c r="AA10" t="s">
        <v>3</v>
      </c>
      <c r="AB10" t="s">
        <v>3</v>
      </c>
      <c r="AC10" t="s">
        <v>3</v>
      </c>
      <c r="AD10" t="s">
        <v>3</v>
      </c>
      <c r="AE10" t="s">
        <v>3</v>
      </c>
      <c r="AF10" t="s">
        <v>3</v>
      </c>
      <c r="AG10" t="s">
        <v>3</v>
      </c>
      <c r="AH10" t="s">
        <v>3</v>
      </c>
      <c r="AI10" t="s">
        <v>3</v>
      </c>
      <c r="AJ10" t="s">
        <v>3</v>
      </c>
      <c r="AK10" t="s">
        <v>3</v>
      </c>
      <c r="AL10" t="s">
        <v>3</v>
      </c>
    </row>
    <row r="11" spans="1:38">
      <c r="A11" s="69"/>
      <c r="B11">
        <f t="shared" si="1"/>
        <v>9</v>
      </c>
      <c r="C11">
        <v>1.78302007415931E-2</v>
      </c>
      <c r="D11">
        <v>-1.5978823054158299E-3</v>
      </c>
      <c r="E11">
        <v>-3.0017782255634E-2</v>
      </c>
      <c r="F11">
        <v>-3.2475221094147001E-2</v>
      </c>
      <c r="G11">
        <v>4.2765678954935996E-3</v>
      </c>
      <c r="H11">
        <v>2.1860257642412999E-2</v>
      </c>
      <c r="I11">
        <v>1.2031863467244899E-2</v>
      </c>
      <c r="J11">
        <v>-4.1096620210546199E-3</v>
      </c>
      <c r="K11" t="s">
        <v>3</v>
      </c>
      <c r="L11" t="s">
        <v>3</v>
      </c>
      <c r="M11" t="s">
        <v>3</v>
      </c>
      <c r="N11" t="s">
        <v>3</v>
      </c>
      <c r="O11" t="s">
        <v>3</v>
      </c>
      <c r="P11" t="s">
        <v>3</v>
      </c>
      <c r="Q11" t="s">
        <v>3</v>
      </c>
      <c r="R11" t="s">
        <v>3</v>
      </c>
      <c r="S11" t="s">
        <v>3</v>
      </c>
      <c r="T11" t="s">
        <v>3</v>
      </c>
      <c r="U11" t="s">
        <v>3</v>
      </c>
      <c r="V11" t="s">
        <v>3</v>
      </c>
      <c r="W11" t="s">
        <v>3</v>
      </c>
      <c r="X11" t="s">
        <v>3</v>
      </c>
      <c r="Y11" t="s">
        <v>3</v>
      </c>
      <c r="Z11" t="s">
        <v>3</v>
      </c>
      <c r="AA11" t="s">
        <v>3</v>
      </c>
      <c r="AB11" t="s">
        <v>3</v>
      </c>
      <c r="AC11" t="s">
        <v>3</v>
      </c>
      <c r="AD11" t="s">
        <v>3</v>
      </c>
      <c r="AE11" t="s">
        <v>3</v>
      </c>
      <c r="AF11" t="s">
        <v>3</v>
      </c>
      <c r="AG11" t="s">
        <v>3</v>
      </c>
      <c r="AH11" t="s">
        <v>3</v>
      </c>
      <c r="AI11" t="s">
        <v>3</v>
      </c>
      <c r="AJ11" t="s">
        <v>3</v>
      </c>
      <c r="AK11" t="s">
        <v>3</v>
      </c>
      <c r="AL11" t="s">
        <v>3</v>
      </c>
    </row>
    <row r="12" spans="1:38">
      <c r="A12" s="69"/>
      <c r="B12">
        <f t="shared" si="1"/>
        <v>10</v>
      </c>
      <c r="C12" s="43">
        <v>-8.8066486321297394E-5</v>
      </c>
      <c r="D12">
        <v>-8.1256240279788394E-3</v>
      </c>
      <c r="E12">
        <v>-5.6739412557305999E-3</v>
      </c>
      <c r="F12">
        <v>5.8792748887862203E-3</v>
      </c>
      <c r="G12">
        <v>1.31361409811182E-2</v>
      </c>
      <c r="H12">
        <v>1.09584888573118E-2</v>
      </c>
      <c r="I12">
        <v>2.2172148556058101E-3</v>
      </c>
      <c r="J12">
        <v>-8.8679272846151503E-3</v>
      </c>
      <c r="K12" t="s">
        <v>3</v>
      </c>
      <c r="L12" t="s">
        <v>3</v>
      </c>
      <c r="M12" t="s">
        <v>3</v>
      </c>
      <c r="N12" t="s">
        <v>3</v>
      </c>
      <c r="O12" t="s">
        <v>3</v>
      </c>
      <c r="P12" t="s">
        <v>3</v>
      </c>
      <c r="Q12" t="s">
        <v>3</v>
      </c>
      <c r="R12" t="s">
        <v>3</v>
      </c>
      <c r="S12" t="s">
        <v>3</v>
      </c>
      <c r="T12" t="s">
        <v>3</v>
      </c>
      <c r="U12" t="s">
        <v>3</v>
      </c>
      <c r="V12" t="s">
        <v>3</v>
      </c>
      <c r="W12" t="s">
        <v>3</v>
      </c>
      <c r="X12" t="s">
        <v>3</v>
      </c>
      <c r="Y12" t="s">
        <v>3</v>
      </c>
      <c r="Z12" t="s">
        <v>3</v>
      </c>
      <c r="AA12" t="s">
        <v>3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 t="s">
        <v>3</v>
      </c>
      <c r="AK12" t="s">
        <v>3</v>
      </c>
      <c r="AL12" t="s">
        <v>3</v>
      </c>
    </row>
    <row r="13" spans="1:38">
      <c r="A13" s="69"/>
      <c r="B13">
        <f t="shared" si="1"/>
        <v>11</v>
      </c>
      <c r="C13">
        <v>1.09352974714315E-2</v>
      </c>
      <c r="D13">
        <v>8.5530638608397706E-3</v>
      </c>
      <c r="E13">
        <v>-4.46237663240707E-3</v>
      </c>
      <c r="F13">
        <v>-7.9267228921161594E-3</v>
      </c>
      <c r="G13">
        <v>4.5461609332990696E-3</v>
      </c>
      <c r="H13">
        <v>1.0206207649881401E-2</v>
      </c>
      <c r="I13">
        <v>4.9273016803388896E-3</v>
      </c>
      <c r="J13">
        <v>-8.4703251616923807E-3</v>
      </c>
      <c r="K13">
        <v>-1.3182160110850801E-2</v>
      </c>
      <c r="L13">
        <v>-1.31402007422492E-3</v>
      </c>
      <c r="M13">
        <v>2.1584038594120998E-3</v>
      </c>
      <c r="N13">
        <v>-3.5466807676180598E-3</v>
      </c>
      <c r="O13">
        <v>-4.7205308235859101E-3</v>
      </c>
      <c r="P13">
        <v>7.7260331007599197E-4</v>
      </c>
      <c r="Q13">
        <v>6.32298366471842E-3</v>
      </c>
      <c r="R13">
        <v>-1.52445760240385E-3</v>
      </c>
      <c r="S13">
        <v>-6.3229836647186099E-3</v>
      </c>
      <c r="T13">
        <v>1.5244576024036299E-3</v>
      </c>
      <c r="U13">
        <v>7.3734763652536601E-3</v>
      </c>
      <c r="V13">
        <v>5.3750538609811799E-3</v>
      </c>
      <c r="W13" t="s">
        <v>3</v>
      </c>
      <c r="X13" t="s">
        <v>3</v>
      </c>
      <c r="Y13" t="s">
        <v>3</v>
      </c>
      <c r="Z13" t="s">
        <v>3</v>
      </c>
      <c r="AA13" t="s">
        <v>3</v>
      </c>
      <c r="AB13" t="s">
        <v>3</v>
      </c>
      <c r="AC13" t="s">
        <v>3</v>
      </c>
      <c r="AD13" t="s">
        <v>3</v>
      </c>
      <c r="AE13" t="s">
        <v>3</v>
      </c>
      <c r="AF13" t="s">
        <v>3</v>
      </c>
      <c r="AG13" t="s">
        <v>3</v>
      </c>
      <c r="AH13" t="s">
        <v>3</v>
      </c>
      <c r="AI13" t="s">
        <v>3</v>
      </c>
      <c r="AJ13" t="s">
        <v>3</v>
      </c>
      <c r="AK13" t="s">
        <v>3</v>
      </c>
      <c r="AL13" t="s">
        <v>3</v>
      </c>
    </row>
    <row r="14" spans="1:38">
      <c r="A14" s="69"/>
      <c r="B14">
        <f t="shared" si="1"/>
        <v>12</v>
      </c>
      <c r="C14">
        <v>1.09714163303646E-2</v>
      </c>
      <c r="D14">
        <v>3.7356345473829197E-2</v>
      </c>
      <c r="E14">
        <v>4.9416144049863303E-2</v>
      </c>
      <c r="F14">
        <v>4.8100988507384299E-2</v>
      </c>
      <c r="G14">
        <v>3.6589405785237998E-2</v>
      </c>
      <c r="H14">
        <v>9.7501826341070894E-3</v>
      </c>
      <c r="I14">
        <v>-4.2075912171734096E-3</v>
      </c>
      <c r="J14">
        <v>-4.9001647936714804E-3</v>
      </c>
      <c r="K14">
        <v>7.9736975205480492E-3</v>
      </c>
      <c r="L14">
        <v>8.1370202089563193E-3</v>
      </c>
      <c r="M14">
        <v>5.6207549485662199E-3</v>
      </c>
      <c r="N14">
        <v>1.0214643376030201E-2</v>
      </c>
      <c r="O14">
        <v>7.6606989445261401E-3</v>
      </c>
      <c r="P14">
        <v>-2.4880456291249801E-4</v>
      </c>
      <c r="Q14">
        <v>-3.5823060188543698E-3</v>
      </c>
      <c r="R14">
        <v>2.3807842583437101E-3</v>
      </c>
      <c r="S14">
        <v>3.5823060188541101E-3</v>
      </c>
      <c r="T14">
        <v>-2.38078425834393E-3</v>
      </c>
      <c r="U14">
        <v>-8.1359320446029396E-3</v>
      </c>
      <c r="V14">
        <v>-7.9279895536635506E-3</v>
      </c>
      <c r="W14" t="s">
        <v>3</v>
      </c>
      <c r="X14" t="s">
        <v>3</v>
      </c>
      <c r="Y14" t="s">
        <v>3</v>
      </c>
      <c r="Z14" t="s">
        <v>3</v>
      </c>
      <c r="AA14" t="s">
        <v>3</v>
      </c>
      <c r="AB14" t="s">
        <v>3</v>
      </c>
      <c r="AC14" t="s">
        <v>3</v>
      </c>
      <c r="AD14" t="s">
        <v>3</v>
      </c>
      <c r="AE14" t="s">
        <v>3</v>
      </c>
      <c r="AF14" t="s">
        <v>3</v>
      </c>
      <c r="AG14" t="s">
        <v>3</v>
      </c>
      <c r="AH14" t="s">
        <v>3</v>
      </c>
      <c r="AI14" t="s">
        <v>3</v>
      </c>
      <c r="AJ14" t="s">
        <v>3</v>
      </c>
      <c r="AK14" t="s">
        <v>3</v>
      </c>
      <c r="AL14" t="s">
        <v>3</v>
      </c>
    </row>
    <row r="15" spans="1:38">
      <c r="A15" s="69"/>
      <c r="B15">
        <f t="shared" si="1"/>
        <v>13</v>
      </c>
      <c r="C15">
        <v>1.9692186871365099E-2</v>
      </c>
      <c r="D15">
        <v>1.86420217578196E-2</v>
      </c>
      <c r="E15">
        <v>2.9948204629244303E-4</v>
      </c>
      <c r="F15">
        <v>-8.4258569811197E-3</v>
      </c>
      <c r="G15">
        <v>-9.4622084083494096E-3</v>
      </c>
      <c r="H15">
        <v>8.2516898080732502E-3</v>
      </c>
      <c r="I15">
        <v>1.1003161036935299E-2</v>
      </c>
      <c r="J15">
        <v>4.6504908599774202E-3</v>
      </c>
      <c r="K15">
        <v>-3.5790506399378998E-3</v>
      </c>
      <c r="L15">
        <v>-9.0876338022262502E-3</v>
      </c>
      <c r="M15">
        <v>-4.56696357660113E-3</v>
      </c>
      <c r="N15">
        <v>-3.0454520463795601E-3</v>
      </c>
      <c r="O15">
        <v>-1.10817021531392E-3</v>
      </c>
      <c r="P15">
        <v>-7.5714244953718098E-3</v>
      </c>
      <c r="Q15">
        <v>1.7270117718088299E-2</v>
      </c>
      <c r="R15">
        <v>3.2494915471054799E-2</v>
      </c>
      <c r="S15">
        <v>1.75123794523128E-2</v>
      </c>
      <c r="T15">
        <v>7.1281805959959102E-3</v>
      </c>
      <c r="U15">
        <v>-6.3455374081807696E-4</v>
      </c>
      <c r="V15">
        <v>-9.0527240168967703E-3</v>
      </c>
      <c r="W15">
        <v>-2.05372944530808E-2</v>
      </c>
      <c r="X15">
        <v>-3.2535427039448603E-2</v>
      </c>
      <c r="Y15" t="s">
        <v>3</v>
      </c>
      <c r="Z15" t="s">
        <v>3</v>
      </c>
      <c r="AA15" t="s">
        <v>3</v>
      </c>
      <c r="AB15" t="s">
        <v>3</v>
      </c>
      <c r="AC15" t="s">
        <v>3</v>
      </c>
      <c r="AD15" t="s">
        <v>3</v>
      </c>
      <c r="AE15" t="s">
        <v>3</v>
      </c>
      <c r="AF15" t="s">
        <v>3</v>
      </c>
      <c r="AG15" t="s">
        <v>3</v>
      </c>
      <c r="AH15" t="s">
        <v>3</v>
      </c>
      <c r="AI15" t="s">
        <v>3</v>
      </c>
      <c r="AJ15" t="s">
        <v>3</v>
      </c>
      <c r="AK15" t="s">
        <v>3</v>
      </c>
      <c r="AL15" t="s">
        <v>3</v>
      </c>
    </row>
    <row r="16" spans="1:38">
      <c r="A16" s="69"/>
      <c r="B16">
        <f t="shared" si="1"/>
        <v>14</v>
      </c>
      <c r="C16">
        <v>1.9173948876754499E-2</v>
      </c>
      <c r="D16">
        <v>1.5558813682790801E-2</v>
      </c>
      <c r="E16">
        <v>6.0037676261416404E-3</v>
      </c>
      <c r="F16">
        <v>1.55728311812023E-2</v>
      </c>
      <c r="G16">
        <v>1.9072986202821E-2</v>
      </c>
      <c r="H16">
        <v>1.11342263113378E-2</v>
      </c>
      <c r="I16">
        <v>-9.3168861492464606E-3</v>
      </c>
      <c r="J16">
        <v>-3.0172757901706499E-2</v>
      </c>
      <c r="K16">
        <v>-2.65913516217797E-2</v>
      </c>
      <c r="L16">
        <v>-8.5183019438404301E-3</v>
      </c>
      <c r="M16">
        <v>8.2967391843048292E-3</v>
      </c>
      <c r="N16">
        <v>1.47437066633307E-2</v>
      </c>
      <c r="O16" t="s">
        <v>3</v>
      </c>
      <c r="P16" t="s">
        <v>3</v>
      </c>
      <c r="Q16" t="s">
        <v>3</v>
      </c>
      <c r="R16" t="s">
        <v>3</v>
      </c>
      <c r="S16" t="s">
        <v>3</v>
      </c>
      <c r="T16" t="s">
        <v>3</v>
      </c>
      <c r="U16" t="s">
        <v>3</v>
      </c>
      <c r="V16" t="s">
        <v>3</v>
      </c>
      <c r="W16" t="s">
        <v>3</v>
      </c>
      <c r="X16" t="s">
        <v>3</v>
      </c>
      <c r="Y16" t="s">
        <v>3</v>
      </c>
      <c r="Z16" t="s">
        <v>3</v>
      </c>
      <c r="AA16" t="s">
        <v>3</v>
      </c>
      <c r="AB16" t="s">
        <v>3</v>
      </c>
      <c r="AC16" t="s">
        <v>3</v>
      </c>
      <c r="AD16" t="s">
        <v>3</v>
      </c>
      <c r="AE16" t="s">
        <v>3</v>
      </c>
      <c r="AF16" t="s">
        <v>3</v>
      </c>
      <c r="AG16" t="s">
        <v>3</v>
      </c>
      <c r="AH16" t="s">
        <v>3</v>
      </c>
      <c r="AI16" t="s">
        <v>3</v>
      </c>
      <c r="AJ16" t="s">
        <v>3</v>
      </c>
      <c r="AK16" t="s">
        <v>3</v>
      </c>
      <c r="AL16" t="s">
        <v>3</v>
      </c>
    </row>
    <row r="17" spans="1:38">
      <c r="A17" s="69"/>
      <c r="B17">
        <f t="shared" si="1"/>
        <v>15</v>
      </c>
      <c r="C17">
        <v>2.1648725750263299E-3</v>
      </c>
      <c r="D17">
        <v>-5.2822300429075496E-3</v>
      </c>
      <c r="E17">
        <v>-2.8937507823781601E-3</v>
      </c>
      <c r="F17">
        <v>5.8356273505346E-3</v>
      </c>
      <c r="G17">
        <v>1.65112849498231E-2</v>
      </c>
      <c r="H17">
        <v>1.8440794456600799E-2</v>
      </c>
      <c r="I17">
        <v>1.39557873225291E-2</v>
      </c>
      <c r="J17">
        <v>1.2695961638979601E-2</v>
      </c>
      <c r="K17">
        <v>1.53105433208966E-2</v>
      </c>
      <c r="L17">
        <v>2.29612103618788E-2</v>
      </c>
      <c r="M17">
        <v>1.4282382773383499E-2</v>
      </c>
      <c r="N17">
        <v>6.2755821787063197E-3</v>
      </c>
      <c r="O17">
        <v>-4.1177896386853704E-3</v>
      </c>
      <c r="P17" t="s">
        <v>3</v>
      </c>
      <c r="Q17" t="s">
        <v>3</v>
      </c>
      <c r="R17" t="s">
        <v>3</v>
      </c>
      <c r="S17" t="s">
        <v>3</v>
      </c>
      <c r="T17" t="s">
        <v>3</v>
      </c>
      <c r="U17" t="s">
        <v>3</v>
      </c>
      <c r="V17" t="s">
        <v>3</v>
      </c>
      <c r="W17" t="s">
        <v>3</v>
      </c>
      <c r="X17" t="s">
        <v>3</v>
      </c>
      <c r="Y17" t="s">
        <v>3</v>
      </c>
      <c r="Z17" t="s">
        <v>3</v>
      </c>
      <c r="AA17" t="s">
        <v>3</v>
      </c>
      <c r="AB17" t="s">
        <v>3</v>
      </c>
      <c r="AC17" t="s">
        <v>3</v>
      </c>
      <c r="AD17" t="s">
        <v>3</v>
      </c>
      <c r="AE17" t="s">
        <v>3</v>
      </c>
      <c r="AF17" t="s">
        <v>3</v>
      </c>
      <c r="AG17" t="s">
        <v>3</v>
      </c>
      <c r="AH17" t="s">
        <v>3</v>
      </c>
      <c r="AI17" t="s">
        <v>3</v>
      </c>
      <c r="AJ17" t="s">
        <v>3</v>
      </c>
      <c r="AK17" t="s">
        <v>3</v>
      </c>
      <c r="AL17" t="s">
        <v>3</v>
      </c>
    </row>
    <row r="18" spans="1:38">
      <c r="A18" s="69"/>
      <c r="B18">
        <f t="shared" si="1"/>
        <v>16</v>
      </c>
      <c r="C18">
        <v>4.1573060833619401E-3</v>
      </c>
      <c r="D18">
        <v>1.6222577256828501E-2</v>
      </c>
      <c r="E18">
        <v>1.14586472660989E-2</v>
      </c>
      <c r="F18">
        <v>1.9929504074550799E-3</v>
      </c>
      <c r="G18">
        <v>-6.7079164765540796E-3</v>
      </c>
      <c r="H18">
        <v>-1.7673155086701298E-2</v>
      </c>
      <c r="I18">
        <v>-1.37241548208402E-2</v>
      </c>
      <c r="J18">
        <v>1.4731536702318399E-3</v>
      </c>
      <c r="K18">
        <v>1.9118220767075599E-2</v>
      </c>
      <c r="L18">
        <v>1.6919866371642899E-2</v>
      </c>
      <c r="M18">
        <v>-1.02431792341507E-2</v>
      </c>
      <c r="N18">
        <v>-2.0228262997098199E-2</v>
      </c>
      <c r="O18">
        <v>-2.2062235876695001E-2</v>
      </c>
      <c r="P18">
        <v>-5.66975579707058E-3</v>
      </c>
      <c r="Q18">
        <v>-1.2365936470104201E-3</v>
      </c>
      <c r="R18">
        <v>-3.4235110912284499E-3</v>
      </c>
      <c r="S18">
        <v>-4.4086155124725499E-3</v>
      </c>
      <c r="T18">
        <v>2.6041771411832899E-3</v>
      </c>
      <c r="U18" s="43">
        <v>4.1362563913894003E-5</v>
      </c>
      <c r="V18">
        <v>-1.27774091791917E-2</v>
      </c>
      <c r="W18">
        <v>-1.06767902892775E-2</v>
      </c>
      <c r="X18">
        <v>1.24960874989012E-3</v>
      </c>
      <c r="Y18">
        <v>3.87246244920986E-3</v>
      </c>
      <c r="Z18">
        <v>-8.28293277857561E-3</v>
      </c>
      <c r="AA18">
        <v>-2.4463755357353099E-2</v>
      </c>
      <c r="AB18" t="s">
        <v>3</v>
      </c>
      <c r="AC18" t="s">
        <v>3</v>
      </c>
      <c r="AD18" t="s">
        <v>3</v>
      </c>
      <c r="AE18" t="s">
        <v>3</v>
      </c>
      <c r="AF18" t="s">
        <v>3</v>
      </c>
      <c r="AG18" t="s">
        <v>3</v>
      </c>
      <c r="AH18" t="s">
        <v>3</v>
      </c>
      <c r="AI18" t="s">
        <v>3</v>
      </c>
      <c r="AJ18" t="s">
        <v>3</v>
      </c>
      <c r="AK18" t="s">
        <v>3</v>
      </c>
      <c r="AL18" t="s">
        <v>3</v>
      </c>
    </row>
    <row r="19" spans="1:38">
      <c r="A19" s="69"/>
      <c r="B19">
        <f t="shared" si="1"/>
        <v>17</v>
      </c>
      <c r="C19">
        <v>8.63024327024383E-3</v>
      </c>
      <c r="D19">
        <v>8.8702303601850292E-3</v>
      </c>
      <c r="E19">
        <v>1.57202425059568E-2</v>
      </c>
      <c r="F19">
        <v>1.54353379779329E-2</v>
      </c>
      <c r="G19">
        <v>4.08017483705543E-3</v>
      </c>
      <c r="H19">
        <v>-1.35318885318886E-2</v>
      </c>
      <c r="I19">
        <v>-2.43062993062995E-2</v>
      </c>
      <c r="J19">
        <v>-1.7340067340067399E-2</v>
      </c>
      <c r="K19">
        <v>-7.1175766129895597E-3</v>
      </c>
      <c r="L19">
        <v>1.5143778522981901E-3</v>
      </c>
      <c r="M19">
        <v>4.9530081392826003E-3</v>
      </c>
      <c r="N19">
        <v>9.1014025849424504E-4</v>
      </c>
      <c r="O19">
        <v>1.19843396786772E-2</v>
      </c>
      <c r="P19">
        <v>1.54261870382995E-2</v>
      </c>
      <c r="Q19">
        <v>2.51693883809633E-2</v>
      </c>
      <c r="R19" t="s">
        <v>3</v>
      </c>
      <c r="S19" t="s">
        <v>3</v>
      </c>
      <c r="T19" t="s">
        <v>3</v>
      </c>
      <c r="U19" t="s">
        <v>3</v>
      </c>
      <c r="V19" t="s">
        <v>3</v>
      </c>
      <c r="W19" t="s">
        <v>3</v>
      </c>
      <c r="X19" t="s">
        <v>3</v>
      </c>
      <c r="Y19" t="s">
        <v>3</v>
      </c>
      <c r="Z19" t="s">
        <v>3</v>
      </c>
      <c r="AA19" t="s">
        <v>3</v>
      </c>
      <c r="AB19" t="s">
        <v>3</v>
      </c>
      <c r="AC19" t="s">
        <v>3</v>
      </c>
      <c r="AD19" t="s">
        <v>3</v>
      </c>
      <c r="AE19" t="s">
        <v>3</v>
      </c>
      <c r="AF19" t="s">
        <v>3</v>
      </c>
      <c r="AG19" t="s">
        <v>3</v>
      </c>
      <c r="AH19" t="s">
        <v>3</v>
      </c>
      <c r="AI19" t="s">
        <v>3</v>
      </c>
      <c r="AJ19" t="s">
        <v>3</v>
      </c>
      <c r="AK19" t="s">
        <v>3</v>
      </c>
      <c r="AL19" t="s">
        <v>3</v>
      </c>
    </row>
    <row r="20" spans="1:38">
      <c r="A20" s="69"/>
      <c r="B20">
        <f t="shared" si="1"/>
        <v>18</v>
      </c>
      <c r="C20">
        <v>1.8792108179295601E-3</v>
      </c>
      <c r="D20">
        <v>8.3712087552526297E-4</v>
      </c>
      <c r="E20">
        <v>9.2103629293848605E-3</v>
      </c>
      <c r="F20">
        <v>8.1750544591896006E-3</v>
      </c>
      <c r="G20">
        <v>-1.78544485862964E-3</v>
      </c>
      <c r="H20">
        <v>-1.1921762981446499E-3</v>
      </c>
      <c r="I20">
        <v>-8.0886103148711495E-3</v>
      </c>
      <c r="J20">
        <v>-5.68566081329408E-3</v>
      </c>
      <c r="K20">
        <v>4.2850216170718398E-3</v>
      </c>
      <c r="L20">
        <v>1.1813544089806999E-3</v>
      </c>
      <c r="M20">
        <v>1.2785875850681699E-4</v>
      </c>
      <c r="N20">
        <v>6.8822211867583397E-4</v>
      </c>
      <c r="O20">
        <v>4.58640033349033E-3</v>
      </c>
      <c r="P20">
        <v>5.35532249703723E-3</v>
      </c>
      <c r="Q20">
        <v>5.7737481443563199E-3</v>
      </c>
      <c r="R20">
        <v>9.9670859986342297E-3</v>
      </c>
      <c r="S20">
        <v>1.38502450529649E-2</v>
      </c>
      <c r="T20">
        <v>-1.13806026365443E-2</v>
      </c>
      <c r="U20">
        <v>-1.4912584081771801E-2</v>
      </c>
      <c r="V20">
        <v>-2.2867648990332699E-3</v>
      </c>
      <c r="W20">
        <v>4.0113342524641304E-3</v>
      </c>
      <c r="X20">
        <v>-1.9916346003920598E-3</v>
      </c>
      <c r="Y20">
        <v>-2.0938468426909999E-2</v>
      </c>
      <c r="Z20">
        <v>-2.3552583420010701E-3</v>
      </c>
      <c r="AA20">
        <v>3.92932731597085E-3</v>
      </c>
      <c r="AB20">
        <v>1.3393795989045201E-3</v>
      </c>
      <c r="AC20">
        <v>-5.8261333660427697E-3</v>
      </c>
      <c r="AD20">
        <v>-3.18828348982077E-3</v>
      </c>
      <c r="AE20" t="s">
        <v>3</v>
      </c>
      <c r="AF20" t="s">
        <v>3</v>
      </c>
      <c r="AG20" t="s">
        <v>3</v>
      </c>
      <c r="AH20" t="s">
        <v>3</v>
      </c>
      <c r="AI20" t="s">
        <v>3</v>
      </c>
      <c r="AJ20" t="s">
        <v>3</v>
      </c>
      <c r="AK20" t="s">
        <v>3</v>
      </c>
      <c r="AL20" t="s">
        <v>3</v>
      </c>
    </row>
    <row r="21" spans="1:38">
      <c r="A21" s="69"/>
      <c r="B21">
        <f t="shared" si="1"/>
        <v>19</v>
      </c>
      <c r="C21">
        <v>-5.2986985304162302E-3</v>
      </c>
      <c r="D21">
        <v>6.6895881885930099E-3</v>
      </c>
      <c r="E21">
        <v>9.3847248128947202E-4</v>
      </c>
      <c r="F21">
        <v>-8.0880319786460608E-3</v>
      </c>
      <c r="G21">
        <v>-4.4143841502274298E-3</v>
      </c>
      <c r="H21">
        <v>3.4537875339312801E-3</v>
      </c>
      <c r="I21">
        <v>-3.1591229030815599E-3</v>
      </c>
      <c r="J21">
        <v>-1.50080778647146E-2</v>
      </c>
      <c r="K21">
        <v>-2.54337449227928E-3</v>
      </c>
      <c r="L21">
        <v>1.33545933875911E-2</v>
      </c>
      <c r="M21">
        <v>1.9049581506046999E-2</v>
      </c>
      <c r="N21">
        <v>1.6038009851893801E-2</v>
      </c>
      <c r="O21">
        <v>3.08809743262508E-3</v>
      </c>
      <c r="P21">
        <v>-8.8628725635837308E-3</v>
      </c>
      <c r="Q21">
        <v>-2.5361604444493799E-2</v>
      </c>
      <c r="R21">
        <v>-4.4016742564601599E-3</v>
      </c>
      <c r="S21">
        <v>1.9332562598107599E-2</v>
      </c>
      <c r="T21">
        <v>2.8811529569559301E-2</v>
      </c>
      <c r="U21">
        <v>1.8924520649841899E-2</v>
      </c>
      <c r="V21">
        <v>-5.1782403220598299E-3</v>
      </c>
      <c r="W21">
        <v>-9.0434377750317606E-3</v>
      </c>
      <c r="X21">
        <v>-7.1662639513790502E-3</v>
      </c>
      <c r="Y21">
        <v>1.06036468934976E-2</v>
      </c>
      <c r="Z21">
        <v>1.7277058491831699E-3</v>
      </c>
      <c r="AA21">
        <v>-1.1544846386316501E-2</v>
      </c>
      <c r="AB21">
        <v>-1.38660944957087E-2</v>
      </c>
      <c r="AC21">
        <v>-5.3279377337121297E-3</v>
      </c>
      <c r="AD21">
        <v>1.01532325463217E-2</v>
      </c>
      <c r="AE21">
        <v>1.0301796674027501E-2</v>
      </c>
      <c r="AF21">
        <v>1.20850213517028E-2</v>
      </c>
      <c r="AG21">
        <v>9.9941805783840092E-3</v>
      </c>
      <c r="AH21">
        <v>7.4532872951728996E-4</v>
      </c>
      <c r="AI21">
        <v>-1.04367438629049E-2</v>
      </c>
      <c r="AJ21">
        <v>-4.3957680570060904E-3</v>
      </c>
      <c r="AK21">
        <v>1.40883357835786E-2</v>
      </c>
      <c r="AL21">
        <v>3.1547646616587599E-2</v>
      </c>
    </row>
    <row r="22" spans="1:38">
      <c r="A22" s="69"/>
      <c r="B22">
        <f t="shared" si="1"/>
        <v>20</v>
      </c>
      <c r="C22">
        <v>7.2433780146736505E-4</v>
      </c>
      <c r="D22">
        <v>1.4240542962433199E-2</v>
      </c>
      <c r="E22">
        <v>2.6353695045465201E-2</v>
      </c>
      <c r="F22">
        <v>2.0016995413143598E-2</v>
      </c>
      <c r="G22">
        <v>1.7621633701011601E-2</v>
      </c>
      <c r="H22">
        <v>4.3810601968376503E-3</v>
      </c>
      <c r="I22">
        <v>-1.5174774904235499E-2</v>
      </c>
      <c r="J22">
        <v>7.2536800455729302E-4</v>
      </c>
      <c r="K22">
        <v>2.0987245821982602E-2</v>
      </c>
      <c r="L22">
        <v>2.04942967349163E-2</v>
      </c>
      <c r="M22">
        <v>-6.80155948774816E-3</v>
      </c>
      <c r="N22">
        <v>-2.9968760048798102E-2</v>
      </c>
      <c r="O22">
        <v>-1.2278284948966999E-2</v>
      </c>
      <c r="P22">
        <v>6.7882499901996797E-3</v>
      </c>
      <c r="Q22">
        <v>1.65280264951463E-2</v>
      </c>
      <c r="R22">
        <v>1.31716060968566E-2</v>
      </c>
      <c r="S22">
        <v>-2.1834134783932702E-2</v>
      </c>
      <c r="T22">
        <v>-3.3110495822005398E-2</v>
      </c>
      <c r="U22">
        <v>-2.9979449935913501E-2</v>
      </c>
      <c r="V22">
        <v>5.7952740277866397E-3</v>
      </c>
      <c r="W22">
        <v>3.4990299765416101E-2</v>
      </c>
      <c r="X22">
        <v>5.5430814050566896E-3</v>
      </c>
      <c r="Y22">
        <v>-1.63492052623464E-2</v>
      </c>
      <c r="Z22">
        <v>-2.9979449935913501E-2</v>
      </c>
      <c r="AA22">
        <v>-9.5866630393121408E-3</v>
      </c>
      <c r="AB22">
        <v>-3.0763134390079101E-3</v>
      </c>
      <c r="AC22" t="s">
        <v>3</v>
      </c>
      <c r="AD22" t="s">
        <v>3</v>
      </c>
      <c r="AE22" t="s">
        <v>3</v>
      </c>
      <c r="AF22" t="s">
        <v>3</v>
      </c>
      <c r="AG22" t="s">
        <v>3</v>
      </c>
      <c r="AH22" t="s">
        <v>3</v>
      </c>
      <c r="AI22" t="s">
        <v>3</v>
      </c>
      <c r="AJ22" t="s">
        <v>3</v>
      </c>
      <c r="AK22" t="s">
        <v>3</v>
      </c>
      <c r="AL22" t="s">
        <v>3</v>
      </c>
    </row>
    <row r="23" spans="1:38">
      <c r="A23" s="69"/>
      <c r="B23">
        <f t="shared" si="1"/>
        <v>21</v>
      </c>
      <c r="C23">
        <v>-4.8911604013396901E-3</v>
      </c>
      <c r="D23">
        <v>-1.3020913329904101E-2</v>
      </c>
      <c r="E23">
        <v>-1.45160608914857E-2</v>
      </c>
      <c r="F23">
        <v>6.9414847813929897E-3</v>
      </c>
      <c r="G23">
        <v>2.0819634763244801E-2</v>
      </c>
      <c r="H23">
        <v>1.9894843163931902E-2</v>
      </c>
      <c r="I23">
        <v>1.7074794021737401E-2</v>
      </c>
      <c r="J23">
        <v>-2.4706523460971699E-3</v>
      </c>
      <c r="K23">
        <v>-3.7293256954520099E-2</v>
      </c>
      <c r="L23">
        <v>-4.7190070830839599E-2</v>
      </c>
      <c r="M23">
        <v>-3.0091330542298601E-2</v>
      </c>
      <c r="N23">
        <v>-1.9373295698152499E-3</v>
      </c>
      <c r="O23">
        <v>1.6055262272759298E-2</v>
      </c>
      <c r="P23">
        <v>1.51412209912036E-2</v>
      </c>
      <c r="Q23">
        <v>2.5409608571505898E-2</v>
      </c>
      <c r="R23">
        <v>2.0908738085965901E-2</v>
      </c>
      <c r="S23">
        <v>4.77083640475721E-3</v>
      </c>
      <c r="T23">
        <v>-1.66577306017981E-2</v>
      </c>
      <c r="U23">
        <v>-1.50259734315479E-2</v>
      </c>
      <c r="V23">
        <v>6.0041295426224196E-3</v>
      </c>
      <c r="W23">
        <v>2.0908738085965901E-2</v>
      </c>
      <c r="X23">
        <v>1.4965290987445701E-2</v>
      </c>
      <c r="Y23">
        <v>4.1296425959637404E-3</v>
      </c>
      <c r="Z23" t="s">
        <v>3</v>
      </c>
      <c r="AA23" t="s">
        <v>3</v>
      </c>
      <c r="AB23" t="s">
        <v>3</v>
      </c>
      <c r="AC23" t="s">
        <v>3</v>
      </c>
      <c r="AD23" t="s">
        <v>3</v>
      </c>
      <c r="AE23" t="s">
        <v>3</v>
      </c>
      <c r="AF23" t="s">
        <v>3</v>
      </c>
      <c r="AG23" t="s">
        <v>3</v>
      </c>
      <c r="AH23" t="s">
        <v>3</v>
      </c>
      <c r="AI23" t="s">
        <v>3</v>
      </c>
      <c r="AJ23" t="s">
        <v>3</v>
      </c>
      <c r="AK23" t="s">
        <v>3</v>
      </c>
      <c r="AL23" t="s">
        <v>3</v>
      </c>
    </row>
    <row r="24" spans="1:38">
      <c r="A24" s="69"/>
      <c r="B24">
        <f t="shared" si="1"/>
        <v>22</v>
      </c>
      <c r="C24">
        <v>3.17157681095512E-2</v>
      </c>
      <c r="D24">
        <v>3.3421433986483E-2</v>
      </c>
      <c r="E24">
        <v>2.4401276886602201E-2</v>
      </c>
      <c r="F24">
        <v>1.2093538480970299E-2</v>
      </c>
      <c r="G24">
        <v>1.8632030449012901E-2</v>
      </c>
      <c r="H24">
        <v>2.41128094683754E-2</v>
      </c>
      <c r="I24">
        <v>2.0761885804687699E-2</v>
      </c>
      <c r="J24">
        <v>-6.7335180807648401E-3</v>
      </c>
      <c r="K24">
        <v>-3.5720854960213898E-2</v>
      </c>
      <c r="L24">
        <v>-3.9062386884292997E-2</v>
      </c>
      <c r="M24">
        <v>-2.0384015584210002E-2</v>
      </c>
      <c r="N24">
        <v>1.42822556003931E-2</v>
      </c>
      <c r="O24">
        <v>1.48359676036652E-2</v>
      </c>
      <c r="P24">
        <v>1.6614877848920701E-2</v>
      </c>
      <c r="Q24">
        <v>2.14172508730134E-2</v>
      </c>
      <c r="R24">
        <v>1.1179032702638999E-2</v>
      </c>
      <c r="S24">
        <v>-5.7487286808847703E-3</v>
      </c>
      <c r="T24">
        <v>-2.0093913484840902E-2</v>
      </c>
      <c r="U24">
        <v>1.02471454168183E-3</v>
      </c>
      <c r="V24">
        <v>1.6272779430674102E-2</v>
      </c>
      <c r="W24">
        <v>2.4199257584627699E-2</v>
      </c>
      <c r="X24">
        <v>-7.7191898354645998E-3</v>
      </c>
      <c r="Y24">
        <v>-3.3458590504353097E-2</v>
      </c>
      <c r="Z24">
        <v>-1.0722344917902599E-2</v>
      </c>
      <c r="AA24">
        <v>2.55337039760139E-2</v>
      </c>
      <c r="AB24">
        <v>3.15568855535922E-2</v>
      </c>
      <c r="AC24">
        <v>-3.6374078043735002E-3</v>
      </c>
      <c r="AD24">
        <v>-2.0442161974719999E-3</v>
      </c>
      <c r="AE24">
        <v>-5.4919572674631796E-3</v>
      </c>
      <c r="AF24">
        <v>-1.78689281769095E-2</v>
      </c>
      <c r="AG24">
        <v>-2.37725010549765E-2</v>
      </c>
      <c r="AH24">
        <v>-3.0497863831197999E-3</v>
      </c>
      <c r="AI24">
        <v>1.54278827135725E-2</v>
      </c>
      <c r="AJ24">
        <v>1.7338419361983301E-3</v>
      </c>
      <c r="AK24">
        <v>-2.6685383893414998E-3</v>
      </c>
      <c r="AL24">
        <v>-4.4908714258635801E-3</v>
      </c>
    </row>
    <row r="25" spans="1:38">
      <c r="A25" s="69"/>
      <c r="B25">
        <f t="shared" si="1"/>
        <v>23</v>
      </c>
      <c r="C25">
        <v>2.00079585540501E-2</v>
      </c>
      <c r="D25">
        <v>-6.0901800802467604E-3</v>
      </c>
      <c r="E25">
        <v>-1.6742665079561399E-2</v>
      </c>
      <c r="F25">
        <v>-2.6340381332372299E-2</v>
      </c>
      <c r="G25">
        <v>-5.78050566287847E-3</v>
      </c>
      <c r="H25">
        <v>1.4983616180190701E-2</v>
      </c>
      <c r="I25">
        <v>2.2884004884004699E-2</v>
      </c>
      <c r="J25">
        <v>1.57807998178284E-2</v>
      </c>
      <c r="K25">
        <v>-1.41482501112215E-2</v>
      </c>
      <c r="L25">
        <v>-6.8307593307594602E-3</v>
      </c>
      <c r="M25">
        <v>1.2303058872826299E-2</v>
      </c>
      <c r="N25">
        <v>3.4621227827120703E-2</v>
      </c>
      <c r="O25">
        <v>2.9699945194202299E-2</v>
      </c>
      <c r="P25">
        <v>-1.9084160142021501E-3</v>
      </c>
      <c r="Q25">
        <v>-7.6042906927061699E-3</v>
      </c>
      <c r="R25">
        <v>-3.0008740175580102E-2</v>
      </c>
      <c r="S25">
        <v>-6.5282770842208002E-2</v>
      </c>
      <c r="T25">
        <v>-4.0380487909211102E-2</v>
      </c>
      <c r="U25">
        <v>2.46107461037707E-2</v>
      </c>
      <c r="V25">
        <v>7.0593256965714501E-2</v>
      </c>
      <c r="W25">
        <v>5.22842563663471E-2</v>
      </c>
      <c r="X25">
        <v>2.0655763631885701E-2</v>
      </c>
      <c r="Y25">
        <v>7.0083608797551298E-3</v>
      </c>
      <c r="Z25">
        <v>-4.37725332775914E-4</v>
      </c>
      <c r="AA25">
        <v>-7.6452999821868201E-3</v>
      </c>
      <c r="AB25">
        <v>-7.2103331179094099E-3</v>
      </c>
      <c r="AC25">
        <v>-2.2827975663439502E-2</v>
      </c>
      <c r="AD25">
        <v>-2.8803296553969002E-2</v>
      </c>
      <c r="AE25">
        <v>-1.4562627369684E-2</v>
      </c>
      <c r="AF25">
        <v>-3.5188870346556799E-4</v>
      </c>
      <c r="AG25" t="s">
        <v>3</v>
      </c>
      <c r="AH25" t="s">
        <v>3</v>
      </c>
      <c r="AI25" t="s">
        <v>3</v>
      </c>
      <c r="AJ25" t="s">
        <v>3</v>
      </c>
      <c r="AK25" t="s">
        <v>3</v>
      </c>
      <c r="AL25" t="s">
        <v>3</v>
      </c>
    </row>
    <row r="26" spans="1:38">
      <c r="A26" s="69"/>
      <c r="B26">
        <f t="shared" si="1"/>
        <v>24</v>
      </c>
      <c r="C26">
        <v>1.5727485179779E-2</v>
      </c>
      <c r="D26">
        <v>5.2708783251981803E-4</v>
      </c>
      <c r="E26">
        <v>-2.7486299058649402E-3</v>
      </c>
      <c r="F26">
        <v>1.71455220573942E-2</v>
      </c>
      <c r="G26">
        <v>2.7991405843645598E-2</v>
      </c>
      <c r="H26">
        <v>5.84940590917049E-3</v>
      </c>
      <c r="I26">
        <v>-6.5800091518235897E-3</v>
      </c>
      <c r="J26" s="43">
        <v>-1.5270034049350301E-16</v>
      </c>
      <c r="K26">
        <v>1.2392984163393799E-2</v>
      </c>
      <c r="L26">
        <v>2.1394303847276498E-3</v>
      </c>
      <c r="M26">
        <v>-1.80483989835835E-2</v>
      </c>
      <c r="N26">
        <v>-6.9983809270642598E-3</v>
      </c>
      <c r="O26">
        <v>-5.2527424484742104E-3</v>
      </c>
      <c r="P26">
        <v>-1.0787568567148099E-3</v>
      </c>
      <c r="Q26">
        <v>-5.29805663665799E-3</v>
      </c>
      <c r="R26" t="s">
        <v>3</v>
      </c>
      <c r="S26" t="s">
        <v>3</v>
      </c>
      <c r="T26" t="s">
        <v>3</v>
      </c>
      <c r="U26" t="s">
        <v>3</v>
      </c>
      <c r="V26" t="s">
        <v>3</v>
      </c>
      <c r="W26" t="s">
        <v>3</v>
      </c>
      <c r="X26" t="s">
        <v>3</v>
      </c>
      <c r="Y26" t="s">
        <v>3</v>
      </c>
      <c r="Z26" t="s">
        <v>3</v>
      </c>
      <c r="AA26" t="s">
        <v>3</v>
      </c>
      <c r="AB26" t="s">
        <v>3</v>
      </c>
      <c r="AC26" t="s">
        <v>3</v>
      </c>
      <c r="AD26" t="s">
        <v>3</v>
      </c>
      <c r="AE26" t="s">
        <v>3</v>
      </c>
      <c r="AF26" t="s">
        <v>3</v>
      </c>
      <c r="AG26" t="s">
        <v>3</v>
      </c>
      <c r="AH26" t="s">
        <v>3</v>
      </c>
      <c r="AI26" t="s">
        <v>3</v>
      </c>
      <c r="AJ26" t="s">
        <v>3</v>
      </c>
      <c r="AK26" t="s">
        <v>3</v>
      </c>
      <c r="AL26" t="s">
        <v>3</v>
      </c>
    </row>
    <row r="27" spans="1:38">
      <c r="A27" s="69"/>
      <c r="B27">
        <f t="shared" si="1"/>
        <v>25</v>
      </c>
      <c r="C27">
        <v>-1.42616819338173E-2</v>
      </c>
      <c r="D27">
        <v>4.2604354898845899E-4</v>
      </c>
      <c r="E27">
        <v>1.13536827786841E-2</v>
      </c>
      <c r="F27">
        <v>8.47491436750877E-3</v>
      </c>
      <c r="G27">
        <v>-1.8765365109522399E-4</v>
      </c>
      <c r="H27">
        <v>7.5456230026581103E-3</v>
      </c>
      <c r="I27">
        <v>1.65700408506054E-2</v>
      </c>
      <c r="J27">
        <v>1.6371091333861099E-2</v>
      </c>
      <c r="K27">
        <v>3.3838081600183201E-3</v>
      </c>
      <c r="L27">
        <v>6.4493803804678701E-3</v>
      </c>
      <c r="M27">
        <v>-5.0010525827169302E-4</v>
      </c>
      <c r="N27">
        <v>2.7321020288201102E-4</v>
      </c>
      <c r="O27">
        <v>-9.6062934850971206E-3</v>
      </c>
      <c r="P27">
        <v>3.3838081600183201E-3</v>
      </c>
      <c r="Q27">
        <v>6.3584457211166498E-3</v>
      </c>
      <c r="R27">
        <v>1.6147014749744601E-2</v>
      </c>
      <c r="S27" t="s">
        <v>3</v>
      </c>
      <c r="T27" t="s">
        <v>3</v>
      </c>
      <c r="U27" t="s">
        <v>3</v>
      </c>
      <c r="V27" t="s">
        <v>3</v>
      </c>
      <c r="W27" t="s">
        <v>3</v>
      </c>
      <c r="X27" t="s">
        <v>3</v>
      </c>
      <c r="Y27" t="s">
        <v>3</v>
      </c>
      <c r="Z27" t="s">
        <v>3</v>
      </c>
      <c r="AA27" t="s">
        <v>3</v>
      </c>
      <c r="AB27" t="s">
        <v>3</v>
      </c>
      <c r="AC27" t="s">
        <v>3</v>
      </c>
      <c r="AD27" t="s">
        <v>3</v>
      </c>
      <c r="AE27" t="s">
        <v>3</v>
      </c>
      <c r="AF27" t="s">
        <v>3</v>
      </c>
      <c r="AG27" t="s">
        <v>3</v>
      </c>
      <c r="AH27" t="s">
        <v>3</v>
      </c>
      <c r="AI27" t="s">
        <v>3</v>
      </c>
      <c r="AJ27" t="s">
        <v>3</v>
      </c>
      <c r="AK27" t="s">
        <v>3</v>
      </c>
      <c r="AL27" t="s">
        <v>3</v>
      </c>
    </row>
    <row r="28" spans="1:38">
      <c r="A28" s="69"/>
      <c r="B28">
        <f t="shared" si="1"/>
        <v>26</v>
      </c>
      <c r="C28">
        <v>-5.2238680046785601E-3</v>
      </c>
      <c r="D28">
        <v>5.0318019152041003E-2</v>
      </c>
      <c r="E28">
        <v>5.2946778566793098E-2</v>
      </c>
      <c r="F28">
        <v>1.15750658119524E-2</v>
      </c>
      <c r="G28">
        <v>1.62947348477967E-3</v>
      </c>
      <c r="H28">
        <v>-3.1740464122044898E-2</v>
      </c>
      <c r="I28">
        <v>-3.7248257320818302E-2</v>
      </c>
      <c r="J28">
        <v>5.9240018131287301E-3</v>
      </c>
      <c r="K28">
        <v>2.4278449950374099E-3</v>
      </c>
      <c r="L28">
        <v>-3.99693750731182E-2</v>
      </c>
      <c r="M28">
        <v>-4.2397220068155703E-2</v>
      </c>
      <c r="N28">
        <v>-2.4278449950374502E-3</v>
      </c>
      <c r="O28">
        <v>3.9969375073118103E-2</v>
      </c>
      <c r="P28">
        <v>4.2397220068155397E-2</v>
      </c>
      <c r="Q28">
        <v>2.4278449950374099E-3</v>
      </c>
      <c r="R28">
        <v>-2.70668777033903E-2</v>
      </c>
      <c r="S28">
        <v>-8.5906890251842796E-2</v>
      </c>
      <c r="T28" t="s">
        <v>3</v>
      </c>
      <c r="U28" t="s">
        <v>3</v>
      </c>
      <c r="V28" t="s">
        <v>3</v>
      </c>
      <c r="W28" t="s">
        <v>3</v>
      </c>
      <c r="X28" t="s">
        <v>3</v>
      </c>
      <c r="Y28" t="s">
        <v>3</v>
      </c>
      <c r="Z28" t="s">
        <v>3</v>
      </c>
      <c r="AA28" t="s">
        <v>3</v>
      </c>
      <c r="AB28" t="s">
        <v>3</v>
      </c>
      <c r="AC28" t="s">
        <v>3</v>
      </c>
      <c r="AD28" t="s">
        <v>3</v>
      </c>
      <c r="AE28" t="s">
        <v>3</v>
      </c>
      <c r="AF28" t="s">
        <v>3</v>
      </c>
      <c r="AG28" t="s">
        <v>3</v>
      </c>
      <c r="AH28" t="s">
        <v>3</v>
      </c>
      <c r="AI28" t="s">
        <v>3</v>
      </c>
      <c r="AJ28" t="s">
        <v>3</v>
      </c>
      <c r="AK28" t="s">
        <v>3</v>
      </c>
      <c r="AL28" t="s">
        <v>3</v>
      </c>
    </row>
    <row r="29" spans="1:38">
      <c r="A29" s="69"/>
      <c r="B29">
        <f t="shared" si="1"/>
        <v>27</v>
      </c>
      <c r="C29">
        <v>1.28702554240552E-2</v>
      </c>
      <c r="D29">
        <v>5.6706725249747198E-3</v>
      </c>
      <c r="E29">
        <v>7.3818850157207098E-3</v>
      </c>
      <c r="F29">
        <v>1.7726143953786699E-2</v>
      </c>
      <c r="G29">
        <v>2.5789951821961001E-2</v>
      </c>
      <c r="H29">
        <v>2.7578485898477299E-2</v>
      </c>
      <c r="I29">
        <v>1.04344827660695E-2</v>
      </c>
      <c r="J29">
        <v>-1.79916265268136E-2</v>
      </c>
      <c r="K29">
        <v>-2.9074953625938E-2</v>
      </c>
      <c r="L29">
        <v>-1.02982863020576E-2</v>
      </c>
      <c r="M29">
        <v>3.6613618400758503E-4</v>
      </c>
      <c r="N29">
        <v>1.8316503199596399E-3</v>
      </c>
      <c r="O29">
        <v>8.8834434288811402E-3</v>
      </c>
      <c r="P29">
        <v>1.36259990186755E-2</v>
      </c>
      <c r="Q29">
        <v>7.4716004241022803E-3</v>
      </c>
      <c r="R29">
        <v>2.1951065299213998E-3</v>
      </c>
      <c r="S29">
        <v>2.3272332506852201E-3</v>
      </c>
      <c r="T29">
        <v>1.7879040301010798E-2</v>
      </c>
      <c r="U29">
        <v>7.0526697700492996E-3</v>
      </c>
      <c r="V29">
        <v>-1.22469998585676E-2</v>
      </c>
      <c r="W29">
        <v>-4.6711866564808002E-3</v>
      </c>
      <c r="X29">
        <v>6.1557234257058301E-3</v>
      </c>
      <c r="Y29">
        <v>1.3930400740987101E-2</v>
      </c>
      <c r="Z29">
        <v>4.8624909353527602E-3</v>
      </c>
      <c r="AA29">
        <v>-1.3623225507519E-3</v>
      </c>
      <c r="AB29">
        <v>9.9082026469112395E-3</v>
      </c>
      <c r="AC29">
        <v>1.2789067397151599E-2</v>
      </c>
      <c r="AD29">
        <v>8.7329151679053692E-3</v>
      </c>
      <c r="AE29">
        <v>-2.6520238003285901E-2</v>
      </c>
      <c r="AF29">
        <v>-5.2093452740247001E-2</v>
      </c>
      <c r="AG29">
        <v>-3.93805457261866E-2</v>
      </c>
      <c r="AH29">
        <v>-8.5283342271809601E-3</v>
      </c>
      <c r="AI29">
        <v>7.3346257796700403E-3</v>
      </c>
      <c r="AJ29">
        <v>3.1914026759758598E-3</v>
      </c>
      <c r="AK29">
        <v>9.4217434030847407E-3</v>
      </c>
      <c r="AL29">
        <v>1.5625073642040799E-2</v>
      </c>
    </row>
    <row r="30" spans="1:38">
      <c r="A30" s="69"/>
      <c r="B30">
        <f t="shared" si="1"/>
        <v>28</v>
      </c>
      <c r="C30">
        <v>1.42526988022027E-2</v>
      </c>
      <c r="D30">
        <v>1.3920149829901401E-2</v>
      </c>
      <c r="E30">
        <v>4.8736365947089702E-3</v>
      </c>
      <c r="F30">
        <v>3.0826721334293902E-3</v>
      </c>
      <c r="G30">
        <v>-4.5551308138364697E-3</v>
      </c>
      <c r="H30">
        <v>-6.6633086640646103E-3</v>
      </c>
      <c r="I30">
        <v>-7.8315486784793897E-3</v>
      </c>
      <c r="J30">
        <v>-1.89058937281982E-2</v>
      </c>
      <c r="K30">
        <v>-3.4407678383052198E-2</v>
      </c>
      <c r="L30">
        <v>-2.14422662541272E-2</v>
      </c>
      <c r="M30">
        <v>2.63743988042292E-3</v>
      </c>
      <c r="N30">
        <v>3.0448738864600498E-2</v>
      </c>
      <c r="O30">
        <v>1.12633978478334E-2</v>
      </c>
      <c r="P30">
        <v>-8.6078174690749597E-3</v>
      </c>
      <c r="Q30">
        <v>-3.7902781497092101E-3</v>
      </c>
      <c r="R30">
        <v>-5.4088361970255699E-4</v>
      </c>
      <c r="S30">
        <v>7.3346257796700403E-3</v>
      </c>
      <c r="T30">
        <v>3.1914026759758598E-3</v>
      </c>
      <c r="U30">
        <v>-4.1432231036943401E-3</v>
      </c>
      <c r="V30">
        <v>-7.3346257796702901E-3</v>
      </c>
      <c r="W30">
        <v>-3.1914026759760098E-3</v>
      </c>
      <c r="X30">
        <v>4.1432231036941302E-3</v>
      </c>
      <c r="Y30">
        <v>7.3346257796700403E-3</v>
      </c>
      <c r="Z30">
        <v>3.1914026759758598E-3</v>
      </c>
      <c r="AA30">
        <v>9.4217434030847407E-3</v>
      </c>
      <c r="AB30">
        <v>1.5625073642040799E-2</v>
      </c>
      <c r="AC30" t="s">
        <v>3</v>
      </c>
      <c r="AD30" t="s">
        <v>3</v>
      </c>
      <c r="AE30" t="s">
        <v>3</v>
      </c>
      <c r="AF30" t="s">
        <v>3</v>
      </c>
      <c r="AG30" t="s">
        <v>3</v>
      </c>
      <c r="AH30" t="s">
        <v>3</v>
      </c>
      <c r="AI30" t="s">
        <v>3</v>
      </c>
      <c r="AJ30" t="s">
        <v>3</v>
      </c>
      <c r="AK30" t="s">
        <v>3</v>
      </c>
      <c r="AL30" t="s">
        <v>3</v>
      </c>
    </row>
    <row r="31" spans="1:38">
      <c r="A31" s="69"/>
      <c r="B31">
        <f t="shared" si="1"/>
        <v>29</v>
      </c>
      <c r="C31">
        <v>-1.1201241137629701E-3</v>
      </c>
      <c r="D31">
        <v>1.39919712930562E-2</v>
      </c>
      <c r="E31">
        <v>2.1034261227461999E-2</v>
      </c>
      <c r="F31">
        <v>1.8581113021452201E-2</v>
      </c>
      <c r="G31">
        <v>6.7559702239708098E-3</v>
      </c>
      <c r="H31">
        <v>-6.8113651345176399E-3</v>
      </c>
      <c r="I31">
        <v>-5.9369603617013397E-3</v>
      </c>
      <c r="J31">
        <v>1.10303489200172E-2</v>
      </c>
      <c r="K31">
        <v>2.3186552122807898E-2</v>
      </c>
      <c r="L31">
        <v>1.6273303214415499E-2</v>
      </c>
      <c r="M31">
        <v>2.8906726602349699E-3</v>
      </c>
      <c r="N31">
        <v>4.3884019094377596E-3</v>
      </c>
      <c r="O31">
        <v>7.7475652975750701E-3</v>
      </c>
      <c r="P31">
        <v>3.3298015194173302E-3</v>
      </c>
      <c r="Q31">
        <v>1.02678968998692E-2</v>
      </c>
      <c r="R31">
        <v>1.81340241336326E-2</v>
      </c>
      <c r="S31">
        <v>2.8660171685096599E-2</v>
      </c>
      <c r="T31">
        <v>1.4137304327177601E-2</v>
      </c>
      <c r="U31">
        <v>-1.3445645699531701E-2</v>
      </c>
      <c r="V31">
        <v>-2.02818650357512E-2</v>
      </c>
      <c r="W31">
        <v>-6.9385944385945801E-3</v>
      </c>
      <c r="X31">
        <v>1.6676603930489701E-2</v>
      </c>
      <c r="Y31">
        <v>2.1435664939550798E-2</v>
      </c>
      <c r="Z31">
        <v>1.25813313313313E-2</v>
      </c>
      <c r="AA31">
        <v>-8.8543336082196802E-3</v>
      </c>
      <c r="AB31">
        <v>-2.1435664939551E-2</v>
      </c>
      <c r="AC31">
        <v>-1.2581331331331399E-2</v>
      </c>
      <c r="AD31">
        <v>8.8543336082194096E-3</v>
      </c>
      <c r="AE31">
        <v>2.1435664939550798E-2</v>
      </c>
      <c r="AF31">
        <v>1.25813313313313E-2</v>
      </c>
      <c r="AG31">
        <v>1.59257471757468E-3</v>
      </c>
      <c r="AH31">
        <v>-7.4669312169313102E-3</v>
      </c>
      <c r="AI31" t="s">
        <v>3</v>
      </c>
      <c r="AJ31" t="s">
        <v>3</v>
      </c>
      <c r="AK31" t="s">
        <v>3</v>
      </c>
      <c r="AL31" t="s">
        <v>3</v>
      </c>
    </row>
    <row r="32" spans="1:38">
      <c r="A32" s="69"/>
      <c r="B32">
        <f t="shared" si="1"/>
        <v>30</v>
      </c>
      <c r="C32">
        <v>1.81338474078214E-2</v>
      </c>
      <c r="D32">
        <v>1.50981624413698E-2</v>
      </c>
      <c r="E32">
        <v>8.8417268169750304E-3</v>
      </c>
      <c r="F32">
        <v>-3.3549511439631102E-3</v>
      </c>
      <c r="G32">
        <v>-2.9374187016787401E-3</v>
      </c>
      <c r="H32">
        <v>1.2499535333258601E-3</v>
      </c>
      <c r="I32">
        <v>7.9725478478654705E-3</v>
      </c>
      <c r="J32">
        <v>1.9017676281752799E-2</v>
      </c>
      <c r="K32">
        <v>1.79984305880821E-2</v>
      </c>
      <c r="L32">
        <v>1.28030575892891E-2</v>
      </c>
      <c r="M32">
        <v>1.11775831433811E-3</v>
      </c>
      <c r="N32">
        <v>-1.1318667114840499E-2</v>
      </c>
      <c r="O32">
        <v>-2.24702588275765E-2</v>
      </c>
      <c r="P32">
        <v>-3.1176722925940199E-3</v>
      </c>
      <c r="Q32">
        <v>3.3606680382666503E-2</v>
      </c>
      <c r="R32">
        <v>3.5379940304867998E-2</v>
      </c>
      <c r="S32">
        <v>1.5748086724253301E-2</v>
      </c>
      <c r="T32">
        <v>-3.7651414506953098E-4</v>
      </c>
      <c r="U32">
        <v>5.9093380018225203E-4</v>
      </c>
      <c r="V32">
        <v>-5.5698791006043302E-3</v>
      </c>
      <c r="W32">
        <v>-3.1770106842478798E-3</v>
      </c>
      <c r="X32">
        <v>1.87402051298158E-2</v>
      </c>
      <c r="Y32">
        <v>2.25436545860398E-2</v>
      </c>
      <c r="Z32">
        <v>-4.6734484943582498E-3</v>
      </c>
      <c r="AA32">
        <v>-1.77039932101275E-2</v>
      </c>
      <c r="AB32">
        <v>-1.30305447157694E-2</v>
      </c>
      <c r="AC32">
        <v>4.6734484943578899E-3</v>
      </c>
      <c r="AD32">
        <v>1.7703993210127299E-2</v>
      </c>
      <c r="AE32">
        <v>1.30305447157694E-2</v>
      </c>
      <c r="AF32">
        <v>-4.6734484943582498E-3</v>
      </c>
      <c r="AG32">
        <v>-1.77039932101275E-2</v>
      </c>
      <c r="AH32">
        <v>-1.0024743561719099E-2</v>
      </c>
      <c r="AI32">
        <v>7.1318532464690002E-3</v>
      </c>
      <c r="AJ32" t="s">
        <v>3</v>
      </c>
      <c r="AK32" t="s">
        <v>3</v>
      </c>
      <c r="AL32" t="s">
        <v>3</v>
      </c>
    </row>
    <row r="33" spans="1:38">
      <c r="A33" s="69"/>
      <c r="B33">
        <f t="shared" si="1"/>
        <v>31</v>
      </c>
      <c r="C33">
        <v>1.50393114378159E-2</v>
      </c>
      <c r="D33">
        <v>3.7169450764089102E-3</v>
      </c>
      <c r="E33">
        <v>-2.00298204202285E-3</v>
      </c>
      <c r="F33">
        <v>1.0384731305447301E-2</v>
      </c>
      <c r="G33">
        <v>1.29017544931114E-2</v>
      </c>
      <c r="H33">
        <v>1.69902528940543E-2</v>
      </c>
      <c r="I33">
        <v>8.1987199024685393E-3</v>
      </c>
      <c r="J33">
        <v>2.00088314842411E-3</v>
      </c>
      <c r="K33">
        <v>-8.1987199024687301E-3</v>
      </c>
      <c r="L33">
        <v>-2.00088314842428E-3</v>
      </c>
      <c r="M33">
        <v>1.3862502609061101E-2</v>
      </c>
      <c r="N33">
        <v>2.3528051612501901E-2</v>
      </c>
      <c r="O33" t="s">
        <v>3</v>
      </c>
      <c r="P33" t="s">
        <v>3</v>
      </c>
      <c r="Q33" t="s">
        <v>3</v>
      </c>
      <c r="R33" t="s">
        <v>3</v>
      </c>
      <c r="S33" t="s">
        <v>3</v>
      </c>
      <c r="T33" t="s">
        <v>3</v>
      </c>
      <c r="U33" t="s">
        <v>3</v>
      </c>
      <c r="V33" t="s">
        <v>3</v>
      </c>
      <c r="W33" t="s">
        <v>3</v>
      </c>
      <c r="X33" t="s">
        <v>3</v>
      </c>
      <c r="Y33" t="s">
        <v>3</v>
      </c>
      <c r="Z33" t="s">
        <v>3</v>
      </c>
      <c r="AA33" t="s">
        <v>3</v>
      </c>
      <c r="AB33" t="s">
        <v>3</v>
      </c>
      <c r="AC33" t="s">
        <v>3</v>
      </c>
      <c r="AD33" t="s">
        <v>3</v>
      </c>
      <c r="AE33" t="s">
        <v>3</v>
      </c>
      <c r="AF33" t="s">
        <v>3</v>
      </c>
      <c r="AG33" t="s">
        <v>3</v>
      </c>
      <c r="AH33" t="s">
        <v>3</v>
      </c>
      <c r="AI33" t="s">
        <v>3</v>
      </c>
      <c r="AJ33" t="s">
        <v>3</v>
      </c>
      <c r="AK33" t="s">
        <v>3</v>
      </c>
      <c r="AL33" t="s">
        <v>3</v>
      </c>
    </row>
    <row r="34" spans="1:38">
      <c r="A34" s="69"/>
      <c r="B34">
        <f t="shared" si="1"/>
        <v>32</v>
      </c>
      <c r="C34">
        <v>4.84875090545192E-2</v>
      </c>
      <c r="D34">
        <v>5.2262221728522101E-2</v>
      </c>
      <c r="E34">
        <v>3.1818257219809402E-2</v>
      </c>
      <c r="F34">
        <v>1.5679895720159299E-2</v>
      </c>
      <c r="G34">
        <v>9.2875477729318298E-3</v>
      </c>
      <c r="H34">
        <v>2.4637265338467999E-3</v>
      </c>
      <c r="I34">
        <v>-9.05815987484891E-3</v>
      </c>
      <c r="J34">
        <v>-1.54607301263401E-2</v>
      </c>
      <c r="K34">
        <v>3.7350339508611498E-3</v>
      </c>
      <c r="L34">
        <v>-1.3900072830249299E-2</v>
      </c>
      <c r="M34">
        <v>-4.3839082475860401E-2</v>
      </c>
      <c r="N34">
        <v>-2.3267051852810201E-2</v>
      </c>
      <c r="O34">
        <v>3.0367059695399299E-2</v>
      </c>
      <c r="P34">
        <v>6.3658118258085206E-2</v>
      </c>
      <c r="Q34">
        <v>3.2196360908908997E-2</v>
      </c>
      <c r="R34" t="s">
        <v>3</v>
      </c>
      <c r="S34" t="s">
        <v>3</v>
      </c>
      <c r="T34" t="s">
        <v>3</v>
      </c>
      <c r="U34" t="s">
        <v>3</v>
      </c>
      <c r="V34" t="s">
        <v>3</v>
      </c>
      <c r="W34" t="s">
        <v>3</v>
      </c>
      <c r="X34" t="s">
        <v>3</v>
      </c>
      <c r="Y34" t="s">
        <v>3</v>
      </c>
      <c r="Z34" t="s">
        <v>3</v>
      </c>
      <c r="AA34" t="s">
        <v>3</v>
      </c>
      <c r="AB34" t="s">
        <v>3</v>
      </c>
      <c r="AC34" t="s">
        <v>3</v>
      </c>
      <c r="AD34" t="s">
        <v>3</v>
      </c>
      <c r="AE34" t="s">
        <v>3</v>
      </c>
      <c r="AF34" t="s">
        <v>3</v>
      </c>
      <c r="AG34" t="s">
        <v>3</v>
      </c>
      <c r="AH34" t="s">
        <v>3</v>
      </c>
      <c r="AI34" t="s">
        <v>3</v>
      </c>
      <c r="AJ34" t="s">
        <v>3</v>
      </c>
      <c r="AK34" t="s">
        <v>3</v>
      </c>
      <c r="AL34" t="s">
        <v>3</v>
      </c>
    </row>
    <row r="35" spans="1:38">
      <c r="A35" s="69"/>
      <c r="B35">
        <f t="shared" si="1"/>
        <v>33</v>
      </c>
      <c r="C35">
        <v>-2.72600666816993E-3</v>
      </c>
      <c r="D35">
        <v>9.5590949523804199E-3</v>
      </c>
      <c r="E35">
        <v>1.4645827514689701E-2</v>
      </c>
      <c r="F35">
        <v>1.31635499016374E-2</v>
      </c>
      <c r="G35">
        <v>5.4158248065033403E-3</v>
      </c>
      <c r="H35">
        <v>9.5113870116045208E-3</v>
      </c>
      <c r="I35">
        <v>1.37965334289333E-2</v>
      </c>
      <c r="J35">
        <v>1.6090292860899201E-3</v>
      </c>
      <c r="K35">
        <v>-6.01474978398241E-3</v>
      </c>
      <c r="L35">
        <v>6.68799539095588E-3</v>
      </c>
      <c r="M35">
        <v>2.7293315894541099E-2</v>
      </c>
      <c r="N35">
        <v>2.0488155453796099E-2</v>
      </c>
      <c r="O35">
        <v>1.66495447793443E-2</v>
      </c>
      <c r="P35">
        <v>6.55585913782618E-3</v>
      </c>
      <c r="Q35">
        <v>7.0791714636267902E-3</v>
      </c>
      <c r="R35">
        <v>-5.1620246505200904E-3</v>
      </c>
      <c r="S35" t="s">
        <v>3</v>
      </c>
      <c r="T35" t="s">
        <v>3</v>
      </c>
      <c r="U35" t="s">
        <v>3</v>
      </c>
      <c r="V35" t="s">
        <v>3</v>
      </c>
      <c r="W35" t="s">
        <v>3</v>
      </c>
      <c r="X35" t="s">
        <v>3</v>
      </c>
      <c r="Y35" t="s">
        <v>3</v>
      </c>
      <c r="Z35" t="s">
        <v>3</v>
      </c>
      <c r="AA35" t="s">
        <v>3</v>
      </c>
      <c r="AB35" t="s">
        <v>3</v>
      </c>
      <c r="AC35" t="s">
        <v>3</v>
      </c>
      <c r="AD35" t="s">
        <v>3</v>
      </c>
      <c r="AE35" t="s">
        <v>3</v>
      </c>
      <c r="AF35" t="s">
        <v>3</v>
      </c>
      <c r="AG35" t="s">
        <v>3</v>
      </c>
      <c r="AH35" t="s">
        <v>3</v>
      </c>
      <c r="AI35" t="s">
        <v>3</v>
      </c>
      <c r="AJ35" t="s">
        <v>3</v>
      </c>
      <c r="AK35" t="s">
        <v>3</v>
      </c>
      <c r="AL35" t="s">
        <v>3</v>
      </c>
    </row>
    <row r="36" spans="1:38">
      <c r="A36" s="69"/>
      <c r="B36">
        <f t="shared" si="1"/>
        <v>34</v>
      </c>
      <c r="C36">
        <v>2.9505066382746501E-2</v>
      </c>
      <c r="D36">
        <v>4.0628693431207702E-2</v>
      </c>
      <c r="E36">
        <v>3.0190936277892599E-2</v>
      </c>
      <c r="F36">
        <v>9.7525277960059994E-3</v>
      </c>
      <c r="G36">
        <v>-5.6531277821167897E-3</v>
      </c>
      <c r="H36">
        <v>4.8588946864274096E-3</v>
      </c>
      <c r="I36">
        <v>9.9691298828962407E-3</v>
      </c>
      <c r="J36">
        <v>1.5770274855785402E-2</v>
      </c>
      <c r="K36" t="s">
        <v>3</v>
      </c>
      <c r="L36" t="s">
        <v>3</v>
      </c>
      <c r="M36" t="s">
        <v>3</v>
      </c>
      <c r="N36" t="s">
        <v>3</v>
      </c>
      <c r="O36" t="s">
        <v>3</v>
      </c>
      <c r="P36" t="s">
        <v>3</v>
      </c>
      <c r="Q36" t="s">
        <v>3</v>
      </c>
      <c r="R36" t="s">
        <v>3</v>
      </c>
      <c r="S36" t="s">
        <v>3</v>
      </c>
      <c r="T36" t="s">
        <v>3</v>
      </c>
      <c r="U36" t="s">
        <v>3</v>
      </c>
      <c r="V36" t="s">
        <v>3</v>
      </c>
      <c r="W36" t="s">
        <v>3</v>
      </c>
      <c r="X36" t="s">
        <v>3</v>
      </c>
      <c r="Y36" t="s">
        <v>3</v>
      </c>
      <c r="Z36" t="s">
        <v>3</v>
      </c>
      <c r="AA36" t="s">
        <v>3</v>
      </c>
      <c r="AB36" t="s">
        <v>3</v>
      </c>
      <c r="AC36" t="s">
        <v>3</v>
      </c>
      <c r="AD36" t="s">
        <v>3</v>
      </c>
      <c r="AE36" t="s">
        <v>3</v>
      </c>
      <c r="AF36" t="s">
        <v>3</v>
      </c>
      <c r="AG36" t="s">
        <v>3</v>
      </c>
      <c r="AH36" t="s">
        <v>3</v>
      </c>
      <c r="AI36" t="s">
        <v>3</v>
      </c>
      <c r="AJ36" t="s">
        <v>3</v>
      </c>
      <c r="AK36" t="s">
        <v>3</v>
      </c>
      <c r="AL36" t="s">
        <v>3</v>
      </c>
    </row>
    <row r="37" spans="1:38">
      <c r="A37" s="69"/>
      <c r="B37">
        <f t="shared" si="1"/>
        <v>35</v>
      </c>
      <c r="C37">
        <v>2.5293269531290099E-2</v>
      </c>
      <c r="D37">
        <v>2.6032218454391499E-2</v>
      </c>
      <c r="E37">
        <v>8.3598043700438395E-3</v>
      </c>
      <c r="F37">
        <v>-5.3837451725541798E-3</v>
      </c>
      <c r="G37">
        <v>-4.6487287007891797E-3</v>
      </c>
      <c r="H37">
        <v>-4.8938550606888098E-3</v>
      </c>
      <c r="I37">
        <v>-1.5922447516672999E-2</v>
      </c>
      <c r="J37">
        <v>-1.59131733827679E-2</v>
      </c>
      <c r="K37">
        <v>6.6767983599575502E-3</v>
      </c>
      <c r="L37">
        <v>1.28722300095222E-3</v>
      </c>
      <c r="M37">
        <v>-1.8336886993603502E-2</v>
      </c>
      <c r="N37">
        <v>-3.0765888491431002E-2</v>
      </c>
      <c r="O37">
        <v>-2.6441333322413899E-2</v>
      </c>
      <c r="P37">
        <v>-5.7472661753887704E-3</v>
      </c>
      <c r="Q37" t="s">
        <v>3</v>
      </c>
      <c r="R37" t="s">
        <v>3</v>
      </c>
      <c r="S37" t="s">
        <v>3</v>
      </c>
      <c r="T37" t="s">
        <v>3</v>
      </c>
      <c r="U37" t="s">
        <v>3</v>
      </c>
      <c r="V37" t="s">
        <v>3</v>
      </c>
      <c r="W37" t="s">
        <v>3</v>
      </c>
      <c r="X37" t="s">
        <v>3</v>
      </c>
      <c r="Y37" t="s">
        <v>3</v>
      </c>
      <c r="Z37" t="s">
        <v>3</v>
      </c>
      <c r="AA37" t="s">
        <v>3</v>
      </c>
      <c r="AB37" t="s">
        <v>3</v>
      </c>
      <c r="AC37" t="s">
        <v>3</v>
      </c>
      <c r="AD37" t="s">
        <v>3</v>
      </c>
      <c r="AE37" t="s">
        <v>3</v>
      </c>
      <c r="AF37" t="s">
        <v>3</v>
      </c>
      <c r="AG37" t="s">
        <v>3</v>
      </c>
      <c r="AH37" t="s">
        <v>3</v>
      </c>
      <c r="AI37" t="s">
        <v>3</v>
      </c>
      <c r="AJ37" t="s">
        <v>3</v>
      </c>
      <c r="AK37" t="s">
        <v>3</v>
      </c>
      <c r="AL37" t="s">
        <v>3</v>
      </c>
    </row>
    <row r="38" spans="1:38">
      <c r="A38" s="69"/>
      <c r="B38">
        <f t="shared" si="1"/>
        <v>36</v>
      </c>
      <c r="C38">
        <v>6.7524324719602097E-3</v>
      </c>
      <c r="D38">
        <v>-4.8078238296484698E-3</v>
      </c>
      <c r="E38">
        <v>3.7412416525121401E-4</v>
      </c>
      <c r="F38">
        <v>4.63062431225977E-3</v>
      </c>
      <c r="G38">
        <v>2.4145580277052402E-2</v>
      </c>
      <c r="H38">
        <v>2.4215725252838601E-2</v>
      </c>
      <c r="I38">
        <v>2.29379851522908E-3</v>
      </c>
      <c r="J38">
        <v>-3.91641613357768E-3</v>
      </c>
      <c r="K38">
        <v>-5.0576423017786596E-3</v>
      </c>
      <c r="L38">
        <v>2.4527934374258598E-3</v>
      </c>
      <c r="M38" t="s">
        <v>3</v>
      </c>
      <c r="N38" t="s">
        <v>3</v>
      </c>
      <c r="O38" t="s">
        <v>3</v>
      </c>
      <c r="P38" t="s">
        <v>3</v>
      </c>
      <c r="Q38" t="s">
        <v>3</v>
      </c>
      <c r="R38" t="s">
        <v>3</v>
      </c>
      <c r="S38" t="s">
        <v>3</v>
      </c>
      <c r="T38" t="s">
        <v>3</v>
      </c>
      <c r="U38" t="s">
        <v>3</v>
      </c>
      <c r="V38" t="s">
        <v>3</v>
      </c>
      <c r="W38" t="s">
        <v>3</v>
      </c>
      <c r="X38" t="s">
        <v>3</v>
      </c>
      <c r="Y38" t="s">
        <v>3</v>
      </c>
      <c r="Z38" t="s">
        <v>3</v>
      </c>
      <c r="AA38" t="s">
        <v>3</v>
      </c>
      <c r="AB38" t="s">
        <v>3</v>
      </c>
      <c r="AC38" t="s">
        <v>3</v>
      </c>
      <c r="AD38" t="s">
        <v>3</v>
      </c>
      <c r="AE38" t="s">
        <v>3</v>
      </c>
      <c r="AF38" t="s">
        <v>3</v>
      </c>
      <c r="AG38" t="s">
        <v>3</v>
      </c>
      <c r="AH38" t="s">
        <v>3</v>
      </c>
      <c r="AI38" t="s">
        <v>3</v>
      </c>
      <c r="AJ38" t="s">
        <v>3</v>
      </c>
      <c r="AK38" t="s">
        <v>3</v>
      </c>
      <c r="AL38" t="s">
        <v>3</v>
      </c>
    </row>
    <row r="39" spans="1:38">
      <c r="A39" s="69"/>
      <c r="B39">
        <f t="shared" si="1"/>
        <v>37</v>
      </c>
      <c r="C39">
        <v>3.1716776801916001E-2</v>
      </c>
      <c r="D39">
        <v>2.2677431237987999E-2</v>
      </c>
      <c r="E39">
        <v>1.11949743796942E-2</v>
      </c>
      <c r="F39">
        <v>4.2121718624848897E-2</v>
      </c>
      <c r="G39">
        <v>4.1414124575877002E-2</v>
      </c>
      <c r="H39">
        <v>7.5757892344113396E-3</v>
      </c>
      <c r="I39">
        <v>-8.6936560237704293E-3</v>
      </c>
      <c r="J39">
        <v>-2.4687727380997599E-3</v>
      </c>
      <c r="K39">
        <v>2.4739455512369402E-3</v>
      </c>
      <c r="L39">
        <v>-4.2870407605663198E-3</v>
      </c>
      <c r="M39">
        <v>-1.28707119975889E-2</v>
      </c>
      <c r="N39">
        <v>-1.3496398437779901E-2</v>
      </c>
      <c r="O39">
        <v>-1.5048432426358701E-2</v>
      </c>
      <c r="P39" t="s">
        <v>3</v>
      </c>
      <c r="Q39" t="s">
        <v>3</v>
      </c>
      <c r="R39" t="s">
        <v>3</v>
      </c>
      <c r="S39" t="s">
        <v>3</v>
      </c>
      <c r="T39" t="s">
        <v>3</v>
      </c>
      <c r="U39" t="s">
        <v>3</v>
      </c>
      <c r="V39" t="s">
        <v>3</v>
      </c>
      <c r="W39" t="s">
        <v>3</v>
      </c>
      <c r="X39" t="s">
        <v>3</v>
      </c>
      <c r="Y39" t="s">
        <v>3</v>
      </c>
      <c r="Z39" t="s">
        <v>3</v>
      </c>
      <c r="AA39" t="s">
        <v>3</v>
      </c>
      <c r="AB39" t="s">
        <v>3</v>
      </c>
      <c r="AC39" t="s">
        <v>3</v>
      </c>
      <c r="AD39" t="s">
        <v>3</v>
      </c>
      <c r="AE39" t="s">
        <v>3</v>
      </c>
      <c r="AF39" t="s">
        <v>3</v>
      </c>
      <c r="AG39" t="s">
        <v>3</v>
      </c>
      <c r="AH39" t="s">
        <v>3</v>
      </c>
      <c r="AI39" t="s">
        <v>3</v>
      </c>
      <c r="AJ39" t="s">
        <v>3</v>
      </c>
      <c r="AK39" t="s">
        <v>3</v>
      </c>
      <c r="AL39" t="s">
        <v>3</v>
      </c>
    </row>
    <row r="40" spans="1:38">
      <c r="A40" s="69"/>
      <c r="B40">
        <f t="shared" si="1"/>
        <v>38</v>
      </c>
      <c r="C40">
        <v>1.32050064261649E-2</v>
      </c>
      <c r="D40">
        <v>1.9969288488810299E-2</v>
      </c>
      <c r="E40">
        <v>8.5933111193971096E-3</v>
      </c>
      <c r="F40">
        <v>7.8640743750308592E-3</v>
      </c>
      <c r="G40">
        <v>1.00623647162493E-2</v>
      </c>
      <c r="H40">
        <v>-6.9191739583920799E-3</v>
      </c>
      <c r="I40">
        <v>-2.3202646604858299E-3</v>
      </c>
      <c r="J40">
        <v>4.91163176945876E-4</v>
      </c>
      <c r="K40">
        <v>2.33438013266112E-3</v>
      </c>
      <c r="L40">
        <v>-9.0410650373043307E-3</v>
      </c>
      <c r="M40">
        <v>-9.3106706290437494E-3</v>
      </c>
      <c r="N40" t="s">
        <v>3</v>
      </c>
      <c r="O40" t="s">
        <v>3</v>
      </c>
      <c r="P40" t="s">
        <v>3</v>
      </c>
      <c r="Q40" t="s">
        <v>3</v>
      </c>
      <c r="R40" t="s">
        <v>3</v>
      </c>
      <c r="S40" t="s">
        <v>3</v>
      </c>
      <c r="T40" t="s">
        <v>3</v>
      </c>
      <c r="U40" t="s">
        <v>3</v>
      </c>
      <c r="V40" t="s">
        <v>3</v>
      </c>
      <c r="W40" t="s">
        <v>3</v>
      </c>
      <c r="X40" t="s">
        <v>3</v>
      </c>
      <c r="Y40" t="s">
        <v>3</v>
      </c>
      <c r="Z40" t="s">
        <v>3</v>
      </c>
      <c r="AA40" t="s">
        <v>3</v>
      </c>
      <c r="AB40" t="s">
        <v>3</v>
      </c>
      <c r="AC40" t="s">
        <v>3</v>
      </c>
      <c r="AD40" t="s">
        <v>3</v>
      </c>
      <c r="AE40" t="s">
        <v>3</v>
      </c>
      <c r="AF40" t="s">
        <v>3</v>
      </c>
      <c r="AG40" t="s">
        <v>3</v>
      </c>
      <c r="AH40" t="s">
        <v>3</v>
      </c>
      <c r="AI40" t="s">
        <v>3</v>
      </c>
      <c r="AJ40" t="s">
        <v>3</v>
      </c>
      <c r="AK40" t="s">
        <v>3</v>
      </c>
      <c r="AL40" t="s">
        <v>3</v>
      </c>
    </row>
    <row r="41" spans="1:38">
      <c r="A41" s="44"/>
    </row>
    <row r="42" spans="1:38">
      <c r="A42" s="71" t="s">
        <v>54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</row>
    <row r="43" spans="1:38">
      <c r="B43" s="36" t="s">
        <v>55</v>
      </c>
      <c r="C43">
        <f>ROUND(AVERAGE(C3:C40)*100,2)</f>
        <v>1.06</v>
      </c>
      <c r="D43">
        <f t="shared" ref="D43:AL43" si="2">ROUND(AVERAGE(D3:D40)*100,2)</f>
        <v>1.25</v>
      </c>
      <c r="E43">
        <f t="shared" si="2"/>
        <v>0.9</v>
      </c>
      <c r="F43">
        <f t="shared" si="2"/>
        <v>0.65</v>
      </c>
      <c r="G43">
        <f t="shared" si="2"/>
        <v>0.71</v>
      </c>
      <c r="H43">
        <f t="shared" si="2"/>
        <v>0.49</v>
      </c>
      <c r="I43">
        <f t="shared" si="2"/>
        <v>0.1</v>
      </c>
      <c r="J43">
        <f t="shared" si="2"/>
        <v>-0.1</v>
      </c>
      <c r="K43">
        <f t="shared" si="2"/>
        <v>-0.23</v>
      </c>
      <c r="L43">
        <f t="shared" si="2"/>
        <v>-0.32</v>
      </c>
      <c r="M43">
        <f t="shared" si="2"/>
        <v>-0.44</v>
      </c>
      <c r="N43">
        <f t="shared" si="2"/>
        <v>0.13</v>
      </c>
      <c r="O43">
        <f t="shared" si="2"/>
        <v>0.45</v>
      </c>
      <c r="P43">
        <f t="shared" si="2"/>
        <v>0.77</v>
      </c>
      <c r="Q43">
        <f t="shared" si="2"/>
        <v>0.8</v>
      </c>
      <c r="R43">
        <f t="shared" si="2"/>
        <v>0.56999999999999995</v>
      </c>
      <c r="S43">
        <f t="shared" si="2"/>
        <v>-0.46</v>
      </c>
      <c r="T43">
        <f t="shared" si="2"/>
        <v>-0.41</v>
      </c>
      <c r="U43">
        <f t="shared" si="2"/>
        <v>-0.24</v>
      </c>
      <c r="V43">
        <f t="shared" si="2"/>
        <v>0.19</v>
      </c>
      <c r="W43">
        <f t="shared" si="2"/>
        <v>0.65</v>
      </c>
      <c r="X43">
        <f t="shared" si="2"/>
        <v>0.32</v>
      </c>
      <c r="Y43">
        <f t="shared" si="2"/>
        <v>0.18</v>
      </c>
      <c r="Z43">
        <f t="shared" si="2"/>
        <v>-0.34</v>
      </c>
      <c r="AA43">
        <f t="shared" si="2"/>
        <v>-0.42</v>
      </c>
      <c r="AB43">
        <f t="shared" si="2"/>
        <v>0</v>
      </c>
      <c r="AC43">
        <f t="shared" si="2"/>
        <v>-0.47</v>
      </c>
      <c r="AD43">
        <f t="shared" si="2"/>
        <v>0.16</v>
      </c>
      <c r="AE43">
        <f t="shared" si="2"/>
        <v>-0.03</v>
      </c>
      <c r="AF43">
        <f t="shared" si="2"/>
        <v>-0.84</v>
      </c>
      <c r="AG43">
        <f t="shared" si="2"/>
        <v>-1.39</v>
      </c>
      <c r="AH43">
        <f t="shared" si="2"/>
        <v>-0.56999999999999995</v>
      </c>
      <c r="AI43">
        <f t="shared" si="2"/>
        <v>0.49</v>
      </c>
      <c r="AJ43">
        <f t="shared" si="2"/>
        <v>0.02</v>
      </c>
      <c r="AK43">
        <f t="shared" si="2"/>
        <v>0.69</v>
      </c>
      <c r="AL43">
        <f t="shared" si="2"/>
        <v>1.42</v>
      </c>
    </row>
    <row r="44" spans="1:38">
      <c r="B44" s="36" t="s">
        <v>142</v>
      </c>
      <c r="C44">
        <f>ROUND((STDEV(C3:C40)*100)/SQRT(38),2)</f>
        <v>0.23</v>
      </c>
      <c r="D44">
        <f t="shared" ref="D44:J44" si="3">ROUND((STDEV(D3:D40)*100)/SQRT(38),2)</f>
        <v>0.25</v>
      </c>
      <c r="E44">
        <f t="shared" si="3"/>
        <v>0.3</v>
      </c>
      <c r="F44">
        <f t="shared" si="3"/>
        <v>0.28000000000000003</v>
      </c>
      <c r="G44">
        <f t="shared" si="3"/>
        <v>0.24</v>
      </c>
      <c r="H44">
        <f t="shared" si="3"/>
        <v>0.22</v>
      </c>
      <c r="I44">
        <f t="shared" si="3"/>
        <v>0.24</v>
      </c>
      <c r="J44">
        <f t="shared" si="3"/>
        <v>0.23</v>
      </c>
      <c r="K44">
        <f>ROUND((STDEV(K3:K40)*100)/SQRT(35),2)</f>
        <v>0.28999999999999998</v>
      </c>
      <c r="L44">
        <f>ROUND((STDEV(L3:L40)*100)/SQRT(34),2)</f>
        <v>0.28000000000000003</v>
      </c>
      <c r="M44">
        <f>ROUND((STDEV(M3:M40)*100)/SQRT(32),2)</f>
        <v>0.28999999999999998</v>
      </c>
      <c r="N44">
        <f>ROUND((STDEV(N3:N40)*100)/SQRT(28),2)</f>
        <v>0.32</v>
      </c>
      <c r="O44">
        <f>ROUND((STDEV(O3:O40)*100)/SQRT(26),2)</f>
        <v>0.33</v>
      </c>
      <c r="P44">
        <f>ROUND((STDEV(P3:P40)*100)/SQRT(24),2)</f>
        <v>0.34</v>
      </c>
      <c r="Q44">
        <f>ROUND((STDEV(Q3:Q40)*100)/SQRT(23),2)</f>
        <v>0.28999999999999998</v>
      </c>
      <c r="R44">
        <f>ROUND((STDEV(R3:R40)*100)/SQRT(18),2)</f>
        <v>0.4</v>
      </c>
      <c r="S44">
        <f>ROUND((STDEV(S3:S40)*100)/SQRT(16),2)</f>
        <v>0.76</v>
      </c>
      <c r="T44">
        <f>ROUND((STDEV(T3:T40)*100)/SQRT(15),2)</f>
        <v>0.48</v>
      </c>
      <c r="U44">
        <f>ROUND((STDEV(U3:U40)*100)/SQRT(15),2)</f>
        <v>0.36</v>
      </c>
      <c r="V44">
        <f>ROUND((STDEV(V3:V40)*100)/SQRT(15),2)</f>
        <v>0.55000000000000004</v>
      </c>
      <c r="W44">
        <f>ROUND((STDEV(W3:W40)*100)/SQRT(12),2)</f>
        <v>0.63</v>
      </c>
      <c r="X44">
        <f>ROUND((STDEV(X3:X40)*100)/SQRT(12),2)</f>
        <v>0.43</v>
      </c>
      <c r="Y44">
        <f>ROUND((STDEV(Y3:Y40)*100)/SQRT(11),2)</f>
        <v>0.54</v>
      </c>
      <c r="Z44">
        <f>ROUND((STDEV(Z3:Z40)*100)/SQRT(10),2)</f>
        <v>0.36</v>
      </c>
      <c r="AA44">
        <f>ROUND((STDEV(AA3:AA40)*100)/SQRT(10),2)</f>
        <v>0.45</v>
      </c>
      <c r="AB44">
        <f>ROUND((STDEV(AB3:AB40)*100)/SQRT(9),2)</f>
        <v>0.56000000000000005</v>
      </c>
      <c r="AC44">
        <f>ROUND((STDEV(AC3:AC40)*100)/SQRT(7),2)</f>
        <v>0.43</v>
      </c>
      <c r="AD44">
        <f>ROUND((STDEV(AD3:AD40)*100)/SQRT(7),2)</f>
        <v>0.57999999999999996</v>
      </c>
      <c r="AE44">
        <f>ROUND((STDEV(AE3:AE40)*100)/SQRT(6),2)</f>
        <v>0.75</v>
      </c>
      <c r="AF44">
        <f>ROUND((STDEV(AF3:AF40)*100)/SQRT(6),2)</f>
        <v>0.99</v>
      </c>
      <c r="AG44">
        <f>ROUND((STDEV(AG3:AG40)*100)/SQRT(5),2)</f>
        <v>0.89</v>
      </c>
      <c r="AH44">
        <f>ROUND((STDEV(AH3:AH40)*100)/SQRT(5),2)</f>
        <v>0.2</v>
      </c>
      <c r="AI44">
        <f>ROUND((STDEV(AI3:AI40)*100)/SQRT(4),2)</f>
        <v>0.55000000000000004</v>
      </c>
      <c r="AJ44">
        <f>ROUND((STDEV(AJ3:AJ40)*100)/SQRT(3),2)</f>
        <v>0.23</v>
      </c>
      <c r="AK44">
        <f>ROUND((STDEV(AK3:AK40)*100)/SQRT(3),2)</f>
        <v>0.5</v>
      </c>
      <c r="AL44">
        <f>ROUND((STDEV(AL3:AL40)*100)/SQRT(3),2)</f>
        <v>1.04</v>
      </c>
    </row>
  </sheetData>
  <mergeCells count="3">
    <mergeCell ref="A3:A40"/>
    <mergeCell ref="C1:AL1"/>
    <mergeCell ref="A42:AL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4"/>
  <sheetViews>
    <sheetView workbookViewId="0"/>
  </sheetViews>
  <sheetFormatPr defaultColWidth="10.6640625" defaultRowHeight="12.3"/>
  <sheetData>
    <row r="2" spans="1:41">
      <c r="A2" s="36" t="s">
        <v>156</v>
      </c>
      <c r="B2">
        <v>-9.7500000000000003E-2</v>
      </c>
      <c r="C2">
        <v>-9.2499999999999999E-2</v>
      </c>
      <c r="D2">
        <v>-8.7499999999999994E-2</v>
      </c>
      <c r="E2">
        <v>-8.2500000000000004E-2</v>
      </c>
      <c r="F2">
        <v>-7.7499999999999999E-2</v>
      </c>
      <c r="G2">
        <v>-7.2499999999999995E-2</v>
      </c>
      <c r="H2">
        <v>-6.7500000000000004E-2</v>
      </c>
      <c r="I2">
        <v>-6.25E-2</v>
      </c>
      <c r="J2">
        <v>-5.7500000000000002E-2</v>
      </c>
      <c r="K2">
        <v>-5.2499999999999998E-2</v>
      </c>
      <c r="L2">
        <v>-4.7500000000000001E-2</v>
      </c>
      <c r="M2">
        <v>-4.2500000000000003E-2</v>
      </c>
      <c r="N2">
        <v>-3.7499999999999999E-2</v>
      </c>
      <c r="O2">
        <v>-3.2500000000000001E-2</v>
      </c>
      <c r="P2">
        <v>-2.75E-2</v>
      </c>
      <c r="Q2">
        <v>-2.2499999999999999E-2</v>
      </c>
      <c r="R2">
        <v>-1.7500000000000002E-2</v>
      </c>
      <c r="S2">
        <v>-1.2500000000000001E-2</v>
      </c>
      <c r="T2" s="60">
        <v>-7.5000000000000101E-3</v>
      </c>
      <c r="U2" s="60">
        <v>-2.5000000000000001E-3</v>
      </c>
      <c r="V2" s="60">
        <v>2.5000000000000001E-3</v>
      </c>
      <c r="W2" s="60">
        <v>7.5000000000000101E-3</v>
      </c>
      <c r="X2">
        <v>1.2500000000000001E-2</v>
      </c>
      <c r="Y2">
        <v>1.7500000000000002E-2</v>
      </c>
      <c r="Z2">
        <v>2.2499999999999999E-2</v>
      </c>
      <c r="AA2">
        <v>2.75E-2</v>
      </c>
      <c r="AB2">
        <v>3.2500000000000001E-2</v>
      </c>
      <c r="AC2">
        <v>3.7499999999999999E-2</v>
      </c>
      <c r="AD2">
        <v>4.2500000000000003E-2</v>
      </c>
      <c r="AE2">
        <v>4.7500000000000001E-2</v>
      </c>
      <c r="AF2">
        <v>5.2499999999999998E-2</v>
      </c>
      <c r="AG2">
        <v>5.7500000000000002E-2</v>
      </c>
      <c r="AH2">
        <v>6.25E-2</v>
      </c>
      <c r="AI2">
        <v>6.7500000000000004E-2</v>
      </c>
      <c r="AJ2">
        <v>7.2499999999999995E-2</v>
      </c>
      <c r="AK2">
        <v>7.7499999999999999E-2</v>
      </c>
      <c r="AL2">
        <v>8.2500000000000004E-2</v>
      </c>
      <c r="AM2">
        <v>8.7499999999999994E-2</v>
      </c>
      <c r="AN2">
        <v>9.2499999999999999E-2</v>
      </c>
      <c r="AO2">
        <v>9.7500000000000003E-2</v>
      </c>
    </row>
    <row r="3" spans="1:41">
      <c r="A3" s="36" t="s">
        <v>157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1</v>
      </c>
      <c r="L3">
        <v>1</v>
      </c>
      <c r="M3">
        <v>3</v>
      </c>
      <c r="N3">
        <v>9</v>
      </c>
      <c r="O3">
        <v>11</v>
      </c>
      <c r="P3">
        <v>14</v>
      </c>
      <c r="Q3">
        <v>18</v>
      </c>
      <c r="R3">
        <v>25</v>
      </c>
      <c r="S3">
        <v>35</v>
      </c>
      <c r="T3" s="60">
        <v>78</v>
      </c>
      <c r="U3" s="60">
        <v>87</v>
      </c>
      <c r="V3" s="60">
        <v>102</v>
      </c>
      <c r="W3" s="60">
        <v>84</v>
      </c>
      <c r="X3">
        <v>77</v>
      </c>
      <c r="Y3">
        <v>70</v>
      </c>
      <c r="Z3">
        <v>31</v>
      </c>
      <c r="AA3">
        <v>14</v>
      </c>
      <c r="AB3">
        <v>17</v>
      </c>
      <c r="AC3">
        <v>5</v>
      </c>
      <c r="AD3">
        <v>5</v>
      </c>
      <c r="AE3">
        <v>3</v>
      </c>
      <c r="AF3">
        <v>4</v>
      </c>
      <c r="AG3">
        <v>0</v>
      </c>
      <c r="AH3">
        <v>1</v>
      </c>
      <c r="AI3">
        <v>0</v>
      </c>
      <c r="AJ3">
        <v>1</v>
      </c>
      <c r="AK3">
        <v>0</v>
      </c>
      <c r="AL3">
        <v>0</v>
      </c>
      <c r="AM3">
        <v>0</v>
      </c>
      <c r="AN3">
        <v>0</v>
      </c>
    </row>
    <row r="4" spans="1:41">
      <c r="T4" s="70" t="s">
        <v>158</v>
      </c>
      <c r="U4" s="70"/>
      <c r="V4" s="70"/>
      <c r="W4" s="70"/>
    </row>
  </sheetData>
  <mergeCells count="1">
    <mergeCell ref="T4:W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10"/>
  <sheetViews>
    <sheetView workbookViewId="0">
      <pane ySplit="2" topLeftCell="A3" activePane="bottomLeft" state="frozen"/>
      <selection pane="bottomLeft"/>
    </sheetView>
  </sheetViews>
  <sheetFormatPr defaultColWidth="12.6640625" defaultRowHeight="15" customHeight="1"/>
  <cols>
    <col min="1" max="1" width="3" customWidth="1"/>
    <col min="2" max="2" width="8.6640625" customWidth="1"/>
    <col min="3" max="3" width="14.5" customWidth="1"/>
    <col min="4" max="4" width="15.6640625" customWidth="1"/>
    <col min="5" max="26" width="14.5" customWidth="1"/>
  </cols>
  <sheetData>
    <row r="1" spans="1:9" ht="15.75" customHeight="1">
      <c r="A1" s="40"/>
      <c r="B1" s="40"/>
      <c r="C1" s="45" t="s">
        <v>144</v>
      </c>
      <c r="D1" s="46" t="s">
        <v>149</v>
      </c>
      <c r="E1" s="46" t="s">
        <v>150</v>
      </c>
      <c r="F1" s="35"/>
      <c r="G1" s="35"/>
      <c r="H1" s="26"/>
      <c r="I1" s="26"/>
    </row>
    <row r="2" spans="1:9" ht="15.75" customHeight="1">
      <c r="A2" s="40"/>
      <c r="B2" s="40">
        <v>1</v>
      </c>
      <c r="C2" s="41">
        <v>0.62556973995271903</v>
      </c>
      <c r="D2" s="41">
        <v>0.71938383105895798</v>
      </c>
      <c r="E2" s="41">
        <v>0.67031544101615903</v>
      </c>
      <c r="F2" s="41"/>
      <c r="G2" s="41"/>
      <c r="H2" s="26"/>
      <c r="I2" s="26"/>
    </row>
    <row r="3" spans="1:9" ht="15.75" customHeight="1">
      <c r="A3" s="72" t="s">
        <v>148</v>
      </c>
      <c r="B3" s="40">
        <f>B2+1</f>
        <v>2</v>
      </c>
      <c r="C3" s="41">
        <v>0.61652504713880396</v>
      </c>
      <c r="D3" s="41">
        <v>0.69886830605186401</v>
      </c>
      <c r="E3" s="41">
        <v>0.58549288617886197</v>
      </c>
      <c r="F3" s="41"/>
      <c r="G3" s="41"/>
      <c r="H3" s="26"/>
      <c r="I3" s="26"/>
    </row>
    <row r="4" spans="1:9" ht="15.75" customHeight="1">
      <c r="A4" s="73"/>
      <c r="B4" s="40">
        <f t="shared" ref="B4:B39" si="0">B3+1</f>
        <v>3</v>
      </c>
      <c r="C4" s="41">
        <v>0.76178451178451201</v>
      </c>
      <c r="D4" s="41">
        <v>0.68997783744619201</v>
      </c>
      <c r="E4" s="41">
        <v>0.712892394189796</v>
      </c>
      <c r="F4" s="41"/>
      <c r="G4" s="41"/>
      <c r="H4" s="26"/>
      <c r="I4" s="26"/>
    </row>
    <row r="5" spans="1:9" ht="15.75" customHeight="1">
      <c r="A5" s="73"/>
      <c r="B5" s="40">
        <f t="shared" si="0"/>
        <v>4</v>
      </c>
      <c r="C5" s="41">
        <v>0.66230519983144598</v>
      </c>
      <c r="D5" s="41">
        <v>0.65522266972796195</v>
      </c>
      <c r="E5" s="41">
        <v>0.66564556137197295</v>
      </c>
      <c r="F5" s="41"/>
      <c r="G5" s="41"/>
      <c r="H5" s="26"/>
      <c r="I5" s="26"/>
    </row>
    <row r="6" spans="1:9" ht="15.75" customHeight="1">
      <c r="A6" s="73"/>
      <c r="B6" s="40">
        <f t="shared" si="0"/>
        <v>5</v>
      </c>
      <c r="C6" s="41">
        <v>0.66720195531854698</v>
      </c>
      <c r="D6" s="41">
        <v>0.65951047829016396</v>
      </c>
      <c r="E6" s="41">
        <v>0.61353616859234805</v>
      </c>
      <c r="F6" s="41"/>
      <c r="G6" s="41"/>
      <c r="H6" s="26"/>
      <c r="I6" s="26"/>
    </row>
    <row r="7" spans="1:9" ht="15.75" customHeight="1">
      <c r="A7" s="73"/>
      <c r="B7" s="40">
        <f t="shared" si="0"/>
        <v>6</v>
      </c>
      <c r="C7" s="41">
        <v>0.62500172248557695</v>
      </c>
      <c r="D7" s="41">
        <v>0.70357232820379301</v>
      </c>
      <c r="E7" s="41">
        <v>0.76426255756982697</v>
      </c>
      <c r="F7" s="41"/>
      <c r="G7" s="41"/>
      <c r="H7" s="26"/>
      <c r="I7" s="26"/>
    </row>
    <row r="8" spans="1:9" ht="15.75" customHeight="1">
      <c r="A8" s="73"/>
      <c r="B8" s="40">
        <f t="shared" si="0"/>
        <v>7</v>
      </c>
      <c r="C8" s="41">
        <v>0.55593384921638</v>
      </c>
      <c r="D8" s="41">
        <v>0.628127187040741</v>
      </c>
      <c r="E8" s="41">
        <v>0.62854989235475101</v>
      </c>
      <c r="F8" s="41"/>
      <c r="G8" s="41"/>
      <c r="H8" s="26"/>
      <c r="I8" s="26"/>
    </row>
    <row r="9" spans="1:9" ht="15.75" customHeight="1">
      <c r="A9" s="73"/>
      <c r="B9" s="40">
        <f t="shared" si="0"/>
        <v>8</v>
      </c>
      <c r="C9" s="41">
        <v>0.62381000102519102</v>
      </c>
      <c r="D9" s="41">
        <v>0.66266133842377795</v>
      </c>
      <c r="E9" s="41">
        <v>0.65186207762451698</v>
      </c>
      <c r="F9" s="41"/>
      <c r="G9" s="41"/>
      <c r="H9" s="26"/>
      <c r="I9" s="26"/>
    </row>
    <row r="10" spans="1:9" ht="15.75" customHeight="1">
      <c r="A10" s="73"/>
      <c r="B10" s="40">
        <f t="shared" si="0"/>
        <v>9</v>
      </c>
      <c r="C10" s="41">
        <v>0.62511400929122496</v>
      </c>
      <c r="D10" s="41">
        <v>0.58222032774462396</v>
      </c>
      <c r="E10" s="41">
        <v>0.63335570898862004</v>
      </c>
      <c r="F10" s="41"/>
      <c r="G10" s="41"/>
      <c r="H10" s="26"/>
      <c r="I10" s="26"/>
    </row>
    <row r="11" spans="1:9" ht="15.75" customHeight="1">
      <c r="A11" s="73"/>
      <c r="B11" s="40">
        <f t="shared" si="0"/>
        <v>10</v>
      </c>
      <c r="C11" s="41">
        <v>0.72870549302890097</v>
      </c>
      <c r="D11" s="41">
        <v>0.717181477544798</v>
      </c>
      <c r="E11" s="41">
        <v>0.74880635065278101</v>
      </c>
      <c r="F11" s="41"/>
      <c r="G11" s="41"/>
      <c r="H11" s="26"/>
      <c r="I11" s="26"/>
    </row>
    <row r="12" spans="1:9" ht="15.75" customHeight="1">
      <c r="A12" s="73"/>
      <c r="B12" s="40">
        <f t="shared" si="0"/>
        <v>11</v>
      </c>
      <c r="C12" s="41">
        <v>0.71246328612726195</v>
      </c>
      <c r="D12" s="41">
        <v>0.72540912780531197</v>
      </c>
      <c r="E12" s="41">
        <v>0.71872496456702695</v>
      </c>
      <c r="F12" s="41"/>
      <c r="G12" s="41"/>
      <c r="H12" s="26"/>
      <c r="I12" s="26"/>
    </row>
    <row r="13" spans="1:9" ht="15.75" customHeight="1">
      <c r="A13" s="73"/>
      <c r="B13" s="40">
        <f t="shared" si="0"/>
        <v>12</v>
      </c>
      <c r="C13" s="41">
        <v>0.65405174014235401</v>
      </c>
      <c r="D13" s="41">
        <v>0.84800567247328595</v>
      </c>
      <c r="E13" s="41">
        <v>0.84224246882311005</v>
      </c>
      <c r="F13" s="41"/>
      <c r="G13" s="41"/>
      <c r="H13" s="26"/>
      <c r="I13" s="26"/>
    </row>
    <row r="14" spans="1:9" ht="15.75" customHeight="1">
      <c r="A14" s="73"/>
      <c r="B14" s="40">
        <f t="shared" si="0"/>
        <v>13</v>
      </c>
      <c r="C14" s="41">
        <v>0.47679325638964098</v>
      </c>
      <c r="D14" s="41">
        <v>0.51677659422495703</v>
      </c>
      <c r="E14" s="41">
        <v>0.51753476933044196</v>
      </c>
      <c r="F14" s="41"/>
      <c r="G14" s="41"/>
      <c r="H14" s="26"/>
      <c r="I14" s="26"/>
    </row>
    <row r="15" spans="1:9" ht="15.75" customHeight="1">
      <c r="A15" s="73"/>
      <c r="B15" s="40">
        <f t="shared" si="0"/>
        <v>14</v>
      </c>
      <c r="C15" s="41">
        <v>0.58401309588880901</v>
      </c>
      <c r="D15" s="41">
        <v>0.67606372044893903</v>
      </c>
      <c r="E15" s="41">
        <v>0.60069802575819198</v>
      </c>
      <c r="F15" s="41"/>
      <c r="G15" s="41"/>
      <c r="H15" s="26"/>
      <c r="I15" s="26"/>
    </row>
    <row r="16" spans="1:9" ht="15.75" customHeight="1">
      <c r="A16" s="73"/>
      <c r="B16" s="40">
        <f t="shared" si="0"/>
        <v>15</v>
      </c>
      <c r="C16" s="41">
        <v>0.54564270312065799</v>
      </c>
      <c r="D16" s="41">
        <v>0.54418494670595496</v>
      </c>
      <c r="E16" s="41">
        <v>0.66430494343921997</v>
      </c>
      <c r="F16" s="41"/>
      <c r="G16" s="41"/>
      <c r="H16" s="26"/>
      <c r="I16" s="26"/>
    </row>
    <row r="17" spans="1:9" ht="15.75" customHeight="1">
      <c r="A17" s="73"/>
      <c r="B17" s="40">
        <f t="shared" si="0"/>
        <v>16</v>
      </c>
      <c r="C17" s="41">
        <v>0.67659540395548101</v>
      </c>
      <c r="D17" s="41">
        <v>0.70782731065440296</v>
      </c>
      <c r="E17" s="41">
        <v>0.70532610815320096</v>
      </c>
      <c r="F17" s="41"/>
      <c r="G17" s="41"/>
      <c r="H17" s="26"/>
      <c r="I17" s="26"/>
    </row>
    <row r="18" spans="1:9" ht="15.75" customHeight="1">
      <c r="A18" s="73"/>
      <c r="B18" s="40">
        <f t="shared" si="0"/>
        <v>17</v>
      </c>
      <c r="C18" s="41">
        <v>0.61263317326798195</v>
      </c>
      <c r="D18" s="41">
        <v>0.66730594230594198</v>
      </c>
      <c r="E18" s="41">
        <v>0.60556203056203095</v>
      </c>
      <c r="F18" s="41"/>
      <c r="G18" s="41"/>
      <c r="H18" s="26"/>
      <c r="I18" s="26"/>
    </row>
    <row r="19" spans="1:9" ht="15.75" customHeight="1">
      <c r="A19" s="73"/>
      <c r="B19" s="40">
        <f t="shared" si="0"/>
        <v>18</v>
      </c>
      <c r="C19" s="41">
        <v>0.55248091386087494</v>
      </c>
      <c r="D19" s="41">
        <v>0.57466006135550396</v>
      </c>
      <c r="E19" s="41">
        <v>0.57358521240117299</v>
      </c>
      <c r="F19" s="41"/>
      <c r="G19" s="41"/>
      <c r="H19" s="26"/>
      <c r="I19" s="26"/>
    </row>
    <row r="20" spans="1:9" ht="15.75" customHeight="1">
      <c r="A20" s="73"/>
      <c r="B20" s="40">
        <f t="shared" si="0"/>
        <v>19</v>
      </c>
      <c r="C20" s="41">
        <v>0.61448550958051595</v>
      </c>
      <c r="D20" s="41">
        <v>0.60576505748226295</v>
      </c>
      <c r="E20" s="41">
        <v>0.583802231210794</v>
      </c>
      <c r="F20" s="41"/>
      <c r="G20" s="41"/>
      <c r="H20" s="26"/>
      <c r="I20" s="26"/>
    </row>
    <row r="21" spans="1:9" ht="15.75" customHeight="1">
      <c r="A21" s="73"/>
      <c r="B21" s="40">
        <f t="shared" si="0"/>
        <v>20</v>
      </c>
      <c r="C21" s="41">
        <v>0.69520630752852897</v>
      </c>
      <c r="D21" s="41">
        <v>0.78460564062441795</v>
      </c>
      <c r="E21" s="41">
        <v>0.75425609081594702</v>
      </c>
      <c r="F21" s="41"/>
      <c r="G21" s="41"/>
      <c r="H21" s="26"/>
      <c r="I21" s="26"/>
    </row>
    <row r="22" spans="1:9" ht="15.75" customHeight="1">
      <c r="A22" s="73"/>
      <c r="B22" s="40">
        <f t="shared" si="0"/>
        <v>21</v>
      </c>
      <c r="C22" s="41">
        <v>0.75213790924885504</v>
      </c>
      <c r="D22" s="41">
        <v>0.71332346666320501</v>
      </c>
      <c r="E22" s="41">
        <v>0.78911232423317001</v>
      </c>
      <c r="F22" s="41"/>
      <c r="G22" s="41"/>
      <c r="H22" s="26"/>
      <c r="I22" s="26"/>
    </row>
    <row r="23" spans="1:9" ht="15.75" customHeight="1">
      <c r="A23" s="73"/>
      <c r="B23" s="40">
        <f t="shared" si="0"/>
        <v>22</v>
      </c>
      <c r="C23" s="41">
        <v>0.64115239721906503</v>
      </c>
      <c r="D23" s="41">
        <v>0.83217431971877398</v>
      </c>
      <c r="E23" s="41">
        <v>0.80100251575047199</v>
      </c>
      <c r="F23" s="41"/>
      <c r="G23" s="41"/>
      <c r="H23" s="26"/>
      <c r="I23" s="26"/>
    </row>
    <row r="24" spans="1:9" ht="15.75" customHeight="1">
      <c r="A24" s="73"/>
      <c r="B24" s="40">
        <f t="shared" si="0"/>
        <v>23</v>
      </c>
      <c r="C24" s="41">
        <v>0.75948432861709103</v>
      </c>
      <c r="D24" s="41">
        <v>0.72239143378469195</v>
      </c>
      <c r="E24" s="41">
        <v>0.77192541378587898</v>
      </c>
      <c r="F24" s="41"/>
      <c r="G24" s="41"/>
      <c r="H24" s="26"/>
      <c r="I24" s="26"/>
    </row>
    <row r="25" spans="1:9" ht="15.75" customHeight="1">
      <c r="A25" s="73"/>
      <c r="B25" s="40">
        <f t="shared" si="0"/>
        <v>24</v>
      </c>
      <c r="C25" s="41">
        <v>0.59641880912507195</v>
      </c>
      <c r="D25" s="41">
        <v>0.678359331360192</v>
      </c>
      <c r="E25" s="41">
        <v>0.66519931305654501</v>
      </c>
      <c r="F25" s="41"/>
      <c r="G25" s="41"/>
      <c r="H25" s="26"/>
      <c r="I25" s="26"/>
    </row>
    <row r="26" spans="1:9" ht="15.75" customHeight="1">
      <c r="A26" s="73"/>
      <c r="B26" s="40">
        <f t="shared" si="0"/>
        <v>25</v>
      </c>
      <c r="C26" s="41">
        <v>0.71926565171135104</v>
      </c>
      <c r="D26" s="41">
        <v>0.71344965340108502</v>
      </c>
      <c r="E26" s="41">
        <v>0.68493581796036596</v>
      </c>
      <c r="F26" s="41"/>
      <c r="G26" s="41"/>
      <c r="H26" s="26"/>
      <c r="I26" s="26"/>
    </row>
    <row r="27" spans="1:9" ht="15.75" customHeight="1">
      <c r="A27" s="73"/>
      <c r="B27" s="40">
        <f t="shared" si="0"/>
        <v>26</v>
      </c>
      <c r="C27" s="41">
        <v>0.69950659381821501</v>
      </c>
      <c r="D27" s="41">
        <v>0.79974608142089298</v>
      </c>
      <c r="E27" s="41">
        <v>0.72371484727036695</v>
      </c>
      <c r="F27" s="41"/>
      <c r="G27" s="41"/>
      <c r="H27" s="26"/>
      <c r="I27" s="26"/>
    </row>
    <row r="28" spans="1:9" ht="15.75" customHeight="1">
      <c r="A28" s="73"/>
      <c r="B28" s="40">
        <f t="shared" si="0"/>
        <v>27</v>
      </c>
      <c r="C28" s="41">
        <v>0.644304397328338</v>
      </c>
      <c r="D28" s="41">
        <v>0.68967888606420102</v>
      </c>
      <c r="E28" s="41">
        <v>0.69983991250009203</v>
      </c>
      <c r="F28" s="41"/>
      <c r="G28" s="41"/>
      <c r="H28" s="26"/>
      <c r="I28" s="26"/>
    </row>
    <row r="29" spans="1:9" ht="15.75" customHeight="1">
      <c r="A29" s="73"/>
      <c r="B29" s="40">
        <f t="shared" si="0"/>
        <v>28</v>
      </c>
      <c r="C29" s="41">
        <v>0.69599508245021402</v>
      </c>
      <c r="D29" s="41">
        <v>0.73424775324403802</v>
      </c>
      <c r="E29" s="41">
        <v>0.72574643084422996</v>
      </c>
      <c r="F29" s="41"/>
      <c r="G29" s="41"/>
      <c r="H29" s="26"/>
      <c r="I29" s="26"/>
    </row>
    <row r="30" spans="1:9" ht="15.75" customHeight="1">
      <c r="A30" s="73"/>
      <c r="B30" s="40">
        <f t="shared" si="0"/>
        <v>29</v>
      </c>
      <c r="C30" s="41">
        <v>0.62430744999635501</v>
      </c>
      <c r="D30" s="41">
        <v>0.67879586198033803</v>
      </c>
      <c r="E30" s="41">
        <v>0.67764766467169502</v>
      </c>
      <c r="F30" s="41"/>
      <c r="G30" s="41"/>
      <c r="H30" s="26"/>
      <c r="I30" s="26"/>
    </row>
    <row r="31" spans="1:9" ht="15.75" customHeight="1">
      <c r="A31" s="73"/>
      <c r="B31" s="40">
        <f t="shared" si="0"/>
        <v>30</v>
      </c>
      <c r="C31" s="41">
        <v>0.69575648523016997</v>
      </c>
      <c r="D31" s="41">
        <v>0.74970763367976301</v>
      </c>
      <c r="E31" s="41">
        <v>0.74246667605782601</v>
      </c>
      <c r="F31" s="41"/>
      <c r="G31" s="41"/>
      <c r="H31" s="26"/>
      <c r="I31" s="26"/>
    </row>
    <row r="32" spans="1:9" ht="15.75" customHeight="1">
      <c r="A32" s="73"/>
      <c r="B32" s="40">
        <f t="shared" si="0"/>
        <v>31</v>
      </c>
      <c r="C32" s="41">
        <v>0.64125021011230998</v>
      </c>
      <c r="D32" s="41">
        <v>0.71978327501333805</v>
      </c>
      <c r="E32" s="41">
        <v>0.70952381769505701</v>
      </c>
      <c r="F32" s="41"/>
      <c r="G32" s="41"/>
      <c r="H32" s="26"/>
      <c r="I32" s="26"/>
    </row>
    <row r="33" spans="1:9" ht="15.75" customHeight="1">
      <c r="A33" s="73"/>
      <c r="B33" s="40">
        <f t="shared" si="0"/>
        <v>32</v>
      </c>
      <c r="C33" s="41">
        <v>0.66513266587364495</v>
      </c>
      <c r="D33" s="41">
        <v>0.84325221414034301</v>
      </c>
      <c r="E33" s="41">
        <v>0.84431929396816696</v>
      </c>
      <c r="F33" s="41"/>
      <c r="G33" s="41"/>
      <c r="H33" s="26"/>
      <c r="I33" s="26"/>
    </row>
    <row r="34" spans="1:9" ht="15.75" customHeight="1">
      <c r="A34" s="73"/>
      <c r="B34" s="40">
        <f t="shared" si="0"/>
        <v>33</v>
      </c>
      <c r="C34" s="41">
        <v>0.62738865454250503</v>
      </c>
      <c r="D34" s="41">
        <v>0.67339697451827196</v>
      </c>
      <c r="E34" s="41">
        <v>0.66205994584855199</v>
      </c>
      <c r="F34" s="41"/>
      <c r="G34" s="41"/>
      <c r="H34" s="26"/>
      <c r="I34" s="26"/>
    </row>
    <row r="35" spans="1:9" ht="15.75" customHeight="1">
      <c r="A35" s="73"/>
      <c r="B35" s="40">
        <f t="shared" si="0"/>
        <v>34</v>
      </c>
      <c r="C35" s="41">
        <v>0.63776040400504397</v>
      </c>
      <c r="D35" s="41">
        <v>0.757152409326322</v>
      </c>
      <c r="E35" s="41">
        <v>0.749217851391764</v>
      </c>
      <c r="F35" s="41"/>
      <c r="G35" s="41"/>
      <c r="H35" s="26"/>
      <c r="I35" s="26"/>
    </row>
    <row r="36" spans="1:9" ht="15.75" customHeight="1">
      <c r="A36" s="73"/>
      <c r="B36" s="40">
        <f t="shared" si="0"/>
        <v>35</v>
      </c>
      <c r="C36" s="41">
        <v>0.64929839093019004</v>
      </c>
      <c r="D36" s="41">
        <v>0.71660453873285801</v>
      </c>
      <c r="E36" s="41">
        <v>0.71356967961714401</v>
      </c>
      <c r="F36" s="41"/>
      <c r="G36" s="41"/>
      <c r="H36" s="26"/>
      <c r="I36" s="26"/>
    </row>
    <row r="37" spans="1:9" ht="15.75" customHeight="1">
      <c r="A37" s="73"/>
      <c r="B37" s="40">
        <f t="shared" si="0"/>
        <v>36</v>
      </c>
      <c r="C37" s="41">
        <v>0.74087271956070599</v>
      </c>
      <c r="D37" s="41">
        <v>0.75512583283512902</v>
      </c>
      <c r="E37" s="41">
        <v>0.81024431856303503</v>
      </c>
      <c r="F37" s="41"/>
      <c r="G37" s="41"/>
      <c r="H37" s="26"/>
      <c r="I37" s="26"/>
    </row>
    <row r="38" spans="1:9" ht="15.75" customHeight="1">
      <c r="A38" s="73"/>
      <c r="B38" s="40">
        <f t="shared" si="0"/>
        <v>37</v>
      </c>
      <c r="C38" s="41">
        <v>0.56296760416327296</v>
      </c>
      <c r="D38" s="41">
        <v>0.73161935567824798</v>
      </c>
      <c r="E38" s="41">
        <v>0.72098477062505795</v>
      </c>
      <c r="F38" s="41"/>
      <c r="G38" s="41"/>
      <c r="H38" s="26"/>
      <c r="I38" s="26"/>
    </row>
    <row r="39" spans="1:9" ht="15.75" customHeight="1">
      <c r="A39" s="73"/>
      <c r="B39" s="40">
        <f t="shared" si="0"/>
        <v>38</v>
      </c>
      <c r="C39" s="41">
        <v>0.62032629124465899</v>
      </c>
      <c r="D39" s="41">
        <v>0.66392292633578298</v>
      </c>
      <c r="E39" s="41">
        <v>0.68404765576828197</v>
      </c>
      <c r="F39" s="41"/>
      <c r="G39" s="41"/>
      <c r="H39" s="26"/>
      <c r="I39" s="26"/>
    </row>
    <row r="40" spans="1:9" ht="15.75" customHeight="1">
      <c r="A40" s="73"/>
      <c r="B40" s="40"/>
      <c r="C40" s="42"/>
      <c r="D40" s="42"/>
      <c r="E40" s="42"/>
      <c r="F40" s="42"/>
      <c r="G40" s="42"/>
      <c r="H40" s="26"/>
      <c r="I40" s="26"/>
    </row>
    <row r="41" spans="1:9" ht="15.75" customHeight="1">
      <c r="A41" s="26"/>
      <c r="B41" s="27"/>
      <c r="C41" s="26"/>
      <c r="D41" s="26"/>
      <c r="E41" s="26"/>
      <c r="F41" s="26"/>
      <c r="G41" s="26"/>
      <c r="H41" s="26"/>
      <c r="I41" s="26"/>
    </row>
    <row r="42" spans="1:9" ht="15.75" customHeight="1">
      <c r="A42" s="74" t="s">
        <v>54</v>
      </c>
      <c r="B42" s="75"/>
      <c r="C42" s="75"/>
      <c r="D42" s="75"/>
      <c r="E42" s="75"/>
      <c r="F42" s="75"/>
      <c r="G42" s="76"/>
      <c r="H42" s="26"/>
      <c r="I42" s="26"/>
    </row>
    <row r="43" spans="1:9" ht="15.75" customHeight="1">
      <c r="A43" s="26"/>
      <c r="B43" s="3" t="s">
        <v>140</v>
      </c>
      <c r="C43" s="14">
        <f>ROUND(AVERAGE(C3:C40)*100,2)</f>
        <v>64.77</v>
      </c>
      <c r="D43" s="14">
        <f t="shared" ref="D43:E43" si="1">ROUND(AVERAGE(D3:D40)*100,2)</f>
        <v>69.790000000000006</v>
      </c>
      <c r="E43" s="14">
        <f t="shared" si="1"/>
        <v>69.58</v>
      </c>
      <c r="F43" s="14"/>
      <c r="G43" s="14"/>
      <c r="H43" s="12"/>
      <c r="I43" s="12"/>
    </row>
    <row r="44" spans="1:9" ht="15.75" customHeight="1">
      <c r="A44" s="26"/>
      <c r="B44" s="3" t="s">
        <v>141</v>
      </c>
      <c r="C44" s="14">
        <f>ROUND(STDEV(C3:C40)*100/SQRT(38),2)</f>
        <v>1.05</v>
      </c>
      <c r="D44" s="14">
        <f>ROUND(STDEV(D3:D40)*100/SQRT(38),2)</f>
        <v>1.21</v>
      </c>
      <c r="E44" s="14">
        <f>ROUND(STDEV(E3:E40)*100/SQRT(38),2)</f>
        <v>1.25</v>
      </c>
      <c r="F44" s="14"/>
      <c r="G44" s="14"/>
      <c r="H44" s="12"/>
      <c r="I44" s="12"/>
    </row>
    <row r="45" spans="1:9" ht="15.75" customHeight="1">
      <c r="A45" s="26"/>
      <c r="B45" s="3"/>
      <c r="C45" s="12"/>
      <c r="D45" s="12"/>
      <c r="E45" s="12"/>
      <c r="F45" s="12"/>
      <c r="G45" s="12"/>
      <c r="H45" s="12"/>
      <c r="I45" s="12"/>
    </row>
    <row r="46" spans="1:9" ht="15.75" customHeight="1">
      <c r="A46" s="26"/>
      <c r="B46" s="3"/>
      <c r="C46" s="8"/>
      <c r="D46" s="8"/>
      <c r="E46" s="8"/>
      <c r="F46" s="8"/>
      <c r="G46" s="8"/>
      <c r="H46" s="12"/>
      <c r="I46" s="12"/>
    </row>
    <row r="47" spans="1:9" ht="15.75" customHeight="1">
      <c r="A47" s="28"/>
      <c r="B47" s="25"/>
      <c r="C47" s="29"/>
      <c r="D47" s="3"/>
      <c r="E47" s="3"/>
      <c r="F47" s="3"/>
      <c r="G47" s="3"/>
      <c r="H47" s="12"/>
      <c r="I47" s="2"/>
    </row>
    <row r="48" spans="1:9" ht="15.75" customHeight="1">
      <c r="A48" s="26"/>
      <c r="B48" s="30"/>
      <c r="C48" s="30"/>
      <c r="D48" s="8"/>
      <c r="E48" s="8"/>
      <c r="F48" s="8"/>
      <c r="G48" s="31"/>
      <c r="H48" s="12"/>
      <c r="I48" s="2"/>
    </row>
    <row r="49" spans="1:9" ht="15.75" customHeight="1">
      <c r="A49" s="26"/>
      <c r="B49" s="30"/>
      <c r="C49" s="30"/>
      <c r="D49" s="8"/>
      <c r="E49" s="8"/>
      <c r="F49" s="8"/>
      <c r="G49" s="31"/>
      <c r="H49" s="12"/>
      <c r="I49" s="2"/>
    </row>
    <row r="50" spans="1:9" ht="15.75" customHeight="1">
      <c r="A50" s="26"/>
      <c r="B50" s="30"/>
      <c r="C50" s="30"/>
      <c r="D50" s="8"/>
      <c r="E50" s="8"/>
      <c r="F50" s="8"/>
      <c r="G50" s="8"/>
      <c r="H50" s="12"/>
      <c r="I50" s="2"/>
    </row>
    <row r="51" spans="1:9" ht="15.75" customHeight="1">
      <c r="A51" s="26"/>
      <c r="B51" s="30"/>
      <c r="C51" s="30"/>
      <c r="D51" s="8"/>
      <c r="E51" s="8"/>
      <c r="F51" s="8"/>
      <c r="G51" s="8"/>
      <c r="H51" s="12"/>
      <c r="I51" s="2"/>
    </row>
    <row r="52" spans="1:9" ht="15.75" customHeight="1">
      <c r="A52" s="26"/>
      <c r="B52" s="30"/>
      <c r="C52" s="30"/>
      <c r="D52" s="8"/>
      <c r="E52" s="8"/>
      <c r="F52" s="8"/>
      <c r="G52" s="31"/>
      <c r="H52" s="12"/>
      <c r="I52" s="2"/>
    </row>
    <row r="53" spans="1:9" ht="15.75" customHeight="1">
      <c r="A53" s="26"/>
      <c r="B53" s="30"/>
      <c r="C53" s="30"/>
      <c r="D53" s="8"/>
      <c r="E53" s="8"/>
      <c r="F53" s="8"/>
      <c r="G53" s="31"/>
      <c r="H53" s="12"/>
      <c r="I53" s="2"/>
    </row>
    <row r="54" spans="1:9" ht="15.75" customHeight="1">
      <c r="A54" s="26"/>
      <c r="B54" s="30"/>
      <c r="C54" s="30"/>
      <c r="D54" s="8"/>
      <c r="E54" s="8"/>
      <c r="F54" s="8"/>
      <c r="G54" s="31"/>
      <c r="H54" s="12"/>
      <c r="I54" s="2"/>
    </row>
    <row r="55" spans="1:9" ht="15.75" customHeight="1">
      <c r="A55" s="26"/>
      <c r="B55" s="30"/>
      <c r="C55" s="30"/>
      <c r="D55" s="8"/>
      <c r="E55" s="8"/>
      <c r="F55" s="8"/>
      <c r="G55" s="31"/>
      <c r="H55" s="12"/>
      <c r="I55" s="2"/>
    </row>
    <row r="56" spans="1:9" ht="15.75" customHeight="1">
      <c r="A56" s="26"/>
      <c r="B56" s="30"/>
      <c r="C56" s="30"/>
      <c r="D56" s="8"/>
      <c r="E56" s="8"/>
      <c r="F56" s="8"/>
      <c r="G56" s="31"/>
      <c r="H56" s="12"/>
      <c r="I56" s="2"/>
    </row>
    <row r="57" spans="1:9" ht="15.75" customHeight="1">
      <c r="A57" s="26"/>
      <c r="B57" s="30"/>
      <c r="C57" s="30"/>
      <c r="D57" s="8"/>
      <c r="E57" s="8"/>
      <c r="F57" s="8"/>
      <c r="G57" s="8"/>
      <c r="H57" s="12"/>
      <c r="I57" s="2"/>
    </row>
    <row r="58" spans="1:9" ht="15.75" customHeight="1">
      <c r="A58" s="26"/>
      <c r="B58" s="32"/>
      <c r="C58" s="32"/>
      <c r="D58" s="32"/>
      <c r="E58" s="32"/>
      <c r="F58" s="32"/>
      <c r="G58" s="32"/>
      <c r="H58" s="32"/>
      <c r="I58" s="2"/>
    </row>
    <row r="59" spans="1:9" ht="15.75" customHeight="1">
      <c r="A59" s="26"/>
      <c r="B59" s="32"/>
      <c r="C59" s="32"/>
      <c r="D59" s="32"/>
      <c r="E59" s="32"/>
      <c r="F59" s="32"/>
      <c r="G59" s="33"/>
      <c r="H59" s="32"/>
      <c r="I59" s="2"/>
    </row>
    <row r="60" spans="1:9" ht="15.75" customHeight="1">
      <c r="A60" s="26"/>
      <c r="B60" s="2"/>
      <c r="C60" s="14"/>
      <c r="D60" s="14"/>
      <c r="E60" s="14"/>
      <c r="F60" s="12"/>
      <c r="G60" s="12"/>
      <c r="H60" s="12"/>
      <c r="I60" s="2"/>
    </row>
    <row r="61" spans="1:9" ht="15.75" customHeight="1">
      <c r="A61" s="26"/>
      <c r="B61" s="2"/>
      <c r="C61" s="12"/>
      <c r="D61" s="12"/>
      <c r="E61" s="12"/>
      <c r="F61" s="12"/>
      <c r="G61" s="12"/>
      <c r="H61" s="12"/>
      <c r="I61" s="2"/>
    </row>
    <row r="62" spans="1:9" ht="15.75" customHeight="1">
      <c r="A62" s="26"/>
      <c r="B62" s="2"/>
      <c r="C62" s="14"/>
      <c r="D62" s="14"/>
      <c r="E62" s="12"/>
      <c r="F62" s="12"/>
      <c r="G62" s="12"/>
      <c r="H62" s="12"/>
      <c r="I62" s="2"/>
    </row>
    <row r="63" spans="1:9" ht="15.75" customHeight="1">
      <c r="A63" s="26"/>
      <c r="B63" s="2"/>
      <c r="C63" s="12"/>
      <c r="D63" s="12"/>
      <c r="E63" s="12"/>
      <c r="F63" s="12"/>
      <c r="G63" s="12"/>
      <c r="H63" s="12"/>
      <c r="I63" s="2"/>
    </row>
    <row r="64" spans="1:9" ht="15.75" customHeight="1">
      <c r="A64" s="26"/>
      <c r="B64" s="2"/>
      <c r="C64" s="12"/>
      <c r="D64" s="12"/>
      <c r="E64" s="12"/>
      <c r="F64" s="12"/>
      <c r="G64" s="12"/>
      <c r="H64" s="12"/>
      <c r="I64" s="2"/>
    </row>
    <row r="65" spans="1:9" ht="15.75" customHeight="1">
      <c r="A65" s="26"/>
      <c r="B65" s="77"/>
      <c r="C65" s="78"/>
      <c r="D65" s="3"/>
      <c r="E65" s="3"/>
      <c r="F65" s="3"/>
      <c r="G65" s="3"/>
      <c r="H65" s="3"/>
      <c r="I65" s="3"/>
    </row>
    <row r="66" spans="1:9" ht="15.75" customHeight="1">
      <c r="A66" s="26"/>
      <c r="B66" s="3"/>
      <c r="C66" s="14"/>
      <c r="D66" s="14"/>
      <c r="E66" s="14"/>
      <c r="F66" s="14"/>
      <c r="G66" s="34"/>
      <c r="H66" s="14"/>
      <c r="I66" s="2"/>
    </row>
    <row r="67" spans="1:9" ht="15.75" customHeight="1">
      <c r="A67" s="26"/>
      <c r="B67" s="2"/>
      <c r="C67" s="14"/>
      <c r="D67" s="14"/>
      <c r="E67" s="14"/>
      <c r="F67" s="14"/>
      <c r="G67" s="34"/>
      <c r="H67" s="14"/>
      <c r="I67" s="2"/>
    </row>
    <row r="68" spans="1:9" ht="15.75" customHeight="1">
      <c r="A68" s="26"/>
      <c r="B68" s="2"/>
      <c r="C68" s="14"/>
      <c r="D68" s="14"/>
      <c r="E68" s="14"/>
      <c r="F68" s="14"/>
      <c r="G68" s="14"/>
      <c r="H68" s="14"/>
      <c r="I68" s="2"/>
    </row>
    <row r="69" spans="1:9" ht="15.75" customHeight="1">
      <c r="A69" s="26"/>
      <c r="B69" s="2"/>
      <c r="C69" s="14"/>
      <c r="D69" s="14"/>
      <c r="E69" s="14"/>
      <c r="F69" s="14"/>
      <c r="G69" s="14"/>
      <c r="H69" s="14"/>
      <c r="I69" s="2"/>
    </row>
    <row r="70" spans="1:9" ht="15.75" customHeight="1">
      <c r="A70" s="26"/>
      <c r="B70" s="2"/>
      <c r="C70" s="14"/>
      <c r="D70" s="14"/>
      <c r="E70" s="14"/>
      <c r="F70" s="14"/>
      <c r="G70" s="34"/>
      <c r="H70" s="14"/>
      <c r="I70" s="2"/>
    </row>
    <row r="71" spans="1:9" ht="15.75" customHeight="1">
      <c r="A71" s="26"/>
      <c r="B71" s="2"/>
      <c r="C71" s="14"/>
      <c r="D71" s="14"/>
      <c r="E71" s="14"/>
      <c r="F71" s="14"/>
      <c r="G71" s="34"/>
      <c r="H71" s="14"/>
      <c r="I71" s="2"/>
    </row>
    <row r="72" spans="1:9" ht="15.75" customHeight="1">
      <c r="A72" s="26"/>
      <c r="B72" s="2"/>
      <c r="C72" s="14"/>
      <c r="D72" s="14"/>
      <c r="E72" s="14"/>
      <c r="F72" s="14"/>
      <c r="G72" s="34"/>
      <c r="H72" s="14"/>
      <c r="I72" s="2"/>
    </row>
    <row r="73" spans="1:9" ht="15.75" customHeight="1">
      <c r="A73" s="26"/>
      <c r="B73" s="2"/>
      <c r="C73" s="14"/>
      <c r="D73" s="14"/>
      <c r="E73" s="14"/>
      <c r="F73" s="14"/>
      <c r="G73" s="34"/>
      <c r="H73" s="14"/>
      <c r="I73" s="2"/>
    </row>
    <row r="74" spans="1:9" ht="15.75" customHeight="1">
      <c r="A74" s="26"/>
      <c r="B74" s="2"/>
      <c r="C74" s="14"/>
      <c r="D74" s="14"/>
      <c r="E74" s="14"/>
      <c r="F74" s="14"/>
      <c r="G74" s="34"/>
      <c r="H74" s="14"/>
      <c r="I74" s="2"/>
    </row>
    <row r="75" spans="1:9" ht="15.75" customHeight="1">
      <c r="A75" s="26"/>
      <c r="B75" s="2"/>
      <c r="C75" s="14"/>
      <c r="D75" s="14"/>
      <c r="E75" s="14"/>
      <c r="F75" s="14"/>
      <c r="G75" s="14"/>
      <c r="H75" s="14"/>
      <c r="I75" s="2"/>
    </row>
    <row r="76" spans="1:9" ht="15.75" customHeight="1">
      <c r="B76" s="8"/>
    </row>
    <row r="77" spans="1:9" ht="15.75" customHeight="1">
      <c r="B77" s="8"/>
    </row>
    <row r="78" spans="1:9" ht="15.75" customHeight="1">
      <c r="B78" s="8"/>
    </row>
    <row r="79" spans="1:9" ht="15.75" customHeight="1">
      <c r="B79" s="8"/>
    </row>
    <row r="80" spans="1:9" ht="15.75" customHeight="1">
      <c r="B80" s="8"/>
    </row>
    <row r="81" spans="2:2" ht="15.75" customHeight="1">
      <c r="B81" s="8"/>
    </row>
    <row r="82" spans="2:2" ht="15.75" customHeight="1">
      <c r="B82" s="8"/>
    </row>
    <row r="83" spans="2:2" ht="15.75" customHeight="1">
      <c r="B83" s="8"/>
    </row>
    <row r="84" spans="2:2" ht="15.75" customHeight="1">
      <c r="B84" s="8"/>
    </row>
    <row r="85" spans="2:2" ht="15.75" customHeight="1">
      <c r="B85" s="8"/>
    </row>
    <row r="86" spans="2:2" ht="15.75" customHeight="1">
      <c r="B86" s="8"/>
    </row>
    <row r="87" spans="2:2" ht="15.75" customHeight="1">
      <c r="B87" s="8"/>
    </row>
    <row r="88" spans="2:2" ht="15.75" customHeight="1">
      <c r="B88" s="8"/>
    </row>
    <row r="89" spans="2:2" ht="15.75" customHeight="1">
      <c r="B89" s="8"/>
    </row>
    <row r="90" spans="2:2" ht="15.75" customHeight="1">
      <c r="B90" s="8"/>
    </row>
    <row r="91" spans="2:2" ht="15.75" customHeight="1">
      <c r="B91" s="8"/>
    </row>
    <row r="92" spans="2:2" ht="15.75" customHeight="1">
      <c r="B92" s="8"/>
    </row>
    <row r="93" spans="2:2" ht="15.75" customHeight="1">
      <c r="B93" s="8"/>
    </row>
    <row r="94" spans="2:2" ht="15.75" customHeight="1">
      <c r="B94" s="8"/>
    </row>
    <row r="95" spans="2:2" ht="15.75" customHeight="1">
      <c r="B95" s="8"/>
    </row>
    <row r="96" spans="2:2" ht="15.75" customHeight="1">
      <c r="B96" s="8"/>
    </row>
    <row r="97" spans="2:2" ht="15.75" customHeight="1">
      <c r="B97" s="8"/>
    </row>
    <row r="98" spans="2:2" ht="15.75" customHeight="1">
      <c r="B98" s="8"/>
    </row>
    <row r="99" spans="2:2" ht="15.75" customHeight="1">
      <c r="B99" s="8"/>
    </row>
    <row r="100" spans="2:2" ht="15.75" customHeight="1">
      <c r="B100" s="8"/>
    </row>
    <row r="101" spans="2:2" ht="15.75" customHeight="1">
      <c r="B101" s="8"/>
    </row>
    <row r="102" spans="2:2" ht="15.75" customHeight="1">
      <c r="B102" s="8"/>
    </row>
    <row r="103" spans="2:2" ht="15.75" customHeight="1">
      <c r="B103" s="8"/>
    </row>
    <row r="104" spans="2:2" ht="15.75" customHeight="1">
      <c r="B104" s="8"/>
    </row>
    <row r="105" spans="2:2" ht="15.75" customHeight="1">
      <c r="B105" s="8"/>
    </row>
    <row r="106" spans="2:2" ht="15.75" customHeight="1">
      <c r="B106" s="8"/>
    </row>
    <row r="107" spans="2:2" ht="15.75" customHeight="1">
      <c r="B107" s="8"/>
    </row>
    <row r="108" spans="2:2" ht="15.75" customHeight="1">
      <c r="B108" s="8"/>
    </row>
    <row r="109" spans="2:2" ht="15.75" customHeight="1">
      <c r="B109" s="8"/>
    </row>
    <row r="110" spans="2:2" ht="15.75" customHeight="1">
      <c r="B110" s="8"/>
    </row>
    <row r="111" spans="2:2" ht="15.75" customHeight="1">
      <c r="B111" s="8"/>
    </row>
    <row r="112" spans="2:2" ht="15.75" customHeight="1">
      <c r="B112" s="8"/>
    </row>
    <row r="113" spans="2:2" ht="15.75" customHeight="1">
      <c r="B113" s="8"/>
    </row>
    <row r="114" spans="2:2" ht="15.75" customHeight="1">
      <c r="B114" s="8"/>
    </row>
    <row r="115" spans="2:2" ht="15.75" customHeight="1">
      <c r="B115" s="8"/>
    </row>
    <row r="116" spans="2:2" ht="15.75" customHeight="1">
      <c r="B116" s="8"/>
    </row>
    <row r="117" spans="2:2" ht="15.75" customHeight="1">
      <c r="B117" s="8"/>
    </row>
    <row r="118" spans="2:2" ht="15.75" customHeight="1">
      <c r="B118" s="8"/>
    </row>
    <row r="119" spans="2:2" ht="15.75" customHeight="1">
      <c r="B119" s="8"/>
    </row>
    <row r="120" spans="2:2" ht="15.75" customHeight="1">
      <c r="B120" s="8"/>
    </row>
    <row r="121" spans="2:2" ht="15.75" customHeight="1">
      <c r="B121" s="8"/>
    </row>
    <row r="122" spans="2:2" ht="15.75" customHeight="1">
      <c r="B122" s="8"/>
    </row>
    <row r="123" spans="2:2" ht="15.75" customHeight="1">
      <c r="B123" s="8"/>
    </row>
    <row r="124" spans="2:2" ht="15.75" customHeight="1">
      <c r="B124" s="8"/>
    </row>
    <row r="125" spans="2:2" ht="15.75" customHeight="1">
      <c r="B125" s="8"/>
    </row>
    <row r="126" spans="2:2" ht="15.75" customHeight="1">
      <c r="B126" s="8"/>
    </row>
    <row r="127" spans="2:2" ht="15.75" customHeight="1">
      <c r="B127" s="8"/>
    </row>
    <row r="128" spans="2:2" ht="15.75" customHeight="1">
      <c r="B128" s="8"/>
    </row>
    <row r="129" spans="2:2" ht="15.75" customHeight="1">
      <c r="B129" s="8"/>
    </row>
    <row r="130" spans="2:2" ht="15.75" customHeight="1">
      <c r="B130" s="8"/>
    </row>
    <row r="131" spans="2:2" ht="15.75" customHeight="1">
      <c r="B131" s="8"/>
    </row>
    <row r="132" spans="2:2" ht="15.75" customHeight="1">
      <c r="B132" s="8"/>
    </row>
    <row r="133" spans="2:2" ht="15.75" customHeight="1">
      <c r="B133" s="8"/>
    </row>
    <row r="134" spans="2:2" ht="15.75" customHeight="1">
      <c r="B134" s="8"/>
    </row>
    <row r="135" spans="2:2" ht="15.75" customHeight="1">
      <c r="B135" s="8"/>
    </row>
    <row r="136" spans="2:2" ht="15.75" customHeight="1">
      <c r="B136" s="8"/>
    </row>
    <row r="137" spans="2:2" ht="15.75" customHeight="1">
      <c r="B137" s="8"/>
    </row>
    <row r="138" spans="2:2" ht="15.75" customHeight="1">
      <c r="B138" s="8"/>
    </row>
    <row r="139" spans="2:2" ht="15.75" customHeight="1">
      <c r="B139" s="8"/>
    </row>
    <row r="140" spans="2:2" ht="15.75" customHeight="1">
      <c r="B140" s="8"/>
    </row>
    <row r="141" spans="2:2" ht="15.75" customHeight="1">
      <c r="B141" s="8"/>
    </row>
    <row r="142" spans="2:2" ht="15.75" customHeight="1">
      <c r="B142" s="8"/>
    </row>
    <row r="143" spans="2:2" ht="15.75" customHeight="1">
      <c r="B143" s="8"/>
    </row>
    <row r="144" spans="2:2" ht="15.75" customHeight="1">
      <c r="B144" s="8"/>
    </row>
    <row r="145" spans="2:2" ht="15.75" customHeight="1">
      <c r="B145" s="8"/>
    </row>
    <row r="146" spans="2:2" ht="15.75" customHeight="1">
      <c r="B146" s="8"/>
    </row>
    <row r="147" spans="2:2" ht="15.75" customHeight="1">
      <c r="B147" s="8"/>
    </row>
    <row r="148" spans="2:2" ht="15.75" customHeight="1">
      <c r="B148" s="8"/>
    </row>
    <row r="149" spans="2:2" ht="15.75" customHeight="1">
      <c r="B149" s="8"/>
    </row>
    <row r="150" spans="2:2" ht="15.75" customHeight="1">
      <c r="B150" s="8"/>
    </row>
    <row r="151" spans="2:2" ht="15.75" customHeight="1">
      <c r="B151" s="8"/>
    </row>
    <row r="152" spans="2:2" ht="15.75" customHeight="1">
      <c r="B152" s="8"/>
    </row>
    <row r="153" spans="2:2" ht="15.75" customHeight="1">
      <c r="B153" s="8"/>
    </row>
    <row r="154" spans="2:2" ht="15.75" customHeight="1">
      <c r="B154" s="8"/>
    </row>
    <row r="155" spans="2:2" ht="15.75" customHeight="1">
      <c r="B155" s="8"/>
    </row>
    <row r="156" spans="2:2" ht="15.75" customHeight="1">
      <c r="B156" s="8"/>
    </row>
    <row r="157" spans="2:2" ht="15.75" customHeight="1">
      <c r="B157" s="8"/>
    </row>
    <row r="158" spans="2:2" ht="15.75" customHeight="1">
      <c r="B158" s="8"/>
    </row>
    <row r="159" spans="2:2" ht="15.75" customHeight="1">
      <c r="B159" s="8"/>
    </row>
    <row r="160" spans="2:2" ht="15.75" customHeight="1">
      <c r="B160" s="8"/>
    </row>
    <row r="161" spans="2:2" ht="15.75" customHeight="1">
      <c r="B161" s="8"/>
    </row>
    <row r="162" spans="2:2" ht="15.75" customHeight="1">
      <c r="B162" s="8"/>
    </row>
    <row r="163" spans="2:2" ht="15.75" customHeight="1">
      <c r="B163" s="8"/>
    </row>
    <row r="164" spans="2:2" ht="15.75" customHeight="1">
      <c r="B164" s="8"/>
    </row>
    <row r="165" spans="2:2" ht="15.75" customHeight="1">
      <c r="B165" s="8"/>
    </row>
    <row r="166" spans="2:2" ht="15.75" customHeight="1">
      <c r="B166" s="8"/>
    </row>
    <row r="167" spans="2:2" ht="15.75" customHeight="1">
      <c r="B167" s="8"/>
    </row>
    <row r="168" spans="2:2" ht="15.75" customHeight="1">
      <c r="B168" s="8"/>
    </row>
    <row r="169" spans="2:2" ht="15.75" customHeight="1">
      <c r="B169" s="8"/>
    </row>
    <row r="170" spans="2:2" ht="15.75" customHeight="1">
      <c r="B170" s="8"/>
    </row>
    <row r="171" spans="2:2" ht="15.75" customHeight="1">
      <c r="B171" s="8"/>
    </row>
    <row r="172" spans="2:2" ht="15.75" customHeight="1">
      <c r="B172" s="8"/>
    </row>
    <row r="173" spans="2:2" ht="15.75" customHeight="1">
      <c r="B173" s="8"/>
    </row>
    <row r="174" spans="2:2" ht="15.75" customHeight="1">
      <c r="B174" s="8"/>
    </row>
    <row r="175" spans="2:2" ht="15.75" customHeight="1">
      <c r="B175" s="8"/>
    </row>
    <row r="176" spans="2:2" ht="15.75" customHeight="1">
      <c r="B176" s="8"/>
    </row>
    <row r="177" spans="2:2" ht="15.75" customHeight="1">
      <c r="B177" s="8"/>
    </row>
    <row r="178" spans="2:2" ht="15.75" customHeight="1">
      <c r="B178" s="8"/>
    </row>
    <row r="179" spans="2:2" ht="15.75" customHeight="1">
      <c r="B179" s="8"/>
    </row>
    <row r="180" spans="2:2" ht="15.75" customHeight="1">
      <c r="B180" s="8"/>
    </row>
    <row r="181" spans="2:2" ht="15.75" customHeight="1">
      <c r="B181" s="8"/>
    </row>
    <row r="182" spans="2:2" ht="15.75" customHeight="1">
      <c r="B182" s="8"/>
    </row>
    <row r="183" spans="2:2" ht="15.75" customHeight="1">
      <c r="B183" s="8"/>
    </row>
    <row r="184" spans="2:2" ht="15.75" customHeight="1">
      <c r="B184" s="8"/>
    </row>
    <row r="185" spans="2:2" ht="15.75" customHeight="1">
      <c r="B185" s="8"/>
    </row>
    <row r="186" spans="2:2" ht="15.75" customHeight="1">
      <c r="B186" s="8"/>
    </row>
    <row r="187" spans="2:2" ht="15.75" customHeight="1">
      <c r="B187" s="8"/>
    </row>
    <row r="188" spans="2:2" ht="15.75" customHeight="1">
      <c r="B188" s="8"/>
    </row>
    <row r="189" spans="2:2" ht="15.75" customHeight="1">
      <c r="B189" s="8"/>
    </row>
    <row r="190" spans="2:2" ht="15.75" customHeight="1">
      <c r="B190" s="8"/>
    </row>
    <row r="191" spans="2:2" ht="15.75" customHeight="1">
      <c r="B191" s="8"/>
    </row>
    <row r="192" spans="2:2" ht="15.75" customHeight="1">
      <c r="B192" s="8"/>
    </row>
    <row r="193" spans="2:2" ht="15.75" customHeight="1">
      <c r="B193" s="8"/>
    </row>
    <row r="194" spans="2:2" ht="15.75" customHeight="1">
      <c r="B194" s="8"/>
    </row>
    <row r="195" spans="2:2" ht="15.75" customHeight="1">
      <c r="B195" s="8"/>
    </row>
    <row r="196" spans="2:2" ht="15.75" customHeight="1">
      <c r="B196" s="8"/>
    </row>
    <row r="197" spans="2:2" ht="15.75" customHeight="1">
      <c r="B197" s="8"/>
    </row>
    <row r="198" spans="2:2" ht="15.75" customHeight="1">
      <c r="B198" s="8"/>
    </row>
    <row r="199" spans="2:2" ht="15.75" customHeight="1">
      <c r="B199" s="8"/>
    </row>
    <row r="200" spans="2:2" ht="15.75" customHeight="1">
      <c r="B200" s="8"/>
    </row>
    <row r="201" spans="2:2" ht="15.75" customHeight="1">
      <c r="B201" s="8"/>
    </row>
    <row r="202" spans="2:2" ht="15.75" customHeight="1">
      <c r="B202" s="8"/>
    </row>
    <row r="203" spans="2:2" ht="15.75" customHeight="1">
      <c r="B203" s="8"/>
    </row>
    <row r="204" spans="2:2" ht="15.75" customHeight="1">
      <c r="B204" s="8"/>
    </row>
    <row r="205" spans="2:2" ht="15.75" customHeight="1">
      <c r="B205" s="8"/>
    </row>
    <row r="206" spans="2:2" ht="15.75" customHeight="1">
      <c r="B206" s="8"/>
    </row>
    <row r="207" spans="2:2" ht="15.75" customHeight="1">
      <c r="B207" s="8"/>
    </row>
    <row r="208" spans="2:2" ht="15.75" customHeight="1">
      <c r="B208" s="8"/>
    </row>
    <row r="209" spans="2:2" ht="15.75" customHeight="1">
      <c r="B209" s="8"/>
    </row>
    <row r="210" spans="2:2" ht="15.75" customHeight="1">
      <c r="B210" s="8"/>
    </row>
    <row r="211" spans="2:2" ht="15.75" customHeight="1">
      <c r="B211" s="8"/>
    </row>
    <row r="212" spans="2:2" ht="15.75" customHeight="1">
      <c r="B212" s="8"/>
    </row>
    <row r="213" spans="2:2" ht="15.75" customHeight="1">
      <c r="B213" s="8"/>
    </row>
    <row r="214" spans="2:2" ht="15.75" customHeight="1">
      <c r="B214" s="8"/>
    </row>
    <row r="215" spans="2:2" ht="15.75" customHeight="1">
      <c r="B215" s="8"/>
    </row>
    <row r="216" spans="2:2" ht="15.75" customHeight="1">
      <c r="B216" s="8"/>
    </row>
    <row r="217" spans="2:2" ht="15.75" customHeight="1">
      <c r="B217" s="8"/>
    </row>
    <row r="218" spans="2:2" ht="15.75" customHeight="1">
      <c r="B218" s="8"/>
    </row>
    <row r="219" spans="2:2" ht="15.75" customHeight="1">
      <c r="B219" s="8"/>
    </row>
    <row r="220" spans="2:2" ht="15.75" customHeight="1">
      <c r="B220" s="8"/>
    </row>
    <row r="221" spans="2:2" ht="15.75" customHeight="1">
      <c r="B221" s="8"/>
    </row>
    <row r="222" spans="2:2" ht="15.75" customHeight="1">
      <c r="B222" s="8"/>
    </row>
    <row r="223" spans="2:2" ht="15.75" customHeight="1">
      <c r="B223" s="8"/>
    </row>
    <row r="224" spans="2:2" ht="15.75" customHeight="1">
      <c r="B224" s="8"/>
    </row>
    <row r="225" spans="2:2" ht="15.75" customHeight="1">
      <c r="B225" s="8"/>
    </row>
    <row r="226" spans="2:2" ht="15.75" customHeight="1">
      <c r="B226" s="8"/>
    </row>
    <row r="227" spans="2:2" ht="15.75" customHeight="1">
      <c r="B227" s="8"/>
    </row>
    <row r="228" spans="2:2" ht="15.75" customHeight="1">
      <c r="B228" s="8"/>
    </row>
    <row r="229" spans="2:2" ht="15.75" customHeight="1">
      <c r="B229" s="8"/>
    </row>
    <row r="230" spans="2:2" ht="15.75" customHeight="1">
      <c r="B230" s="8"/>
    </row>
    <row r="231" spans="2:2" ht="15.75" customHeight="1">
      <c r="B231" s="8"/>
    </row>
    <row r="232" spans="2:2" ht="15.75" customHeight="1">
      <c r="B232" s="8"/>
    </row>
    <row r="233" spans="2:2" ht="15.75" customHeight="1">
      <c r="B233" s="8"/>
    </row>
    <row r="234" spans="2:2" ht="15.75" customHeight="1">
      <c r="B234" s="8"/>
    </row>
    <row r="235" spans="2:2" ht="15.75" customHeight="1">
      <c r="B235" s="8"/>
    </row>
    <row r="236" spans="2:2" ht="15.75" customHeight="1">
      <c r="B236" s="8"/>
    </row>
    <row r="237" spans="2:2" ht="15.75" customHeight="1">
      <c r="B237" s="8"/>
    </row>
    <row r="238" spans="2:2" ht="15.75" customHeight="1">
      <c r="B238" s="8"/>
    </row>
    <row r="239" spans="2:2" ht="15.75" customHeight="1">
      <c r="B239" s="8"/>
    </row>
    <row r="240" spans="2:2" ht="15.75" customHeight="1">
      <c r="B240" s="8"/>
    </row>
    <row r="241" spans="2:2" ht="15.75" customHeight="1">
      <c r="B241" s="8"/>
    </row>
    <row r="242" spans="2:2" ht="15.75" customHeight="1">
      <c r="B242" s="8"/>
    </row>
    <row r="243" spans="2:2" ht="15.75" customHeight="1">
      <c r="B243" s="8"/>
    </row>
    <row r="244" spans="2:2" ht="15.75" customHeight="1">
      <c r="B244" s="8"/>
    </row>
    <row r="245" spans="2:2" ht="15.75" customHeight="1">
      <c r="B245" s="8"/>
    </row>
    <row r="246" spans="2:2" ht="15.75" customHeight="1">
      <c r="B246" s="8"/>
    </row>
    <row r="247" spans="2:2" ht="15.75" customHeight="1">
      <c r="B247" s="8"/>
    </row>
    <row r="248" spans="2:2" ht="15.75" customHeight="1">
      <c r="B248" s="8"/>
    </row>
    <row r="249" spans="2:2" ht="15.75" customHeight="1">
      <c r="B249" s="8"/>
    </row>
    <row r="250" spans="2:2" ht="15.75" customHeight="1">
      <c r="B250" s="8"/>
    </row>
    <row r="251" spans="2:2" ht="15.75" customHeight="1">
      <c r="B251" s="8"/>
    </row>
    <row r="252" spans="2:2" ht="15.75" customHeight="1">
      <c r="B252" s="8"/>
    </row>
    <row r="253" spans="2:2" ht="15.75" customHeight="1">
      <c r="B253" s="8"/>
    </row>
    <row r="254" spans="2:2" ht="15.75" customHeight="1">
      <c r="B254" s="8"/>
    </row>
    <row r="255" spans="2:2" ht="15.75" customHeight="1">
      <c r="B255" s="8"/>
    </row>
    <row r="256" spans="2:2" ht="15.75" customHeight="1">
      <c r="B256" s="8"/>
    </row>
    <row r="257" spans="2:2" ht="15.75" customHeight="1">
      <c r="B257" s="8"/>
    </row>
    <row r="258" spans="2:2" ht="15.75" customHeight="1">
      <c r="B258" s="8"/>
    </row>
    <row r="259" spans="2:2" ht="15.75" customHeight="1">
      <c r="B259" s="8"/>
    </row>
    <row r="260" spans="2:2" ht="15.75" customHeight="1">
      <c r="B260" s="8"/>
    </row>
    <row r="261" spans="2:2" ht="15.75" customHeight="1">
      <c r="B261" s="8"/>
    </row>
    <row r="262" spans="2:2" ht="15.75" customHeight="1">
      <c r="B262" s="8"/>
    </row>
    <row r="263" spans="2:2" ht="15.75" customHeight="1">
      <c r="B263" s="8"/>
    </row>
    <row r="264" spans="2:2" ht="15.75" customHeight="1">
      <c r="B264" s="8"/>
    </row>
    <row r="265" spans="2:2" ht="15.75" customHeight="1">
      <c r="B265" s="8"/>
    </row>
    <row r="266" spans="2:2" ht="15.75" customHeight="1">
      <c r="B266" s="8"/>
    </row>
    <row r="267" spans="2:2" ht="15.75" customHeight="1">
      <c r="B267" s="8"/>
    </row>
    <row r="268" spans="2:2" ht="15.75" customHeight="1">
      <c r="B268" s="8"/>
    </row>
    <row r="269" spans="2:2" ht="15.75" customHeight="1">
      <c r="B269" s="8"/>
    </row>
    <row r="270" spans="2:2" ht="15.75" customHeight="1">
      <c r="B270" s="8"/>
    </row>
    <row r="271" spans="2:2" ht="15.75" customHeight="1">
      <c r="B271" s="8"/>
    </row>
    <row r="272" spans="2:2" ht="15.75" customHeight="1">
      <c r="B272" s="8"/>
    </row>
    <row r="273" spans="2:2" ht="15.75" customHeight="1">
      <c r="B273" s="8"/>
    </row>
    <row r="274" spans="2:2" ht="15.75" customHeight="1">
      <c r="B274" s="8"/>
    </row>
    <row r="275" spans="2:2" ht="15.75" customHeight="1">
      <c r="B275" s="8"/>
    </row>
    <row r="276" spans="2:2" ht="15.75" customHeight="1">
      <c r="B276" s="8"/>
    </row>
    <row r="277" spans="2:2" ht="15.75" customHeight="1">
      <c r="B277" s="8"/>
    </row>
    <row r="278" spans="2:2" ht="15.75" customHeight="1">
      <c r="B278" s="8"/>
    </row>
    <row r="279" spans="2:2" ht="15.75" customHeight="1">
      <c r="B279" s="8"/>
    </row>
    <row r="280" spans="2:2" ht="15.75" customHeight="1">
      <c r="B280" s="8"/>
    </row>
    <row r="281" spans="2:2" ht="15.75" customHeight="1">
      <c r="B281" s="8"/>
    </row>
    <row r="282" spans="2:2" ht="15.75" customHeight="1">
      <c r="B282" s="8"/>
    </row>
    <row r="283" spans="2:2" ht="15.75" customHeight="1">
      <c r="B283" s="8"/>
    </row>
    <row r="284" spans="2:2" ht="15.75" customHeight="1">
      <c r="B284" s="8"/>
    </row>
    <row r="285" spans="2:2" ht="15.75" customHeight="1">
      <c r="B285" s="8"/>
    </row>
    <row r="286" spans="2:2" ht="15.75" customHeight="1">
      <c r="B286" s="8"/>
    </row>
    <row r="287" spans="2:2" ht="15.75" customHeight="1">
      <c r="B287" s="8"/>
    </row>
    <row r="288" spans="2:2" ht="15.75" customHeight="1">
      <c r="B288" s="8"/>
    </row>
    <row r="289" spans="2:2" ht="15.75" customHeight="1">
      <c r="B289" s="8"/>
    </row>
    <row r="290" spans="2:2" ht="15.75" customHeight="1">
      <c r="B290" s="8"/>
    </row>
    <row r="291" spans="2:2" ht="15.75" customHeight="1">
      <c r="B291" s="8"/>
    </row>
    <row r="292" spans="2:2" ht="15.75" customHeight="1">
      <c r="B292" s="8"/>
    </row>
    <row r="293" spans="2:2" ht="15.75" customHeight="1">
      <c r="B293" s="8"/>
    </row>
    <row r="294" spans="2:2" ht="15.75" customHeight="1">
      <c r="B294" s="8"/>
    </row>
    <row r="295" spans="2:2" ht="15.75" customHeight="1">
      <c r="B295" s="8"/>
    </row>
    <row r="296" spans="2:2" ht="15.75" customHeight="1">
      <c r="B296" s="8"/>
    </row>
    <row r="297" spans="2:2" ht="15.75" customHeight="1">
      <c r="B297" s="8"/>
    </row>
    <row r="298" spans="2:2" ht="15.75" customHeight="1">
      <c r="B298" s="8"/>
    </row>
    <row r="299" spans="2:2" ht="15.75" customHeight="1">
      <c r="B299" s="8"/>
    </row>
    <row r="300" spans="2:2" ht="15.75" customHeight="1">
      <c r="B300" s="8"/>
    </row>
    <row r="301" spans="2:2" ht="15.75" customHeight="1">
      <c r="B301" s="8"/>
    </row>
    <row r="302" spans="2:2" ht="15.75" customHeight="1">
      <c r="B302" s="8"/>
    </row>
    <row r="303" spans="2:2" ht="15.75" customHeight="1">
      <c r="B303" s="8"/>
    </row>
    <row r="304" spans="2:2" ht="15.75" customHeight="1">
      <c r="B304" s="8"/>
    </row>
    <row r="305" spans="2:2" ht="15.75" customHeight="1">
      <c r="B305" s="8"/>
    </row>
    <row r="306" spans="2:2" ht="15.75" customHeight="1">
      <c r="B306" s="8"/>
    </row>
    <row r="307" spans="2:2" ht="15.75" customHeight="1">
      <c r="B307" s="8"/>
    </row>
    <row r="308" spans="2:2" ht="15.75" customHeight="1">
      <c r="B308" s="8"/>
    </row>
    <row r="309" spans="2:2" ht="15.75" customHeight="1">
      <c r="B309" s="8"/>
    </row>
    <row r="310" spans="2:2" ht="15.75" customHeight="1">
      <c r="B310" s="8"/>
    </row>
    <row r="311" spans="2:2" ht="15.75" customHeight="1">
      <c r="B311" s="8"/>
    </row>
    <row r="312" spans="2:2" ht="15.75" customHeight="1">
      <c r="B312" s="8"/>
    </row>
    <row r="313" spans="2:2" ht="15.75" customHeight="1">
      <c r="B313" s="8"/>
    </row>
    <row r="314" spans="2:2" ht="15.75" customHeight="1">
      <c r="B314" s="8"/>
    </row>
    <row r="315" spans="2:2" ht="15.75" customHeight="1">
      <c r="B315" s="8"/>
    </row>
    <row r="316" spans="2:2" ht="15.75" customHeight="1">
      <c r="B316" s="8"/>
    </row>
    <row r="317" spans="2:2" ht="15.75" customHeight="1">
      <c r="B317" s="8"/>
    </row>
    <row r="318" spans="2:2" ht="15.75" customHeight="1">
      <c r="B318" s="8"/>
    </row>
    <row r="319" spans="2:2" ht="15.75" customHeight="1">
      <c r="B319" s="8"/>
    </row>
    <row r="320" spans="2:2" ht="15.75" customHeight="1">
      <c r="B320" s="8"/>
    </row>
    <row r="321" spans="2:2" ht="15.75" customHeight="1">
      <c r="B321" s="8"/>
    </row>
    <row r="322" spans="2:2" ht="15.75" customHeight="1">
      <c r="B322" s="8"/>
    </row>
    <row r="323" spans="2:2" ht="15.75" customHeight="1">
      <c r="B323" s="8"/>
    </row>
    <row r="324" spans="2:2" ht="15.75" customHeight="1">
      <c r="B324" s="8"/>
    </row>
    <row r="325" spans="2:2" ht="15.75" customHeight="1">
      <c r="B325" s="8"/>
    </row>
    <row r="326" spans="2:2" ht="15.75" customHeight="1">
      <c r="B326" s="8"/>
    </row>
    <row r="327" spans="2:2" ht="15.75" customHeight="1">
      <c r="B327" s="8"/>
    </row>
    <row r="328" spans="2:2" ht="15.75" customHeight="1">
      <c r="B328" s="8"/>
    </row>
    <row r="329" spans="2:2" ht="15.75" customHeight="1">
      <c r="B329" s="8"/>
    </row>
    <row r="330" spans="2:2" ht="15.75" customHeight="1">
      <c r="B330" s="8"/>
    </row>
    <row r="331" spans="2:2" ht="15.75" customHeight="1">
      <c r="B331" s="8"/>
    </row>
    <row r="332" spans="2:2" ht="15.75" customHeight="1">
      <c r="B332" s="8"/>
    </row>
    <row r="333" spans="2:2" ht="15.75" customHeight="1">
      <c r="B333" s="8"/>
    </row>
    <row r="334" spans="2:2" ht="15.75" customHeight="1">
      <c r="B334" s="8"/>
    </row>
    <row r="335" spans="2:2" ht="15.75" customHeight="1">
      <c r="B335" s="8"/>
    </row>
    <row r="336" spans="2:2" ht="15.75" customHeight="1">
      <c r="B336" s="8"/>
    </row>
    <row r="337" spans="2:2" ht="15.75" customHeight="1">
      <c r="B337" s="8"/>
    </row>
    <row r="338" spans="2:2" ht="15.75" customHeight="1">
      <c r="B338" s="8"/>
    </row>
    <row r="339" spans="2:2" ht="15.75" customHeight="1">
      <c r="B339" s="8"/>
    </row>
    <row r="340" spans="2:2" ht="15.75" customHeight="1">
      <c r="B340" s="8"/>
    </row>
    <row r="341" spans="2:2" ht="15.75" customHeight="1">
      <c r="B341" s="8"/>
    </row>
    <row r="342" spans="2:2" ht="15.75" customHeight="1">
      <c r="B342" s="8"/>
    </row>
    <row r="343" spans="2:2" ht="15.75" customHeight="1">
      <c r="B343" s="8"/>
    </row>
    <row r="344" spans="2:2" ht="15.75" customHeight="1">
      <c r="B344" s="8"/>
    </row>
    <row r="345" spans="2:2" ht="15.75" customHeight="1">
      <c r="B345" s="8"/>
    </row>
    <row r="346" spans="2:2" ht="15.75" customHeight="1">
      <c r="B346" s="8"/>
    </row>
    <row r="347" spans="2:2" ht="15.75" customHeight="1">
      <c r="B347" s="8"/>
    </row>
    <row r="348" spans="2:2" ht="15.75" customHeight="1">
      <c r="B348" s="8"/>
    </row>
    <row r="349" spans="2:2" ht="15.75" customHeight="1">
      <c r="B349" s="8"/>
    </row>
    <row r="350" spans="2:2" ht="15.75" customHeight="1">
      <c r="B350" s="8"/>
    </row>
    <row r="351" spans="2:2" ht="15.75" customHeight="1">
      <c r="B351" s="8"/>
    </row>
    <row r="352" spans="2:2" ht="15.75" customHeight="1">
      <c r="B352" s="8"/>
    </row>
    <row r="353" spans="2:2" ht="15.75" customHeight="1">
      <c r="B353" s="8"/>
    </row>
    <row r="354" spans="2:2" ht="15.75" customHeight="1">
      <c r="B354" s="8"/>
    </row>
    <row r="355" spans="2:2" ht="15.75" customHeight="1">
      <c r="B355" s="8"/>
    </row>
    <row r="356" spans="2:2" ht="15.75" customHeight="1">
      <c r="B356" s="8"/>
    </row>
    <row r="357" spans="2:2" ht="15.75" customHeight="1">
      <c r="B357" s="8"/>
    </row>
    <row r="358" spans="2:2" ht="15.75" customHeight="1">
      <c r="B358" s="8"/>
    </row>
    <row r="359" spans="2:2" ht="15.75" customHeight="1">
      <c r="B359" s="8"/>
    </row>
    <row r="360" spans="2:2" ht="15.75" customHeight="1">
      <c r="B360" s="8"/>
    </row>
    <row r="361" spans="2:2" ht="15.75" customHeight="1">
      <c r="B361" s="8"/>
    </row>
    <row r="362" spans="2:2" ht="15.75" customHeight="1">
      <c r="B362" s="8"/>
    </row>
    <row r="363" spans="2:2" ht="15.75" customHeight="1">
      <c r="B363" s="8"/>
    </row>
    <row r="364" spans="2:2" ht="15.75" customHeight="1">
      <c r="B364" s="8"/>
    </row>
    <row r="365" spans="2:2" ht="15.75" customHeight="1">
      <c r="B365" s="8"/>
    </row>
    <row r="366" spans="2:2" ht="15.75" customHeight="1">
      <c r="B366" s="8"/>
    </row>
    <row r="367" spans="2:2" ht="15.75" customHeight="1">
      <c r="B367" s="8"/>
    </row>
    <row r="368" spans="2:2" ht="15.75" customHeight="1">
      <c r="B368" s="8"/>
    </row>
    <row r="369" spans="2:2" ht="15.75" customHeight="1">
      <c r="B369" s="8"/>
    </row>
    <row r="370" spans="2:2" ht="15.75" customHeight="1">
      <c r="B370" s="8"/>
    </row>
    <row r="371" spans="2:2" ht="15.75" customHeight="1">
      <c r="B371" s="8"/>
    </row>
    <row r="372" spans="2:2" ht="15.75" customHeight="1">
      <c r="B372" s="8"/>
    </row>
    <row r="373" spans="2:2" ht="15.75" customHeight="1">
      <c r="B373" s="8"/>
    </row>
    <row r="374" spans="2:2" ht="15.75" customHeight="1">
      <c r="B374" s="8"/>
    </row>
    <row r="375" spans="2:2" ht="15.75" customHeight="1">
      <c r="B375" s="8"/>
    </row>
    <row r="376" spans="2:2" ht="15.75" customHeight="1">
      <c r="B376" s="8"/>
    </row>
    <row r="377" spans="2:2" ht="15.75" customHeight="1">
      <c r="B377" s="8"/>
    </row>
    <row r="378" spans="2:2" ht="15.75" customHeight="1">
      <c r="B378" s="8"/>
    </row>
    <row r="379" spans="2:2" ht="15.75" customHeight="1">
      <c r="B379" s="8"/>
    </row>
    <row r="380" spans="2:2" ht="15.75" customHeight="1">
      <c r="B380" s="8"/>
    </row>
    <row r="381" spans="2:2" ht="15.75" customHeight="1">
      <c r="B381" s="8"/>
    </row>
    <row r="382" spans="2:2" ht="15.75" customHeight="1">
      <c r="B382" s="8"/>
    </row>
    <row r="383" spans="2:2" ht="15.75" customHeight="1">
      <c r="B383" s="8"/>
    </row>
    <row r="384" spans="2:2" ht="15.75" customHeight="1">
      <c r="B384" s="8"/>
    </row>
    <row r="385" spans="2:2" ht="15.75" customHeight="1">
      <c r="B385" s="8"/>
    </row>
    <row r="386" spans="2:2" ht="15.75" customHeight="1">
      <c r="B386" s="8"/>
    </row>
    <row r="387" spans="2:2" ht="15.75" customHeight="1">
      <c r="B387" s="8"/>
    </row>
    <row r="388" spans="2:2" ht="15.75" customHeight="1">
      <c r="B388" s="8"/>
    </row>
    <row r="389" spans="2:2" ht="15.75" customHeight="1">
      <c r="B389" s="8"/>
    </row>
    <row r="390" spans="2:2" ht="15.75" customHeight="1">
      <c r="B390" s="8"/>
    </row>
    <row r="391" spans="2:2" ht="15.75" customHeight="1">
      <c r="B391" s="8"/>
    </row>
    <row r="392" spans="2:2" ht="15.75" customHeight="1">
      <c r="B392" s="8"/>
    </row>
    <row r="393" spans="2:2" ht="15.75" customHeight="1">
      <c r="B393" s="8"/>
    </row>
    <row r="394" spans="2:2" ht="15.75" customHeight="1">
      <c r="B394" s="8"/>
    </row>
    <row r="395" spans="2:2" ht="15.75" customHeight="1">
      <c r="B395" s="8"/>
    </row>
    <row r="396" spans="2:2" ht="15.75" customHeight="1">
      <c r="B396" s="8"/>
    </row>
    <row r="397" spans="2:2" ht="15.75" customHeight="1">
      <c r="B397" s="8"/>
    </row>
    <row r="398" spans="2:2" ht="15.75" customHeight="1">
      <c r="B398" s="8"/>
    </row>
    <row r="399" spans="2:2" ht="15.75" customHeight="1">
      <c r="B399" s="8"/>
    </row>
    <row r="400" spans="2:2" ht="15.75" customHeight="1">
      <c r="B400" s="8"/>
    </row>
    <row r="401" spans="2:2" ht="15.75" customHeight="1">
      <c r="B401" s="8"/>
    </row>
    <row r="402" spans="2:2" ht="15.75" customHeight="1">
      <c r="B402" s="8"/>
    </row>
    <row r="403" spans="2:2" ht="15.75" customHeight="1">
      <c r="B403" s="8"/>
    </row>
    <row r="404" spans="2:2" ht="15.75" customHeight="1">
      <c r="B404" s="8"/>
    </row>
    <row r="405" spans="2:2" ht="15.75" customHeight="1">
      <c r="B405" s="8"/>
    </row>
    <row r="406" spans="2:2" ht="15.75" customHeight="1">
      <c r="B406" s="8"/>
    </row>
    <row r="407" spans="2:2" ht="15.75" customHeight="1">
      <c r="B407" s="8"/>
    </row>
    <row r="408" spans="2:2" ht="15.75" customHeight="1">
      <c r="B408" s="8"/>
    </row>
    <row r="409" spans="2:2" ht="15.75" customHeight="1">
      <c r="B409" s="8"/>
    </row>
    <row r="410" spans="2:2" ht="15.75" customHeight="1">
      <c r="B410" s="8"/>
    </row>
    <row r="411" spans="2:2" ht="15.75" customHeight="1">
      <c r="B411" s="8"/>
    </row>
    <row r="412" spans="2:2" ht="15.75" customHeight="1">
      <c r="B412" s="8"/>
    </row>
    <row r="413" spans="2:2" ht="15.75" customHeight="1">
      <c r="B413" s="8"/>
    </row>
    <row r="414" spans="2:2" ht="15.75" customHeight="1">
      <c r="B414" s="8"/>
    </row>
    <row r="415" spans="2:2" ht="15.75" customHeight="1">
      <c r="B415" s="8"/>
    </row>
    <row r="416" spans="2:2" ht="15.75" customHeight="1">
      <c r="B416" s="8"/>
    </row>
    <row r="417" spans="2:2" ht="15.75" customHeight="1">
      <c r="B417" s="8"/>
    </row>
    <row r="418" spans="2:2" ht="15.75" customHeight="1">
      <c r="B418" s="8"/>
    </row>
    <row r="419" spans="2:2" ht="15.75" customHeight="1">
      <c r="B419" s="8"/>
    </row>
    <row r="420" spans="2:2" ht="15.75" customHeight="1">
      <c r="B420" s="8"/>
    </row>
    <row r="421" spans="2:2" ht="15.75" customHeight="1">
      <c r="B421" s="8"/>
    </row>
    <row r="422" spans="2:2" ht="15.75" customHeight="1">
      <c r="B422" s="8"/>
    </row>
    <row r="423" spans="2:2" ht="15.75" customHeight="1">
      <c r="B423" s="8"/>
    </row>
    <row r="424" spans="2:2" ht="15.75" customHeight="1">
      <c r="B424" s="8"/>
    </row>
    <row r="425" spans="2:2" ht="15.75" customHeight="1">
      <c r="B425" s="8"/>
    </row>
    <row r="426" spans="2:2" ht="15.75" customHeight="1">
      <c r="B426" s="8"/>
    </row>
    <row r="427" spans="2:2" ht="15.75" customHeight="1">
      <c r="B427" s="8"/>
    </row>
    <row r="428" spans="2:2" ht="15.75" customHeight="1">
      <c r="B428" s="8"/>
    </row>
    <row r="429" spans="2:2" ht="15.75" customHeight="1">
      <c r="B429" s="8"/>
    </row>
    <row r="430" spans="2:2" ht="15.75" customHeight="1">
      <c r="B430" s="8"/>
    </row>
    <row r="431" spans="2:2" ht="15.75" customHeight="1">
      <c r="B431" s="8"/>
    </row>
    <row r="432" spans="2:2" ht="15.75" customHeight="1">
      <c r="B432" s="8"/>
    </row>
    <row r="433" spans="2:2" ht="15.75" customHeight="1">
      <c r="B433" s="8"/>
    </row>
    <row r="434" spans="2:2" ht="15.75" customHeight="1">
      <c r="B434" s="8"/>
    </row>
    <row r="435" spans="2:2" ht="15.75" customHeight="1">
      <c r="B435" s="8"/>
    </row>
    <row r="436" spans="2:2" ht="15.75" customHeight="1">
      <c r="B436" s="8"/>
    </row>
    <row r="437" spans="2:2" ht="15.75" customHeight="1">
      <c r="B437" s="8"/>
    </row>
    <row r="438" spans="2:2" ht="15.75" customHeight="1">
      <c r="B438" s="8"/>
    </row>
    <row r="439" spans="2:2" ht="15.75" customHeight="1">
      <c r="B439" s="8"/>
    </row>
    <row r="440" spans="2:2" ht="15.75" customHeight="1">
      <c r="B440" s="8"/>
    </row>
    <row r="441" spans="2:2" ht="15.75" customHeight="1">
      <c r="B441" s="8"/>
    </row>
    <row r="442" spans="2:2" ht="15.75" customHeight="1">
      <c r="B442" s="8"/>
    </row>
    <row r="443" spans="2:2" ht="15.75" customHeight="1">
      <c r="B443" s="8"/>
    </row>
    <row r="444" spans="2:2" ht="15.75" customHeight="1">
      <c r="B444" s="8"/>
    </row>
    <row r="445" spans="2:2" ht="15.75" customHeight="1">
      <c r="B445" s="8"/>
    </row>
    <row r="446" spans="2:2" ht="15.75" customHeight="1">
      <c r="B446" s="8"/>
    </row>
    <row r="447" spans="2:2" ht="15.75" customHeight="1">
      <c r="B447" s="8"/>
    </row>
    <row r="448" spans="2:2" ht="15.75" customHeight="1">
      <c r="B448" s="8"/>
    </row>
    <row r="449" spans="2:2" ht="15.75" customHeight="1">
      <c r="B449" s="8"/>
    </row>
    <row r="450" spans="2:2" ht="15.75" customHeight="1">
      <c r="B450" s="8"/>
    </row>
    <row r="451" spans="2:2" ht="15.75" customHeight="1">
      <c r="B451" s="8"/>
    </row>
    <row r="452" spans="2:2" ht="15.75" customHeight="1">
      <c r="B452" s="8"/>
    </row>
    <row r="453" spans="2:2" ht="15.75" customHeight="1">
      <c r="B453" s="8"/>
    </row>
    <row r="454" spans="2:2" ht="15.75" customHeight="1">
      <c r="B454" s="8"/>
    </row>
    <row r="455" spans="2:2" ht="15.75" customHeight="1">
      <c r="B455" s="8"/>
    </row>
    <row r="456" spans="2:2" ht="15.75" customHeight="1">
      <c r="B456" s="8"/>
    </row>
    <row r="457" spans="2:2" ht="15.75" customHeight="1">
      <c r="B457" s="8"/>
    </row>
    <row r="458" spans="2:2" ht="15.75" customHeight="1">
      <c r="B458" s="8"/>
    </row>
    <row r="459" spans="2:2" ht="15.75" customHeight="1">
      <c r="B459" s="8"/>
    </row>
    <row r="460" spans="2:2" ht="15.75" customHeight="1">
      <c r="B460" s="8"/>
    </row>
    <row r="461" spans="2:2" ht="15.75" customHeight="1">
      <c r="B461" s="8"/>
    </row>
    <row r="462" spans="2:2" ht="15.75" customHeight="1">
      <c r="B462" s="8"/>
    </row>
    <row r="463" spans="2:2" ht="15.75" customHeight="1">
      <c r="B463" s="8"/>
    </row>
    <row r="464" spans="2:2" ht="15.75" customHeight="1">
      <c r="B464" s="8"/>
    </row>
    <row r="465" spans="2:2" ht="15.75" customHeight="1">
      <c r="B465" s="8"/>
    </row>
    <row r="466" spans="2:2" ht="15.75" customHeight="1">
      <c r="B466" s="8"/>
    </row>
    <row r="467" spans="2:2" ht="15.75" customHeight="1">
      <c r="B467" s="8"/>
    </row>
    <row r="468" spans="2:2" ht="15.75" customHeight="1">
      <c r="B468" s="8"/>
    </row>
    <row r="469" spans="2:2" ht="15.75" customHeight="1">
      <c r="B469" s="8"/>
    </row>
    <row r="470" spans="2:2" ht="15.75" customHeight="1">
      <c r="B470" s="8"/>
    </row>
    <row r="471" spans="2:2" ht="15.75" customHeight="1">
      <c r="B471" s="8"/>
    </row>
    <row r="472" spans="2:2" ht="15.75" customHeight="1">
      <c r="B472" s="8"/>
    </row>
    <row r="473" spans="2:2" ht="15.75" customHeight="1">
      <c r="B473" s="8"/>
    </row>
    <row r="474" spans="2:2" ht="15.75" customHeight="1">
      <c r="B474" s="8"/>
    </row>
    <row r="475" spans="2:2" ht="15.75" customHeight="1">
      <c r="B475" s="8"/>
    </row>
    <row r="476" spans="2:2" ht="15.75" customHeight="1">
      <c r="B476" s="8"/>
    </row>
    <row r="477" spans="2:2" ht="15.75" customHeight="1">
      <c r="B477" s="8"/>
    </row>
    <row r="478" spans="2:2" ht="15.75" customHeight="1">
      <c r="B478" s="8"/>
    </row>
    <row r="479" spans="2:2" ht="15.75" customHeight="1">
      <c r="B479" s="8"/>
    </row>
    <row r="480" spans="2:2" ht="15.75" customHeight="1">
      <c r="B480" s="8"/>
    </row>
    <row r="481" spans="2:2" ht="15.75" customHeight="1">
      <c r="B481" s="8"/>
    </row>
    <row r="482" spans="2:2" ht="15.75" customHeight="1">
      <c r="B482" s="8"/>
    </row>
    <row r="483" spans="2:2" ht="15.75" customHeight="1">
      <c r="B483" s="8"/>
    </row>
    <row r="484" spans="2:2" ht="15.75" customHeight="1">
      <c r="B484" s="8"/>
    </row>
    <row r="485" spans="2:2" ht="15.75" customHeight="1">
      <c r="B485" s="8"/>
    </row>
    <row r="486" spans="2:2" ht="15.75" customHeight="1">
      <c r="B486" s="8"/>
    </row>
    <row r="487" spans="2:2" ht="15.75" customHeight="1">
      <c r="B487" s="8"/>
    </row>
    <row r="488" spans="2:2" ht="15.75" customHeight="1">
      <c r="B488" s="8"/>
    </row>
    <row r="489" spans="2:2" ht="15.75" customHeight="1">
      <c r="B489" s="8"/>
    </row>
    <row r="490" spans="2:2" ht="15.75" customHeight="1">
      <c r="B490" s="8"/>
    </row>
    <row r="491" spans="2:2" ht="15.75" customHeight="1">
      <c r="B491" s="8"/>
    </row>
    <row r="492" spans="2:2" ht="15.75" customHeight="1">
      <c r="B492" s="8"/>
    </row>
    <row r="493" spans="2:2" ht="15.75" customHeight="1">
      <c r="B493" s="8"/>
    </row>
    <row r="494" spans="2:2" ht="15.75" customHeight="1">
      <c r="B494" s="8"/>
    </row>
    <row r="495" spans="2:2" ht="15.75" customHeight="1">
      <c r="B495" s="8"/>
    </row>
    <row r="496" spans="2:2" ht="15.75" customHeight="1">
      <c r="B496" s="8"/>
    </row>
    <row r="497" spans="2:2" ht="15.75" customHeight="1">
      <c r="B497" s="8"/>
    </row>
    <row r="498" spans="2:2" ht="15.75" customHeight="1">
      <c r="B498" s="8"/>
    </row>
    <row r="499" spans="2:2" ht="15.75" customHeight="1">
      <c r="B499" s="8"/>
    </row>
    <row r="500" spans="2:2" ht="15.75" customHeight="1">
      <c r="B500" s="8"/>
    </row>
    <row r="501" spans="2:2" ht="15.75" customHeight="1">
      <c r="B501" s="8"/>
    </row>
    <row r="502" spans="2:2" ht="15.75" customHeight="1">
      <c r="B502" s="8"/>
    </row>
    <row r="503" spans="2:2" ht="15.75" customHeight="1">
      <c r="B503" s="8"/>
    </row>
    <row r="504" spans="2:2" ht="15.75" customHeight="1">
      <c r="B504" s="8"/>
    </row>
    <row r="505" spans="2:2" ht="15.75" customHeight="1">
      <c r="B505" s="8"/>
    </row>
    <row r="506" spans="2:2" ht="15.75" customHeight="1">
      <c r="B506" s="8"/>
    </row>
    <row r="507" spans="2:2" ht="15.75" customHeight="1">
      <c r="B507" s="8"/>
    </row>
    <row r="508" spans="2:2" ht="15.75" customHeight="1">
      <c r="B508" s="8"/>
    </row>
    <row r="509" spans="2:2" ht="15.75" customHeight="1">
      <c r="B509" s="8"/>
    </row>
    <row r="510" spans="2:2" ht="15.75" customHeight="1">
      <c r="B510" s="8"/>
    </row>
    <row r="511" spans="2:2" ht="15.75" customHeight="1">
      <c r="B511" s="8"/>
    </row>
    <row r="512" spans="2:2" ht="15.75" customHeight="1">
      <c r="B512" s="8"/>
    </row>
    <row r="513" spans="2:2" ht="15.75" customHeight="1">
      <c r="B513" s="8"/>
    </row>
    <row r="514" spans="2:2" ht="15.75" customHeight="1">
      <c r="B514" s="8"/>
    </row>
    <row r="515" spans="2:2" ht="15.75" customHeight="1">
      <c r="B515" s="8"/>
    </row>
    <row r="516" spans="2:2" ht="15.75" customHeight="1">
      <c r="B516" s="8"/>
    </row>
    <row r="517" spans="2:2" ht="15.75" customHeight="1">
      <c r="B517" s="8"/>
    </row>
    <row r="518" spans="2:2" ht="15.75" customHeight="1">
      <c r="B518" s="8"/>
    </row>
    <row r="519" spans="2:2" ht="15.75" customHeight="1">
      <c r="B519" s="8"/>
    </row>
    <row r="520" spans="2:2" ht="15.75" customHeight="1">
      <c r="B520" s="8"/>
    </row>
    <row r="521" spans="2:2" ht="15.75" customHeight="1">
      <c r="B521" s="8"/>
    </row>
    <row r="522" spans="2:2" ht="15.75" customHeight="1">
      <c r="B522" s="8"/>
    </row>
    <row r="523" spans="2:2" ht="15.75" customHeight="1">
      <c r="B523" s="8"/>
    </row>
    <row r="524" spans="2:2" ht="15.75" customHeight="1">
      <c r="B524" s="8"/>
    </row>
    <row r="525" spans="2:2" ht="15.75" customHeight="1">
      <c r="B525" s="8"/>
    </row>
    <row r="526" spans="2:2" ht="15.75" customHeight="1">
      <c r="B526" s="8"/>
    </row>
    <row r="527" spans="2:2" ht="15.75" customHeight="1">
      <c r="B527" s="8"/>
    </row>
    <row r="528" spans="2:2" ht="15.75" customHeight="1">
      <c r="B528" s="8"/>
    </row>
    <row r="529" spans="2:2" ht="15.75" customHeight="1">
      <c r="B529" s="8"/>
    </row>
    <row r="530" spans="2:2" ht="15.75" customHeight="1">
      <c r="B530" s="8"/>
    </row>
    <row r="531" spans="2:2" ht="15.75" customHeight="1">
      <c r="B531" s="8"/>
    </row>
    <row r="532" spans="2:2" ht="15.75" customHeight="1">
      <c r="B532" s="8"/>
    </row>
    <row r="533" spans="2:2" ht="15.75" customHeight="1">
      <c r="B533" s="8"/>
    </row>
    <row r="534" spans="2:2" ht="15.75" customHeight="1">
      <c r="B534" s="8"/>
    </row>
    <row r="535" spans="2:2" ht="15.75" customHeight="1">
      <c r="B535" s="8"/>
    </row>
    <row r="536" spans="2:2" ht="15.75" customHeight="1">
      <c r="B536" s="8"/>
    </row>
    <row r="537" spans="2:2" ht="15.75" customHeight="1">
      <c r="B537" s="8"/>
    </row>
    <row r="538" spans="2:2" ht="15.75" customHeight="1">
      <c r="B538" s="8"/>
    </row>
    <row r="539" spans="2:2" ht="15.75" customHeight="1">
      <c r="B539" s="8"/>
    </row>
    <row r="540" spans="2:2" ht="15.75" customHeight="1">
      <c r="B540" s="8"/>
    </row>
    <row r="541" spans="2:2" ht="15.75" customHeight="1">
      <c r="B541" s="8"/>
    </row>
    <row r="542" spans="2:2" ht="15.75" customHeight="1">
      <c r="B542" s="8"/>
    </row>
    <row r="543" spans="2:2" ht="15.75" customHeight="1">
      <c r="B543" s="8"/>
    </row>
    <row r="544" spans="2:2" ht="15.75" customHeight="1">
      <c r="B544" s="8"/>
    </row>
    <row r="545" spans="2:2" ht="15.75" customHeight="1">
      <c r="B545" s="8"/>
    </row>
    <row r="546" spans="2:2" ht="15.75" customHeight="1">
      <c r="B546" s="8"/>
    </row>
    <row r="547" spans="2:2" ht="15.75" customHeight="1">
      <c r="B547" s="8"/>
    </row>
    <row r="548" spans="2:2" ht="15.75" customHeight="1">
      <c r="B548" s="8"/>
    </row>
    <row r="549" spans="2:2" ht="15.75" customHeight="1">
      <c r="B549" s="8"/>
    </row>
    <row r="550" spans="2:2" ht="15.75" customHeight="1">
      <c r="B550" s="8"/>
    </row>
    <row r="551" spans="2:2" ht="15.75" customHeight="1">
      <c r="B551" s="8"/>
    </row>
    <row r="552" spans="2:2" ht="15.75" customHeight="1">
      <c r="B552" s="8"/>
    </row>
    <row r="553" spans="2:2" ht="15.75" customHeight="1">
      <c r="B553" s="8"/>
    </row>
    <row r="554" spans="2:2" ht="15.75" customHeight="1">
      <c r="B554" s="8"/>
    </row>
    <row r="555" spans="2:2" ht="15.75" customHeight="1">
      <c r="B555" s="8"/>
    </row>
    <row r="556" spans="2:2" ht="15.75" customHeight="1">
      <c r="B556" s="8"/>
    </row>
    <row r="557" spans="2:2" ht="15.75" customHeight="1">
      <c r="B557" s="8"/>
    </row>
    <row r="558" spans="2:2" ht="15.75" customHeight="1">
      <c r="B558" s="8"/>
    </row>
    <row r="559" spans="2:2" ht="15.75" customHeight="1">
      <c r="B559" s="8"/>
    </row>
    <row r="560" spans="2:2" ht="15.75" customHeight="1">
      <c r="B560" s="8"/>
    </row>
    <row r="561" spans="2:2" ht="15.75" customHeight="1">
      <c r="B561" s="8"/>
    </row>
    <row r="562" spans="2:2" ht="15.75" customHeight="1">
      <c r="B562" s="8"/>
    </row>
    <row r="563" spans="2:2" ht="15.75" customHeight="1">
      <c r="B563" s="8"/>
    </row>
    <row r="564" spans="2:2" ht="15.75" customHeight="1">
      <c r="B564" s="8"/>
    </row>
    <row r="565" spans="2:2" ht="15.75" customHeight="1">
      <c r="B565" s="8"/>
    </row>
    <row r="566" spans="2:2" ht="15.75" customHeight="1">
      <c r="B566" s="8"/>
    </row>
    <row r="567" spans="2:2" ht="15.75" customHeight="1">
      <c r="B567" s="8"/>
    </row>
    <row r="568" spans="2:2" ht="15.75" customHeight="1">
      <c r="B568" s="8"/>
    </row>
    <row r="569" spans="2:2" ht="15.75" customHeight="1">
      <c r="B569" s="8"/>
    </row>
    <row r="570" spans="2:2" ht="15.75" customHeight="1">
      <c r="B570" s="8"/>
    </row>
    <row r="571" spans="2:2" ht="15.75" customHeight="1">
      <c r="B571" s="8"/>
    </row>
    <row r="572" spans="2:2" ht="15.75" customHeight="1">
      <c r="B572" s="8"/>
    </row>
    <row r="573" spans="2:2" ht="15.75" customHeight="1">
      <c r="B573" s="8"/>
    </row>
    <row r="574" spans="2:2" ht="15.75" customHeight="1">
      <c r="B574" s="8"/>
    </row>
    <row r="575" spans="2:2" ht="15.75" customHeight="1">
      <c r="B575" s="8"/>
    </row>
    <row r="576" spans="2:2" ht="15.75" customHeight="1">
      <c r="B576" s="8"/>
    </row>
    <row r="577" spans="2:2" ht="15.75" customHeight="1">
      <c r="B577" s="8"/>
    </row>
    <row r="578" spans="2:2" ht="15.75" customHeight="1">
      <c r="B578" s="8"/>
    </row>
    <row r="579" spans="2:2" ht="15.75" customHeight="1">
      <c r="B579" s="8"/>
    </row>
    <row r="580" spans="2:2" ht="15.75" customHeight="1">
      <c r="B580" s="8"/>
    </row>
    <row r="581" spans="2:2" ht="15.75" customHeight="1">
      <c r="B581" s="8"/>
    </row>
    <row r="582" spans="2:2" ht="15.75" customHeight="1">
      <c r="B582" s="8"/>
    </row>
    <row r="583" spans="2:2" ht="15.75" customHeight="1">
      <c r="B583" s="8"/>
    </row>
    <row r="584" spans="2:2" ht="15.75" customHeight="1">
      <c r="B584" s="8"/>
    </row>
    <row r="585" spans="2:2" ht="15.75" customHeight="1">
      <c r="B585" s="8"/>
    </row>
    <row r="586" spans="2:2" ht="15.75" customHeight="1">
      <c r="B586" s="8"/>
    </row>
    <row r="587" spans="2:2" ht="15.75" customHeight="1">
      <c r="B587" s="8"/>
    </row>
    <row r="588" spans="2:2" ht="15.75" customHeight="1">
      <c r="B588" s="8"/>
    </row>
    <row r="589" spans="2:2" ht="15.75" customHeight="1">
      <c r="B589" s="8"/>
    </row>
    <row r="590" spans="2:2" ht="15.75" customHeight="1">
      <c r="B590" s="8"/>
    </row>
    <row r="591" spans="2:2" ht="15.75" customHeight="1">
      <c r="B591" s="8"/>
    </row>
    <row r="592" spans="2:2" ht="15.75" customHeight="1">
      <c r="B592" s="8"/>
    </row>
    <row r="593" spans="2:2" ht="15.75" customHeight="1">
      <c r="B593" s="8"/>
    </row>
    <row r="594" spans="2:2" ht="15.75" customHeight="1">
      <c r="B594" s="8"/>
    </row>
    <row r="595" spans="2:2" ht="15.75" customHeight="1">
      <c r="B595" s="8"/>
    </row>
    <row r="596" spans="2:2" ht="15.75" customHeight="1">
      <c r="B596" s="8"/>
    </row>
    <row r="597" spans="2:2" ht="15.75" customHeight="1">
      <c r="B597" s="8"/>
    </row>
    <row r="598" spans="2:2" ht="15.75" customHeight="1">
      <c r="B598" s="8"/>
    </row>
    <row r="599" spans="2:2" ht="15.75" customHeight="1">
      <c r="B599" s="8"/>
    </row>
    <row r="600" spans="2:2" ht="15.75" customHeight="1">
      <c r="B600" s="8"/>
    </row>
    <row r="601" spans="2:2" ht="15.75" customHeight="1">
      <c r="B601" s="8"/>
    </row>
    <row r="602" spans="2:2" ht="15.75" customHeight="1">
      <c r="B602" s="8"/>
    </row>
    <row r="603" spans="2:2" ht="15.75" customHeight="1">
      <c r="B603" s="8"/>
    </row>
    <row r="604" spans="2:2" ht="15.75" customHeight="1">
      <c r="B604" s="8"/>
    </row>
    <row r="605" spans="2:2" ht="15.75" customHeight="1">
      <c r="B605" s="8"/>
    </row>
    <row r="606" spans="2:2" ht="15.75" customHeight="1">
      <c r="B606" s="8"/>
    </row>
    <row r="607" spans="2:2" ht="15.75" customHeight="1">
      <c r="B607" s="8"/>
    </row>
    <row r="608" spans="2:2" ht="15.75" customHeight="1">
      <c r="B608" s="8"/>
    </row>
    <row r="609" spans="2:2" ht="15.75" customHeight="1">
      <c r="B609" s="8"/>
    </row>
    <row r="610" spans="2:2" ht="15.75" customHeight="1">
      <c r="B610" s="8"/>
    </row>
    <row r="611" spans="2:2" ht="15.75" customHeight="1">
      <c r="B611" s="8"/>
    </row>
    <row r="612" spans="2:2" ht="15.75" customHeight="1">
      <c r="B612" s="8"/>
    </row>
    <row r="613" spans="2:2" ht="15.75" customHeight="1">
      <c r="B613" s="8"/>
    </row>
    <row r="614" spans="2:2" ht="15.75" customHeight="1">
      <c r="B614" s="8"/>
    </row>
    <row r="615" spans="2:2" ht="15.75" customHeight="1">
      <c r="B615" s="8"/>
    </row>
    <row r="616" spans="2:2" ht="15.75" customHeight="1">
      <c r="B616" s="8"/>
    </row>
    <row r="617" spans="2:2" ht="15.75" customHeight="1">
      <c r="B617" s="8"/>
    </row>
    <row r="618" spans="2:2" ht="15.75" customHeight="1">
      <c r="B618" s="8"/>
    </row>
    <row r="619" spans="2:2" ht="15.75" customHeight="1">
      <c r="B619" s="8"/>
    </row>
    <row r="620" spans="2:2" ht="15.75" customHeight="1">
      <c r="B620" s="8"/>
    </row>
    <row r="621" spans="2:2" ht="15.75" customHeight="1">
      <c r="B621" s="8"/>
    </row>
    <row r="622" spans="2:2" ht="15.75" customHeight="1">
      <c r="B622" s="8"/>
    </row>
    <row r="623" spans="2:2" ht="15.75" customHeight="1">
      <c r="B623" s="8"/>
    </row>
    <row r="624" spans="2:2" ht="15.75" customHeight="1">
      <c r="B624" s="8"/>
    </row>
    <row r="625" spans="2:2" ht="15.75" customHeight="1">
      <c r="B625" s="8"/>
    </row>
    <row r="626" spans="2:2" ht="15.75" customHeight="1">
      <c r="B626" s="8"/>
    </row>
    <row r="627" spans="2:2" ht="15.75" customHeight="1">
      <c r="B627" s="8"/>
    </row>
    <row r="628" spans="2:2" ht="15.75" customHeight="1">
      <c r="B628" s="8"/>
    </row>
    <row r="629" spans="2:2" ht="15.75" customHeight="1">
      <c r="B629" s="8"/>
    </row>
    <row r="630" spans="2:2" ht="15.75" customHeight="1">
      <c r="B630" s="8"/>
    </row>
    <row r="631" spans="2:2" ht="15.75" customHeight="1">
      <c r="B631" s="8"/>
    </row>
    <row r="632" spans="2:2" ht="15.75" customHeight="1">
      <c r="B632" s="8"/>
    </row>
    <row r="633" spans="2:2" ht="15.75" customHeight="1">
      <c r="B633" s="8"/>
    </row>
    <row r="634" spans="2:2" ht="15.75" customHeight="1">
      <c r="B634" s="8"/>
    </row>
    <row r="635" spans="2:2" ht="15.75" customHeight="1">
      <c r="B635" s="8"/>
    </row>
    <row r="636" spans="2:2" ht="15.75" customHeight="1">
      <c r="B636" s="8"/>
    </row>
    <row r="637" spans="2:2" ht="15.75" customHeight="1">
      <c r="B637" s="8"/>
    </row>
    <row r="638" spans="2:2" ht="15.75" customHeight="1">
      <c r="B638" s="8"/>
    </row>
    <row r="639" spans="2:2" ht="15.75" customHeight="1">
      <c r="B639" s="8"/>
    </row>
    <row r="640" spans="2:2" ht="15.75" customHeight="1">
      <c r="B640" s="8"/>
    </row>
    <row r="641" spans="2:2" ht="15.75" customHeight="1">
      <c r="B641" s="8"/>
    </row>
    <row r="642" spans="2:2" ht="15.75" customHeight="1">
      <c r="B642" s="8"/>
    </row>
    <row r="643" spans="2:2" ht="15.75" customHeight="1">
      <c r="B643" s="8"/>
    </row>
    <row r="644" spans="2:2" ht="15.75" customHeight="1">
      <c r="B644" s="8"/>
    </row>
    <row r="645" spans="2:2" ht="15.75" customHeight="1">
      <c r="B645" s="8"/>
    </row>
    <row r="646" spans="2:2" ht="15.75" customHeight="1">
      <c r="B646" s="8"/>
    </row>
    <row r="647" spans="2:2" ht="15.75" customHeight="1">
      <c r="B647" s="8"/>
    </row>
    <row r="648" spans="2:2" ht="15.75" customHeight="1">
      <c r="B648" s="8"/>
    </row>
    <row r="649" spans="2:2" ht="15.75" customHeight="1">
      <c r="B649" s="8"/>
    </row>
    <row r="650" spans="2:2" ht="15.75" customHeight="1">
      <c r="B650" s="8"/>
    </row>
    <row r="651" spans="2:2" ht="15.75" customHeight="1">
      <c r="B651" s="8"/>
    </row>
    <row r="652" spans="2:2" ht="15.75" customHeight="1">
      <c r="B652" s="8"/>
    </row>
    <row r="653" spans="2:2" ht="15.75" customHeight="1">
      <c r="B653" s="8"/>
    </row>
    <row r="654" spans="2:2" ht="15.75" customHeight="1">
      <c r="B654" s="8"/>
    </row>
    <row r="655" spans="2:2" ht="15.75" customHeight="1">
      <c r="B655" s="8"/>
    </row>
    <row r="656" spans="2:2" ht="15.75" customHeight="1">
      <c r="B656" s="8"/>
    </row>
    <row r="657" spans="2:2" ht="15.75" customHeight="1">
      <c r="B657" s="8"/>
    </row>
    <row r="658" spans="2:2" ht="15.75" customHeight="1">
      <c r="B658" s="8"/>
    </row>
    <row r="659" spans="2:2" ht="15.75" customHeight="1">
      <c r="B659" s="8"/>
    </row>
    <row r="660" spans="2:2" ht="15.75" customHeight="1">
      <c r="B660" s="8"/>
    </row>
    <row r="661" spans="2:2" ht="15.75" customHeight="1">
      <c r="B661" s="8"/>
    </row>
    <row r="662" spans="2:2" ht="15.75" customHeight="1">
      <c r="B662" s="8"/>
    </row>
    <row r="663" spans="2:2" ht="15.75" customHeight="1">
      <c r="B663" s="8"/>
    </row>
    <row r="664" spans="2:2" ht="15.75" customHeight="1">
      <c r="B664" s="8"/>
    </row>
    <row r="665" spans="2:2" ht="15.75" customHeight="1">
      <c r="B665" s="8"/>
    </row>
    <row r="666" spans="2:2" ht="15.75" customHeight="1">
      <c r="B666" s="8"/>
    </row>
    <row r="667" spans="2:2" ht="15.75" customHeight="1">
      <c r="B667" s="8"/>
    </row>
    <row r="668" spans="2:2" ht="15.75" customHeight="1">
      <c r="B668" s="8"/>
    </row>
    <row r="669" spans="2:2" ht="15.75" customHeight="1">
      <c r="B669" s="8"/>
    </row>
    <row r="670" spans="2:2" ht="15.75" customHeight="1">
      <c r="B670" s="8"/>
    </row>
    <row r="671" spans="2:2" ht="15.75" customHeight="1">
      <c r="B671" s="8"/>
    </row>
    <row r="672" spans="2:2" ht="15.75" customHeight="1">
      <c r="B672" s="8"/>
    </row>
    <row r="673" spans="2:2" ht="15.75" customHeight="1">
      <c r="B673" s="8"/>
    </row>
    <row r="674" spans="2:2" ht="15.75" customHeight="1">
      <c r="B674" s="8"/>
    </row>
    <row r="675" spans="2:2" ht="15.75" customHeight="1">
      <c r="B675" s="8"/>
    </row>
    <row r="676" spans="2:2" ht="15.75" customHeight="1">
      <c r="B676" s="8"/>
    </row>
    <row r="677" spans="2:2" ht="15.75" customHeight="1">
      <c r="B677" s="8"/>
    </row>
    <row r="678" spans="2:2" ht="15.75" customHeight="1">
      <c r="B678" s="8"/>
    </row>
    <row r="679" spans="2:2" ht="15.75" customHeight="1">
      <c r="B679" s="8"/>
    </row>
    <row r="680" spans="2:2" ht="15.75" customHeight="1">
      <c r="B680" s="8"/>
    </row>
    <row r="681" spans="2:2" ht="15.75" customHeight="1">
      <c r="B681" s="8"/>
    </row>
    <row r="682" spans="2:2" ht="15.75" customHeight="1">
      <c r="B682" s="8"/>
    </row>
    <row r="683" spans="2:2" ht="15.75" customHeight="1">
      <c r="B683" s="8"/>
    </row>
    <row r="684" spans="2:2" ht="15.75" customHeight="1">
      <c r="B684" s="8"/>
    </row>
    <row r="685" spans="2:2" ht="15.75" customHeight="1">
      <c r="B685" s="8"/>
    </row>
    <row r="686" spans="2:2" ht="15.75" customHeight="1">
      <c r="B686" s="8"/>
    </row>
    <row r="687" spans="2:2" ht="15.75" customHeight="1">
      <c r="B687" s="8"/>
    </row>
    <row r="688" spans="2:2" ht="15.75" customHeight="1">
      <c r="B688" s="8"/>
    </row>
    <row r="689" spans="2:2" ht="15.75" customHeight="1">
      <c r="B689" s="8"/>
    </row>
    <row r="690" spans="2:2" ht="15.75" customHeight="1">
      <c r="B690" s="8"/>
    </row>
    <row r="691" spans="2:2" ht="15.75" customHeight="1">
      <c r="B691" s="8"/>
    </row>
    <row r="692" spans="2:2" ht="15.75" customHeight="1">
      <c r="B692" s="8"/>
    </row>
    <row r="693" spans="2:2" ht="15.75" customHeight="1">
      <c r="B693" s="8"/>
    </row>
    <row r="694" spans="2:2" ht="15.75" customHeight="1">
      <c r="B694" s="8"/>
    </row>
    <row r="695" spans="2:2" ht="15.75" customHeight="1">
      <c r="B695" s="8"/>
    </row>
    <row r="696" spans="2:2" ht="15.75" customHeight="1">
      <c r="B696" s="8"/>
    </row>
    <row r="697" spans="2:2" ht="15.75" customHeight="1">
      <c r="B697" s="8"/>
    </row>
    <row r="698" spans="2:2" ht="15.75" customHeight="1">
      <c r="B698" s="8"/>
    </row>
    <row r="699" spans="2:2" ht="15.75" customHeight="1">
      <c r="B699" s="8"/>
    </row>
    <row r="700" spans="2:2" ht="15.75" customHeight="1">
      <c r="B700" s="8"/>
    </row>
    <row r="701" spans="2:2" ht="15.75" customHeight="1">
      <c r="B701" s="8"/>
    </row>
    <row r="702" spans="2:2" ht="15.75" customHeight="1">
      <c r="B702" s="8"/>
    </row>
    <row r="703" spans="2:2" ht="15.75" customHeight="1">
      <c r="B703" s="8"/>
    </row>
    <row r="704" spans="2:2" ht="15.75" customHeight="1">
      <c r="B704" s="8"/>
    </row>
    <row r="705" spans="2:2" ht="15.75" customHeight="1">
      <c r="B705" s="8"/>
    </row>
    <row r="706" spans="2:2" ht="15.75" customHeight="1">
      <c r="B706" s="8"/>
    </row>
    <row r="707" spans="2:2" ht="15.75" customHeight="1">
      <c r="B707" s="8"/>
    </row>
    <row r="708" spans="2:2" ht="15.75" customHeight="1">
      <c r="B708" s="8"/>
    </row>
    <row r="709" spans="2:2" ht="15.75" customHeight="1">
      <c r="B709" s="8"/>
    </row>
    <row r="710" spans="2:2" ht="15.75" customHeight="1">
      <c r="B710" s="8"/>
    </row>
    <row r="711" spans="2:2" ht="15.75" customHeight="1">
      <c r="B711" s="8"/>
    </row>
    <row r="712" spans="2:2" ht="15.75" customHeight="1">
      <c r="B712" s="8"/>
    </row>
    <row r="713" spans="2:2" ht="15.75" customHeight="1">
      <c r="B713" s="8"/>
    </row>
    <row r="714" spans="2:2" ht="15.75" customHeight="1">
      <c r="B714" s="8"/>
    </row>
    <row r="715" spans="2:2" ht="15.75" customHeight="1">
      <c r="B715" s="8"/>
    </row>
    <row r="716" spans="2:2" ht="15.75" customHeight="1">
      <c r="B716" s="8"/>
    </row>
    <row r="717" spans="2:2" ht="15.75" customHeight="1">
      <c r="B717" s="8"/>
    </row>
    <row r="718" spans="2:2" ht="15.75" customHeight="1">
      <c r="B718" s="8"/>
    </row>
    <row r="719" spans="2:2" ht="15.75" customHeight="1">
      <c r="B719" s="8"/>
    </row>
    <row r="720" spans="2:2" ht="15.75" customHeight="1">
      <c r="B720" s="8"/>
    </row>
    <row r="721" spans="2:2" ht="15.75" customHeight="1">
      <c r="B721" s="8"/>
    </row>
    <row r="722" spans="2:2" ht="15.75" customHeight="1">
      <c r="B722" s="8"/>
    </row>
    <row r="723" spans="2:2" ht="15.75" customHeight="1">
      <c r="B723" s="8"/>
    </row>
    <row r="724" spans="2:2" ht="15.75" customHeight="1">
      <c r="B724" s="8"/>
    </row>
    <row r="725" spans="2:2" ht="15.75" customHeight="1">
      <c r="B725" s="8"/>
    </row>
    <row r="726" spans="2:2" ht="15.75" customHeight="1">
      <c r="B726" s="8"/>
    </row>
    <row r="727" spans="2:2" ht="15.75" customHeight="1">
      <c r="B727" s="8"/>
    </row>
    <row r="728" spans="2:2" ht="15.75" customHeight="1">
      <c r="B728" s="8"/>
    </row>
    <row r="729" spans="2:2" ht="15.75" customHeight="1">
      <c r="B729" s="8"/>
    </row>
    <row r="730" spans="2:2" ht="15.75" customHeight="1">
      <c r="B730" s="8"/>
    </row>
    <row r="731" spans="2:2" ht="15.75" customHeight="1">
      <c r="B731" s="8"/>
    </row>
    <row r="732" spans="2:2" ht="15.75" customHeight="1">
      <c r="B732" s="8"/>
    </row>
    <row r="733" spans="2:2" ht="15.75" customHeight="1">
      <c r="B733" s="8"/>
    </row>
    <row r="734" spans="2:2" ht="15.75" customHeight="1">
      <c r="B734" s="8"/>
    </row>
    <row r="735" spans="2:2" ht="15.75" customHeight="1">
      <c r="B735" s="8"/>
    </row>
    <row r="736" spans="2:2" ht="15.75" customHeight="1">
      <c r="B736" s="8"/>
    </row>
    <row r="737" spans="2:2" ht="15.75" customHeight="1">
      <c r="B737" s="8"/>
    </row>
    <row r="738" spans="2:2" ht="15.75" customHeight="1">
      <c r="B738" s="8"/>
    </row>
    <row r="739" spans="2:2" ht="15.75" customHeight="1">
      <c r="B739" s="8"/>
    </row>
    <row r="740" spans="2:2" ht="15.75" customHeight="1">
      <c r="B740" s="8"/>
    </row>
    <row r="741" spans="2:2" ht="15.75" customHeight="1">
      <c r="B741" s="8"/>
    </row>
    <row r="742" spans="2:2" ht="15.75" customHeight="1">
      <c r="B742" s="8"/>
    </row>
    <row r="743" spans="2:2" ht="15.75" customHeight="1">
      <c r="B743" s="8"/>
    </row>
    <row r="744" spans="2:2" ht="15.75" customHeight="1">
      <c r="B744" s="8"/>
    </row>
    <row r="745" spans="2:2" ht="15.75" customHeight="1">
      <c r="B745" s="8"/>
    </row>
    <row r="746" spans="2:2" ht="15.75" customHeight="1">
      <c r="B746" s="8"/>
    </row>
    <row r="747" spans="2:2" ht="15.75" customHeight="1">
      <c r="B747" s="8"/>
    </row>
    <row r="748" spans="2:2" ht="15.75" customHeight="1">
      <c r="B748" s="8"/>
    </row>
    <row r="749" spans="2:2" ht="15.75" customHeight="1">
      <c r="B749" s="8"/>
    </row>
    <row r="750" spans="2:2" ht="15.75" customHeight="1">
      <c r="B750" s="8"/>
    </row>
    <row r="751" spans="2:2" ht="15.75" customHeight="1">
      <c r="B751" s="8"/>
    </row>
    <row r="752" spans="2:2" ht="15.75" customHeight="1">
      <c r="B752" s="8"/>
    </row>
    <row r="753" spans="2:2" ht="15.75" customHeight="1">
      <c r="B753" s="8"/>
    </row>
    <row r="754" spans="2:2" ht="15.75" customHeight="1">
      <c r="B754" s="8"/>
    </row>
    <row r="755" spans="2:2" ht="15.75" customHeight="1">
      <c r="B755" s="8"/>
    </row>
    <row r="756" spans="2:2" ht="15.75" customHeight="1">
      <c r="B756" s="8"/>
    </row>
    <row r="757" spans="2:2" ht="15.75" customHeight="1">
      <c r="B757" s="8"/>
    </row>
    <row r="758" spans="2:2" ht="15.75" customHeight="1">
      <c r="B758" s="8"/>
    </row>
    <row r="759" spans="2:2" ht="15.75" customHeight="1">
      <c r="B759" s="8"/>
    </row>
    <row r="760" spans="2:2" ht="15.75" customHeight="1">
      <c r="B760" s="8"/>
    </row>
    <row r="761" spans="2:2" ht="15.75" customHeight="1">
      <c r="B761" s="8"/>
    </row>
    <row r="762" spans="2:2" ht="15.75" customHeight="1">
      <c r="B762" s="8"/>
    </row>
    <row r="763" spans="2:2" ht="15.75" customHeight="1">
      <c r="B763" s="8"/>
    </row>
    <row r="764" spans="2:2" ht="15.75" customHeight="1">
      <c r="B764" s="8"/>
    </row>
    <row r="765" spans="2:2" ht="15.75" customHeight="1">
      <c r="B765" s="8"/>
    </row>
    <row r="766" spans="2:2" ht="15.75" customHeight="1">
      <c r="B766" s="8"/>
    </row>
    <row r="767" spans="2:2" ht="15.75" customHeight="1">
      <c r="B767" s="8"/>
    </row>
    <row r="768" spans="2:2" ht="15.75" customHeight="1">
      <c r="B768" s="8"/>
    </row>
    <row r="769" spans="2:2" ht="15.75" customHeight="1">
      <c r="B769" s="8"/>
    </row>
    <row r="770" spans="2:2" ht="15.75" customHeight="1">
      <c r="B770" s="8"/>
    </row>
    <row r="771" spans="2:2" ht="15.75" customHeight="1">
      <c r="B771" s="8"/>
    </row>
    <row r="772" spans="2:2" ht="15.75" customHeight="1">
      <c r="B772" s="8"/>
    </row>
    <row r="773" spans="2:2" ht="15.75" customHeight="1">
      <c r="B773" s="8"/>
    </row>
    <row r="774" spans="2:2" ht="15.75" customHeight="1">
      <c r="B774" s="8"/>
    </row>
    <row r="775" spans="2:2" ht="15.75" customHeight="1">
      <c r="B775" s="8"/>
    </row>
    <row r="776" spans="2:2" ht="15.75" customHeight="1">
      <c r="B776" s="8"/>
    </row>
    <row r="777" spans="2:2" ht="15.75" customHeight="1">
      <c r="B777" s="8"/>
    </row>
    <row r="778" spans="2:2" ht="15.75" customHeight="1">
      <c r="B778" s="8"/>
    </row>
    <row r="779" spans="2:2" ht="15.75" customHeight="1">
      <c r="B779" s="8"/>
    </row>
    <row r="780" spans="2:2" ht="15.75" customHeight="1">
      <c r="B780" s="8"/>
    </row>
    <row r="781" spans="2:2" ht="15.75" customHeight="1">
      <c r="B781" s="8"/>
    </row>
    <row r="782" spans="2:2" ht="15.75" customHeight="1">
      <c r="B782" s="8"/>
    </row>
    <row r="783" spans="2:2" ht="15.75" customHeight="1">
      <c r="B783" s="8"/>
    </row>
    <row r="784" spans="2:2" ht="15.75" customHeight="1">
      <c r="B784" s="8"/>
    </row>
    <row r="785" spans="2:2" ht="15.75" customHeight="1">
      <c r="B785" s="8"/>
    </row>
    <row r="786" spans="2:2" ht="15.75" customHeight="1">
      <c r="B786" s="8"/>
    </row>
    <row r="787" spans="2:2" ht="15.75" customHeight="1">
      <c r="B787" s="8"/>
    </row>
    <row r="788" spans="2:2" ht="15.75" customHeight="1">
      <c r="B788" s="8"/>
    </row>
    <row r="789" spans="2:2" ht="15.75" customHeight="1">
      <c r="B789" s="8"/>
    </row>
    <row r="790" spans="2:2" ht="15.75" customHeight="1">
      <c r="B790" s="8"/>
    </row>
    <row r="791" spans="2:2" ht="15.75" customHeight="1">
      <c r="B791" s="8"/>
    </row>
    <row r="792" spans="2:2" ht="15.75" customHeight="1">
      <c r="B792" s="8"/>
    </row>
    <row r="793" spans="2:2" ht="15.75" customHeight="1">
      <c r="B793" s="8"/>
    </row>
    <row r="794" spans="2:2" ht="15.75" customHeight="1">
      <c r="B794" s="8"/>
    </row>
    <row r="795" spans="2:2" ht="15.75" customHeight="1">
      <c r="B795" s="8"/>
    </row>
    <row r="796" spans="2:2" ht="15.75" customHeight="1">
      <c r="B796" s="8"/>
    </row>
    <row r="797" spans="2:2" ht="15.75" customHeight="1">
      <c r="B797" s="8"/>
    </row>
    <row r="798" spans="2:2" ht="15.75" customHeight="1">
      <c r="B798" s="8"/>
    </row>
    <row r="799" spans="2:2" ht="15.75" customHeight="1">
      <c r="B799" s="8"/>
    </row>
    <row r="800" spans="2:2" ht="15.75" customHeight="1">
      <c r="B800" s="8"/>
    </row>
    <row r="801" spans="2:2" ht="15.75" customHeight="1">
      <c r="B801" s="8"/>
    </row>
    <row r="802" spans="2:2" ht="15.75" customHeight="1">
      <c r="B802" s="8"/>
    </row>
    <row r="803" spans="2:2" ht="15.75" customHeight="1">
      <c r="B803" s="8"/>
    </row>
    <row r="804" spans="2:2" ht="15.75" customHeight="1">
      <c r="B804" s="8"/>
    </row>
    <row r="805" spans="2:2" ht="15.75" customHeight="1">
      <c r="B805" s="8"/>
    </row>
    <row r="806" spans="2:2" ht="15.75" customHeight="1">
      <c r="B806" s="8"/>
    </row>
    <row r="807" spans="2:2" ht="15.75" customHeight="1">
      <c r="B807" s="8"/>
    </row>
    <row r="808" spans="2:2" ht="15.75" customHeight="1">
      <c r="B808" s="8"/>
    </row>
    <row r="809" spans="2:2" ht="15.75" customHeight="1">
      <c r="B809" s="8"/>
    </row>
    <row r="810" spans="2:2" ht="15.75" customHeight="1">
      <c r="B810" s="8"/>
    </row>
    <row r="811" spans="2:2" ht="15.75" customHeight="1">
      <c r="B811" s="8"/>
    </row>
    <row r="812" spans="2:2" ht="15.75" customHeight="1">
      <c r="B812" s="8"/>
    </row>
    <row r="813" spans="2:2" ht="15.75" customHeight="1">
      <c r="B813" s="8"/>
    </row>
    <row r="814" spans="2:2" ht="15.75" customHeight="1">
      <c r="B814" s="8"/>
    </row>
    <row r="815" spans="2:2" ht="15.75" customHeight="1">
      <c r="B815" s="8"/>
    </row>
    <row r="816" spans="2:2" ht="15.75" customHeight="1">
      <c r="B816" s="8"/>
    </row>
    <row r="817" spans="2:2" ht="15.75" customHeight="1">
      <c r="B817" s="8"/>
    </row>
    <row r="818" spans="2:2" ht="15.75" customHeight="1">
      <c r="B818" s="8"/>
    </row>
    <row r="819" spans="2:2" ht="15.75" customHeight="1">
      <c r="B819" s="8"/>
    </row>
    <row r="820" spans="2:2" ht="15.75" customHeight="1">
      <c r="B820" s="8"/>
    </row>
    <row r="821" spans="2:2" ht="15.75" customHeight="1">
      <c r="B821" s="8"/>
    </row>
    <row r="822" spans="2:2" ht="15.75" customHeight="1">
      <c r="B822" s="8"/>
    </row>
    <row r="823" spans="2:2" ht="15.75" customHeight="1">
      <c r="B823" s="8"/>
    </row>
    <row r="824" spans="2:2" ht="15.75" customHeight="1">
      <c r="B824" s="8"/>
    </row>
    <row r="825" spans="2:2" ht="15.75" customHeight="1">
      <c r="B825" s="8"/>
    </row>
    <row r="826" spans="2:2" ht="15.75" customHeight="1">
      <c r="B826" s="8"/>
    </row>
    <row r="827" spans="2:2" ht="15.75" customHeight="1">
      <c r="B827" s="8"/>
    </row>
    <row r="828" spans="2:2" ht="15.75" customHeight="1">
      <c r="B828" s="8"/>
    </row>
    <row r="829" spans="2:2" ht="15.75" customHeight="1">
      <c r="B829" s="8"/>
    </row>
    <row r="830" spans="2:2" ht="15.75" customHeight="1">
      <c r="B830" s="8"/>
    </row>
    <row r="831" spans="2:2" ht="15.75" customHeight="1">
      <c r="B831" s="8"/>
    </row>
    <row r="832" spans="2:2" ht="15.75" customHeight="1">
      <c r="B832" s="8"/>
    </row>
    <row r="833" spans="2:2" ht="15.75" customHeight="1">
      <c r="B833" s="8"/>
    </row>
    <row r="834" spans="2:2" ht="15.75" customHeight="1">
      <c r="B834" s="8"/>
    </row>
    <row r="835" spans="2:2" ht="15.75" customHeight="1">
      <c r="B835" s="8"/>
    </row>
    <row r="836" spans="2:2" ht="15.75" customHeight="1">
      <c r="B836" s="8"/>
    </row>
    <row r="837" spans="2:2" ht="15.75" customHeight="1">
      <c r="B837" s="8"/>
    </row>
    <row r="838" spans="2:2" ht="15.75" customHeight="1">
      <c r="B838" s="8"/>
    </row>
    <row r="839" spans="2:2" ht="15.75" customHeight="1">
      <c r="B839" s="8"/>
    </row>
    <row r="840" spans="2:2" ht="15.75" customHeight="1">
      <c r="B840" s="8"/>
    </row>
    <row r="841" spans="2:2" ht="15.75" customHeight="1">
      <c r="B841" s="8"/>
    </row>
    <row r="842" spans="2:2" ht="15.75" customHeight="1">
      <c r="B842" s="8"/>
    </row>
    <row r="843" spans="2:2" ht="15.75" customHeight="1">
      <c r="B843" s="8"/>
    </row>
    <row r="844" spans="2:2" ht="15.75" customHeight="1">
      <c r="B844" s="8"/>
    </row>
    <row r="845" spans="2:2" ht="15.75" customHeight="1">
      <c r="B845" s="8"/>
    </row>
    <row r="846" spans="2:2" ht="15.75" customHeight="1">
      <c r="B846" s="8"/>
    </row>
    <row r="847" spans="2:2" ht="15.75" customHeight="1">
      <c r="B847" s="8"/>
    </row>
    <row r="848" spans="2:2" ht="15.75" customHeight="1">
      <c r="B848" s="8"/>
    </row>
    <row r="849" spans="2:2" ht="15.75" customHeight="1">
      <c r="B849" s="8"/>
    </row>
    <row r="850" spans="2:2" ht="15.75" customHeight="1">
      <c r="B850" s="8"/>
    </row>
    <row r="851" spans="2:2" ht="15.75" customHeight="1">
      <c r="B851" s="8"/>
    </row>
    <row r="852" spans="2:2" ht="15.75" customHeight="1">
      <c r="B852" s="8"/>
    </row>
    <row r="853" spans="2:2" ht="15.75" customHeight="1">
      <c r="B853" s="8"/>
    </row>
    <row r="854" spans="2:2" ht="15.75" customHeight="1">
      <c r="B854" s="8"/>
    </row>
    <row r="855" spans="2:2" ht="15.75" customHeight="1">
      <c r="B855" s="8"/>
    </row>
    <row r="856" spans="2:2" ht="15.75" customHeight="1">
      <c r="B856" s="8"/>
    </row>
    <row r="857" spans="2:2" ht="15.75" customHeight="1">
      <c r="B857" s="8"/>
    </row>
    <row r="858" spans="2:2" ht="15.75" customHeight="1">
      <c r="B858" s="8"/>
    </row>
    <row r="859" spans="2:2" ht="15.75" customHeight="1">
      <c r="B859" s="8"/>
    </row>
    <row r="860" spans="2:2" ht="15.75" customHeight="1">
      <c r="B860" s="8"/>
    </row>
    <row r="861" spans="2:2" ht="15.75" customHeight="1">
      <c r="B861" s="8"/>
    </row>
    <row r="862" spans="2:2" ht="15.75" customHeight="1">
      <c r="B862" s="8"/>
    </row>
    <row r="863" spans="2:2" ht="15.75" customHeight="1">
      <c r="B863" s="8"/>
    </row>
    <row r="864" spans="2:2" ht="15.75" customHeight="1">
      <c r="B864" s="8"/>
    </row>
    <row r="865" spans="2:2" ht="15.75" customHeight="1">
      <c r="B865" s="8"/>
    </row>
    <row r="866" spans="2:2" ht="15.75" customHeight="1">
      <c r="B866" s="8"/>
    </row>
    <row r="867" spans="2:2" ht="15.75" customHeight="1">
      <c r="B867" s="8"/>
    </row>
    <row r="868" spans="2:2" ht="15.75" customHeight="1">
      <c r="B868" s="8"/>
    </row>
    <row r="869" spans="2:2" ht="15.75" customHeight="1">
      <c r="B869" s="8"/>
    </row>
    <row r="870" spans="2:2" ht="15.75" customHeight="1">
      <c r="B870" s="8"/>
    </row>
    <row r="871" spans="2:2" ht="15.75" customHeight="1">
      <c r="B871" s="8"/>
    </row>
    <row r="872" spans="2:2" ht="15.75" customHeight="1">
      <c r="B872" s="8"/>
    </row>
    <row r="873" spans="2:2" ht="15.75" customHeight="1">
      <c r="B873" s="8"/>
    </row>
    <row r="874" spans="2:2" ht="15.75" customHeight="1">
      <c r="B874" s="8"/>
    </row>
    <row r="875" spans="2:2" ht="15.75" customHeight="1">
      <c r="B875" s="8"/>
    </row>
    <row r="876" spans="2:2" ht="15.75" customHeight="1">
      <c r="B876" s="8"/>
    </row>
    <row r="877" spans="2:2" ht="15.75" customHeight="1">
      <c r="B877" s="8"/>
    </row>
    <row r="878" spans="2:2" ht="15.75" customHeight="1">
      <c r="B878" s="8"/>
    </row>
    <row r="879" spans="2:2" ht="15.75" customHeight="1">
      <c r="B879" s="8"/>
    </row>
    <row r="880" spans="2:2" ht="15.75" customHeight="1">
      <c r="B880" s="8"/>
    </row>
    <row r="881" spans="2:2" ht="15.75" customHeight="1">
      <c r="B881" s="8"/>
    </row>
    <row r="882" spans="2:2" ht="15.75" customHeight="1">
      <c r="B882" s="8"/>
    </row>
    <row r="883" spans="2:2" ht="15.75" customHeight="1">
      <c r="B883" s="8"/>
    </row>
    <row r="884" spans="2:2" ht="15.75" customHeight="1">
      <c r="B884" s="8"/>
    </row>
    <row r="885" spans="2:2" ht="15.75" customHeight="1">
      <c r="B885" s="8"/>
    </row>
    <row r="886" spans="2:2" ht="15.75" customHeight="1">
      <c r="B886" s="8"/>
    </row>
    <row r="887" spans="2:2" ht="15.75" customHeight="1">
      <c r="B887" s="8"/>
    </row>
    <row r="888" spans="2:2" ht="15.75" customHeight="1">
      <c r="B888" s="8"/>
    </row>
    <row r="889" spans="2:2" ht="15.75" customHeight="1">
      <c r="B889" s="8"/>
    </row>
    <row r="890" spans="2:2" ht="15.75" customHeight="1">
      <c r="B890" s="8"/>
    </row>
    <row r="891" spans="2:2" ht="15.75" customHeight="1">
      <c r="B891" s="8"/>
    </row>
    <row r="892" spans="2:2" ht="15.75" customHeight="1">
      <c r="B892" s="8"/>
    </row>
    <row r="893" spans="2:2" ht="15.75" customHeight="1">
      <c r="B893" s="8"/>
    </row>
    <row r="894" spans="2:2" ht="15.75" customHeight="1">
      <c r="B894" s="8"/>
    </row>
    <row r="895" spans="2:2" ht="15.75" customHeight="1">
      <c r="B895" s="8"/>
    </row>
    <row r="896" spans="2:2" ht="15.75" customHeight="1">
      <c r="B896" s="8"/>
    </row>
    <row r="897" spans="2:2" ht="15.75" customHeight="1">
      <c r="B897" s="8"/>
    </row>
    <row r="898" spans="2:2" ht="15.75" customHeight="1">
      <c r="B898" s="8"/>
    </row>
    <row r="899" spans="2:2" ht="15.75" customHeight="1">
      <c r="B899" s="8"/>
    </row>
    <row r="900" spans="2:2" ht="15.75" customHeight="1">
      <c r="B900" s="8"/>
    </row>
    <row r="901" spans="2:2" ht="15.75" customHeight="1">
      <c r="B901" s="8"/>
    </row>
    <row r="902" spans="2:2" ht="15.75" customHeight="1">
      <c r="B902" s="8"/>
    </row>
    <row r="903" spans="2:2" ht="15.75" customHeight="1">
      <c r="B903" s="8"/>
    </row>
    <row r="904" spans="2:2" ht="15.75" customHeight="1">
      <c r="B904" s="8"/>
    </row>
    <row r="905" spans="2:2" ht="15.75" customHeight="1">
      <c r="B905" s="8"/>
    </row>
    <row r="906" spans="2:2" ht="15.75" customHeight="1">
      <c r="B906" s="8"/>
    </row>
    <row r="907" spans="2:2" ht="15.75" customHeight="1">
      <c r="B907" s="8"/>
    </row>
    <row r="908" spans="2:2" ht="15.75" customHeight="1">
      <c r="B908" s="8"/>
    </row>
    <row r="909" spans="2:2" ht="15.75" customHeight="1">
      <c r="B909" s="8"/>
    </row>
    <row r="910" spans="2:2" ht="15.75" customHeight="1">
      <c r="B910" s="8"/>
    </row>
    <row r="911" spans="2:2" ht="15.75" customHeight="1">
      <c r="B911" s="8"/>
    </row>
    <row r="912" spans="2:2" ht="15.75" customHeight="1">
      <c r="B912" s="8"/>
    </row>
    <row r="913" spans="2:2" ht="15.75" customHeight="1">
      <c r="B913" s="8"/>
    </row>
    <row r="914" spans="2:2" ht="15.75" customHeight="1">
      <c r="B914" s="8"/>
    </row>
    <row r="915" spans="2:2" ht="15.75" customHeight="1">
      <c r="B915" s="8"/>
    </row>
    <row r="916" spans="2:2" ht="15.75" customHeight="1">
      <c r="B916" s="8"/>
    </row>
    <row r="917" spans="2:2" ht="15.75" customHeight="1">
      <c r="B917" s="8"/>
    </row>
    <row r="918" spans="2:2" ht="15.75" customHeight="1">
      <c r="B918" s="8"/>
    </row>
    <row r="919" spans="2:2" ht="15.75" customHeight="1">
      <c r="B919" s="8"/>
    </row>
    <row r="920" spans="2:2" ht="15.75" customHeight="1">
      <c r="B920" s="8"/>
    </row>
    <row r="921" spans="2:2" ht="15.75" customHeight="1">
      <c r="B921" s="8"/>
    </row>
    <row r="922" spans="2:2" ht="15.75" customHeight="1">
      <c r="B922" s="8"/>
    </row>
    <row r="923" spans="2:2" ht="15.75" customHeight="1">
      <c r="B923" s="8"/>
    </row>
    <row r="924" spans="2:2" ht="15.75" customHeight="1">
      <c r="B924" s="8"/>
    </row>
    <row r="925" spans="2:2" ht="15.75" customHeight="1">
      <c r="B925" s="8"/>
    </row>
    <row r="926" spans="2:2" ht="15.75" customHeight="1">
      <c r="B926" s="8"/>
    </row>
    <row r="927" spans="2:2" ht="15.75" customHeight="1">
      <c r="B927" s="8"/>
    </row>
    <row r="928" spans="2:2" ht="15.75" customHeight="1">
      <c r="B928" s="8"/>
    </row>
    <row r="929" spans="2:2" ht="15.75" customHeight="1">
      <c r="B929" s="8"/>
    </row>
    <row r="930" spans="2:2" ht="15.75" customHeight="1">
      <c r="B930" s="8"/>
    </row>
    <row r="931" spans="2:2" ht="15.75" customHeight="1">
      <c r="B931" s="8"/>
    </row>
    <row r="932" spans="2:2" ht="15.75" customHeight="1">
      <c r="B932" s="8"/>
    </row>
    <row r="933" spans="2:2" ht="15.75" customHeight="1">
      <c r="B933" s="8"/>
    </row>
    <row r="934" spans="2:2" ht="15.75" customHeight="1">
      <c r="B934" s="8"/>
    </row>
    <row r="935" spans="2:2" ht="15.75" customHeight="1">
      <c r="B935" s="8"/>
    </row>
    <row r="936" spans="2:2" ht="15.75" customHeight="1">
      <c r="B936" s="8"/>
    </row>
    <row r="937" spans="2:2" ht="15.75" customHeight="1">
      <c r="B937" s="8"/>
    </row>
    <row r="938" spans="2:2" ht="15.75" customHeight="1">
      <c r="B938" s="8"/>
    </row>
    <row r="939" spans="2:2" ht="15.75" customHeight="1">
      <c r="B939" s="8"/>
    </row>
    <row r="940" spans="2:2" ht="15.75" customHeight="1">
      <c r="B940" s="8"/>
    </row>
    <row r="941" spans="2:2" ht="15.75" customHeight="1">
      <c r="B941" s="8"/>
    </row>
    <row r="942" spans="2:2" ht="15.75" customHeight="1">
      <c r="B942" s="8"/>
    </row>
    <row r="943" spans="2:2" ht="15.75" customHeight="1">
      <c r="B943" s="8"/>
    </row>
    <row r="944" spans="2:2" ht="15.75" customHeight="1">
      <c r="B944" s="8"/>
    </row>
    <row r="945" spans="2:2" ht="15.75" customHeight="1">
      <c r="B945" s="8"/>
    </row>
    <row r="946" spans="2:2" ht="15.75" customHeight="1">
      <c r="B946" s="8"/>
    </row>
    <row r="947" spans="2:2" ht="15.75" customHeight="1">
      <c r="B947" s="8"/>
    </row>
    <row r="948" spans="2:2" ht="15.75" customHeight="1">
      <c r="B948" s="8"/>
    </row>
    <row r="949" spans="2:2" ht="15.75" customHeight="1">
      <c r="B949" s="8"/>
    </row>
    <row r="950" spans="2:2" ht="15.75" customHeight="1">
      <c r="B950" s="8"/>
    </row>
    <row r="951" spans="2:2" ht="15.75" customHeight="1">
      <c r="B951" s="8"/>
    </row>
    <row r="952" spans="2:2" ht="15.75" customHeight="1">
      <c r="B952" s="8"/>
    </row>
    <row r="953" spans="2:2" ht="15.75" customHeight="1">
      <c r="B953" s="8"/>
    </row>
    <row r="954" spans="2:2" ht="15.75" customHeight="1">
      <c r="B954" s="8"/>
    </row>
    <row r="955" spans="2:2" ht="15.75" customHeight="1">
      <c r="B955" s="8"/>
    </row>
    <row r="956" spans="2:2" ht="15.75" customHeight="1">
      <c r="B956" s="8"/>
    </row>
    <row r="957" spans="2:2" ht="15.75" customHeight="1">
      <c r="B957" s="8"/>
    </row>
    <row r="958" spans="2:2" ht="15.75" customHeight="1">
      <c r="B958" s="8"/>
    </row>
    <row r="959" spans="2:2" ht="15.75" customHeight="1">
      <c r="B959" s="8"/>
    </row>
    <row r="960" spans="2:2" ht="15.75" customHeight="1">
      <c r="B960" s="8"/>
    </row>
    <row r="961" spans="2:2" ht="15.75" customHeight="1">
      <c r="B961" s="8"/>
    </row>
    <row r="962" spans="2:2" ht="15.75" customHeight="1">
      <c r="B962" s="8"/>
    </row>
    <row r="963" spans="2:2" ht="15.75" customHeight="1">
      <c r="B963" s="8"/>
    </row>
    <row r="964" spans="2:2" ht="15.75" customHeight="1">
      <c r="B964" s="8"/>
    </row>
    <row r="965" spans="2:2" ht="15.75" customHeight="1">
      <c r="B965" s="8"/>
    </row>
    <row r="966" spans="2:2" ht="15.75" customHeight="1">
      <c r="B966" s="8"/>
    </row>
    <row r="967" spans="2:2" ht="15.75" customHeight="1">
      <c r="B967" s="8"/>
    </row>
    <row r="968" spans="2:2" ht="15.75" customHeight="1">
      <c r="B968" s="8"/>
    </row>
    <row r="969" spans="2:2" ht="15.75" customHeight="1">
      <c r="B969" s="8"/>
    </row>
    <row r="970" spans="2:2" ht="15.75" customHeight="1">
      <c r="B970" s="8"/>
    </row>
    <row r="971" spans="2:2" ht="15.75" customHeight="1">
      <c r="B971" s="8"/>
    </row>
    <row r="972" spans="2:2" ht="15.75" customHeight="1">
      <c r="B972" s="8"/>
    </row>
    <row r="973" spans="2:2" ht="15.75" customHeight="1">
      <c r="B973" s="8"/>
    </row>
    <row r="974" spans="2:2" ht="15.75" customHeight="1">
      <c r="B974" s="8"/>
    </row>
    <row r="975" spans="2:2" ht="15.75" customHeight="1">
      <c r="B975" s="8"/>
    </row>
    <row r="976" spans="2:2" ht="15.75" customHeight="1">
      <c r="B976" s="8"/>
    </row>
    <row r="977" spans="2:2" ht="15.75" customHeight="1">
      <c r="B977" s="8"/>
    </row>
    <row r="978" spans="2:2" ht="15.75" customHeight="1">
      <c r="B978" s="8"/>
    </row>
    <row r="979" spans="2:2" ht="15.75" customHeight="1">
      <c r="B979" s="8"/>
    </row>
    <row r="980" spans="2:2" ht="15.75" customHeight="1">
      <c r="B980" s="8"/>
    </row>
    <row r="981" spans="2:2" ht="15.75" customHeight="1">
      <c r="B981" s="8"/>
    </row>
    <row r="982" spans="2:2" ht="15.75" customHeight="1">
      <c r="B982" s="8"/>
    </row>
    <row r="983" spans="2:2" ht="15.75" customHeight="1">
      <c r="B983" s="8"/>
    </row>
    <row r="984" spans="2:2" ht="15.75" customHeight="1">
      <c r="B984" s="8"/>
    </row>
    <row r="985" spans="2:2" ht="15.75" customHeight="1">
      <c r="B985" s="8"/>
    </row>
    <row r="986" spans="2:2" ht="15.75" customHeight="1">
      <c r="B986" s="8"/>
    </row>
    <row r="987" spans="2:2" ht="15.75" customHeight="1">
      <c r="B987" s="8"/>
    </row>
    <row r="988" spans="2:2" ht="15.75" customHeight="1">
      <c r="B988" s="8"/>
    </row>
    <row r="989" spans="2:2" ht="15.75" customHeight="1">
      <c r="B989" s="8"/>
    </row>
    <row r="990" spans="2:2" ht="15.75" customHeight="1">
      <c r="B990" s="8"/>
    </row>
    <row r="991" spans="2:2" ht="15.75" customHeight="1">
      <c r="B991" s="8"/>
    </row>
    <row r="992" spans="2:2" ht="15.75" customHeight="1">
      <c r="B992" s="8"/>
    </row>
    <row r="993" spans="2:2" ht="15.75" customHeight="1">
      <c r="B993" s="8"/>
    </row>
    <row r="994" spans="2:2" ht="15.75" customHeight="1">
      <c r="B994" s="8"/>
    </row>
    <row r="995" spans="2:2" ht="15.75" customHeight="1">
      <c r="B995" s="8"/>
    </row>
    <row r="996" spans="2:2" ht="15.75" customHeight="1">
      <c r="B996" s="8"/>
    </row>
    <row r="997" spans="2:2" ht="15.75" customHeight="1">
      <c r="B997" s="8"/>
    </row>
    <row r="998" spans="2:2" ht="15.75" customHeight="1">
      <c r="B998" s="8"/>
    </row>
    <row r="999" spans="2:2" ht="15.75" customHeight="1">
      <c r="B999" s="8"/>
    </row>
    <row r="1000" spans="2:2" ht="15.75" customHeight="1">
      <c r="B1000" s="8"/>
    </row>
    <row r="1001" spans="2:2" ht="15.75" customHeight="1">
      <c r="B1001" s="8"/>
    </row>
    <row r="1002" spans="2:2" ht="15.75" customHeight="1">
      <c r="B1002" s="8"/>
    </row>
    <row r="1003" spans="2:2" ht="15.75" customHeight="1">
      <c r="B1003" s="8"/>
    </row>
    <row r="1004" spans="2:2" ht="15.75" customHeight="1">
      <c r="B1004" s="8"/>
    </row>
    <row r="1005" spans="2:2" ht="15.75" customHeight="1">
      <c r="B1005" s="8"/>
    </row>
    <row r="1006" spans="2:2" ht="15.75" customHeight="1">
      <c r="B1006" s="8"/>
    </row>
    <row r="1007" spans="2:2" ht="15.75" customHeight="1">
      <c r="B1007" s="8"/>
    </row>
    <row r="1008" spans="2:2" ht="15.75" customHeight="1">
      <c r="B1008" s="8"/>
    </row>
    <row r="1009" spans="2:2" ht="15.75" customHeight="1">
      <c r="B1009" s="8"/>
    </row>
    <row r="1010" spans="2:2" ht="15.75" customHeight="1">
      <c r="B1010" s="8"/>
    </row>
  </sheetData>
  <mergeCells count="3">
    <mergeCell ref="A3:A40"/>
    <mergeCell ref="A42:G42"/>
    <mergeCell ref="B65:C6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19"/>
  <sheetViews>
    <sheetView workbookViewId="0">
      <pane ySplit="1" topLeftCell="A32" activePane="bottomLeft" state="frozen"/>
      <selection pane="bottomLeft"/>
    </sheetView>
  </sheetViews>
  <sheetFormatPr defaultColWidth="12.6640625" defaultRowHeight="15" customHeight="1"/>
  <cols>
    <col min="1" max="1" width="34.5" customWidth="1"/>
    <col min="2" max="10" width="14.5" customWidth="1"/>
  </cols>
  <sheetData>
    <row r="1" spans="1:10" ht="15.75" customHeight="1">
      <c r="A1" s="15" t="s">
        <v>61</v>
      </c>
      <c r="B1" s="16">
        <v>-1.5</v>
      </c>
      <c r="C1" s="16">
        <v>-1</v>
      </c>
      <c r="D1" s="16">
        <v>-0.5</v>
      </c>
      <c r="E1" s="16">
        <v>-0.25</v>
      </c>
      <c r="F1" s="16">
        <v>0</v>
      </c>
      <c r="G1" s="16">
        <v>0.25</v>
      </c>
      <c r="H1" s="16">
        <v>0.5</v>
      </c>
      <c r="I1" s="16">
        <v>1</v>
      </c>
      <c r="J1" s="16">
        <v>1.5</v>
      </c>
    </row>
    <row r="2" spans="1:10" ht="15.75" customHeight="1">
      <c r="A2" s="12" t="s">
        <v>62</v>
      </c>
      <c r="B2" s="14">
        <v>19.354838709677399</v>
      </c>
      <c r="C2" s="14">
        <v>9.0909090909090899</v>
      </c>
      <c r="D2" s="14">
        <v>90.909090909090907</v>
      </c>
      <c r="E2" s="14">
        <v>100</v>
      </c>
      <c r="F2" s="14">
        <v>81.347150259067405</v>
      </c>
      <c r="G2" s="14">
        <v>100</v>
      </c>
      <c r="H2" s="14">
        <v>90.909090909090907</v>
      </c>
      <c r="I2" s="14">
        <v>77.7777777777778</v>
      </c>
      <c r="J2" s="14">
        <v>20.8333333333333</v>
      </c>
    </row>
    <row r="3" spans="1:10" ht="15.75" customHeight="1">
      <c r="A3" s="12" t="s">
        <v>63</v>
      </c>
      <c r="B3" s="14">
        <v>96.296296296296305</v>
      </c>
      <c r="C3" s="14">
        <v>95.652173913043498</v>
      </c>
      <c r="D3" s="14">
        <v>100</v>
      </c>
      <c r="E3" s="14">
        <v>91.304347826086996</v>
      </c>
      <c r="F3" s="14">
        <v>91.414141414141397</v>
      </c>
      <c r="G3" s="14">
        <v>100</v>
      </c>
      <c r="H3" s="14">
        <v>95.454545454545496</v>
      </c>
      <c r="I3" s="14">
        <v>52.380952380952401</v>
      </c>
      <c r="J3" s="14">
        <v>6.6666666666666696</v>
      </c>
    </row>
    <row r="4" spans="1:10" ht="15.75" customHeight="1">
      <c r="A4" s="12" t="s">
        <v>64</v>
      </c>
      <c r="B4" s="14">
        <v>9.0909090909090899</v>
      </c>
      <c r="C4" s="14">
        <v>13.636363636363599</v>
      </c>
      <c r="D4" s="14">
        <v>34.7826086956522</v>
      </c>
      <c r="E4" s="14">
        <v>95.454545454545496</v>
      </c>
      <c r="F4" s="14">
        <v>95.522388059701498</v>
      </c>
      <c r="G4" s="14">
        <v>81.818181818181799</v>
      </c>
      <c r="H4" s="14">
        <v>100</v>
      </c>
      <c r="I4" s="14">
        <v>47.826086956521699</v>
      </c>
      <c r="J4" s="14">
        <v>3.7037037037037099</v>
      </c>
    </row>
    <row r="5" spans="1:10" ht="15.75" customHeight="1">
      <c r="A5" s="12" t="s">
        <v>65</v>
      </c>
      <c r="B5" s="14">
        <v>14.705882352941201</v>
      </c>
      <c r="C5" s="14">
        <v>17.3913043478261</v>
      </c>
      <c r="D5" s="14">
        <v>31.818181818181799</v>
      </c>
      <c r="E5" s="14">
        <v>78.260869565217405</v>
      </c>
      <c r="F5" s="14">
        <v>96.410256410256395</v>
      </c>
      <c r="G5" s="14">
        <v>95.454545454545496</v>
      </c>
      <c r="H5" s="14">
        <v>100</v>
      </c>
      <c r="I5" s="14">
        <v>95.238095238095198</v>
      </c>
      <c r="J5" s="14">
        <v>88.8888888888889</v>
      </c>
    </row>
    <row r="6" spans="1:10" ht="15.75" customHeight="1">
      <c r="A6" s="12" t="s">
        <v>66</v>
      </c>
      <c r="B6" s="14">
        <v>18.918918918918902</v>
      </c>
      <c r="C6" s="14">
        <v>19.230769230769202</v>
      </c>
      <c r="D6" s="14">
        <v>32</v>
      </c>
      <c r="E6" s="14">
        <v>73.076923076923094</v>
      </c>
      <c r="F6" s="14">
        <v>86.4253393665158</v>
      </c>
      <c r="G6" s="14">
        <v>80.769230769230802</v>
      </c>
      <c r="H6" s="14">
        <v>69.230769230769198</v>
      </c>
      <c r="I6" s="14">
        <v>50</v>
      </c>
      <c r="J6" s="14">
        <v>64.516129032258107</v>
      </c>
    </row>
    <row r="7" spans="1:10" ht="15.75" customHeight="1">
      <c r="A7" s="12" t="s">
        <v>67</v>
      </c>
      <c r="B7" s="14">
        <v>17.8571428571429</v>
      </c>
      <c r="C7" s="14">
        <v>96.153846153846203</v>
      </c>
      <c r="D7" s="14">
        <v>100</v>
      </c>
      <c r="E7" s="14">
        <v>100</v>
      </c>
      <c r="F7" s="14">
        <v>97.641509433962298</v>
      </c>
      <c r="G7" s="14">
        <v>100</v>
      </c>
      <c r="H7" s="14">
        <v>100</v>
      </c>
      <c r="I7" s="14">
        <v>18.75</v>
      </c>
      <c r="J7" s="14">
        <v>33.3333333333333</v>
      </c>
    </row>
    <row r="8" spans="1:10" ht="15.75" customHeight="1">
      <c r="A8" s="12" t="s">
        <v>68</v>
      </c>
      <c r="B8" s="14">
        <v>13.5135135135135</v>
      </c>
      <c r="C8" s="14">
        <v>30.769230769230798</v>
      </c>
      <c r="D8" s="14">
        <v>52</v>
      </c>
      <c r="E8" s="14">
        <v>57.692307692307701</v>
      </c>
      <c r="F8" s="14">
        <v>32.272727272727302</v>
      </c>
      <c r="G8" s="14">
        <v>36</v>
      </c>
      <c r="H8" s="14">
        <v>44</v>
      </c>
      <c r="I8" s="14">
        <v>4</v>
      </c>
      <c r="J8" s="14">
        <v>6.4516129032258096</v>
      </c>
    </row>
    <row r="9" spans="1:10" ht="15.75" customHeight="1">
      <c r="A9" s="12" t="s">
        <v>69</v>
      </c>
      <c r="B9" s="14">
        <v>3.125</v>
      </c>
      <c r="C9" s="14">
        <v>4.3478260869565197</v>
      </c>
      <c r="D9" s="14">
        <v>27.272727272727298</v>
      </c>
      <c r="E9" s="14">
        <v>91.304347826086996</v>
      </c>
      <c r="F9" s="14">
        <v>73.366834170854304</v>
      </c>
      <c r="G9" s="14">
        <v>82.608695652173907</v>
      </c>
      <c r="H9" s="14">
        <v>78.260869565217405</v>
      </c>
      <c r="I9" s="14">
        <v>63.636363636363598</v>
      </c>
      <c r="J9" s="14">
        <v>28.571428571428601</v>
      </c>
    </row>
    <row r="10" spans="1:10" ht="15.75" customHeight="1">
      <c r="A10" s="12" t="s">
        <v>70</v>
      </c>
      <c r="B10" s="14">
        <v>29.411764705882302</v>
      </c>
      <c r="C10" s="14">
        <v>43.478260869565197</v>
      </c>
      <c r="D10" s="14">
        <v>68.181818181818201</v>
      </c>
      <c r="E10" s="14">
        <v>100</v>
      </c>
      <c r="F10" s="14">
        <v>87.373737373737399</v>
      </c>
      <c r="G10" s="14">
        <v>91.304347826086996</v>
      </c>
      <c r="H10" s="14">
        <v>81.818181818181799</v>
      </c>
      <c r="I10" s="14">
        <v>73.913043478260903</v>
      </c>
      <c r="J10" s="14">
        <v>25</v>
      </c>
    </row>
    <row r="11" spans="1:10" ht="15.75" customHeight="1">
      <c r="A11" s="12" t="s">
        <v>71</v>
      </c>
      <c r="B11" s="14">
        <v>0</v>
      </c>
      <c r="C11" s="14">
        <v>0</v>
      </c>
      <c r="D11" s="14">
        <v>8.6956521739130501</v>
      </c>
      <c r="E11" s="14">
        <v>30.434782608695699</v>
      </c>
      <c r="F11" s="14">
        <v>86.857142857142904</v>
      </c>
      <c r="G11" s="14">
        <v>100</v>
      </c>
      <c r="H11" s="14">
        <v>80</v>
      </c>
      <c r="I11" s="14">
        <v>100</v>
      </c>
      <c r="J11" s="14">
        <v>85.714285714285694</v>
      </c>
    </row>
    <row r="12" spans="1:10" ht="15.75" customHeight="1">
      <c r="A12" s="12" t="s">
        <v>72</v>
      </c>
      <c r="B12" s="14">
        <v>0</v>
      </c>
      <c r="C12" s="14">
        <v>0</v>
      </c>
      <c r="D12" s="14">
        <v>100</v>
      </c>
      <c r="E12" s="14">
        <v>100</v>
      </c>
      <c r="F12" s="14">
        <v>89.340101522842602</v>
      </c>
      <c r="G12" s="14">
        <v>65.2173913043478</v>
      </c>
      <c r="H12" s="14">
        <v>56.521739130434803</v>
      </c>
      <c r="I12" s="14">
        <v>26.315789473684202</v>
      </c>
      <c r="J12" s="14">
        <v>0</v>
      </c>
    </row>
    <row r="13" spans="1:10" ht="15.75" customHeight="1">
      <c r="A13" s="12" t="s">
        <v>73</v>
      </c>
      <c r="B13" s="14">
        <v>8.8235294117647101</v>
      </c>
      <c r="C13" s="14">
        <v>100</v>
      </c>
      <c r="D13" s="14">
        <v>100</v>
      </c>
      <c r="E13" s="14">
        <v>100</v>
      </c>
      <c r="F13" s="14">
        <v>99.489795918367406</v>
      </c>
      <c r="G13" s="14">
        <v>100</v>
      </c>
      <c r="H13" s="14">
        <v>100</v>
      </c>
      <c r="I13" s="14">
        <v>9.0909090909090899</v>
      </c>
      <c r="J13" s="14">
        <v>20</v>
      </c>
    </row>
    <row r="14" spans="1:10" ht="15.75" customHeight="1">
      <c r="A14" s="12" t="s">
        <v>74</v>
      </c>
      <c r="B14" s="14">
        <v>82.352941176470594</v>
      </c>
      <c r="C14" s="14">
        <v>95.8333333333333</v>
      </c>
      <c r="D14" s="14">
        <v>100</v>
      </c>
      <c r="E14" s="14">
        <v>100</v>
      </c>
      <c r="F14" s="14">
        <v>69.543147208121795</v>
      </c>
      <c r="G14" s="14">
        <v>100</v>
      </c>
      <c r="H14" s="14">
        <v>76</v>
      </c>
      <c r="I14" s="14">
        <v>70.8333333333333</v>
      </c>
      <c r="J14" s="14">
        <v>32.258064516128997</v>
      </c>
    </row>
    <row r="15" spans="1:10" ht="15.75" customHeight="1">
      <c r="A15" s="12" t="s">
        <v>75</v>
      </c>
      <c r="B15" s="14">
        <v>15.625</v>
      </c>
      <c r="C15" s="14">
        <v>39.130434782608702</v>
      </c>
      <c r="D15" s="14">
        <v>91.304347826086996</v>
      </c>
      <c r="E15" s="14">
        <v>82.608695652173907</v>
      </c>
      <c r="F15" s="14">
        <v>67.724867724867707</v>
      </c>
      <c r="G15" s="14">
        <v>68.421052631579002</v>
      </c>
      <c r="H15" s="14">
        <v>47.826086956521699</v>
      </c>
      <c r="I15" s="14">
        <v>68.181818181818201</v>
      </c>
      <c r="J15" s="14">
        <v>16</v>
      </c>
    </row>
    <row r="16" spans="1:10" ht="15.75" customHeight="1">
      <c r="A16" s="12" t="s">
        <v>76</v>
      </c>
      <c r="B16" s="14">
        <v>53.125</v>
      </c>
      <c r="C16" s="14">
        <v>60.869565217391298</v>
      </c>
      <c r="D16" s="14">
        <v>91.304347826086996</v>
      </c>
      <c r="E16" s="14">
        <v>100</v>
      </c>
      <c r="F16" s="14">
        <v>87.939698492462298</v>
      </c>
      <c r="G16" s="14">
        <v>95.652173913043498</v>
      </c>
      <c r="H16" s="14">
        <v>86.956521739130395</v>
      </c>
      <c r="I16" s="14">
        <v>100</v>
      </c>
      <c r="J16" s="14">
        <v>76.923076923076906</v>
      </c>
    </row>
    <row r="17" spans="1:10" ht="15.75" customHeight="1">
      <c r="A17" s="12" t="s">
        <v>77</v>
      </c>
      <c r="B17" s="14">
        <v>8.8235294117647101</v>
      </c>
      <c r="C17" s="14">
        <v>18.181818181818201</v>
      </c>
      <c r="D17" s="14">
        <v>86.363636363636402</v>
      </c>
      <c r="E17" s="14">
        <v>95.454545454545496</v>
      </c>
      <c r="F17" s="14">
        <v>95.081967213114794</v>
      </c>
      <c r="G17" s="14">
        <v>100</v>
      </c>
      <c r="H17" s="14">
        <v>95.454545454545496</v>
      </c>
      <c r="I17" s="14">
        <v>50</v>
      </c>
      <c r="J17" s="14">
        <v>18.181818181818201</v>
      </c>
    </row>
    <row r="18" spans="1:10" ht="15.75" customHeight="1">
      <c r="A18" s="12" t="s">
        <v>78</v>
      </c>
      <c r="B18" s="14">
        <v>50</v>
      </c>
      <c r="C18" s="14">
        <v>59.259259259259302</v>
      </c>
      <c r="D18" s="14">
        <v>82.142857142857096</v>
      </c>
      <c r="E18" s="14">
        <v>96.551724137931004</v>
      </c>
      <c r="F18" s="14">
        <v>86.2068965517241</v>
      </c>
      <c r="G18" s="14">
        <v>92.857142857142904</v>
      </c>
      <c r="H18" s="14">
        <v>75</v>
      </c>
      <c r="I18" s="14">
        <v>34.7826086956522</v>
      </c>
      <c r="J18" s="14">
        <v>36.6666666666667</v>
      </c>
    </row>
    <row r="19" spans="1:10" ht="15.75" customHeight="1">
      <c r="A19" s="12" t="s">
        <v>79</v>
      </c>
      <c r="B19" s="14">
        <v>23.076923076923102</v>
      </c>
      <c r="C19" s="14">
        <v>87.5</v>
      </c>
      <c r="D19" s="14">
        <v>100</v>
      </c>
      <c r="E19" s="14">
        <v>96</v>
      </c>
      <c r="F19" s="14">
        <v>76.683937823834199</v>
      </c>
      <c r="G19" s="14">
        <v>91.304347826086996</v>
      </c>
      <c r="H19" s="14">
        <v>88</v>
      </c>
      <c r="I19" s="14">
        <v>82.608695652173907</v>
      </c>
      <c r="J19" s="14">
        <v>22.727272727272702</v>
      </c>
    </row>
    <row r="20" spans="1:10" ht="15.75" customHeight="1">
      <c r="A20" s="12" t="s">
        <v>80</v>
      </c>
      <c r="B20" s="14">
        <v>9.0909090909090899</v>
      </c>
      <c r="C20" s="14">
        <v>8</v>
      </c>
      <c r="D20" s="14">
        <v>24</v>
      </c>
      <c r="E20" s="14">
        <v>68</v>
      </c>
      <c r="F20" s="14">
        <v>78.571428571428598</v>
      </c>
      <c r="G20" s="14">
        <v>70</v>
      </c>
      <c r="H20" s="14">
        <v>60.869565217391298</v>
      </c>
      <c r="I20" s="14">
        <v>63.157894736842103</v>
      </c>
      <c r="J20" s="14">
        <v>75</v>
      </c>
    </row>
    <row r="21" spans="1:10" ht="15.75" customHeight="1">
      <c r="A21" s="12" t="s">
        <v>81</v>
      </c>
      <c r="B21" s="14">
        <v>0</v>
      </c>
      <c r="C21" s="14">
        <v>4.5454545454545396</v>
      </c>
      <c r="D21" s="14">
        <v>68.181818181818201</v>
      </c>
      <c r="E21" s="14">
        <v>95.652173913043498</v>
      </c>
      <c r="F21" s="14">
        <v>98.989898989899004</v>
      </c>
      <c r="G21" s="14">
        <v>100</v>
      </c>
      <c r="H21" s="14">
        <v>95.454545454545496</v>
      </c>
      <c r="I21" s="14">
        <v>86.956521739130395</v>
      </c>
      <c r="J21" s="14">
        <v>46.428571428571402</v>
      </c>
    </row>
    <row r="22" spans="1:10" ht="15.75" customHeight="1">
      <c r="A22" s="12" t="s">
        <v>82</v>
      </c>
      <c r="B22" s="14">
        <v>0</v>
      </c>
      <c r="C22" s="14">
        <v>0</v>
      </c>
      <c r="D22" s="14">
        <v>13.0434782608696</v>
      </c>
      <c r="E22" s="14">
        <v>95.652173913043498</v>
      </c>
      <c r="F22" s="14">
        <v>85.427135678392006</v>
      </c>
      <c r="G22" s="14">
        <v>47.826086956521699</v>
      </c>
      <c r="H22" s="14">
        <v>63.636363636363598</v>
      </c>
      <c r="I22" s="14">
        <v>18.181818181818201</v>
      </c>
      <c r="J22" s="14">
        <v>51.851851851851897</v>
      </c>
    </row>
    <row r="23" spans="1:10" ht="15.75" customHeight="1">
      <c r="A23" s="12" t="s">
        <v>83</v>
      </c>
      <c r="B23" s="14">
        <v>25.806451612903199</v>
      </c>
      <c r="C23" s="14">
        <v>85</v>
      </c>
      <c r="D23" s="14">
        <v>100</v>
      </c>
      <c r="E23" s="14">
        <v>86.956521739130395</v>
      </c>
      <c r="F23" s="14">
        <v>92.546583850931697</v>
      </c>
      <c r="G23" s="14">
        <v>100</v>
      </c>
      <c r="H23" s="14">
        <v>87.5</v>
      </c>
      <c r="I23" s="14">
        <v>58.3333333333333</v>
      </c>
      <c r="J23" s="14">
        <v>55</v>
      </c>
    </row>
    <row r="24" spans="1:10" ht="15.75" customHeight="1">
      <c r="A24" s="12" t="s">
        <v>84</v>
      </c>
      <c r="B24" s="14">
        <v>3.84615384615384</v>
      </c>
      <c r="C24" s="14">
        <v>47.368421052631597</v>
      </c>
      <c r="D24" s="14">
        <v>92.307692307692307</v>
      </c>
      <c r="E24" s="14">
        <v>57.142857142857103</v>
      </c>
      <c r="F24" s="14">
        <v>97.2027972027972</v>
      </c>
      <c r="G24" s="14">
        <v>100</v>
      </c>
      <c r="H24" s="14">
        <v>93.75</v>
      </c>
      <c r="I24" s="14">
        <v>27.272727272727298</v>
      </c>
      <c r="J24" s="14">
        <v>63.636363636363598</v>
      </c>
    </row>
    <row r="25" spans="1:10" ht="15.75" customHeight="1">
      <c r="A25" s="12" t="s">
        <v>85</v>
      </c>
      <c r="B25" s="14">
        <v>22.2222222222222</v>
      </c>
      <c r="C25" s="14">
        <v>95.8333333333333</v>
      </c>
      <c r="D25" s="14">
        <v>84</v>
      </c>
      <c r="E25" s="14">
        <v>87.5</v>
      </c>
      <c r="F25" s="14">
        <v>83.756345177664997</v>
      </c>
      <c r="G25" s="14">
        <v>83.3333333333333</v>
      </c>
      <c r="H25" s="14">
        <v>84</v>
      </c>
      <c r="I25" s="14">
        <v>91.6666666666667</v>
      </c>
      <c r="J25" s="14">
        <v>32</v>
      </c>
    </row>
    <row r="26" spans="1:10" ht="15.75" customHeight="1">
      <c r="A26" s="12" t="s">
        <v>86</v>
      </c>
      <c r="B26" s="14">
        <v>0</v>
      </c>
      <c r="C26" s="14">
        <v>50</v>
      </c>
      <c r="D26" s="14">
        <v>100</v>
      </c>
      <c r="E26" s="14">
        <v>100</v>
      </c>
      <c r="F26" s="14">
        <v>89.473684210526301</v>
      </c>
      <c r="G26" s="14">
        <v>100</v>
      </c>
      <c r="H26" s="14">
        <v>100</v>
      </c>
      <c r="I26" s="14">
        <v>0</v>
      </c>
      <c r="J26" s="14">
        <v>10</v>
      </c>
    </row>
    <row r="27" spans="1:10" ht="15.75" customHeight="1">
      <c r="A27" s="12" t="s">
        <v>87</v>
      </c>
      <c r="B27" s="14">
        <v>18.75</v>
      </c>
      <c r="C27" s="14">
        <v>26.086956521739101</v>
      </c>
      <c r="D27" s="14">
        <v>63.636363636363598</v>
      </c>
      <c r="E27" s="14">
        <v>100</v>
      </c>
      <c r="F27" s="14">
        <v>95.5</v>
      </c>
      <c r="G27" s="14">
        <v>52.380952380952401</v>
      </c>
      <c r="H27" s="14">
        <v>4.3478260869565197</v>
      </c>
      <c r="I27" s="14">
        <v>0</v>
      </c>
      <c r="J27" s="14">
        <v>7.6923076923076898</v>
      </c>
    </row>
    <row r="28" spans="1:10" ht="15.75" customHeight="1">
      <c r="A28" s="12" t="s">
        <v>88</v>
      </c>
      <c r="B28" s="14">
        <v>3.0303030303030298</v>
      </c>
      <c r="C28" s="14">
        <v>0</v>
      </c>
      <c r="D28" s="14">
        <v>22.727272727272702</v>
      </c>
      <c r="E28" s="14">
        <v>40.909090909090899</v>
      </c>
      <c r="F28" s="14">
        <v>55.7575757575758</v>
      </c>
      <c r="G28" s="14">
        <v>66.6666666666667</v>
      </c>
      <c r="H28" s="14">
        <v>70</v>
      </c>
      <c r="I28" s="14">
        <v>63.636363636363598</v>
      </c>
      <c r="J28" s="14">
        <v>13.0434782608696</v>
      </c>
    </row>
    <row r="29" spans="1:10" ht="15.75" customHeight="1">
      <c r="A29" s="12" t="s">
        <v>89</v>
      </c>
      <c r="B29" s="14">
        <v>6.25</v>
      </c>
      <c r="C29" s="14">
        <v>19.047619047619001</v>
      </c>
      <c r="D29" s="14">
        <v>100</v>
      </c>
      <c r="E29" s="14">
        <v>95.652173913043498</v>
      </c>
      <c r="F29" s="14">
        <v>91.794871794871796</v>
      </c>
      <c r="G29" s="14">
        <v>95.454545454545496</v>
      </c>
      <c r="H29" s="14">
        <v>90.909090909090907</v>
      </c>
      <c r="I29" s="14">
        <v>8.6956521739130501</v>
      </c>
      <c r="J29" s="14">
        <v>14.285714285714301</v>
      </c>
    </row>
    <row r="30" spans="1:10" ht="15.75" customHeight="1">
      <c r="A30" s="12" t="s">
        <v>90</v>
      </c>
      <c r="B30" s="14">
        <v>0</v>
      </c>
      <c r="C30" s="14">
        <v>4.3478260869565197</v>
      </c>
      <c r="D30" s="14">
        <v>34.7826086956522</v>
      </c>
      <c r="E30" s="14">
        <v>69.565217391304301</v>
      </c>
      <c r="F30" s="14">
        <v>51.020408163265301</v>
      </c>
      <c r="G30" s="14">
        <v>50</v>
      </c>
      <c r="H30" s="14">
        <v>31.818181818181799</v>
      </c>
      <c r="I30" s="14">
        <v>27.272727272727298</v>
      </c>
      <c r="J30" s="14">
        <v>3.5714285714285698</v>
      </c>
    </row>
    <row r="31" spans="1:10" ht="15.75" customHeight="1">
      <c r="A31" s="12" t="s">
        <v>91</v>
      </c>
      <c r="B31" s="14">
        <v>0</v>
      </c>
      <c r="C31" s="14">
        <v>4.7619047619047699</v>
      </c>
      <c r="D31" s="14">
        <v>86.956521739130395</v>
      </c>
      <c r="E31" s="14">
        <v>88.235294117647101</v>
      </c>
      <c r="F31" s="14">
        <v>79.4444444444444</v>
      </c>
      <c r="G31" s="14">
        <v>76.190476190476204</v>
      </c>
      <c r="H31" s="14">
        <v>72.2222222222222</v>
      </c>
      <c r="I31" s="14">
        <v>27.7777777777778</v>
      </c>
      <c r="J31" s="14">
        <v>11.1111111111111</v>
      </c>
    </row>
    <row r="32" spans="1:10" ht="15.75" customHeight="1">
      <c r="A32" s="12" t="s">
        <v>92</v>
      </c>
      <c r="B32" s="14">
        <v>0</v>
      </c>
      <c r="C32" s="14">
        <v>0</v>
      </c>
      <c r="D32" s="14">
        <v>42.857142857142897</v>
      </c>
      <c r="E32" s="14">
        <v>47.368421052631597</v>
      </c>
      <c r="F32" s="14">
        <v>41.5254237288136</v>
      </c>
      <c r="G32" s="14">
        <v>17.647058823529399</v>
      </c>
      <c r="H32" s="14">
        <v>16.6666666666667</v>
      </c>
      <c r="I32" s="14">
        <v>11.1111111111111</v>
      </c>
      <c r="J32" s="14">
        <v>17.647058823529399</v>
      </c>
    </row>
    <row r="33" spans="1:10" ht="15.75" customHeight="1">
      <c r="A33" s="12" t="s">
        <v>93</v>
      </c>
      <c r="B33" s="14">
        <v>69.565217391304301</v>
      </c>
      <c r="C33" s="14">
        <v>82.352941176470594</v>
      </c>
      <c r="D33" s="14">
        <v>72.2222222222222</v>
      </c>
      <c r="E33" s="14">
        <v>61.1111111111111</v>
      </c>
      <c r="F33" s="14">
        <v>78.231292517006807</v>
      </c>
      <c r="G33" s="14">
        <v>17.647058823529399</v>
      </c>
      <c r="H33" s="14">
        <v>44.4444444444444</v>
      </c>
      <c r="I33" s="14">
        <v>31.25</v>
      </c>
      <c r="J33" s="14">
        <v>0</v>
      </c>
    </row>
    <row r="34" spans="1:10" ht="15.75" customHeight="1">
      <c r="A34" s="12" t="s">
        <v>94</v>
      </c>
      <c r="B34" s="14">
        <v>4.3478260869565197</v>
      </c>
      <c r="C34" s="14">
        <v>11.1111111111111</v>
      </c>
      <c r="D34" s="14">
        <v>35.294117647058798</v>
      </c>
      <c r="E34" s="14">
        <v>61.1111111111111</v>
      </c>
      <c r="F34" s="14">
        <v>75.342465753424705</v>
      </c>
      <c r="G34" s="14">
        <v>77.7777777777778</v>
      </c>
      <c r="H34" s="14">
        <v>61.1111111111111</v>
      </c>
      <c r="I34" s="14">
        <v>75</v>
      </c>
      <c r="J34" s="14">
        <v>94.117647058823493</v>
      </c>
    </row>
    <row r="35" spans="1:10" ht="15.75" customHeight="1">
      <c r="A35" s="12" t="s">
        <v>95</v>
      </c>
      <c r="B35" s="14">
        <v>9.0909090909090899</v>
      </c>
      <c r="C35" s="14">
        <v>68</v>
      </c>
      <c r="D35" s="14">
        <v>92</v>
      </c>
      <c r="E35" s="14">
        <v>88</v>
      </c>
      <c r="F35" s="14">
        <v>84.236453201970406</v>
      </c>
      <c r="G35" s="14">
        <v>91.6666666666667</v>
      </c>
      <c r="H35" s="14">
        <v>83.3333333333333</v>
      </c>
      <c r="I35" s="14">
        <v>36</v>
      </c>
      <c r="J35" s="14">
        <v>6.8965517241379297</v>
      </c>
    </row>
    <row r="36" spans="1:10" ht="15.75" customHeight="1">
      <c r="A36" s="12" t="s">
        <v>96</v>
      </c>
      <c r="B36" s="14">
        <v>0</v>
      </c>
      <c r="C36" s="14">
        <v>6.6666666666666696</v>
      </c>
      <c r="D36" s="14">
        <v>83.3333333333333</v>
      </c>
      <c r="E36" s="14">
        <v>75</v>
      </c>
      <c r="F36" s="14">
        <v>89.6</v>
      </c>
      <c r="G36" s="14">
        <v>90.909090909090907</v>
      </c>
      <c r="H36" s="14">
        <v>93.75</v>
      </c>
      <c r="I36" s="14">
        <v>75</v>
      </c>
      <c r="J36" s="14">
        <v>100</v>
      </c>
    </row>
    <row r="37" spans="1:10" ht="15.75" customHeight="1">
      <c r="A37" s="12" t="s">
        <v>97</v>
      </c>
      <c r="B37" s="14">
        <v>51.515151515151501</v>
      </c>
      <c r="C37" s="14">
        <v>75.862068965517196</v>
      </c>
      <c r="D37" s="14">
        <v>96.6666666666667</v>
      </c>
      <c r="E37" s="14">
        <v>100</v>
      </c>
      <c r="F37" s="14">
        <v>94.186046511627893</v>
      </c>
      <c r="G37" s="14">
        <v>70</v>
      </c>
      <c r="H37" s="14">
        <v>24.137931034482801</v>
      </c>
      <c r="I37" s="14">
        <v>0</v>
      </c>
      <c r="J37" s="14">
        <v>2.7777777777777799</v>
      </c>
    </row>
    <row r="38" spans="1:10" ht="15.75" customHeight="1">
      <c r="A38" s="12" t="s">
        <v>98</v>
      </c>
      <c r="B38" s="14">
        <v>41.860465116279101</v>
      </c>
      <c r="C38" s="14">
        <v>50</v>
      </c>
      <c r="D38" s="14">
        <v>90</v>
      </c>
      <c r="E38" s="14">
        <v>100</v>
      </c>
      <c r="F38" s="14">
        <v>86.160714285714306</v>
      </c>
      <c r="G38" s="14">
        <v>95.8333333333333</v>
      </c>
      <c r="H38" s="14">
        <v>68.965517241379303</v>
      </c>
      <c r="I38" s="14">
        <v>53.846153846153904</v>
      </c>
      <c r="J38" s="14">
        <v>31.034482758620701</v>
      </c>
    </row>
    <row r="39" spans="1:10" ht="15.75" customHeight="1">
      <c r="A39" s="17" t="s">
        <v>99</v>
      </c>
      <c r="B39" s="18">
        <v>33.3333333333333</v>
      </c>
      <c r="C39" s="18">
        <v>86.6666666666667</v>
      </c>
      <c r="D39" s="18">
        <v>100</v>
      </c>
      <c r="E39" s="18">
        <v>95</v>
      </c>
      <c r="F39" s="18">
        <v>99.367088607594894</v>
      </c>
      <c r="G39" s="18">
        <v>90</v>
      </c>
      <c r="H39" s="18">
        <v>90.909090909090907</v>
      </c>
      <c r="I39" s="18">
        <v>100</v>
      </c>
      <c r="J39" s="18">
        <v>25</v>
      </c>
    </row>
    <row r="40" spans="1:10" ht="15.75" customHeight="1">
      <c r="A40" s="19"/>
      <c r="B40" s="20"/>
      <c r="C40" s="20"/>
      <c r="D40" s="20"/>
      <c r="E40" s="20"/>
      <c r="F40" s="20"/>
      <c r="G40" s="20"/>
      <c r="H40" s="20"/>
      <c r="I40" s="20"/>
      <c r="J40" s="20"/>
    </row>
    <row r="41" spans="1:10" ht="15.75" customHeight="1">
      <c r="A41" s="21" t="s">
        <v>100</v>
      </c>
      <c r="B41" s="22">
        <v>21.052631578947398</v>
      </c>
      <c r="C41" s="22">
        <v>27.272727272727298</v>
      </c>
      <c r="D41" s="22">
        <v>43.75</v>
      </c>
      <c r="E41" s="22">
        <v>75</v>
      </c>
      <c r="F41" s="22">
        <v>80.8917197452229</v>
      </c>
      <c r="G41" s="22">
        <v>82.352941176470594</v>
      </c>
      <c r="H41" s="22">
        <v>31.25</v>
      </c>
      <c r="I41" s="22">
        <v>26.6666666666667</v>
      </c>
      <c r="J41" s="22">
        <v>23.529411764705898</v>
      </c>
    </row>
    <row r="42" spans="1:10" ht="15.75" customHeight="1">
      <c r="A42" s="12" t="s">
        <v>101</v>
      </c>
      <c r="B42" s="14">
        <v>24.390243902439</v>
      </c>
      <c r="C42" s="14">
        <v>75</v>
      </c>
      <c r="D42" s="14">
        <v>94.736842105263193</v>
      </c>
      <c r="E42" s="14">
        <v>100</v>
      </c>
      <c r="F42" s="14">
        <v>97.695852534562206</v>
      </c>
      <c r="G42" s="14">
        <v>100</v>
      </c>
      <c r="H42" s="14">
        <v>73.3333333333333</v>
      </c>
      <c r="I42" s="14">
        <v>80</v>
      </c>
      <c r="J42" s="14">
        <v>57.142857142857103</v>
      </c>
    </row>
    <row r="43" spans="1:10" ht="15.75" customHeight="1">
      <c r="A43" s="12" t="s">
        <v>102</v>
      </c>
      <c r="B43" s="14">
        <v>20</v>
      </c>
      <c r="C43" s="14">
        <v>40.740740740740797</v>
      </c>
      <c r="D43" s="14">
        <v>30.769230769230798</v>
      </c>
      <c r="E43" s="14">
        <v>48.148148148148202</v>
      </c>
      <c r="F43" s="14">
        <v>76.595744680851098</v>
      </c>
      <c r="G43" s="14">
        <v>41.379310344827601</v>
      </c>
      <c r="H43" s="14">
        <v>35.714285714285701</v>
      </c>
      <c r="I43" s="14">
        <v>15.384615384615399</v>
      </c>
      <c r="J43" s="14">
        <v>16.129032258064498</v>
      </c>
    </row>
    <row r="44" spans="1:10" ht="15.75" customHeight="1">
      <c r="A44" s="12" t="s">
        <v>103</v>
      </c>
      <c r="B44" s="14">
        <v>9.0909090909090899</v>
      </c>
      <c r="C44" s="14">
        <v>17.3913043478261</v>
      </c>
      <c r="D44" s="14">
        <v>17.3913043478261</v>
      </c>
      <c r="E44" s="14">
        <v>47.826086956521699</v>
      </c>
      <c r="F44" s="14">
        <v>90.909090909090907</v>
      </c>
      <c r="G44" s="14">
        <v>73.913043478260903</v>
      </c>
      <c r="H44" s="14">
        <v>68.181818181818201</v>
      </c>
      <c r="I44" s="14">
        <v>26.315789473684202</v>
      </c>
      <c r="J44" s="14">
        <v>37.037037037037003</v>
      </c>
    </row>
    <row r="45" spans="1:10" ht="15.75" customHeight="1">
      <c r="A45" s="12" t="s">
        <v>104</v>
      </c>
      <c r="B45" s="14">
        <v>3.0303030303030298</v>
      </c>
      <c r="C45" s="14">
        <v>0</v>
      </c>
      <c r="D45" s="14">
        <v>60.869565217391298</v>
      </c>
      <c r="E45" s="14">
        <v>85.714285714285694</v>
      </c>
      <c r="F45" s="14">
        <v>62.4365482233503</v>
      </c>
      <c r="G45" s="14">
        <v>50</v>
      </c>
      <c r="H45" s="14">
        <v>30</v>
      </c>
      <c r="I45" s="14">
        <v>18.181818181818201</v>
      </c>
      <c r="J45" s="14">
        <v>12</v>
      </c>
    </row>
    <row r="46" spans="1:10" ht="15.75" customHeight="1">
      <c r="A46" s="12" t="s">
        <v>105</v>
      </c>
      <c r="B46" s="14">
        <v>2.9411764705882399</v>
      </c>
      <c r="C46" s="14">
        <v>0</v>
      </c>
      <c r="D46" s="14">
        <v>0</v>
      </c>
      <c r="E46" s="14">
        <v>72.727272727272705</v>
      </c>
      <c r="F46" s="14">
        <v>88.481675392670198</v>
      </c>
      <c r="G46" s="14">
        <v>77.272727272727295</v>
      </c>
      <c r="H46" s="14">
        <v>68.181818181818201</v>
      </c>
      <c r="I46" s="14">
        <v>0</v>
      </c>
      <c r="J46" s="14">
        <v>22.2222222222222</v>
      </c>
    </row>
    <row r="47" spans="1:10" ht="15.75" customHeight="1">
      <c r="A47" s="12" t="s">
        <v>106</v>
      </c>
      <c r="B47" s="14">
        <v>3.0303030303030298</v>
      </c>
      <c r="C47" s="14">
        <v>0</v>
      </c>
      <c r="D47" s="14">
        <v>17.3913043478261</v>
      </c>
      <c r="E47" s="14">
        <v>54.545454545454497</v>
      </c>
      <c r="F47" s="14">
        <v>78.306878306878303</v>
      </c>
      <c r="G47" s="14">
        <v>80.952380952381006</v>
      </c>
      <c r="H47" s="14">
        <v>45</v>
      </c>
      <c r="I47" s="14">
        <v>5.2631578947368496</v>
      </c>
      <c r="J47" s="14">
        <v>4.5454545454545396</v>
      </c>
    </row>
    <row r="48" spans="1:10" ht="15.75" customHeight="1">
      <c r="A48" s="12" t="s">
        <v>107</v>
      </c>
      <c r="B48" s="14">
        <v>3.3333333333333299</v>
      </c>
      <c r="C48" s="14">
        <v>0</v>
      </c>
      <c r="D48" s="14">
        <v>16</v>
      </c>
      <c r="E48" s="14">
        <v>58.3333333333333</v>
      </c>
      <c r="F48" s="14">
        <v>78.301886792452805</v>
      </c>
      <c r="G48" s="14">
        <v>32</v>
      </c>
      <c r="H48" s="14">
        <v>48</v>
      </c>
      <c r="I48" s="14">
        <v>8.3333333333333393</v>
      </c>
      <c r="J48" s="14">
        <v>3.3333333333333299</v>
      </c>
    </row>
    <row r="49" spans="1:10" ht="15.75" customHeight="1">
      <c r="A49" s="12" t="s">
        <v>108</v>
      </c>
      <c r="B49" s="14">
        <v>12.1212121212121</v>
      </c>
      <c r="C49" s="14">
        <v>23.8095238095238</v>
      </c>
      <c r="D49" s="14">
        <v>69.565217391304301</v>
      </c>
      <c r="E49" s="14">
        <v>92</v>
      </c>
      <c r="F49" s="14">
        <v>99.521531100478498</v>
      </c>
      <c r="G49" s="14">
        <v>52</v>
      </c>
      <c r="H49" s="14">
        <v>29.1666666666667</v>
      </c>
      <c r="I49" s="14">
        <v>0</v>
      </c>
      <c r="J49" s="14">
        <v>12.9032258064516</v>
      </c>
    </row>
    <row r="50" spans="1:10" ht="15.75" customHeight="1">
      <c r="A50" s="12" t="s">
        <v>109</v>
      </c>
      <c r="B50" s="14">
        <v>3.0303030303030298</v>
      </c>
      <c r="C50" s="14">
        <v>4.3478260869565197</v>
      </c>
      <c r="D50" s="14">
        <v>17.3913043478261</v>
      </c>
      <c r="E50" s="14">
        <v>56.521739130434803</v>
      </c>
      <c r="F50" s="14">
        <v>88.944723618090507</v>
      </c>
      <c r="G50" s="14">
        <v>91.304347826086996</v>
      </c>
      <c r="H50" s="14">
        <v>54.545454545454497</v>
      </c>
      <c r="I50" s="14">
        <v>18.181818181818201</v>
      </c>
      <c r="J50" s="14">
        <v>25.925925925925899</v>
      </c>
    </row>
    <row r="51" spans="1:10" ht="15.75" customHeight="1">
      <c r="A51" s="12" t="s">
        <v>110</v>
      </c>
      <c r="B51" s="14">
        <v>32.142857142857103</v>
      </c>
      <c r="C51" s="14">
        <v>31.578947368421101</v>
      </c>
      <c r="D51" s="14">
        <v>35.294117647058798</v>
      </c>
      <c r="E51" s="14">
        <v>60</v>
      </c>
      <c r="F51" s="14">
        <v>64.335664335664305</v>
      </c>
      <c r="G51" s="14">
        <v>50</v>
      </c>
      <c r="H51" s="14">
        <v>38.8888888888889</v>
      </c>
      <c r="I51" s="14">
        <v>28.571428571428601</v>
      </c>
      <c r="J51" s="14">
        <v>20.8333333333333</v>
      </c>
    </row>
    <row r="52" spans="1:10" ht="15.75" customHeight="1">
      <c r="A52" s="12" t="s">
        <v>111</v>
      </c>
      <c r="B52" s="14">
        <v>0</v>
      </c>
      <c r="C52" s="14">
        <v>77.7777777777778</v>
      </c>
      <c r="D52" s="14">
        <v>90.909090909090907</v>
      </c>
      <c r="E52" s="14">
        <v>92.857142857142904</v>
      </c>
      <c r="F52" s="14">
        <v>97.315436241610698</v>
      </c>
      <c r="G52" s="14">
        <v>100</v>
      </c>
      <c r="H52" s="14">
        <v>25</v>
      </c>
      <c r="I52" s="14">
        <v>55.5555555555556</v>
      </c>
      <c r="J52" s="14">
        <v>4.5454545454545396</v>
      </c>
    </row>
    <row r="53" spans="1:10" ht="15.75" customHeight="1">
      <c r="A53" s="12" t="s">
        <v>112</v>
      </c>
      <c r="B53" s="14">
        <v>8.6956521739130501</v>
      </c>
      <c r="C53" s="14">
        <v>0</v>
      </c>
      <c r="D53" s="14">
        <v>30.769230769230798</v>
      </c>
      <c r="E53" s="14">
        <v>50</v>
      </c>
      <c r="F53" s="14">
        <v>87.068965517241395</v>
      </c>
      <c r="G53" s="14">
        <v>18.181818181818201</v>
      </c>
      <c r="H53" s="14">
        <v>0</v>
      </c>
      <c r="I53" s="14">
        <v>18.181818181818201</v>
      </c>
      <c r="J53" s="14">
        <v>29.411764705882302</v>
      </c>
    </row>
    <row r="54" spans="1:10" ht="15.75" customHeight="1">
      <c r="A54" s="12" t="s">
        <v>113</v>
      </c>
      <c r="B54" s="14">
        <v>23.3333333333333</v>
      </c>
      <c r="C54" s="14">
        <v>14.814814814814801</v>
      </c>
      <c r="D54" s="14">
        <v>11.1111111111111</v>
      </c>
      <c r="E54" s="14">
        <v>38.461538461538503</v>
      </c>
      <c r="F54" s="14">
        <v>78.231292517006807</v>
      </c>
      <c r="G54" s="14">
        <v>18.75</v>
      </c>
      <c r="H54" s="14">
        <v>25</v>
      </c>
      <c r="I54" s="14">
        <v>0</v>
      </c>
      <c r="J54" s="14">
        <v>13.0434782608696</v>
      </c>
    </row>
    <row r="55" spans="1:10" ht="15.75" customHeight="1">
      <c r="A55" s="12" t="s">
        <v>114</v>
      </c>
      <c r="B55" s="14">
        <v>9.375</v>
      </c>
      <c r="C55" s="14">
        <v>8</v>
      </c>
      <c r="D55" s="14">
        <v>16</v>
      </c>
      <c r="E55" s="14">
        <v>84</v>
      </c>
      <c r="F55" s="14">
        <v>98.086124401913906</v>
      </c>
      <c r="G55" s="14">
        <v>16.6666666666667</v>
      </c>
      <c r="H55" s="14">
        <v>52</v>
      </c>
      <c r="I55" s="14">
        <v>0</v>
      </c>
      <c r="J55" s="14">
        <v>10.3448275862069</v>
      </c>
    </row>
    <row r="56" spans="1:10" ht="15.75" customHeight="1">
      <c r="A56" s="12" t="s">
        <v>115</v>
      </c>
      <c r="B56" s="14">
        <v>0</v>
      </c>
      <c r="C56" s="14">
        <v>0</v>
      </c>
      <c r="D56" s="14">
        <v>8.3333333333333393</v>
      </c>
      <c r="E56" s="14">
        <v>13.636363636363599</v>
      </c>
      <c r="F56" s="14">
        <v>73.053892215568894</v>
      </c>
      <c r="G56" s="14">
        <v>52.941176470588204</v>
      </c>
      <c r="H56" s="14">
        <v>68.421052631579002</v>
      </c>
      <c r="I56" s="14">
        <v>55.5555555555556</v>
      </c>
      <c r="J56" s="14">
        <v>65</v>
      </c>
    </row>
    <row r="57" spans="1:10" ht="15.75" customHeight="1">
      <c r="A57" s="12" t="s">
        <v>116</v>
      </c>
      <c r="B57" s="14">
        <v>5.8823529411764701</v>
      </c>
      <c r="C57" s="14">
        <v>8.6956521739130501</v>
      </c>
      <c r="D57" s="14">
        <v>31.818181818181799</v>
      </c>
      <c r="E57" s="14">
        <v>78.260869565217405</v>
      </c>
      <c r="F57" s="14">
        <v>74.747474747474797</v>
      </c>
      <c r="G57" s="14">
        <v>65.2173913043478</v>
      </c>
      <c r="H57" s="14">
        <v>72.727272727272705</v>
      </c>
      <c r="I57" s="14">
        <v>45.454545454545503</v>
      </c>
      <c r="J57" s="14">
        <v>14.285714285714301</v>
      </c>
    </row>
    <row r="58" spans="1:10" ht="15.75" customHeight="1">
      <c r="A58" s="12" t="s">
        <v>117</v>
      </c>
      <c r="B58" s="14">
        <v>31.428571428571399</v>
      </c>
      <c r="C58" s="14">
        <v>25</v>
      </c>
      <c r="D58" s="14">
        <v>36.842105263157897</v>
      </c>
      <c r="E58" s="14">
        <v>63.157894736842103</v>
      </c>
      <c r="F58" s="14">
        <v>78.947368421052602</v>
      </c>
      <c r="G58" s="14">
        <v>77.272727272727295</v>
      </c>
      <c r="H58" s="14">
        <v>66.6666666666667</v>
      </c>
      <c r="I58" s="14">
        <v>43.478260869565197</v>
      </c>
      <c r="J58" s="14">
        <v>50</v>
      </c>
    </row>
    <row r="59" spans="1:10" ht="15.75" customHeight="1">
      <c r="A59" s="12" t="s">
        <v>118</v>
      </c>
      <c r="B59" s="14">
        <v>14.285714285714301</v>
      </c>
      <c r="C59" s="14">
        <v>13.636363636363599</v>
      </c>
      <c r="D59" s="14">
        <v>54.545454545454497</v>
      </c>
      <c r="E59" s="14">
        <v>59.090909090909101</v>
      </c>
      <c r="F59" s="14">
        <v>61.340206185566998</v>
      </c>
      <c r="G59" s="14">
        <v>50</v>
      </c>
      <c r="H59" s="14">
        <v>38.095238095238102</v>
      </c>
      <c r="I59" s="14">
        <v>13.636363636363599</v>
      </c>
      <c r="J59" s="14">
        <v>16</v>
      </c>
    </row>
    <row r="60" spans="1:10" ht="15.75" customHeight="1">
      <c r="A60" s="12" t="s">
        <v>119</v>
      </c>
      <c r="B60" s="14">
        <v>9.0909090909090899</v>
      </c>
      <c r="C60" s="14">
        <v>4.3478260869565197</v>
      </c>
      <c r="D60" s="14">
        <v>47.826086956521699</v>
      </c>
      <c r="E60" s="14">
        <v>68.181818181818201</v>
      </c>
      <c r="F60" s="14">
        <v>80.198019801980195</v>
      </c>
      <c r="G60" s="14">
        <v>78.260869565217405</v>
      </c>
      <c r="H60" s="14">
        <v>77.272727272727295</v>
      </c>
      <c r="I60" s="14">
        <v>56.521739130434803</v>
      </c>
      <c r="J60" s="14">
        <v>37.5</v>
      </c>
    </row>
    <row r="61" spans="1:10" ht="15.75" customHeight="1">
      <c r="A61" s="12" t="s">
        <v>120</v>
      </c>
      <c r="B61" s="14">
        <v>38.235294117647101</v>
      </c>
      <c r="C61" s="14">
        <v>47.826086956521699</v>
      </c>
      <c r="D61" s="14">
        <v>63.636363636363598</v>
      </c>
      <c r="E61" s="14">
        <v>95.652173913043498</v>
      </c>
      <c r="F61" s="14">
        <v>91.919191919191903</v>
      </c>
      <c r="G61" s="14">
        <v>91.304347826086996</v>
      </c>
      <c r="H61" s="14">
        <v>86.363636363636402</v>
      </c>
      <c r="I61" s="14">
        <v>78.260869565217405</v>
      </c>
      <c r="J61" s="14">
        <v>17.8571428571429</v>
      </c>
    </row>
    <row r="62" spans="1:10" ht="15.75" customHeight="1">
      <c r="A62" s="12" t="s">
        <v>121</v>
      </c>
      <c r="B62" s="14">
        <v>0</v>
      </c>
      <c r="C62" s="14">
        <v>0</v>
      </c>
      <c r="D62" s="14">
        <v>0</v>
      </c>
      <c r="E62" s="14">
        <v>4.3478260869565197</v>
      </c>
      <c r="F62" s="14">
        <v>95.360824742268093</v>
      </c>
      <c r="G62" s="14">
        <v>69.565217391304301</v>
      </c>
      <c r="H62" s="14">
        <v>86.363636363636402</v>
      </c>
      <c r="I62" s="14">
        <v>100</v>
      </c>
      <c r="J62" s="14">
        <v>92.592592592592595</v>
      </c>
    </row>
    <row r="63" spans="1:10" ht="15.75" customHeight="1">
      <c r="A63" s="12" t="s">
        <v>122</v>
      </c>
      <c r="B63" s="14">
        <v>6.0606060606060597</v>
      </c>
      <c r="C63" s="14">
        <v>15</v>
      </c>
      <c r="D63" s="14">
        <v>100</v>
      </c>
      <c r="E63" s="14">
        <v>95.652173913043498</v>
      </c>
      <c r="F63" s="14">
        <v>98.445595854922303</v>
      </c>
      <c r="G63" s="14">
        <v>81.818181818181799</v>
      </c>
      <c r="H63" s="14">
        <v>90</v>
      </c>
      <c r="I63" s="14">
        <v>35.294117647058798</v>
      </c>
      <c r="J63" s="14">
        <v>28.571428571428601</v>
      </c>
    </row>
    <row r="64" spans="1:10" ht="15.75" customHeight="1">
      <c r="A64" s="12" t="s">
        <v>123</v>
      </c>
      <c r="B64" s="14">
        <v>3.44827586206896</v>
      </c>
      <c r="C64" s="14">
        <v>0</v>
      </c>
      <c r="D64" s="14">
        <v>9.0909090909090899</v>
      </c>
      <c r="E64" s="14">
        <v>21.739130434782599</v>
      </c>
      <c r="F64" s="14">
        <v>97.948717948717899</v>
      </c>
      <c r="G64" s="14">
        <v>69.565217391304301</v>
      </c>
      <c r="H64" s="14">
        <v>26.315789473684202</v>
      </c>
      <c r="I64" s="14">
        <v>8.3333333333333393</v>
      </c>
      <c r="J64" s="14">
        <v>22.727272727272702</v>
      </c>
    </row>
    <row r="65" spans="1:10" ht="15.75" customHeight="1">
      <c r="A65" s="12" t="s">
        <v>124</v>
      </c>
      <c r="B65" s="14">
        <v>3.44827586206896</v>
      </c>
      <c r="C65" s="14">
        <v>8.6956521739130501</v>
      </c>
      <c r="D65" s="14">
        <v>56.521739130434803</v>
      </c>
      <c r="E65" s="14">
        <v>86.363636363636402</v>
      </c>
      <c r="F65" s="14">
        <v>98.492462311557802</v>
      </c>
      <c r="G65" s="14">
        <v>81.818181818181799</v>
      </c>
      <c r="H65" s="14">
        <v>17.647058823529399</v>
      </c>
      <c r="I65" s="14">
        <v>12.5</v>
      </c>
      <c r="J65" s="14">
        <v>0</v>
      </c>
    </row>
    <row r="66" spans="1:10" ht="15.75" customHeight="1">
      <c r="A66" s="12" t="s">
        <v>125</v>
      </c>
      <c r="B66" s="14">
        <v>23.3333333333333</v>
      </c>
      <c r="C66" s="14">
        <v>28.571428571428601</v>
      </c>
      <c r="D66" s="14">
        <v>100</v>
      </c>
      <c r="E66" s="14">
        <v>100</v>
      </c>
      <c r="F66" s="14">
        <v>98.989898989899004</v>
      </c>
      <c r="G66" s="14">
        <v>76.190476190476204</v>
      </c>
      <c r="H66" s="14">
        <v>52.941176470588204</v>
      </c>
      <c r="I66" s="14">
        <v>53.846153846153904</v>
      </c>
      <c r="J66" s="14">
        <v>59.090909090909101</v>
      </c>
    </row>
    <row r="67" spans="1:10" ht="15.75" customHeight="1">
      <c r="A67" s="12" t="s">
        <v>126</v>
      </c>
      <c r="B67" s="14">
        <v>23.3333333333333</v>
      </c>
      <c r="C67" s="14">
        <v>28.571428571428601</v>
      </c>
      <c r="D67" s="14">
        <v>100</v>
      </c>
      <c r="E67" s="14">
        <v>100</v>
      </c>
      <c r="F67" s="14">
        <v>98.989898989899004</v>
      </c>
      <c r="G67" s="14">
        <v>76.190476190476204</v>
      </c>
      <c r="H67" s="14">
        <v>52.941176470588204</v>
      </c>
      <c r="I67" s="14">
        <v>53.846153846153904</v>
      </c>
      <c r="J67" s="14">
        <v>59.090909090909101</v>
      </c>
    </row>
    <row r="68" spans="1:10" ht="15.75" customHeight="1">
      <c r="A68" s="12" t="s">
        <v>127</v>
      </c>
      <c r="B68" s="14">
        <v>0</v>
      </c>
      <c r="C68" s="14">
        <v>0</v>
      </c>
      <c r="D68" s="14">
        <v>5.8823529411764701</v>
      </c>
      <c r="E68" s="14">
        <v>45</v>
      </c>
      <c r="F68" s="14">
        <v>82.539682539682502</v>
      </c>
      <c r="G68" s="14">
        <v>54.545454545454497</v>
      </c>
      <c r="H68" s="14">
        <v>10.526315789473699</v>
      </c>
      <c r="I68" s="14">
        <v>0</v>
      </c>
      <c r="J68" s="14">
        <v>0</v>
      </c>
    </row>
    <row r="69" spans="1:10" ht="15.75" customHeight="1">
      <c r="A69" s="12" t="s">
        <v>128</v>
      </c>
      <c r="B69" s="14">
        <v>3.84615384615384</v>
      </c>
      <c r="C69" s="14">
        <v>5.8823529411764701</v>
      </c>
      <c r="D69" s="14">
        <v>10</v>
      </c>
      <c r="E69" s="14">
        <v>60</v>
      </c>
      <c r="F69" s="14">
        <v>100</v>
      </c>
      <c r="G69" s="14">
        <v>65</v>
      </c>
      <c r="H69" s="14">
        <v>23.076923076923102</v>
      </c>
      <c r="I69" s="14">
        <v>11.1111111111111</v>
      </c>
      <c r="J69" s="14">
        <v>16.6666666666667</v>
      </c>
    </row>
    <row r="70" spans="1:10" ht="15.75" customHeight="1">
      <c r="A70" s="12" t="s">
        <v>129</v>
      </c>
      <c r="B70" s="14">
        <v>3.0303030303030298</v>
      </c>
      <c r="C70" s="14">
        <v>0</v>
      </c>
      <c r="D70" s="14">
        <v>55</v>
      </c>
      <c r="E70" s="14">
        <v>100</v>
      </c>
      <c r="F70" s="14">
        <v>84.263959390862894</v>
      </c>
      <c r="G70" s="14">
        <v>63.636363636363598</v>
      </c>
      <c r="H70" s="14">
        <v>34.7826086956522</v>
      </c>
      <c r="I70" s="14">
        <v>0</v>
      </c>
      <c r="J70" s="14">
        <v>8</v>
      </c>
    </row>
    <row r="71" spans="1:10" ht="15.75" customHeight="1">
      <c r="A71" s="12" t="s">
        <v>130</v>
      </c>
      <c r="B71" s="14">
        <v>17.3913043478261</v>
      </c>
      <c r="C71" s="14">
        <v>20</v>
      </c>
      <c r="D71" s="14">
        <v>88.235294117647101</v>
      </c>
      <c r="E71" s="14">
        <v>76.190476190476204</v>
      </c>
      <c r="F71" s="14">
        <v>96.022727272727295</v>
      </c>
      <c r="G71" s="14">
        <v>88.235294117647101</v>
      </c>
      <c r="H71" s="14">
        <v>31.25</v>
      </c>
      <c r="I71" s="14">
        <v>16.6666666666667</v>
      </c>
      <c r="J71" s="14">
        <v>8.6956521739130501</v>
      </c>
    </row>
    <row r="72" spans="1:10" ht="15.75" customHeight="1">
      <c r="A72" s="12" t="s">
        <v>131</v>
      </c>
      <c r="B72" s="14">
        <v>0</v>
      </c>
      <c r="C72" s="14">
        <v>13.0434782608696</v>
      </c>
      <c r="D72" s="14">
        <v>69.565217391304301</v>
      </c>
      <c r="E72" s="14">
        <v>100</v>
      </c>
      <c r="F72" s="14">
        <v>99.487179487179503</v>
      </c>
      <c r="G72" s="14">
        <v>65.2173913043478</v>
      </c>
      <c r="H72" s="14">
        <v>5</v>
      </c>
      <c r="I72" s="14">
        <v>13.0434782608696</v>
      </c>
      <c r="J72" s="14">
        <v>18.518518518518501</v>
      </c>
    </row>
    <row r="73" spans="1:10" ht="15.75" customHeight="1">
      <c r="A73" s="12" t="s">
        <v>132</v>
      </c>
      <c r="B73" s="14">
        <v>40.625</v>
      </c>
      <c r="C73" s="14">
        <v>9.0909090909090899</v>
      </c>
      <c r="D73" s="14">
        <v>85</v>
      </c>
      <c r="E73" s="14">
        <v>95.652173913043498</v>
      </c>
      <c r="F73" s="14">
        <v>81.871345029239805</v>
      </c>
      <c r="G73" s="14">
        <v>86.363636363636402</v>
      </c>
      <c r="H73" s="14">
        <v>61.538461538461497</v>
      </c>
      <c r="I73" s="14">
        <v>33.3333333333333</v>
      </c>
      <c r="J73" s="14">
        <v>33.3333333333333</v>
      </c>
    </row>
    <row r="74" spans="1:10" ht="15.75" customHeight="1">
      <c r="A74" s="12" t="s">
        <v>133</v>
      </c>
      <c r="B74" s="14">
        <v>3.2258064516128999</v>
      </c>
      <c r="C74" s="14">
        <v>9.0909090909090899</v>
      </c>
      <c r="D74" s="14">
        <v>45</v>
      </c>
      <c r="E74" s="14">
        <v>70</v>
      </c>
      <c r="F74" s="14">
        <v>76.608187134502899</v>
      </c>
      <c r="G74" s="14">
        <v>88.235294117647101</v>
      </c>
      <c r="H74" s="14">
        <v>35.294117647058798</v>
      </c>
      <c r="I74" s="14">
        <v>58.3333333333333</v>
      </c>
      <c r="J74" s="14">
        <v>78.571428571428598</v>
      </c>
    </row>
    <row r="75" spans="1:10" ht="15.75" customHeight="1">
      <c r="A75" s="12" t="s">
        <v>134</v>
      </c>
      <c r="B75" s="14">
        <v>0</v>
      </c>
      <c r="C75" s="14">
        <v>4.3478260869565197</v>
      </c>
      <c r="D75" s="14">
        <v>9.0909090909090899</v>
      </c>
      <c r="E75" s="14">
        <v>54.545454545454497</v>
      </c>
      <c r="F75" s="14">
        <v>67.525773195876297</v>
      </c>
      <c r="G75" s="14">
        <v>76.190476190476204</v>
      </c>
      <c r="H75" s="14">
        <v>50</v>
      </c>
      <c r="I75" s="14">
        <v>16.6666666666667</v>
      </c>
      <c r="J75" s="14">
        <v>41.176470588235297</v>
      </c>
    </row>
    <row r="76" spans="1:10" ht="15.75" customHeight="1">
      <c r="A76" s="12" t="s">
        <v>135</v>
      </c>
      <c r="B76" s="14">
        <v>38.461538461538503</v>
      </c>
      <c r="C76" s="14">
        <v>68.75</v>
      </c>
      <c r="D76" s="14">
        <v>85.714285714285694</v>
      </c>
      <c r="E76" s="14">
        <v>68.75</v>
      </c>
      <c r="F76" s="14">
        <v>79.354838709677395</v>
      </c>
      <c r="G76" s="14">
        <v>89.473684210526301</v>
      </c>
      <c r="H76" s="14">
        <v>66.6666666666667</v>
      </c>
      <c r="I76" s="14">
        <v>55.5555555555556</v>
      </c>
      <c r="J76" s="14">
        <v>33.3333333333333</v>
      </c>
    </row>
    <row r="77" spans="1:10" ht="15.75" customHeight="1">
      <c r="A77" s="12" t="s">
        <v>136</v>
      </c>
      <c r="B77" s="14">
        <v>0</v>
      </c>
      <c r="C77" s="14">
        <v>0</v>
      </c>
      <c r="D77" s="14">
        <v>9.0909090909090899</v>
      </c>
      <c r="E77" s="14">
        <v>52.631578947368403</v>
      </c>
      <c r="F77" s="14">
        <v>76.288659793814404</v>
      </c>
      <c r="G77" s="14">
        <v>72.727272727272705</v>
      </c>
      <c r="H77" s="14">
        <v>72.727272727272705</v>
      </c>
      <c r="I77" s="14">
        <v>35.294117647058798</v>
      </c>
      <c r="J77" s="14">
        <v>18.181818181818201</v>
      </c>
    </row>
    <row r="78" spans="1:10" ht="15.75" customHeight="1">
      <c r="A78" s="12" t="s">
        <v>137</v>
      </c>
      <c r="B78" s="14">
        <v>3.2258064516128999</v>
      </c>
      <c r="C78" s="14">
        <v>23.8095238095238</v>
      </c>
      <c r="D78" s="14">
        <v>45.454545454545503</v>
      </c>
      <c r="E78" s="14">
        <v>56.521739130434803</v>
      </c>
      <c r="F78" s="14">
        <v>53.125</v>
      </c>
      <c r="G78" s="14">
        <v>52.380952380952401</v>
      </c>
      <c r="H78" s="14">
        <v>14.285714285714301</v>
      </c>
      <c r="I78" s="14">
        <v>11.1111111111111</v>
      </c>
      <c r="J78" s="14">
        <v>0</v>
      </c>
    </row>
    <row r="79" spans="1:10" ht="15.75" customHeight="1"/>
    <row r="80" spans="1:10" ht="15.75" customHeight="1">
      <c r="A80" s="79" t="s">
        <v>54</v>
      </c>
      <c r="B80" s="62"/>
      <c r="C80" s="62"/>
      <c r="D80" s="62"/>
      <c r="E80" s="62"/>
      <c r="F80" s="62"/>
      <c r="G80" s="62"/>
      <c r="H80" s="62"/>
      <c r="I80" s="62"/>
      <c r="J80" s="63"/>
    </row>
    <row r="81" spans="1:10" ht="15.75" customHeight="1">
      <c r="A81" s="23" t="s">
        <v>138</v>
      </c>
      <c r="B81" s="24">
        <f t="shared" ref="B81:J81" si="0">ROUND(AVERAGE(B2:B39),2)</f>
        <v>20.07</v>
      </c>
      <c r="C81" s="24">
        <f t="shared" si="0"/>
        <v>39.9</v>
      </c>
      <c r="D81" s="24">
        <f t="shared" si="0"/>
        <v>71.02</v>
      </c>
      <c r="E81" s="24">
        <f t="shared" si="0"/>
        <v>84.24</v>
      </c>
      <c r="F81" s="24">
        <f t="shared" si="0"/>
        <v>82.86</v>
      </c>
      <c r="G81" s="24">
        <f t="shared" si="0"/>
        <v>80.91</v>
      </c>
      <c r="H81" s="24">
        <f t="shared" si="0"/>
        <v>73.77</v>
      </c>
      <c r="I81" s="24">
        <f t="shared" si="0"/>
        <v>49.49</v>
      </c>
      <c r="J81" s="24">
        <f t="shared" si="0"/>
        <v>32.83</v>
      </c>
    </row>
    <row r="82" spans="1:10" ht="15.75" customHeight="1">
      <c r="A82" s="23" t="s">
        <v>139</v>
      </c>
      <c r="B82" s="24">
        <f t="shared" ref="B82:J82" si="1">ROUND(AVERAGE(B41:B78),2)</f>
        <v>11.68</v>
      </c>
      <c r="C82" s="24">
        <f t="shared" si="1"/>
        <v>17.239999999999998</v>
      </c>
      <c r="D82" s="24">
        <f t="shared" si="1"/>
        <v>43.91</v>
      </c>
      <c r="E82" s="24">
        <f t="shared" si="1"/>
        <v>67.930000000000007</v>
      </c>
      <c r="F82" s="24">
        <f t="shared" si="1"/>
        <v>84.54</v>
      </c>
      <c r="G82" s="24">
        <f t="shared" si="1"/>
        <v>67.290000000000006</v>
      </c>
      <c r="H82" s="24">
        <f t="shared" si="1"/>
        <v>46.45</v>
      </c>
      <c r="I82" s="24">
        <f t="shared" si="1"/>
        <v>29.17</v>
      </c>
      <c r="J82" s="24">
        <f t="shared" si="1"/>
        <v>26.64</v>
      </c>
    </row>
    <row r="83" spans="1:10" ht="15.75" customHeight="1"/>
    <row r="84" spans="1:10" ht="15.75" customHeight="1"/>
    <row r="85" spans="1:10" ht="15.75" customHeight="1"/>
    <row r="86" spans="1:10" ht="15.75" customHeight="1"/>
    <row r="87" spans="1:10" ht="15.75" customHeight="1"/>
    <row r="88" spans="1:10" ht="15.75" customHeight="1"/>
    <row r="89" spans="1:10" ht="15.75" customHeight="1"/>
    <row r="90" spans="1:10" ht="15.75" customHeight="1"/>
    <row r="91" spans="1:10" ht="15.75" customHeight="1"/>
    <row r="92" spans="1:10" ht="15.75" customHeight="1"/>
    <row r="93" spans="1:10" ht="15.75" customHeight="1"/>
    <row r="94" spans="1:10" ht="15.75" customHeight="1"/>
    <row r="95" spans="1:10" ht="15.75" customHeight="1"/>
    <row r="96" spans="1:10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</sheetData>
  <mergeCells count="1">
    <mergeCell ref="A80:J80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6"/>
  <sheetViews>
    <sheetView topLeftCell="A78" zoomScale="110" zoomScaleNormal="110" workbookViewId="0"/>
  </sheetViews>
  <sheetFormatPr defaultColWidth="10.6640625" defaultRowHeight="12.3"/>
  <cols>
    <col min="1" max="1" width="3.83203125" customWidth="1"/>
    <col min="2" max="2" width="6" customWidth="1"/>
  </cols>
  <sheetData>
    <row r="1" spans="1:40">
      <c r="B1" s="36" t="s">
        <v>159</v>
      </c>
      <c r="C1">
        <v>38</v>
      </c>
      <c r="D1">
        <v>38</v>
      </c>
      <c r="E1">
        <v>38</v>
      </c>
      <c r="F1">
        <v>38</v>
      </c>
      <c r="G1">
        <v>38</v>
      </c>
      <c r="H1">
        <v>38</v>
      </c>
      <c r="I1">
        <v>38</v>
      </c>
      <c r="J1">
        <v>38</v>
      </c>
      <c r="K1">
        <v>38</v>
      </c>
      <c r="L1">
        <v>38</v>
      </c>
      <c r="M1">
        <v>35</v>
      </c>
      <c r="N1">
        <v>34</v>
      </c>
      <c r="O1">
        <v>32</v>
      </c>
      <c r="P1">
        <v>28</v>
      </c>
      <c r="Q1">
        <v>26</v>
      </c>
      <c r="R1">
        <v>24</v>
      </c>
      <c r="S1">
        <v>23</v>
      </c>
      <c r="T1">
        <v>18</v>
      </c>
      <c r="U1">
        <v>16</v>
      </c>
      <c r="V1">
        <v>15</v>
      </c>
      <c r="W1">
        <v>15</v>
      </c>
      <c r="X1">
        <v>15</v>
      </c>
      <c r="Y1">
        <v>12</v>
      </c>
      <c r="Z1">
        <v>12</v>
      </c>
      <c r="AA1">
        <v>11</v>
      </c>
      <c r="AB1">
        <v>10</v>
      </c>
      <c r="AC1">
        <v>10</v>
      </c>
      <c r="AD1">
        <v>9</v>
      </c>
      <c r="AE1">
        <v>7</v>
      </c>
      <c r="AF1">
        <v>7</v>
      </c>
      <c r="AG1">
        <v>6</v>
      </c>
      <c r="AH1">
        <v>6</v>
      </c>
      <c r="AI1">
        <v>5</v>
      </c>
      <c r="AJ1">
        <v>5</v>
      </c>
      <c r="AK1">
        <v>4</v>
      </c>
      <c r="AL1">
        <v>3</v>
      </c>
      <c r="AM1">
        <v>3</v>
      </c>
      <c r="AN1">
        <v>3</v>
      </c>
    </row>
    <row r="2" spans="1:40" s="48" customFormat="1">
      <c r="C2" s="49" t="s">
        <v>143</v>
      </c>
    </row>
    <row r="3" spans="1:40">
      <c r="A3" s="69" t="s">
        <v>148</v>
      </c>
      <c r="B3">
        <v>1</v>
      </c>
      <c r="C3">
        <v>0.99275362318840599</v>
      </c>
      <c r="D3">
        <v>0.97002635046113295</v>
      </c>
      <c r="E3">
        <v>0.94828722002635102</v>
      </c>
      <c r="F3">
        <v>0.86857707509881399</v>
      </c>
      <c r="G3">
        <v>0.80434782608695699</v>
      </c>
      <c r="H3">
        <v>0.75362318840579701</v>
      </c>
      <c r="I3">
        <v>0.74469696969696997</v>
      </c>
      <c r="J3">
        <v>0.77368247694334702</v>
      </c>
      <c r="K3">
        <v>0.75918972332015799</v>
      </c>
      <c r="L3">
        <v>0.76811594202898603</v>
      </c>
      <c r="M3">
        <v>0.73913043478260898</v>
      </c>
      <c r="N3">
        <v>0.76086956521739102</v>
      </c>
      <c r="O3" t="s">
        <v>3</v>
      </c>
      <c r="P3" t="s">
        <v>3</v>
      </c>
      <c r="Q3" t="s">
        <v>3</v>
      </c>
      <c r="R3" t="s">
        <v>3</v>
      </c>
      <c r="S3" t="s">
        <v>3</v>
      </c>
      <c r="T3" t="s">
        <v>3</v>
      </c>
      <c r="U3" t="s">
        <v>3</v>
      </c>
      <c r="V3" t="s">
        <v>3</v>
      </c>
      <c r="W3" t="s">
        <v>3</v>
      </c>
      <c r="X3" t="s">
        <v>3</v>
      </c>
      <c r="Y3" t="s">
        <v>3</v>
      </c>
      <c r="Z3" t="s">
        <v>3</v>
      </c>
      <c r="AA3" t="s">
        <v>3</v>
      </c>
      <c r="AB3" t="s">
        <v>3</v>
      </c>
      <c r="AC3" t="s">
        <v>3</v>
      </c>
      <c r="AD3" t="s">
        <v>3</v>
      </c>
      <c r="AE3" t="s">
        <v>3</v>
      </c>
      <c r="AF3" t="s">
        <v>3</v>
      </c>
      <c r="AG3" t="s">
        <v>3</v>
      </c>
      <c r="AH3" t="s">
        <v>3</v>
      </c>
      <c r="AI3" t="s">
        <v>3</v>
      </c>
      <c r="AJ3" t="s">
        <v>3</v>
      </c>
      <c r="AK3" t="s">
        <v>3</v>
      </c>
      <c r="AL3" t="s">
        <v>3</v>
      </c>
      <c r="AM3" t="s">
        <v>3</v>
      </c>
      <c r="AN3" t="s">
        <v>3</v>
      </c>
    </row>
    <row r="4" spans="1:40">
      <c r="A4" s="69"/>
      <c r="B4">
        <f>B3+1</f>
        <v>2</v>
      </c>
      <c r="C4">
        <v>0.80041259274668897</v>
      </c>
      <c r="D4">
        <v>0.77702655849108904</v>
      </c>
      <c r="E4">
        <v>0.83168642951251703</v>
      </c>
      <c r="F4">
        <v>0.73748353096179198</v>
      </c>
      <c r="G4">
        <v>0.685111989459816</v>
      </c>
      <c r="H4">
        <v>0.57193048497396304</v>
      </c>
      <c r="I4">
        <v>0.62990149946671703</v>
      </c>
      <c r="J4">
        <v>0.57015182884748095</v>
      </c>
      <c r="K4">
        <v>0.61231884057970998</v>
      </c>
      <c r="L4">
        <v>0.65303657694962003</v>
      </c>
      <c r="M4">
        <v>0.69744651483781905</v>
      </c>
      <c r="N4">
        <v>0.77225672877846796</v>
      </c>
      <c r="O4">
        <v>0.68322981366459601</v>
      </c>
      <c r="P4" t="s">
        <v>3</v>
      </c>
      <c r="Q4" t="s">
        <v>3</v>
      </c>
      <c r="R4" t="s">
        <v>3</v>
      </c>
      <c r="S4" t="s">
        <v>3</v>
      </c>
      <c r="T4" t="s">
        <v>3</v>
      </c>
      <c r="U4" t="s">
        <v>3</v>
      </c>
      <c r="V4" t="s">
        <v>3</v>
      </c>
      <c r="W4" t="s">
        <v>3</v>
      </c>
      <c r="X4" t="s">
        <v>3</v>
      </c>
      <c r="Y4" t="s">
        <v>3</v>
      </c>
      <c r="Z4" t="s">
        <v>3</v>
      </c>
      <c r="AA4" t="s">
        <v>3</v>
      </c>
      <c r="AB4" t="s">
        <v>3</v>
      </c>
      <c r="AC4" t="s">
        <v>3</v>
      </c>
      <c r="AD4" t="s">
        <v>3</v>
      </c>
      <c r="AE4" t="s">
        <v>3</v>
      </c>
      <c r="AF4" t="s">
        <v>3</v>
      </c>
      <c r="AG4" t="s">
        <v>3</v>
      </c>
      <c r="AH4" t="s">
        <v>3</v>
      </c>
      <c r="AI4" t="s">
        <v>3</v>
      </c>
      <c r="AJ4" t="s">
        <v>3</v>
      </c>
      <c r="AK4" t="s">
        <v>3</v>
      </c>
      <c r="AL4" t="s">
        <v>3</v>
      </c>
      <c r="AM4" t="s">
        <v>3</v>
      </c>
      <c r="AN4" t="s">
        <v>3</v>
      </c>
    </row>
    <row r="5" spans="1:40">
      <c r="A5" s="69"/>
      <c r="B5">
        <f t="shared" ref="B5:B40" si="0">B4+1</f>
        <v>3</v>
      </c>
      <c r="C5">
        <v>0.83333333333333304</v>
      </c>
      <c r="D5">
        <v>0.86287878787878802</v>
      </c>
      <c r="E5">
        <v>0.68171936758893303</v>
      </c>
      <c r="F5">
        <v>0.59311594202898499</v>
      </c>
      <c r="G5">
        <v>0.34782608695652201</v>
      </c>
      <c r="H5">
        <v>0.39130434782608697</v>
      </c>
      <c r="I5">
        <v>0.57147562582345202</v>
      </c>
      <c r="J5">
        <v>0.69466403162055301</v>
      </c>
      <c r="K5">
        <v>0.564229249011858</v>
      </c>
      <c r="L5">
        <v>0.40217391304347799</v>
      </c>
      <c r="M5">
        <v>0.19565217391304299</v>
      </c>
      <c r="N5" t="s">
        <v>3</v>
      </c>
      <c r="O5" t="s">
        <v>3</v>
      </c>
      <c r="P5" t="s">
        <v>3</v>
      </c>
      <c r="Q5" t="s">
        <v>3</v>
      </c>
      <c r="R5" t="s">
        <v>3</v>
      </c>
      <c r="S5" t="s">
        <v>3</v>
      </c>
      <c r="T5" t="s">
        <v>3</v>
      </c>
      <c r="U5" t="s">
        <v>3</v>
      </c>
      <c r="V5" t="s">
        <v>3</v>
      </c>
      <c r="W5" t="s">
        <v>3</v>
      </c>
      <c r="X5" t="s">
        <v>3</v>
      </c>
      <c r="Y5" t="s">
        <v>3</v>
      </c>
      <c r="Z5" t="s">
        <v>3</v>
      </c>
      <c r="AA5" t="s">
        <v>3</v>
      </c>
      <c r="AB5" t="s">
        <v>3</v>
      </c>
      <c r="AC5" t="s">
        <v>3</v>
      </c>
      <c r="AD5" t="s">
        <v>3</v>
      </c>
      <c r="AE5" t="s">
        <v>3</v>
      </c>
      <c r="AF5" t="s">
        <v>3</v>
      </c>
      <c r="AG5" t="s">
        <v>3</v>
      </c>
      <c r="AH5" t="s">
        <v>3</v>
      </c>
      <c r="AI5" t="s">
        <v>3</v>
      </c>
      <c r="AJ5" t="s">
        <v>3</v>
      </c>
      <c r="AK5" t="s">
        <v>3</v>
      </c>
      <c r="AL5" t="s">
        <v>3</v>
      </c>
      <c r="AM5" t="s">
        <v>3</v>
      </c>
      <c r="AN5" t="s">
        <v>3</v>
      </c>
    </row>
    <row r="6" spans="1:40">
      <c r="A6" s="69"/>
      <c r="B6">
        <f t="shared" si="0"/>
        <v>4</v>
      </c>
      <c r="C6">
        <v>0.83761528326745704</v>
      </c>
      <c r="D6">
        <v>0.82611989459815505</v>
      </c>
      <c r="E6">
        <v>0.75056264398369699</v>
      </c>
      <c r="F6">
        <v>0.77942267284372602</v>
      </c>
      <c r="G6">
        <v>0.69408011684899595</v>
      </c>
      <c r="H6">
        <v>0.78215383650166304</v>
      </c>
      <c r="I6">
        <v>0.79117259552042196</v>
      </c>
      <c r="J6">
        <v>0.918741258741259</v>
      </c>
      <c r="K6">
        <v>0.78599067599067596</v>
      </c>
      <c r="L6">
        <v>0.67538461538461603</v>
      </c>
      <c r="M6">
        <v>0.52179487179487205</v>
      </c>
      <c r="N6">
        <v>0.62753623188405805</v>
      </c>
      <c r="O6">
        <v>0.73188405797101497</v>
      </c>
      <c r="P6">
        <v>0.77536231884058004</v>
      </c>
      <c r="Q6">
        <v>0.76086956521739202</v>
      </c>
      <c r="R6">
        <v>0.684782608695652</v>
      </c>
      <c r="S6">
        <v>0.73913043478260898</v>
      </c>
      <c r="T6" t="s">
        <v>3</v>
      </c>
      <c r="U6" t="s">
        <v>3</v>
      </c>
      <c r="V6" t="s">
        <v>3</v>
      </c>
      <c r="W6" t="s">
        <v>3</v>
      </c>
      <c r="X6" t="s">
        <v>3</v>
      </c>
      <c r="Y6" t="s">
        <v>3</v>
      </c>
      <c r="Z6" t="s">
        <v>3</v>
      </c>
      <c r="AA6" t="s">
        <v>3</v>
      </c>
      <c r="AB6" t="s">
        <v>3</v>
      </c>
      <c r="AC6" t="s">
        <v>3</v>
      </c>
      <c r="AD6" t="s">
        <v>3</v>
      </c>
      <c r="AE6" t="s">
        <v>3</v>
      </c>
      <c r="AF6" t="s">
        <v>3</v>
      </c>
      <c r="AG6" t="s">
        <v>3</v>
      </c>
      <c r="AH6" t="s">
        <v>3</v>
      </c>
      <c r="AI6" t="s">
        <v>3</v>
      </c>
      <c r="AJ6" t="s">
        <v>3</v>
      </c>
      <c r="AK6" t="s">
        <v>3</v>
      </c>
      <c r="AL6" t="s">
        <v>3</v>
      </c>
      <c r="AM6" t="s">
        <v>3</v>
      </c>
      <c r="AN6" t="s">
        <v>3</v>
      </c>
    </row>
    <row r="7" spans="1:40">
      <c r="A7" s="69"/>
      <c r="B7">
        <f t="shared" si="0"/>
        <v>5</v>
      </c>
      <c r="C7">
        <v>0.62820512820512797</v>
      </c>
      <c r="D7">
        <v>0.58974358974358998</v>
      </c>
      <c r="E7">
        <v>0.57594306278516805</v>
      </c>
      <c r="F7">
        <v>0.50773793458004002</v>
      </c>
      <c r="G7">
        <v>0.53337896022106601</v>
      </c>
      <c r="H7">
        <v>0.53435897435897395</v>
      </c>
      <c r="I7">
        <v>0.57051282051282104</v>
      </c>
      <c r="J7">
        <v>0.53487179487179504</v>
      </c>
      <c r="K7">
        <v>0.59584590847748697</v>
      </c>
      <c r="L7">
        <v>0.72427906951934395</v>
      </c>
      <c r="M7">
        <v>0.63192731499367705</v>
      </c>
      <c r="N7">
        <v>0.59681441746659103</v>
      </c>
      <c r="O7">
        <v>0.346790890269151</v>
      </c>
      <c r="P7" t="s">
        <v>3</v>
      </c>
      <c r="Q7" t="s">
        <v>3</v>
      </c>
      <c r="R7" t="s">
        <v>3</v>
      </c>
      <c r="S7" t="s">
        <v>3</v>
      </c>
      <c r="T7" t="s">
        <v>3</v>
      </c>
      <c r="U7" t="s">
        <v>3</v>
      </c>
      <c r="V7" t="s">
        <v>3</v>
      </c>
      <c r="W7" t="s">
        <v>3</v>
      </c>
      <c r="X7" t="s">
        <v>3</v>
      </c>
      <c r="Y7" t="s">
        <v>3</v>
      </c>
      <c r="Z7" t="s">
        <v>3</v>
      </c>
      <c r="AA7" t="s">
        <v>3</v>
      </c>
      <c r="AB7" t="s">
        <v>3</v>
      </c>
      <c r="AC7" t="s">
        <v>3</v>
      </c>
      <c r="AD7" t="s">
        <v>3</v>
      </c>
      <c r="AE7" t="s">
        <v>3</v>
      </c>
      <c r="AF7" t="s">
        <v>3</v>
      </c>
      <c r="AG7" t="s">
        <v>3</v>
      </c>
      <c r="AH7" t="s">
        <v>3</v>
      </c>
      <c r="AI7" t="s">
        <v>3</v>
      </c>
      <c r="AJ7" t="s">
        <v>3</v>
      </c>
      <c r="AK7" t="s">
        <v>3</v>
      </c>
      <c r="AL7" t="s">
        <v>3</v>
      </c>
      <c r="AM7" t="s">
        <v>3</v>
      </c>
      <c r="AN7" t="s">
        <v>3</v>
      </c>
    </row>
    <row r="8" spans="1:40">
      <c r="A8" s="69"/>
      <c r="B8">
        <f t="shared" si="0"/>
        <v>6</v>
      </c>
      <c r="C8">
        <v>1</v>
      </c>
      <c r="D8">
        <v>1</v>
      </c>
      <c r="E8">
        <v>1</v>
      </c>
      <c r="F8">
        <v>1</v>
      </c>
      <c r="G8">
        <v>1</v>
      </c>
      <c r="H8">
        <v>0.95553359683794503</v>
      </c>
      <c r="I8">
        <v>0.95553359683794503</v>
      </c>
      <c r="J8">
        <v>0.93280632411067199</v>
      </c>
      <c r="K8">
        <v>0.94104084321475601</v>
      </c>
      <c r="L8">
        <v>0.89538866930171301</v>
      </c>
      <c r="M8">
        <v>0.90293305728088402</v>
      </c>
      <c r="N8">
        <v>0.93916494133885398</v>
      </c>
      <c r="O8">
        <v>0.93178681222159498</v>
      </c>
      <c r="P8">
        <v>0.87490850534328801</v>
      </c>
      <c r="Q8">
        <v>0.83867662128531695</v>
      </c>
      <c r="R8">
        <v>0.84279388083735896</v>
      </c>
      <c r="S8">
        <v>0.86182476943346498</v>
      </c>
      <c r="T8">
        <v>0.82599546186502704</v>
      </c>
      <c r="U8">
        <v>0.83867662128531695</v>
      </c>
      <c r="V8">
        <v>0.84279388083735896</v>
      </c>
      <c r="W8">
        <v>0.872282608695652</v>
      </c>
      <c r="X8">
        <v>0.85326086956521696</v>
      </c>
      <c r="Y8" t="s">
        <v>3</v>
      </c>
      <c r="Z8" t="s">
        <v>3</v>
      </c>
      <c r="AA8" t="s">
        <v>3</v>
      </c>
      <c r="AB8" t="s">
        <v>3</v>
      </c>
      <c r="AC8" t="s">
        <v>3</v>
      </c>
      <c r="AD8" t="s">
        <v>3</v>
      </c>
      <c r="AE8" t="s">
        <v>3</v>
      </c>
      <c r="AF8" t="s">
        <v>3</v>
      </c>
      <c r="AG8" t="s">
        <v>3</v>
      </c>
      <c r="AH8" t="s">
        <v>3</v>
      </c>
      <c r="AI8" t="s">
        <v>3</v>
      </c>
      <c r="AJ8" t="s">
        <v>3</v>
      </c>
      <c r="AK8" t="s">
        <v>3</v>
      </c>
      <c r="AL8" t="s">
        <v>3</v>
      </c>
      <c r="AM8" t="s">
        <v>3</v>
      </c>
      <c r="AN8" t="s">
        <v>3</v>
      </c>
    </row>
    <row r="9" spans="1:40">
      <c r="A9" s="69"/>
      <c r="B9">
        <f t="shared" si="0"/>
        <v>7</v>
      </c>
      <c r="C9">
        <v>0.65382385730211801</v>
      </c>
      <c r="D9">
        <v>0.83100334448160496</v>
      </c>
      <c r="E9">
        <v>0.87300944669365699</v>
      </c>
      <c r="F9">
        <v>0.85438596491228103</v>
      </c>
      <c r="G9">
        <v>0.76259852529875405</v>
      </c>
      <c r="H9">
        <v>0.70689677091278902</v>
      </c>
      <c r="I9">
        <v>0.74987922705314003</v>
      </c>
      <c r="J9">
        <v>0.79930555555555605</v>
      </c>
      <c r="K9">
        <v>0.87944703243616296</v>
      </c>
      <c r="L9">
        <v>0.834858287847418</v>
      </c>
      <c r="M9">
        <v>0.72570424744337803</v>
      </c>
      <c r="N9">
        <v>0.65584415584415601</v>
      </c>
      <c r="O9">
        <v>0.54545454545454497</v>
      </c>
      <c r="P9" t="s">
        <v>3</v>
      </c>
      <c r="Q9" t="s">
        <v>3</v>
      </c>
      <c r="R9" t="s">
        <v>3</v>
      </c>
      <c r="S9" t="s">
        <v>3</v>
      </c>
      <c r="T9" t="s">
        <v>3</v>
      </c>
      <c r="U9" t="s">
        <v>3</v>
      </c>
      <c r="V9" t="s">
        <v>3</v>
      </c>
      <c r="W9" t="s">
        <v>3</v>
      </c>
      <c r="X9" t="s">
        <v>3</v>
      </c>
      <c r="Y9" t="s">
        <v>3</v>
      </c>
      <c r="Z9" t="s">
        <v>3</v>
      </c>
      <c r="AA9" t="s">
        <v>3</v>
      </c>
      <c r="AB9" t="s">
        <v>3</v>
      </c>
      <c r="AC9" t="s">
        <v>3</v>
      </c>
      <c r="AD9" t="s">
        <v>3</v>
      </c>
      <c r="AE9" t="s">
        <v>3</v>
      </c>
      <c r="AF9" t="s">
        <v>3</v>
      </c>
      <c r="AG9" t="s">
        <v>3</v>
      </c>
      <c r="AH9" t="s">
        <v>3</v>
      </c>
      <c r="AI9" t="s">
        <v>3</v>
      </c>
      <c r="AJ9" t="s">
        <v>3</v>
      </c>
      <c r="AK9" t="s">
        <v>3</v>
      </c>
      <c r="AL9" t="s">
        <v>3</v>
      </c>
      <c r="AM9" t="s">
        <v>3</v>
      </c>
      <c r="AN9" t="s">
        <v>3</v>
      </c>
    </row>
    <row r="10" spans="1:40">
      <c r="A10" s="69"/>
      <c r="B10">
        <f t="shared" si="0"/>
        <v>8</v>
      </c>
      <c r="C10">
        <v>0.70637743898613503</v>
      </c>
      <c r="D10">
        <v>0.62524031524031498</v>
      </c>
      <c r="E10">
        <v>0.60331335331335301</v>
      </c>
      <c r="F10">
        <v>0.62307692307692297</v>
      </c>
      <c r="G10">
        <v>0.64307692307692299</v>
      </c>
      <c r="H10">
        <v>0.658205128205128</v>
      </c>
      <c r="I10">
        <v>0.671025641025641</v>
      </c>
      <c r="J10">
        <v>0.61153846153846203</v>
      </c>
      <c r="K10">
        <v>0.56692307692307697</v>
      </c>
      <c r="L10">
        <v>0.53230769230769204</v>
      </c>
      <c r="M10">
        <v>0.51974358974359003</v>
      </c>
      <c r="N10">
        <v>0.39769230769230801</v>
      </c>
      <c r="O10">
        <v>0.367039627039627</v>
      </c>
      <c r="P10">
        <v>0.40602513428600401</v>
      </c>
      <c r="Q10">
        <v>0.59881422924901195</v>
      </c>
      <c r="R10">
        <v>0.65958498023715395</v>
      </c>
      <c r="S10">
        <v>0.73221343873517797</v>
      </c>
      <c r="T10" t="s">
        <v>3</v>
      </c>
      <c r="U10" t="s">
        <v>3</v>
      </c>
      <c r="V10" t="s">
        <v>3</v>
      </c>
      <c r="W10" t="s">
        <v>3</v>
      </c>
      <c r="X10" t="s">
        <v>3</v>
      </c>
      <c r="Y10" t="s">
        <v>3</v>
      </c>
      <c r="Z10" t="s">
        <v>3</v>
      </c>
      <c r="AA10" t="s">
        <v>3</v>
      </c>
      <c r="AB10" t="s">
        <v>3</v>
      </c>
      <c r="AC10" t="s">
        <v>3</v>
      </c>
      <c r="AD10" t="s">
        <v>3</v>
      </c>
      <c r="AE10" t="s">
        <v>3</v>
      </c>
      <c r="AF10" t="s">
        <v>3</v>
      </c>
      <c r="AG10" t="s">
        <v>3</v>
      </c>
      <c r="AH10" t="s">
        <v>3</v>
      </c>
      <c r="AI10" t="s">
        <v>3</v>
      </c>
      <c r="AJ10" t="s">
        <v>3</v>
      </c>
      <c r="AK10" t="s">
        <v>3</v>
      </c>
      <c r="AL10" t="s">
        <v>3</v>
      </c>
      <c r="AM10" t="s">
        <v>3</v>
      </c>
      <c r="AN10" t="s">
        <v>3</v>
      </c>
    </row>
    <row r="11" spans="1:40">
      <c r="A11" s="69"/>
      <c r="B11">
        <f t="shared" si="0"/>
        <v>9</v>
      </c>
      <c r="C11">
        <v>0.91304347826086996</v>
      </c>
      <c r="D11">
        <v>0.86956521739130399</v>
      </c>
      <c r="E11">
        <v>0.876811594202899</v>
      </c>
      <c r="F11">
        <v>0.75362318840579701</v>
      </c>
      <c r="G11">
        <v>0.623188405797101</v>
      </c>
      <c r="H11">
        <v>0.49275362318840599</v>
      </c>
      <c r="I11">
        <v>0.65942028985507195</v>
      </c>
      <c r="J11">
        <v>0.78260869565217395</v>
      </c>
      <c r="K11">
        <v>0.86956521739130399</v>
      </c>
      <c r="L11">
        <v>0.80434782608695699</v>
      </c>
      <c r="M11" t="s">
        <v>3</v>
      </c>
      <c r="N11" t="s">
        <v>3</v>
      </c>
      <c r="O11" t="s">
        <v>3</v>
      </c>
      <c r="P11" t="s">
        <v>3</v>
      </c>
      <c r="Q11" t="s">
        <v>3</v>
      </c>
      <c r="R11" t="s">
        <v>3</v>
      </c>
      <c r="S11" t="s">
        <v>3</v>
      </c>
      <c r="T11" t="s">
        <v>3</v>
      </c>
      <c r="U11" t="s">
        <v>3</v>
      </c>
      <c r="V11" t="s">
        <v>3</v>
      </c>
      <c r="W11" t="s">
        <v>3</v>
      </c>
      <c r="X11" t="s">
        <v>3</v>
      </c>
      <c r="Y11" t="s">
        <v>3</v>
      </c>
      <c r="Z11" t="s">
        <v>3</v>
      </c>
      <c r="AA11" t="s">
        <v>3</v>
      </c>
      <c r="AB11" t="s">
        <v>3</v>
      </c>
      <c r="AC11" t="s">
        <v>3</v>
      </c>
      <c r="AD11" t="s">
        <v>3</v>
      </c>
      <c r="AE11" t="s">
        <v>3</v>
      </c>
      <c r="AF11" t="s">
        <v>3</v>
      </c>
      <c r="AG11" t="s">
        <v>3</v>
      </c>
      <c r="AH11" t="s">
        <v>3</v>
      </c>
      <c r="AI11" t="s">
        <v>3</v>
      </c>
      <c r="AJ11" t="s">
        <v>3</v>
      </c>
      <c r="AK11" t="s">
        <v>3</v>
      </c>
      <c r="AL11" t="s">
        <v>3</v>
      </c>
      <c r="AM11" t="s">
        <v>3</v>
      </c>
      <c r="AN11" t="s">
        <v>3</v>
      </c>
    </row>
    <row r="12" spans="1:40">
      <c r="A12" s="69"/>
      <c r="B12">
        <f t="shared" si="0"/>
        <v>10</v>
      </c>
      <c r="C12">
        <v>0.64492753623188404</v>
      </c>
      <c r="D12">
        <v>0.61594202898550698</v>
      </c>
      <c r="E12">
        <v>0.60869565217391297</v>
      </c>
      <c r="F12">
        <v>0.52733860342556005</v>
      </c>
      <c r="G12">
        <v>0.467720685111989</v>
      </c>
      <c r="H12">
        <v>0.43148880105401799</v>
      </c>
      <c r="I12">
        <v>0.42588932806324098</v>
      </c>
      <c r="J12">
        <v>0.43064182194617001</v>
      </c>
      <c r="K12">
        <v>0.38509316770186303</v>
      </c>
      <c r="L12">
        <v>0.40062111801242201</v>
      </c>
      <c r="M12" t="s">
        <v>3</v>
      </c>
      <c r="N12" t="s">
        <v>3</v>
      </c>
      <c r="O12" t="s">
        <v>3</v>
      </c>
      <c r="P12" t="s">
        <v>3</v>
      </c>
      <c r="Q12" t="s">
        <v>3</v>
      </c>
      <c r="R12" t="s">
        <v>3</v>
      </c>
      <c r="S12" t="s">
        <v>3</v>
      </c>
      <c r="T12" t="s">
        <v>3</v>
      </c>
      <c r="U12" t="s">
        <v>3</v>
      </c>
      <c r="V12" t="s">
        <v>3</v>
      </c>
      <c r="W12" t="s">
        <v>3</v>
      </c>
      <c r="X12" t="s">
        <v>3</v>
      </c>
      <c r="Y12" t="s">
        <v>3</v>
      </c>
      <c r="Z12" t="s">
        <v>3</v>
      </c>
      <c r="AA12" t="s">
        <v>3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 t="s">
        <v>3</v>
      </c>
      <c r="AK12" t="s">
        <v>3</v>
      </c>
      <c r="AL12" t="s">
        <v>3</v>
      </c>
      <c r="AM12" t="s">
        <v>3</v>
      </c>
      <c r="AN12" t="s">
        <v>3</v>
      </c>
    </row>
    <row r="13" spans="1:40">
      <c r="A13" s="69"/>
      <c r="B13">
        <f t="shared" si="0"/>
        <v>11</v>
      </c>
      <c r="C13">
        <v>0.89513143860970001</v>
      </c>
      <c r="D13">
        <v>0.90764790764790804</v>
      </c>
      <c r="E13">
        <v>0.886238157977288</v>
      </c>
      <c r="F13">
        <v>0.91798418972331997</v>
      </c>
      <c r="G13">
        <v>0.95619235836627203</v>
      </c>
      <c r="H13">
        <v>0.98517786561264797</v>
      </c>
      <c r="I13">
        <v>0.939723320158103</v>
      </c>
      <c r="J13">
        <v>0.94696969696969702</v>
      </c>
      <c r="K13">
        <v>0.93109668109668098</v>
      </c>
      <c r="L13">
        <v>0.96930484973963205</v>
      </c>
      <c r="M13">
        <v>0.96930484973963205</v>
      </c>
      <c r="N13">
        <v>0.976844532279315</v>
      </c>
      <c r="O13">
        <v>0.969444444444444</v>
      </c>
      <c r="P13">
        <v>0.969444444444444</v>
      </c>
      <c r="Q13">
        <v>0.94022837066315301</v>
      </c>
      <c r="R13">
        <v>0.939723320158103</v>
      </c>
      <c r="S13">
        <v>0.91750109793588097</v>
      </c>
      <c r="T13">
        <v>0.95505050505050504</v>
      </c>
      <c r="U13">
        <v>0.94022837066315301</v>
      </c>
      <c r="V13">
        <v>0.939723320158103</v>
      </c>
      <c r="W13">
        <v>0.90958498023715395</v>
      </c>
      <c r="X13">
        <v>0.93181818181818199</v>
      </c>
      <c r="Y13" t="s">
        <v>3</v>
      </c>
      <c r="Z13" t="s">
        <v>3</v>
      </c>
      <c r="AA13" t="s">
        <v>3</v>
      </c>
      <c r="AB13" t="s">
        <v>3</v>
      </c>
      <c r="AC13" t="s">
        <v>3</v>
      </c>
      <c r="AD13" t="s">
        <v>3</v>
      </c>
      <c r="AE13" t="s">
        <v>3</v>
      </c>
      <c r="AF13" t="s">
        <v>3</v>
      </c>
      <c r="AG13" t="s">
        <v>3</v>
      </c>
      <c r="AH13" t="s">
        <v>3</v>
      </c>
      <c r="AI13" t="s">
        <v>3</v>
      </c>
      <c r="AJ13" t="s">
        <v>3</v>
      </c>
      <c r="AK13" t="s">
        <v>3</v>
      </c>
      <c r="AL13" t="s">
        <v>3</v>
      </c>
      <c r="AM13" t="s">
        <v>3</v>
      </c>
      <c r="AN13" t="s">
        <v>3</v>
      </c>
    </row>
    <row r="14" spans="1:40">
      <c r="A14" s="69"/>
      <c r="B14">
        <f t="shared" si="0"/>
        <v>12</v>
      </c>
      <c r="C14">
        <v>1</v>
      </c>
      <c r="D14">
        <v>0.96963423050379605</v>
      </c>
      <c r="E14">
        <v>0.95514147688060702</v>
      </c>
      <c r="F14">
        <v>0.89717046238785403</v>
      </c>
      <c r="G14">
        <v>0.85177865612648196</v>
      </c>
      <c r="H14">
        <v>0.62817617165443296</v>
      </c>
      <c r="I14">
        <v>0.496753246753247</v>
      </c>
      <c r="J14">
        <v>0.40910502540937299</v>
      </c>
      <c r="K14">
        <v>0.50227272727272698</v>
      </c>
      <c r="L14">
        <v>0.39621212121212102</v>
      </c>
      <c r="M14">
        <v>0.35111989459815601</v>
      </c>
      <c r="N14">
        <v>0.27338603425559899</v>
      </c>
      <c r="O14">
        <v>0.38768115942029002</v>
      </c>
      <c r="P14">
        <v>0.423810762083073</v>
      </c>
      <c r="Q14">
        <v>0.45806636155606401</v>
      </c>
      <c r="R14">
        <v>0.609252132307052</v>
      </c>
      <c r="S14">
        <v>0.60046113306982896</v>
      </c>
      <c r="T14">
        <v>0.61649850911864701</v>
      </c>
      <c r="U14">
        <v>0.45806636155606401</v>
      </c>
      <c r="V14">
        <v>0.609252132307052</v>
      </c>
      <c r="W14">
        <v>0.67243083003952597</v>
      </c>
      <c r="X14">
        <v>0.91007905138339895</v>
      </c>
      <c r="Y14" t="s">
        <v>3</v>
      </c>
      <c r="Z14" t="s">
        <v>3</v>
      </c>
      <c r="AA14" t="s">
        <v>3</v>
      </c>
      <c r="AB14" t="s">
        <v>3</v>
      </c>
      <c r="AC14" t="s">
        <v>3</v>
      </c>
      <c r="AD14" t="s">
        <v>3</v>
      </c>
      <c r="AE14" t="s">
        <v>3</v>
      </c>
      <c r="AF14" t="s">
        <v>3</v>
      </c>
      <c r="AG14" t="s">
        <v>3</v>
      </c>
      <c r="AH14" t="s">
        <v>3</v>
      </c>
      <c r="AI14" t="s">
        <v>3</v>
      </c>
      <c r="AJ14" t="s">
        <v>3</v>
      </c>
      <c r="AK14" t="s">
        <v>3</v>
      </c>
      <c r="AL14" t="s">
        <v>3</v>
      </c>
      <c r="AM14" t="s">
        <v>3</v>
      </c>
      <c r="AN14" t="s">
        <v>3</v>
      </c>
    </row>
    <row r="15" spans="1:40">
      <c r="A15" s="69"/>
      <c r="B15">
        <f t="shared" si="0"/>
        <v>13</v>
      </c>
      <c r="C15">
        <v>0.663768115942029</v>
      </c>
      <c r="D15">
        <v>0.52781228433402405</v>
      </c>
      <c r="E15">
        <v>0.55709972394755003</v>
      </c>
      <c r="F15">
        <v>0.61445266512402097</v>
      </c>
      <c r="G15">
        <v>0.71601696234049195</v>
      </c>
      <c r="H15">
        <v>0.57351696234049199</v>
      </c>
      <c r="I15">
        <v>0.76767917267917296</v>
      </c>
      <c r="J15">
        <v>0.66611487546270198</v>
      </c>
      <c r="K15">
        <v>0.61584917497961</v>
      </c>
      <c r="L15">
        <v>0.56211180124223603</v>
      </c>
      <c r="M15">
        <v>0.63733888791097004</v>
      </c>
      <c r="N15">
        <v>0.81038236617184001</v>
      </c>
      <c r="O15">
        <v>0.85687703421449601</v>
      </c>
      <c r="P15">
        <v>0.75742271279221096</v>
      </c>
      <c r="Q15">
        <v>0.68367530078392902</v>
      </c>
      <c r="R15">
        <v>0.612591260760597</v>
      </c>
      <c r="S15">
        <v>0.72731978166760802</v>
      </c>
      <c r="T15">
        <v>0.664992314448836</v>
      </c>
      <c r="U15">
        <v>0.69052185736968397</v>
      </c>
      <c r="V15">
        <v>0.58414755534320795</v>
      </c>
      <c r="W15">
        <v>0.72362441778917796</v>
      </c>
      <c r="X15">
        <v>0.73475052365212601</v>
      </c>
      <c r="Y15">
        <v>0.82986905669972</v>
      </c>
      <c r="Z15">
        <v>0.72953216374269003</v>
      </c>
      <c r="AA15" t="s">
        <v>3</v>
      </c>
      <c r="AB15" t="s">
        <v>3</v>
      </c>
      <c r="AC15" t="s">
        <v>3</v>
      </c>
      <c r="AD15" t="s">
        <v>3</v>
      </c>
      <c r="AE15" t="s">
        <v>3</v>
      </c>
      <c r="AF15" t="s">
        <v>3</v>
      </c>
      <c r="AG15" t="s">
        <v>3</v>
      </c>
      <c r="AH15" t="s">
        <v>3</v>
      </c>
      <c r="AI15" t="s">
        <v>3</v>
      </c>
      <c r="AJ15" t="s">
        <v>3</v>
      </c>
      <c r="AK15" t="s">
        <v>3</v>
      </c>
      <c r="AL15" t="s">
        <v>3</v>
      </c>
      <c r="AM15" t="s">
        <v>3</v>
      </c>
      <c r="AN15" t="s">
        <v>3</v>
      </c>
    </row>
    <row r="16" spans="1:40">
      <c r="A16" s="69"/>
      <c r="B16">
        <f t="shared" si="0"/>
        <v>14</v>
      </c>
      <c r="C16">
        <v>0.91838291380625503</v>
      </c>
      <c r="D16">
        <v>0.98550724637681197</v>
      </c>
      <c r="E16">
        <v>0.96376811594202905</v>
      </c>
      <c r="F16">
        <v>0.96376811594202905</v>
      </c>
      <c r="G16">
        <v>0.97826086956521696</v>
      </c>
      <c r="H16">
        <v>0.96376811594202905</v>
      </c>
      <c r="I16">
        <v>0.94202898550724701</v>
      </c>
      <c r="J16">
        <v>0.90234644582470702</v>
      </c>
      <c r="K16">
        <v>0.90860468034381103</v>
      </c>
      <c r="L16">
        <v>0.902799459704831</v>
      </c>
      <c r="M16">
        <v>0.90871006956280898</v>
      </c>
      <c r="N16">
        <v>0.90903945032697198</v>
      </c>
      <c r="O16">
        <v>0.90487570210110302</v>
      </c>
      <c r="P16">
        <v>0.91106719367588895</v>
      </c>
      <c r="Q16" t="s">
        <v>3</v>
      </c>
      <c r="R16" t="s">
        <v>3</v>
      </c>
      <c r="S16" t="s">
        <v>3</v>
      </c>
      <c r="T16" t="s">
        <v>3</v>
      </c>
      <c r="U16" t="s">
        <v>3</v>
      </c>
      <c r="V16" t="s">
        <v>3</v>
      </c>
      <c r="W16" t="s">
        <v>3</v>
      </c>
      <c r="X16" t="s">
        <v>3</v>
      </c>
      <c r="Y16" t="s">
        <v>3</v>
      </c>
      <c r="Z16" t="s">
        <v>3</v>
      </c>
      <c r="AA16" t="s">
        <v>3</v>
      </c>
      <c r="AB16" t="s">
        <v>160</v>
      </c>
      <c r="AC16" t="s">
        <v>3</v>
      </c>
      <c r="AD16" t="s">
        <v>3</v>
      </c>
      <c r="AE16" t="s">
        <v>3</v>
      </c>
      <c r="AF16" t="s">
        <v>3</v>
      </c>
      <c r="AG16" t="s">
        <v>3</v>
      </c>
      <c r="AH16" t="s">
        <v>3</v>
      </c>
      <c r="AI16" t="s">
        <v>3</v>
      </c>
      <c r="AJ16" t="s">
        <v>3</v>
      </c>
      <c r="AK16" t="s">
        <v>3</v>
      </c>
      <c r="AL16" t="s">
        <v>3</v>
      </c>
      <c r="AM16" t="s">
        <v>3</v>
      </c>
      <c r="AN16" t="s">
        <v>3</v>
      </c>
    </row>
    <row r="17" spans="1:40">
      <c r="A17" s="69"/>
      <c r="B17">
        <f t="shared" si="0"/>
        <v>15</v>
      </c>
      <c r="C17">
        <v>0.71442687747035605</v>
      </c>
      <c r="D17">
        <v>0.63833992094861702</v>
      </c>
      <c r="E17">
        <v>0.57411067193675902</v>
      </c>
      <c r="F17">
        <v>0.65579710144927505</v>
      </c>
      <c r="G17">
        <v>0.625494071146245</v>
      </c>
      <c r="H17">
        <v>0.71969696969696995</v>
      </c>
      <c r="I17">
        <v>0.76658956350031904</v>
      </c>
      <c r="J17">
        <v>0.65903890160183098</v>
      </c>
      <c r="K17">
        <v>0.53062432101333701</v>
      </c>
      <c r="L17">
        <v>0.52902942468159897</v>
      </c>
      <c r="M17">
        <v>0.69646464646464701</v>
      </c>
      <c r="N17">
        <v>0.79150326797385595</v>
      </c>
      <c r="O17">
        <v>0.86786842328638003</v>
      </c>
      <c r="P17">
        <v>0.88243034055727598</v>
      </c>
      <c r="Q17">
        <v>0.97368421052631604</v>
      </c>
      <c r="R17" t="s">
        <v>3</v>
      </c>
      <c r="S17" t="s">
        <v>3</v>
      </c>
      <c r="T17" t="s">
        <v>3</v>
      </c>
      <c r="U17" t="s">
        <v>3</v>
      </c>
      <c r="V17" t="s">
        <v>3</v>
      </c>
      <c r="W17" t="s">
        <v>3</v>
      </c>
      <c r="X17" t="s">
        <v>3</v>
      </c>
      <c r="Y17" t="s">
        <v>3</v>
      </c>
      <c r="Z17" t="s">
        <v>3</v>
      </c>
      <c r="AA17" t="s">
        <v>3</v>
      </c>
      <c r="AB17" t="s">
        <v>3</v>
      </c>
      <c r="AC17" t="s">
        <v>3</v>
      </c>
      <c r="AD17" t="s">
        <v>3</v>
      </c>
      <c r="AE17" t="s">
        <v>3</v>
      </c>
      <c r="AF17" t="s">
        <v>3</v>
      </c>
      <c r="AG17" t="s">
        <v>3</v>
      </c>
      <c r="AH17" t="s">
        <v>3</v>
      </c>
      <c r="AI17" t="s">
        <v>3</v>
      </c>
      <c r="AJ17" t="s">
        <v>3</v>
      </c>
      <c r="AK17" t="s">
        <v>3</v>
      </c>
      <c r="AL17" t="s">
        <v>3</v>
      </c>
      <c r="AM17" t="s">
        <v>3</v>
      </c>
      <c r="AN17" t="s">
        <v>3</v>
      </c>
    </row>
    <row r="18" spans="1:40">
      <c r="A18" s="69"/>
      <c r="B18">
        <f t="shared" si="0"/>
        <v>16</v>
      </c>
      <c r="C18">
        <v>0.91452569169960496</v>
      </c>
      <c r="D18">
        <v>0.91569119286510603</v>
      </c>
      <c r="E18">
        <v>0.93743032329988896</v>
      </c>
      <c r="F18">
        <v>0.97909698996655503</v>
      </c>
      <c r="G18">
        <v>0.95652173913043503</v>
      </c>
      <c r="H18">
        <v>0.95652173913043503</v>
      </c>
      <c r="I18">
        <v>0.94861660079051402</v>
      </c>
      <c r="J18">
        <v>0.92411694585607596</v>
      </c>
      <c r="K18">
        <v>0.92411694585607596</v>
      </c>
      <c r="L18">
        <v>0.888543823326432</v>
      </c>
      <c r="M18">
        <v>0.91930171277997397</v>
      </c>
      <c r="N18">
        <v>0.89657444005270104</v>
      </c>
      <c r="O18">
        <v>0.91831357048748397</v>
      </c>
      <c r="P18">
        <v>0.81528326745718105</v>
      </c>
      <c r="Q18">
        <v>0.82351778656126495</v>
      </c>
      <c r="R18">
        <v>0.765668559914084</v>
      </c>
      <c r="S18">
        <v>0.785870580116105</v>
      </c>
      <c r="T18">
        <v>0.64018026737773703</v>
      </c>
      <c r="U18">
        <v>0.56489378915008204</v>
      </c>
      <c r="V18">
        <v>0.49291311282158001</v>
      </c>
      <c r="W18">
        <v>0.63102766798418997</v>
      </c>
      <c r="X18">
        <v>0.69286027981680198</v>
      </c>
      <c r="Y18">
        <v>0.84141100445448302</v>
      </c>
      <c r="Z18">
        <v>0.76358303532216598</v>
      </c>
      <c r="AA18">
        <v>0.81314699792960698</v>
      </c>
      <c r="AB18">
        <v>0.76319875776397506</v>
      </c>
      <c r="AC18">
        <v>0.84782608695652195</v>
      </c>
      <c r="AD18" t="s">
        <v>3</v>
      </c>
      <c r="AE18" t="s">
        <v>3</v>
      </c>
      <c r="AF18" t="s">
        <v>3</v>
      </c>
      <c r="AG18" t="s">
        <v>3</v>
      </c>
      <c r="AH18" t="s">
        <v>3</v>
      </c>
      <c r="AI18" t="s">
        <v>3</v>
      </c>
      <c r="AJ18" t="s">
        <v>3</v>
      </c>
      <c r="AK18" t="s">
        <v>3</v>
      </c>
      <c r="AL18" t="s">
        <v>3</v>
      </c>
      <c r="AM18" t="s">
        <v>3</v>
      </c>
      <c r="AN18" t="s">
        <v>3</v>
      </c>
    </row>
    <row r="19" spans="1:40">
      <c r="A19" s="69"/>
      <c r="B19">
        <f t="shared" si="0"/>
        <v>17</v>
      </c>
      <c r="C19">
        <v>0.83306395355076901</v>
      </c>
      <c r="D19">
        <v>0.796980209708404</v>
      </c>
      <c r="E19">
        <v>0.73672928941691596</v>
      </c>
      <c r="F19">
        <v>0.78761112363208396</v>
      </c>
      <c r="G19">
        <v>0.66054965436671598</v>
      </c>
      <c r="H19">
        <v>0.73705664973780904</v>
      </c>
      <c r="I19">
        <v>0.64382272317054901</v>
      </c>
      <c r="J19">
        <v>0.69382272317054905</v>
      </c>
      <c r="K19">
        <v>0.634999193758785</v>
      </c>
      <c r="L19">
        <v>0.55471135294462803</v>
      </c>
      <c r="M19">
        <v>0.60534972423517297</v>
      </c>
      <c r="N19">
        <v>0.519803131015946</v>
      </c>
      <c r="O19">
        <v>0.55752242926156004</v>
      </c>
      <c r="P19">
        <v>0.58592677345537802</v>
      </c>
      <c r="Q19">
        <v>0.66613883192830603</v>
      </c>
      <c r="R19">
        <v>0.74920824789245799</v>
      </c>
      <c r="S19">
        <v>0.65367965367965397</v>
      </c>
      <c r="T19" t="s">
        <v>3</v>
      </c>
      <c r="U19" t="s">
        <v>3</v>
      </c>
      <c r="V19" t="s">
        <v>3</v>
      </c>
      <c r="W19" t="s">
        <v>3</v>
      </c>
      <c r="X19" t="s">
        <v>3</v>
      </c>
      <c r="Y19" t="s">
        <v>3</v>
      </c>
      <c r="Z19" t="s">
        <v>3</v>
      </c>
      <c r="AA19" t="s">
        <v>3</v>
      </c>
      <c r="AB19" t="s">
        <v>3</v>
      </c>
      <c r="AC19" t="s">
        <v>3</v>
      </c>
      <c r="AD19" t="s">
        <v>3</v>
      </c>
      <c r="AE19" t="s">
        <v>3</v>
      </c>
      <c r="AF19" t="s">
        <v>3</v>
      </c>
      <c r="AG19" t="s">
        <v>3</v>
      </c>
      <c r="AH19" t="s">
        <v>3</v>
      </c>
      <c r="AI19" t="s">
        <v>3</v>
      </c>
      <c r="AJ19" t="s">
        <v>3</v>
      </c>
      <c r="AK19" t="s">
        <v>3</v>
      </c>
      <c r="AL19" t="s">
        <v>3</v>
      </c>
      <c r="AM19" t="s">
        <v>3</v>
      </c>
      <c r="AN19" t="s">
        <v>3</v>
      </c>
    </row>
    <row r="20" spans="1:40">
      <c r="A20" s="69"/>
      <c r="B20">
        <f t="shared" si="0"/>
        <v>18</v>
      </c>
      <c r="C20">
        <v>0.92856280193236695</v>
      </c>
      <c r="D20">
        <v>0.80686507936508001</v>
      </c>
      <c r="E20">
        <v>0.67636175552842204</v>
      </c>
      <c r="F20">
        <v>0.55997286663953305</v>
      </c>
      <c r="G20">
        <v>0.55295210961877606</v>
      </c>
      <c r="H20">
        <v>0.576788766788767</v>
      </c>
      <c r="I20">
        <v>0.67924297924297905</v>
      </c>
      <c r="J20">
        <v>0.79364002011060797</v>
      </c>
      <c r="K20">
        <v>0.89630957278016099</v>
      </c>
      <c r="L20">
        <v>0.82111026228673301</v>
      </c>
      <c r="M20">
        <v>0.78625864047858895</v>
      </c>
      <c r="N20">
        <v>0.80303353225348095</v>
      </c>
      <c r="O20">
        <v>0.90295811747218402</v>
      </c>
      <c r="P20">
        <v>0.88498650472334695</v>
      </c>
      <c r="Q20">
        <v>0.844329939066781</v>
      </c>
      <c r="R20">
        <v>0.73016632490316702</v>
      </c>
      <c r="S20">
        <v>0.78000888000888002</v>
      </c>
      <c r="T20">
        <v>0.82578240472977305</v>
      </c>
      <c r="U20">
        <v>0.77433515916488105</v>
      </c>
      <c r="V20">
        <v>0.77152685635657803</v>
      </c>
      <c r="W20">
        <v>0.70866135928055396</v>
      </c>
      <c r="X20">
        <v>0.88709273182957404</v>
      </c>
      <c r="Y20">
        <v>0.911614207086343</v>
      </c>
      <c r="Z20">
        <v>0.94011437908496698</v>
      </c>
      <c r="AA20">
        <v>0.91179193899782096</v>
      </c>
      <c r="AB20">
        <v>0.85891311202843701</v>
      </c>
      <c r="AC20">
        <v>0.89447460935463996</v>
      </c>
      <c r="AD20">
        <v>0.86978117642591302</v>
      </c>
      <c r="AE20">
        <v>0.90911255411255398</v>
      </c>
      <c r="AF20">
        <v>0.84095238095238101</v>
      </c>
      <c r="AG20" t="s">
        <v>3</v>
      </c>
      <c r="AH20" t="s">
        <v>3</v>
      </c>
      <c r="AI20" t="s">
        <v>3</v>
      </c>
      <c r="AJ20" t="s">
        <v>3</v>
      </c>
      <c r="AK20" t="s">
        <v>3</v>
      </c>
      <c r="AL20" t="s">
        <v>3</v>
      </c>
      <c r="AM20" t="s">
        <v>3</v>
      </c>
      <c r="AN20" t="s">
        <v>3</v>
      </c>
    </row>
    <row r="21" spans="1:40">
      <c r="A21" s="69"/>
      <c r="B21">
        <f t="shared" si="0"/>
        <v>19</v>
      </c>
      <c r="C21">
        <v>0.65550505050505103</v>
      </c>
      <c r="D21">
        <v>0.68494949494949497</v>
      </c>
      <c r="E21">
        <v>0.62283816425120797</v>
      </c>
      <c r="F21">
        <v>0.54089371980676304</v>
      </c>
      <c r="G21">
        <v>0.45981184846173401</v>
      </c>
      <c r="H21">
        <v>0.59521039918637197</v>
      </c>
      <c r="I21">
        <v>0.73905097889651705</v>
      </c>
      <c r="J21">
        <v>0.74124396135265702</v>
      </c>
      <c r="K21">
        <v>0.50264288851245398</v>
      </c>
      <c r="L21">
        <v>0.304064293194728</v>
      </c>
      <c r="M21">
        <v>0.33697492121405198</v>
      </c>
      <c r="N21">
        <v>0.41611947231512503</v>
      </c>
      <c r="O21">
        <v>0.62164251207729504</v>
      </c>
      <c r="P21">
        <v>0.646437198067633</v>
      </c>
      <c r="Q21">
        <v>0.77634748102139395</v>
      </c>
      <c r="R21">
        <v>0.59417356797791598</v>
      </c>
      <c r="S21">
        <v>0.53646825396825404</v>
      </c>
      <c r="T21">
        <v>0.55212560386473397</v>
      </c>
      <c r="U21">
        <v>0.617717391304348</v>
      </c>
      <c r="V21">
        <v>0.65977053140096598</v>
      </c>
      <c r="W21">
        <v>0.47183135704874801</v>
      </c>
      <c r="X21">
        <v>0.53667607754564295</v>
      </c>
      <c r="Y21">
        <v>0.57913221789652003</v>
      </c>
      <c r="Z21">
        <v>0.70072861666683195</v>
      </c>
      <c r="AA21">
        <v>0.64943740787562299</v>
      </c>
      <c r="AB21">
        <v>0.43066886816886801</v>
      </c>
      <c r="AC21">
        <v>0.51715876715876696</v>
      </c>
      <c r="AD21">
        <v>0.66106902356902397</v>
      </c>
      <c r="AE21">
        <v>0.81573891084760597</v>
      </c>
      <c r="AF21">
        <v>0.80887681159420299</v>
      </c>
      <c r="AG21">
        <v>0.682950885668277</v>
      </c>
      <c r="AH21">
        <v>0.80605877616747201</v>
      </c>
      <c r="AI21">
        <v>0.74432609301030395</v>
      </c>
      <c r="AJ21">
        <v>0.636918685602896</v>
      </c>
      <c r="AK21">
        <v>0.51947229184071297</v>
      </c>
      <c r="AL21">
        <v>0.529373251970506</v>
      </c>
      <c r="AM21">
        <v>0.59976192127221895</v>
      </c>
      <c r="AN21">
        <v>0.60206566041806298</v>
      </c>
    </row>
    <row r="22" spans="1:40">
      <c r="A22" s="69"/>
      <c r="B22">
        <f t="shared" si="0"/>
        <v>20</v>
      </c>
      <c r="C22">
        <v>0.97757073844030395</v>
      </c>
      <c r="D22">
        <v>0.96854727398205698</v>
      </c>
      <c r="E22">
        <v>0.93231538992408602</v>
      </c>
      <c r="F22">
        <v>0.81706349206349205</v>
      </c>
      <c r="G22">
        <v>0.76811594202898603</v>
      </c>
      <c r="H22">
        <v>0.78162055335968394</v>
      </c>
      <c r="I22">
        <v>0.84584980237154195</v>
      </c>
      <c r="J22">
        <v>0.78787878787878796</v>
      </c>
      <c r="K22">
        <v>0.78886693017127796</v>
      </c>
      <c r="L22">
        <v>0.68115942028985499</v>
      </c>
      <c r="M22">
        <v>0.73913043478260898</v>
      </c>
      <c r="N22">
        <v>0.71541501976284605</v>
      </c>
      <c r="O22">
        <v>0.83761528326745704</v>
      </c>
      <c r="P22">
        <v>0.78919631093544096</v>
      </c>
      <c r="Q22">
        <v>0.76054018445322802</v>
      </c>
      <c r="R22">
        <v>0.74295752556622097</v>
      </c>
      <c r="S22">
        <v>0.77326055586925202</v>
      </c>
      <c r="T22">
        <v>0.74902754250580295</v>
      </c>
      <c r="U22">
        <v>0.68788819875776397</v>
      </c>
      <c r="V22">
        <v>0.74948240165631497</v>
      </c>
      <c r="W22">
        <v>0.78689064558629795</v>
      </c>
      <c r="X22">
        <v>0.82674571805006603</v>
      </c>
      <c r="Y22">
        <v>0.74289478637304696</v>
      </c>
      <c r="Z22">
        <v>0.68788819875776397</v>
      </c>
      <c r="AA22">
        <v>0.74948240165631497</v>
      </c>
      <c r="AB22">
        <v>0.78689064558629795</v>
      </c>
      <c r="AC22">
        <v>0.86511857707509898</v>
      </c>
      <c r="AD22">
        <v>0.79545454545454497</v>
      </c>
      <c r="AE22" t="s">
        <v>3</v>
      </c>
      <c r="AF22" t="s">
        <v>3</v>
      </c>
      <c r="AG22" t="s">
        <v>3</v>
      </c>
      <c r="AH22" t="s">
        <v>3</v>
      </c>
      <c r="AI22" t="s">
        <v>3</v>
      </c>
      <c r="AJ22" t="s">
        <v>3</v>
      </c>
      <c r="AK22" t="s">
        <v>3</v>
      </c>
      <c r="AL22" t="s">
        <v>3</v>
      </c>
      <c r="AM22" t="s">
        <v>3</v>
      </c>
      <c r="AN22" t="s">
        <v>3</v>
      </c>
    </row>
    <row r="23" spans="1:40">
      <c r="A23" s="69"/>
      <c r="B23">
        <f t="shared" si="0"/>
        <v>21</v>
      </c>
      <c r="C23">
        <v>0.83781918564527302</v>
      </c>
      <c r="D23">
        <v>0.84025621118012395</v>
      </c>
      <c r="E23">
        <v>0.71706780538302295</v>
      </c>
      <c r="F23">
        <v>0.63287180814354704</v>
      </c>
      <c r="G23">
        <v>0.69565217391304401</v>
      </c>
      <c r="H23">
        <v>0.76397515527950299</v>
      </c>
      <c r="I23">
        <v>0.706004140786749</v>
      </c>
      <c r="J23">
        <v>0.56832298136645998</v>
      </c>
      <c r="K23">
        <v>0.62944664031620601</v>
      </c>
      <c r="L23">
        <v>0.64221406612710996</v>
      </c>
      <c r="M23">
        <v>0.77264884873580497</v>
      </c>
      <c r="N23">
        <v>0.66011042097998596</v>
      </c>
      <c r="O23">
        <v>0.82850241545893699</v>
      </c>
      <c r="P23">
        <v>0.75983436853002095</v>
      </c>
      <c r="Q23">
        <v>0.87336093857832997</v>
      </c>
      <c r="R23">
        <v>0.740528858377829</v>
      </c>
      <c r="S23">
        <v>0.737925181861109</v>
      </c>
      <c r="T23">
        <v>0.65821503693357197</v>
      </c>
      <c r="U23">
        <v>0.68614718614718595</v>
      </c>
      <c r="V23">
        <v>0.77191166321601101</v>
      </c>
      <c r="W23">
        <v>0.740528858377829</v>
      </c>
      <c r="X23">
        <v>0.737925181861109</v>
      </c>
      <c r="Y23">
        <v>0.65821503693357197</v>
      </c>
      <c r="Z23">
        <v>0.68657067570111097</v>
      </c>
      <c r="AA23">
        <v>0.69565217391304401</v>
      </c>
      <c r="AB23" t="s">
        <v>3</v>
      </c>
      <c r="AC23" t="s">
        <v>3</v>
      </c>
      <c r="AD23" t="s">
        <v>3</v>
      </c>
      <c r="AE23" t="s">
        <v>3</v>
      </c>
      <c r="AF23" t="s">
        <v>3</v>
      </c>
      <c r="AG23" t="s">
        <v>3</v>
      </c>
      <c r="AH23" t="s">
        <v>3</v>
      </c>
      <c r="AI23" t="s">
        <v>3</v>
      </c>
      <c r="AJ23" t="s">
        <v>3</v>
      </c>
      <c r="AK23" t="s">
        <v>3</v>
      </c>
      <c r="AL23" t="s">
        <v>3</v>
      </c>
      <c r="AM23" t="s">
        <v>3</v>
      </c>
      <c r="AN23" t="s">
        <v>3</v>
      </c>
    </row>
    <row r="24" spans="1:40">
      <c r="A24" s="69"/>
      <c r="B24">
        <f t="shared" si="0"/>
        <v>22</v>
      </c>
      <c r="C24">
        <v>0.75633352155091305</v>
      </c>
      <c r="D24">
        <v>0.63747330880014497</v>
      </c>
      <c r="E24">
        <v>0.53002381385065001</v>
      </c>
      <c r="F24">
        <v>0.55674914166293499</v>
      </c>
      <c r="G24">
        <v>0.57330086580086603</v>
      </c>
      <c r="H24">
        <v>0.58613756613756596</v>
      </c>
      <c r="I24">
        <v>0.575920174833218</v>
      </c>
      <c r="J24">
        <v>0.45858848353601001</v>
      </c>
      <c r="K24">
        <v>0.41959377454130098</v>
      </c>
      <c r="L24">
        <v>0.412218573253056</v>
      </c>
      <c r="M24">
        <v>0.61391534391534397</v>
      </c>
      <c r="N24">
        <v>0.75343915343915402</v>
      </c>
      <c r="O24">
        <v>0.87334656084656104</v>
      </c>
      <c r="P24">
        <v>0.87937525437525399</v>
      </c>
      <c r="Q24">
        <v>0.901353276353276</v>
      </c>
      <c r="R24">
        <v>0.89308608058608097</v>
      </c>
      <c r="S24">
        <v>0.79905961484908905</v>
      </c>
      <c r="T24">
        <v>0.62975114554061895</v>
      </c>
      <c r="U24">
        <v>0.63684731734267297</v>
      </c>
      <c r="V24">
        <v>0.74786096256684498</v>
      </c>
      <c r="W24">
        <v>0.94281045751633996</v>
      </c>
      <c r="X24">
        <v>0.94166666666666698</v>
      </c>
      <c r="Y24">
        <v>0.875</v>
      </c>
      <c r="Z24">
        <v>0.862179487179487</v>
      </c>
      <c r="AA24">
        <v>0.881221719457014</v>
      </c>
      <c r="AB24">
        <v>0.94074552898082298</v>
      </c>
      <c r="AC24">
        <v>0.73639432462961896</v>
      </c>
      <c r="AD24">
        <v>0.74860209235209196</v>
      </c>
      <c r="AE24">
        <v>0.69152926322043995</v>
      </c>
      <c r="AF24">
        <v>0.76627673796791396</v>
      </c>
      <c r="AG24">
        <v>0.76250258337854204</v>
      </c>
      <c r="AH24">
        <v>0.795765888700671</v>
      </c>
      <c r="AI24">
        <v>0.91438060731538995</v>
      </c>
      <c r="AJ24">
        <v>0.82671957671957697</v>
      </c>
      <c r="AK24">
        <v>0.84636659636659595</v>
      </c>
      <c r="AL24">
        <v>0.82850945350945404</v>
      </c>
      <c r="AM24">
        <v>0.91845654345654304</v>
      </c>
      <c r="AN24">
        <v>0.88332470669427199</v>
      </c>
    </row>
    <row r="25" spans="1:40">
      <c r="A25" s="69"/>
      <c r="B25">
        <f t="shared" si="0"/>
        <v>23</v>
      </c>
      <c r="C25">
        <v>0.625714285714286</v>
      </c>
      <c r="D25">
        <v>0.55269841269841302</v>
      </c>
      <c r="E25">
        <v>0.55762452107279703</v>
      </c>
      <c r="F25">
        <v>0.686599990048266</v>
      </c>
      <c r="G25">
        <v>0.74301024645852198</v>
      </c>
      <c r="H25">
        <v>0.73991563991564002</v>
      </c>
      <c r="I25">
        <v>0.69951159951160002</v>
      </c>
      <c r="J25">
        <v>0.73569393569393604</v>
      </c>
      <c r="K25">
        <v>0.81421957671957701</v>
      </c>
      <c r="L25">
        <v>0.88564814814814796</v>
      </c>
      <c r="M25">
        <v>0.9375</v>
      </c>
      <c r="N25">
        <v>1</v>
      </c>
      <c r="O25">
        <v>0.92500000000000004</v>
      </c>
      <c r="P25">
        <v>0.8</v>
      </c>
      <c r="Q25">
        <v>0.66554621848739504</v>
      </c>
      <c r="R25">
        <v>0.61554621848739499</v>
      </c>
      <c r="S25">
        <v>0.55999066293183897</v>
      </c>
      <c r="T25">
        <v>0.39444444444444399</v>
      </c>
      <c r="U25">
        <v>0.250925925925926</v>
      </c>
      <c r="V25">
        <v>0.21124338624338601</v>
      </c>
      <c r="W25">
        <v>0.277910052910053</v>
      </c>
      <c r="X25">
        <v>0.41448412698412701</v>
      </c>
      <c r="Y25">
        <v>0.42013888888888901</v>
      </c>
      <c r="Z25">
        <v>0.57847222222222205</v>
      </c>
      <c r="AA25">
        <v>0.64652777777777803</v>
      </c>
      <c r="AB25">
        <v>0.65873015873015905</v>
      </c>
      <c r="AC25">
        <v>0.51100288600288601</v>
      </c>
      <c r="AD25">
        <v>0.35519480519480501</v>
      </c>
      <c r="AE25">
        <v>0.30360750360750399</v>
      </c>
      <c r="AF25">
        <v>0.35367682426505997</v>
      </c>
      <c r="AG25">
        <v>0.36006069094304399</v>
      </c>
      <c r="AH25">
        <v>0.48202614379085001</v>
      </c>
      <c r="AI25" t="s">
        <v>3</v>
      </c>
      <c r="AJ25" t="s">
        <v>3</v>
      </c>
      <c r="AK25" t="s">
        <v>3</v>
      </c>
      <c r="AL25" t="s">
        <v>3</v>
      </c>
      <c r="AM25" t="s">
        <v>3</v>
      </c>
      <c r="AN25" t="s">
        <v>3</v>
      </c>
    </row>
    <row r="26" spans="1:40">
      <c r="A26" s="69"/>
      <c r="B26">
        <f t="shared" si="0"/>
        <v>24</v>
      </c>
      <c r="C26">
        <v>0.87083333333333302</v>
      </c>
      <c r="D26">
        <v>0.844444444444444</v>
      </c>
      <c r="E26">
        <v>0.77500000000000002</v>
      </c>
      <c r="F26">
        <v>0.82138888888888895</v>
      </c>
      <c r="G26">
        <v>0.78305555555555595</v>
      </c>
      <c r="H26">
        <v>0.682267986377182</v>
      </c>
      <c r="I26">
        <v>0.53587909748829299</v>
      </c>
      <c r="J26">
        <v>0.54921243082162596</v>
      </c>
      <c r="K26">
        <v>0.54921243082162596</v>
      </c>
      <c r="L26">
        <v>0.54921243082162596</v>
      </c>
      <c r="M26">
        <v>0.55182112647379999</v>
      </c>
      <c r="N26">
        <v>0.63855072463768103</v>
      </c>
      <c r="O26">
        <v>0.742717391304348</v>
      </c>
      <c r="P26">
        <v>0.70121980676328499</v>
      </c>
      <c r="Q26">
        <v>0.75994008714596994</v>
      </c>
      <c r="R26">
        <v>0.73366013071895397</v>
      </c>
      <c r="S26">
        <v>0.88398692810457502</v>
      </c>
      <c r="T26" t="s">
        <v>3</v>
      </c>
      <c r="U26" t="s">
        <v>3</v>
      </c>
      <c r="V26" t="s">
        <v>3</v>
      </c>
      <c r="W26" t="s">
        <v>3</v>
      </c>
      <c r="X26" t="s">
        <v>3</v>
      </c>
      <c r="Y26" t="s">
        <v>3</v>
      </c>
      <c r="Z26" t="s">
        <v>3</v>
      </c>
      <c r="AA26" t="s">
        <v>3</v>
      </c>
      <c r="AB26" t="s">
        <v>3</v>
      </c>
      <c r="AC26" t="s">
        <v>3</v>
      </c>
      <c r="AD26" t="s">
        <v>3</v>
      </c>
      <c r="AE26" t="s">
        <v>3</v>
      </c>
      <c r="AF26" t="s">
        <v>3</v>
      </c>
      <c r="AG26" t="s">
        <v>3</v>
      </c>
      <c r="AH26" t="s">
        <v>3</v>
      </c>
      <c r="AI26" t="s">
        <v>3</v>
      </c>
      <c r="AJ26" t="s">
        <v>3</v>
      </c>
      <c r="AK26" t="s">
        <v>3</v>
      </c>
      <c r="AL26" t="s">
        <v>3</v>
      </c>
      <c r="AM26" t="s">
        <v>3</v>
      </c>
      <c r="AN26" t="s">
        <v>3</v>
      </c>
    </row>
    <row r="27" spans="1:40">
      <c r="A27" s="69"/>
      <c r="B27">
        <f t="shared" si="0"/>
        <v>25</v>
      </c>
      <c r="C27">
        <v>0.92404479578392595</v>
      </c>
      <c r="D27">
        <v>0.92404479578392595</v>
      </c>
      <c r="E27">
        <v>0.92880670054583103</v>
      </c>
      <c r="F27">
        <v>0.94125427948957396</v>
      </c>
      <c r="G27">
        <v>0.91694872393401805</v>
      </c>
      <c r="H27">
        <v>0.92885348583878002</v>
      </c>
      <c r="I27">
        <v>0.97569444444444398</v>
      </c>
      <c r="J27">
        <v>0.97435897435897501</v>
      </c>
      <c r="K27">
        <v>0.93568795039383301</v>
      </c>
      <c r="L27">
        <v>0.92642869113457404</v>
      </c>
      <c r="M27">
        <v>0.892779333955805</v>
      </c>
      <c r="N27">
        <v>0.93145035792094599</v>
      </c>
      <c r="O27">
        <v>0.91506859153917997</v>
      </c>
      <c r="P27">
        <v>0.93568795039383301</v>
      </c>
      <c r="Q27">
        <v>0.92642869113457404</v>
      </c>
      <c r="R27">
        <v>0.892779333955805</v>
      </c>
      <c r="S27">
        <v>0.89717553688141904</v>
      </c>
      <c r="T27">
        <v>0.82212885154061599</v>
      </c>
      <c r="U27" t="s">
        <v>3</v>
      </c>
      <c r="V27" t="s">
        <v>3</v>
      </c>
      <c r="W27" t="s">
        <v>3</v>
      </c>
      <c r="X27" t="s">
        <v>3</v>
      </c>
      <c r="Y27" t="s">
        <v>3</v>
      </c>
      <c r="Z27" t="s">
        <v>3</v>
      </c>
      <c r="AA27" t="s">
        <v>3</v>
      </c>
      <c r="AB27" t="s">
        <v>3</v>
      </c>
      <c r="AC27" t="s">
        <v>3</v>
      </c>
      <c r="AD27" t="s">
        <v>3</v>
      </c>
      <c r="AE27" t="s">
        <v>3</v>
      </c>
      <c r="AF27" t="s">
        <v>3</v>
      </c>
      <c r="AG27" t="s">
        <v>3</v>
      </c>
      <c r="AH27" t="s">
        <v>3</v>
      </c>
      <c r="AI27" t="s">
        <v>3</v>
      </c>
      <c r="AJ27" t="s">
        <v>3</v>
      </c>
      <c r="AK27" t="s">
        <v>3</v>
      </c>
      <c r="AL27" t="s">
        <v>3</v>
      </c>
      <c r="AM27" t="s">
        <v>3</v>
      </c>
      <c r="AN27" t="s">
        <v>3</v>
      </c>
    </row>
    <row r="28" spans="1:40">
      <c r="A28" s="69"/>
      <c r="B28">
        <f t="shared" si="0"/>
        <v>26</v>
      </c>
      <c r="C28">
        <v>0.67063492063492103</v>
      </c>
      <c r="D28">
        <v>0.71245059288537604</v>
      </c>
      <c r="E28">
        <v>0.64415485353700497</v>
      </c>
      <c r="F28">
        <v>0.83270704208919299</v>
      </c>
      <c r="G28">
        <v>0.76924634819371696</v>
      </c>
      <c r="H28">
        <v>0.672546264651528</v>
      </c>
      <c r="I28">
        <v>0.70066074276600598</v>
      </c>
      <c r="J28">
        <v>0.76992481203007501</v>
      </c>
      <c r="K28">
        <v>0.82566137566137598</v>
      </c>
      <c r="L28">
        <v>0.80102369450195499</v>
      </c>
      <c r="M28">
        <v>0.79573268921094997</v>
      </c>
      <c r="N28">
        <v>0.75966183574879198</v>
      </c>
      <c r="O28">
        <v>0.78429951690821298</v>
      </c>
      <c r="P28">
        <v>0.78959052219921799</v>
      </c>
      <c r="Q28">
        <v>0.82566137566137598</v>
      </c>
      <c r="R28">
        <v>0.80102369450195499</v>
      </c>
      <c r="S28">
        <v>0.79573268921094997</v>
      </c>
      <c r="T28">
        <v>0.85748792270531404</v>
      </c>
      <c r="U28">
        <v>0.88888888888888895</v>
      </c>
      <c r="V28" t="s">
        <v>3</v>
      </c>
      <c r="W28" t="s">
        <v>3</v>
      </c>
      <c r="X28" t="s">
        <v>3</v>
      </c>
      <c r="Y28" t="s">
        <v>3</v>
      </c>
      <c r="Z28" t="s">
        <v>3</v>
      </c>
      <c r="AA28" t="s">
        <v>3</v>
      </c>
      <c r="AB28" t="s">
        <v>3</v>
      </c>
      <c r="AC28" t="s">
        <v>3</v>
      </c>
      <c r="AD28" t="s">
        <v>3</v>
      </c>
      <c r="AE28" t="s">
        <v>3</v>
      </c>
      <c r="AF28" t="s">
        <v>3</v>
      </c>
      <c r="AG28" t="s">
        <v>3</v>
      </c>
      <c r="AH28" t="s">
        <v>3</v>
      </c>
      <c r="AI28" t="s">
        <v>3</v>
      </c>
      <c r="AJ28" t="s">
        <v>3</v>
      </c>
      <c r="AK28" t="s">
        <v>3</v>
      </c>
      <c r="AL28" t="s">
        <v>3</v>
      </c>
      <c r="AM28" t="s">
        <v>3</v>
      </c>
      <c r="AN28" t="s">
        <v>3</v>
      </c>
    </row>
    <row r="29" spans="1:40">
      <c r="A29" s="69"/>
      <c r="B29">
        <f t="shared" si="0"/>
        <v>27</v>
      </c>
      <c r="C29">
        <v>0.46651295564339001</v>
      </c>
      <c r="D29">
        <v>0.44559106707444301</v>
      </c>
      <c r="E29">
        <v>0.59776498011792101</v>
      </c>
      <c r="F29">
        <v>0.54072398190045301</v>
      </c>
      <c r="G29">
        <v>0.50753331635684595</v>
      </c>
      <c r="H29">
        <v>0.46782743400390497</v>
      </c>
      <c r="I29">
        <v>0.43449410067057098</v>
      </c>
      <c r="J29">
        <v>0.54542483660130703</v>
      </c>
      <c r="K29">
        <v>0.53361556743909699</v>
      </c>
      <c r="L29">
        <v>0.42690365190365198</v>
      </c>
      <c r="M29">
        <v>0.39714174714174699</v>
      </c>
      <c r="N29">
        <v>0.41064520275046601</v>
      </c>
      <c r="O29">
        <v>0.47591326801853101</v>
      </c>
      <c r="P29">
        <v>0.26956406166932501</v>
      </c>
      <c r="Q29">
        <v>0.27590154943096101</v>
      </c>
      <c r="R29">
        <v>0.46038928391869599</v>
      </c>
      <c r="S29">
        <v>0.70930703283644503</v>
      </c>
      <c r="T29">
        <v>0.80916305916305897</v>
      </c>
      <c r="U29">
        <v>0.66602744234323197</v>
      </c>
      <c r="V29">
        <v>0.73192450824029798</v>
      </c>
      <c r="W29">
        <v>0.75501253132832102</v>
      </c>
      <c r="X29">
        <v>0.75967942732648597</v>
      </c>
      <c r="Y29">
        <v>0.69486461251167098</v>
      </c>
      <c r="Z29">
        <v>0.73057889822595701</v>
      </c>
      <c r="AA29">
        <v>0.82570207570207599</v>
      </c>
      <c r="AB29">
        <v>0.87115662115662096</v>
      </c>
      <c r="AC29">
        <v>0.86179609863820394</v>
      </c>
      <c r="AD29">
        <v>0.88676236044657097</v>
      </c>
      <c r="AE29">
        <v>0.86209347479370402</v>
      </c>
      <c r="AF29">
        <v>0.78175057208237997</v>
      </c>
      <c r="AG29">
        <v>0.73362630885514202</v>
      </c>
      <c r="AH29">
        <v>0.79617398238679704</v>
      </c>
      <c r="AI29">
        <v>0.84096398770311798</v>
      </c>
      <c r="AJ29">
        <v>0.89457070707070696</v>
      </c>
      <c r="AK29">
        <v>0.82386363636363602</v>
      </c>
      <c r="AL29">
        <v>0.86877705627705604</v>
      </c>
      <c r="AM29">
        <v>0.83441558441558406</v>
      </c>
      <c r="AN29">
        <v>0.88095238095238104</v>
      </c>
    </row>
    <row r="30" spans="1:40">
      <c r="A30" s="69"/>
      <c r="B30">
        <f t="shared" si="0"/>
        <v>28</v>
      </c>
      <c r="C30">
        <v>0.82023652675826597</v>
      </c>
      <c r="D30">
        <v>0.74913733609385802</v>
      </c>
      <c r="E30">
        <v>0.79813664596273304</v>
      </c>
      <c r="F30">
        <v>0.82712215320910998</v>
      </c>
      <c r="G30">
        <v>0.86620251965520501</v>
      </c>
      <c r="H30">
        <v>0.85032950378218897</v>
      </c>
      <c r="I30">
        <v>0.79795796228021298</v>
      </c>
      <c r="J30">
        <v>0.83722316331012003</v>
      </c>
      <c r="K30">
        <v>0.80167984189723296</v>
      </c>
      <c r="L30">
        <v>0.793759018759019</v>
      </c>
      <c r="M30">
        <v>0.73611738503042901</v>
      </c>
      <c r="N30">
        <v>0.64693388334692703</v>
      </c>
      <c r="O30">
        <v>0.68266908212560395</v>
      </c>
      <c r="P30">
        <v>0.71122833191247503</v>
      </c>
      <c r="Q30">
        <v>0.79188087180414601</v>
      </c>
      <c r="R30">
        <v>0.88890180578160105</v>
      </c>
      <c r="S30">
        <v>0.84096398770311798</v>
      </c>
      <c r="T30">
        <v>0.89457070707070696</v>
      </c>
      <c r="U30">
        <v>0.82386363636363602</v>
      </c>
      <c r="V30">
        <v>0.86877705627705604</v>
      </c>
      <c r="W30">
        <v>0.81517033690946705</v>
      </c>
      <c r="X30">
        <v>0.88587740761653799</v>
      </c>
      <c r="Y30">
        <v>0.84096398770311798</v>
      </c>
      <c r="Z30">
        <v>0.89457070707070696</v>
      </c>
      <c r="AA30">
        <v>0.82386363636363602</v>
      </c>
      <c r="AB30">
        <v>0.86877705627705604</v>
      </c>
      <c r="AC30">
        <v>0.83441558441558406</v>
      </c>
      <c r="AD30">
        <v>0.88095238095238104</v>
      </c>
      <c r="AE30" t="s">
        <v>3</v>
      </c>
      <c r="AF30" t="s">
        <v>3</v>
      </c>
      <c r="AG30" t="s">
        <v>3</v>
      </c>
      <c r="AH30" t="s">
        <v>3</v>
      </c>
      <c r="AI30" t="s">
        <v>3</v>
      </c>
      <c r="AJ30" t="s">
        <v>3</v>
      </c>
      <c r="AK30" t="s">
        <v>3</v>
      </c>
      <c r="AL30" t="s">
        <v>3</v>
      </c>
      <c r="AM30" t="s">
        <v>3</v>
      </c>
      <c r="AN30" t="s">
        <v>3</v>
      </c>
    </row>
    <row r="31" spans="1:40">
      <c r="A31" s="69"/>
      <c r="B31">
        <f t="shared" si="0"/>
        <v>29</v>
      </c>
      <c r="C31">
        <v>0.69631093544137002</v>
      </c>
      <c r="D31">
        <v>0.69696969696969702</v>
      </c>
      <c r="E31">
        <v>0.67523056653491398</v>
      </c>
      <c r="F31">
        <v>0.78689064558629795</v>
      </c>
      <c r="G31">
        <v>0.89130434782608703</v>
      </c>
      <c r="H31">
        <v>0.84782608695652195</v>
      </c>
      <c r="I31">
        <v>0.70289855072463803</v>
      </c>
      <c r="J31">
        <v>0.55072463768115898</v>
      </c>
      <c r="K31">
        <v>0.63768115942029002</v>
      </c>
      <c r="L31">
        <v>0.78985507246376796</v>
      </c>
      <c r="M31">
        <v>0.96376811594202905</v>
      </c>
      <c r="N31">
        <v>0.85507246376811596</v>
      </c>
      <c r="O31">
        <v>0.84782608695652195</v>
      </c>
      <c r="P31">
        <v>0.74637681159420299</v>
      </c>
      <c r="Q31">
        <v>0.79710144927536197</v>
      </c>
      <c r="R31">
        <v>0.65942028985507195</v>
      </c>
      <c r="S31">
        <v>0.67391304347826098</v>
      </c>
      <c r="T31">
        <v>0.62088274044795799</v>
      </c>
      <c r="U31">
        <v>0.71508563899868305</v>
      </c>
      <c r="V31">
        <v>0.78754940711462396</v>
      </c>
      <c r="W31">
        <v>0.876482213438735</v>
      </c>
      <c r="X31">
        <v>0.92621870882740398</v>
      </c>
      <c r="Y31">
        <v>0.91406629221274505</v>
      </c>
      <c r="Z31">
        <v>0.91993240677451205</v>
      </c>
      <c r="AA31">
        <v>0.77523543707754194</v>
      </c>
      <c r="AB31">
        <v>0.69563492063492105</v>
      </c>
      <c r="AC31">
        <v>0.68976880607315405</v>
      </c>
      <c r="AD31">
        <v>0.83446577577012404</v>
      </c>
      <c r="AE31">
        <v>0.91406629221274505</v>
      </c>
      <c r="AF31">
        <v>0.91993240677451205</v>
      </c>
      <c r="AG31">
        <v>0.77523543707754194</v>
      </c>
      <c r="AH31">
        <v>0.69563492063492105</v>
      </c>
      <c r="AI31">
        <v>0.57862554112554099</v>
      </c>
      <c r="AJ31">
        <v>0.65952380952380996</v>
      </c>
      <c r="AK31" t="s">
        <v>3</v>
      </c>
      <c r="AL31" t="s">
        <v>3</v>
      </c>
      <c r="AM31" t="s">
        <v>3</v>
      </c>
      <c r="AN31" t="s">
        <v>3</v>
      </c>
    </row>
    <row r="32" spans="1:40">
      <c r="A32" s="69"/>
      <c r="B32">
        <f t="shared" si="0"/>
        <v>30</v>
      </c>
      <c r="C32">
        <v>0.94070961718020496</v>
      </c>
      <c r="D32">
        <v>0.96153846153846201</v>
      </c>
      <c r="E32">
        <v>0.92398905442383705</v>
      </c>
      <c r="F32">
        <v>0.91565572109050397</v>
      </c>
      <c r="G32">
        <v>0.910309617918314</v>
      </c>
      <c r="H32">
        <v>0.83502258610954305</v>
      </c>
      <c r="I32">
        <v>0.72472846846248395</v>
      </c>
      <c r="J32">
        <v>0.72885357041367305</v>
      </c>
      <c r="K32">
        <v>0.72374129138834997</v>
      </c>
      <c r="L32">
        <v>0.65889535301299995</v>
      </c>
      <c r="M32">
        <v>0.544098314302918</v>
      </c>
      <c r="N32">
        <v>0.55678387435689902</v>
      </c>
      <c r="O32">
        <v>0.57105436516191699</v>
      </c>
      <c r="P32">
        <v>0.57221504023563496</v>
      </c>
      <c r="Q32">
        <v>0.62543603739255904</v>
      </c>
      <c r="R32">
        <v>0.65827529957964703</v>
      </c>
      <c r="S32">
        <v>0.59716732542819495</v>
      </c>
      <c r="T32">
        <v>0.50635234330886503</v>
      </c>
      <c r="U32">
        <v>0.443581780538302</v>
      </c>
      <c r="V32">
        <v>0.47694805194805201</v>
      </c>
      <c r="W32">
        <v>0.493511198945982</v>
      </c>
      <c r="X32">
        <v>0.56221061547148499</v>
      </c>
      <c r="Y32">
        <v>0.55577122153209102</v>
      </c>
      <c r="Z32">
        <v>0.55706521739130399</v>
      </c>
      <c r="AA32">
        <v>0.53935185185185197</v>
      </c>
      <c r="AB32">
        <v>0.65661375661375698</v>
      </c>
      <c r="AC32">
        <v>0.57573140367258002</v>
      </c>
      <c r="AD32">
        <v>0.59344476921203304</v>
      </c>
      <c r="AE32">
        <v>0.47618286445012797</v>
      </c>
      <c r="AF32">
        <v>0.55706521739130399</v>
      </c>
      <c r="AG32">
        <v>0.53935185185185197</v>
      </c>
      <c r="AH32">
        <v>0.65661375661375698</v>
      </c>
      <c r="AI32">
        <v>0.57573140367258002</v>
      </c>
      <c r="AJ32">
        <v>0.58581932773109302</v>
      </c>
      <c r="AK32">
        <v>0.38235294117647101</v>
      </c>
      <c r="AL32" t="s">
        <v>3</v>
      </c>
      <c r="AM32" t="s">
        <v>3</v>
      </c>
      <c r="AN32" t="s">
        <v>3</v>
      </c>
    </row>
    <row r="33" spans="1:40">
      <c r="A33" s="69"/>
      <c r="B33">
        <f t="shared" si="0"/>
        <v>31</v>
      </c>
      <c r="C33">
        <v>0.737062836830639</v>
      </c>
      <c r="D33">
        <v>0.90940545808966899</v>
      </c>
      <c r="E33">
        <v>0.91719412911363396</v>
      </c>
      <c r="F33">
        <v>0.82730808922759402</v>
      </c>
      <c r="G33">
        <v>0.83688411261940698</v>
      </c>
      <c r="H33">
        <v>0.82958277103014</v>
      </c>
      <c r="I33">
        <v>0.90294853570025202</v>
      </c>
      <c r="J33">
        <v>0.88539803064974698</v>
      </c>
      <c r="K33">
        <v>0.85944773825208598</v>
      </c>
      <c r="L33">
        <v>0.87923312068048898</v>
      </c>
      <c r="M33">
        <v>0.90294853570025202</v>
      </c>
      <c r="N33">
        <v>0.88539803064974698</v>
      </c>
      <c r="O33">
        <v>0.85375494071146196</v>
      </c>
      <c r="P33">
        <v>0.81818181818181801</v>
      </c>
      <c r="Q33" t="s">
        <v>3</v>
      </c>
      <c r="R33" t="s">
        <v>3</v>
      </c>
      <c r="S33" t="s">
        <v>3</v>
      </c>
      <c r="T33" t="s">
        <v>3</v>
      </c>
      <c r="U33" t="s">
        <v>3</v>
      </c>
      <c r="V33" t="s">
        <v>3</v>
      </c>
      <c r="W33" t="s">
        <v>3</v>
      </c>
      <c r="X33" t="s">
        <v>3</v>
      </c>
      <c r="Y33" t="s">
        <v>3</v>
      </c>
      <c r="Z33" t="s">
        <v>3</v>
      </c>
      <c r="AA33" t="s">
        <v>3</v>
      </c>
      <c r="AB33" t="s">
        <v>3</v>
      </c>
      <c r="AC33" t="s">
        <v>3</v>
      </c>
      <c r="AD33" t="s">
        <v>3</v>
      </c>
      <c r="AE33" t="s">
        <v>3</v>
      </c>
      <c r="AF33" t="s">
        <v>3</v>
      </c>
      <c r="AG33" t="s">
        <v>3</v>
      </c>
      <c r="AH33" t="s">
        <v>3</v>
      </c>
      <c r="AI33" t="s">
        <v>3</v>
      </c>
      <c r="AJ33" t="s">
        <v>3</v>
      </c>
      <c r="AK33" t="s">
        <v>3</v>
      </c>
      <c r="AL33" t="s">
        <v>3</v>
      </c>
      <c r="AM33" t="s">
        <v>3</v>
      </c>
      <c r="AN33" t="s">
        <v>3</v>
      </c>
    </row>
    <row r="34" spans="1:40">
      <c r="A34" s="69"/>
      <c r="B34">
        <f t="shared" si="0"/>
        <v>32</v>
      </c>
      <c r="C34">
        <v>0.37570806100217902</v>
      </c>
      <c r="D34">
        <v>0.29833333333333301</v>
      </c>
      <c r="E34">
        <v>0.36944444444444402</v>
      </c>
      <c r="F34">
        <v>0.33649758454106299</v>
      </c>
      <c r="G34">
        <v>0.470108695652174</v>
      </c>
      <c r="H34">
        <v>0.50344202898550705</v>
      </c>
      <c r="I34">
        <v>0.53416666666666701</v>
      </c>
      <c r="J34">
        <v>0.50555555555555598</v>
      </c>
      <c r="K34">
        <v>0.52722222222222204</v>
      </c>
      <c r="L34">
        <v>0.44722222222222202</v>
      </c>
      <c r="M34">
        <v>0.40828282828282803</v>
      </c>
      <c r="N34">
        <v>0.53856060606060596</v>
      </c>
      <c r="O34">
        <v>0.67717171717171698</v>
      </c>
      <c r="P34">
        <v>0.67722222222222195</v>
      </c>
      <c r="Q34">
        <v>0.56638888888888905</v>
      </c>
      <c r="R34">
        <v>0.43166666666666698</v>
      </c>
      <c r="S34">
        <v>0.50333333333333297</v>
      </c>
      <c r="T34" t="s">
        <v>3</v>
      </c>
      <c r="U34" t="s">
        <v>3</v>
      </c>
      <c r="V34" t="s">
        <v>3</v>
      </c>
      <c r="W34" t="s">
        <v>3</v>
      </c>
      <c r="X34" t="s">
        <v>3</v>
      </c>
      <c r="Y34" t="s">
        <v>3</v>
      </c>
      <c r="Z34" t="s">
        <v>3</v>
      </c>
      <c r="AA34" t="s">
        <v>3</v>
      </c>
      <c r="AB34" t="s">
        <v>3</v>
      </c>
      <c r="AC34" t="s">
        <v>3</v>
      </c>
      <c r="AD34" t="s">
        <v>3</v>
      </c>
      <c r="AE34" t="s">
        <v>3</v>
      </c>
      <c r="AF34" t="s">
        <v>3</v>
      </c>
      <c r="AG34" t="s">
        <v>3</v>
      </c>
      <c r="AH34" t="s">
        <v>3</v>
      </c>
      <c r="AI34" t="s">
        <v>3</v>
      </c>
      <c r="AJ34" t="s">
        <v>3</v>
      </c>
      <c r="AK34" t="s">
        <v>3</v>
      </c>
      <c r="AL34" t="s">
        <v>3</v>
      </c>
      <c r="AM34" t="s">
        <v>3</v>
      </c>
      <c r="AN34" t="s">
        <v>3</v>
      </c>
    </row>
    <row r="35" spans="1:40">
      <c r="A35" s="69"/>
      <c r="B35">
        <f t="shared" si="0"/>
        <v>33</v>
      </c>
      <c r="C35">
        <v>0.69907407407407396</v>
      </c>
      <c r="D35">
        <v>0.674259259259259</v>
      </c>
      <c r="E35">
        <v>0.67029100529100505</v>
      </c>
      <c r="F35">
        <v>0.60737012987012995</v>
      </c>
      <c r="G35">
        <v>0.55348124098124096</v>
      </c>
      <c r="H35">
        <v>0.54133838383838395</v>
      </c>
      <c r="I35">
        <v>0.65712560386473395</v>
      </c>
      <c r="J35">
        <v>0.69184782608695705</v>
      </c>
      <c r="K35">
        <v>0.668792270531401</v>
      </c>
      <c r="L35">
        <v>0.57285024154589403</v>
      </c>
      <c r="M35">
        <v>0.64725500345065601</v>
      </c>
      <c r="N35">
        <v>0.71262116506681705</v>
      </c>
      <c r="O35">
        <v>0.78652597402597402</v>
      </c>
      <c r="P35">
        <v>0.787584175084175</v>
      </c>
      <c r="Q35">
        <v>0.62062613312613302</v>
      </c>
      <c r="R35">
        <v>0.58888206197988802</v>
      </c>
      <c r="S35">
        <v>0.48887864852538798</v>
      </c>
      <c r="T35">
        <v>0.69169960474308301</v>
      </c>
      <c r="U35" t="s">
        <v>3</v>
      </c>
      <c r="V35" t="s">
        <v>3</v>
      </c>
      <c r="W35" t="s">
        <v>3</v>
      </c>
      <c r="X35" t="s">
        <v>3</v>
      </c>
      <c r="Y35" t="s">
        <v>3</v>
      </c>
      <c r="Z35" t="s">
        <v>3</v>
      </c>
      <c r="AA35" t="s">
        <v>3</v>
      </c>
      <c r="AB35" t="s">
        <v>3</v>
      </c>
      <c r="AC35" t="s">
        <v>3</v>
      </c>
      <c r="AD35" t="s">
        <v>3</v>
      </c>
      <c r="AE35" t="s">
        <v>3</v>
      </c>
      <c r="AF35" t="s">
        <v>3</v>
      </c>
      <c r="AG35" t="s">
        <v>3</v>
      </c>
      <c r="AH35" t="s">
        <v>3</v>
      </c>
      <c r="AI35" t="s">
        <v>3</v>
      </c>
      <c r="AJ35" t="s">
        <v>3</v>
      </c>
      <c r="AK35" t="s">
        <v>3</v>
      </c>
      <c r="AL35" t="s">
        <v>3</v>
      </c>
      <c r="AM35" t="s">
        <v>3</v>
      </c>
      <c r="AN35" t="s">
        <v>3</v>
      </c>
    </row>
    <row r="36" spans="1:40">
      <c r="A36" s="69"/>
      <c r="B36">
        <f t="shared" si="0"/>
        <v>34</v>
      </c>
      <c r="C36">
        <v>0.88929292929292902</v>
      </c>
      <c r="D36">
        <v>0.81603896103896101</v>
      </c>
      <c r="E36">
        <v>0.81063492063492104</v>
      </c>
      <c r="F36">
        <v>0.64313492063492095</v>
      </c>
      <c r="G36">
        <v>0.56277777777777804</v>
      </c>
      <c r="H36">
        <v>0.57777777777777795</v>
      </c>
      <c r="I36">
        <v>0.69111111111111101</v>
      </c>
      <c r="J36">
        <v>0.69583333333333297</v>
      </c>
      <c r="K36">
        <v>0.61458333333333304</v>
      </c>
      <c r="L36">
        <v>0.45166666666666699</v>
      </c>
      <c r="M36" t="s">
        <v>3</v>
      </c>
      <c r="N36" t="s">
        <v>3</v>
      </c>
      <c r="O36" t="s">
        <v>3</v>
      </c>
      <c r="P36" t="s">
        <v>3</v>
      </c>
      <c r="Q36" t="s">
        <v>3</v>
      </c>
      <c r="R36" t="s">
        <v>3</v>
      </c>
      <c r="S36" t="s">
        <v>3</v>
      </c>
      <c r="T36" t="s">
        <v>3</v>
      </c>
      <c r="U36" t="s">
        <v>3</v>
      </c>
      <c r="V36" t="s">
        <v>3</v>
      </c>
      <c r="W36" t="s">
        <v>3</v>
      </c>
      <c r="X36" t="s">
        <v>3</v>
      </c>
      <c r="Y36" t="s">
        <v>3</v>
      </c>
      <c r="Z36" t="s">
        <v>3</v>
      </c>
      <c r="AA36" t="s">
        <v>3</v>
      </c>
      <c r="AB36" t="s">
        <v>3</v>
      </c>
      <c r="AC36" t="s">
        <v>3</v>
      </c>
      <c r="AD36" t="s">
        <v>3</v>
      </c>
      <c r="AE36" t="s">
        <v>3</v>
      </c>
      <c r="AF36" t="s">
        <v>3</v>
      </c>
      <c r="AG36" t="s">
        <v>3</v>
      </c>
      <c r="AH36" t="s">
        <v>3</v>
      </c>
      <c r="AI36" t="s">
        <v>3</v>
      </c>
      <c r="AJ36" t="s">
        <v>3</v>
      </c>
      <c r="AK36" t="s">
        <v>3</v>
      </c>
      <c r="AL36" t="s">
        <v>3</v>
      </c>
      <c r="AM36" t="s">
        <v>3</v>
      </c>
      <c r="AN36" t="s">
        <v>3</v>
      </c>
    </row>
    <row r="37" spans="1:40">
      <c r="A37" s="69"/>
      <c r="B37">
        <f t="shared" si="0"/>
        <v>35</v>
      </c>
      <c r="C37">
        <v>0.88119351408825097</v>
      </c>
      <c r="D37">
        <v>0.87551169590643296</v>
      </c>
      <c r="E37">
        <v>0.91995614035087703</v>
      </c>
      <c r="F37">
        <v>0.86607142857142905</v>
      </c>
      <c r="G37">
        <v>0.81097883597883602</v>
      </c>
      <c r="H37">
        <v>0.72764550264550298</v>
      </c>
      <c r="I37">
        <v>0.60462962962962996</v>
      </c>
      <c r="J37">
        <v>0.49801587301587302</v>
      </c>
      <c r="K37">
        <v>0.40992063492063502</v>
      </c>
      <c r="L37">
        <v>0.41914768806073199</v>
      </c>
      <c r="M37">
        <v>0.42098327077866698</v>
      </c>
      <c r="N37">
        <v>0.33429218408758099</v>
      </c>
      <c r="O37">
        <v>0.26314593902829198</v>
      </c>
      <c r="P37">
        <v>0.26527861027860999</v>
      </c>
      <c r="Q37">
        <v>0.28509740259740302</v>
      </c>
      <c r="R37">
        <v>0.33928571428571402</v>
      </c>
      <c r="S37" t="s">
        <v>3</v>
      </c>
      <c r="T37" t="s">
        <v>3</v>
      </c>
      <c r="U37" t="s">
        <v>3</v>
      </c>
      <c r="V37" t="s">
        <v>3</v>
      </c>
      <c r="W37" t="s">
        <v>3</v>
      </c>
      <c r="X37" t="s">
        <v>3</v>
      </c>
      <c r="Y37" t="s">
        <v>3</v>
      </c>
      <c r="Z37" t="s">
        <v>3</v>
      </c>
      <c r="AA37" t="s">
        <v>3</v>
      </c>
      <c r="AB37" t="s">
        <v>3</v>
      </c>
      <c r="AC37" t="s">
        <v>3</v>
      </c>
      <c r="AD37" t="s">
        <v>3</v>
      </c>
      <c r="AE37" t="s">
        <v>3</v>
      </c>
      <c r="AF37" t="s">
        <v>3</v>
      </c>
      <c r="AG37" t="s">
        <v>3</v>
      </c>
      <c r="AH37" t="s">
        <v>3</v>
      </c>
      <c r="AI37" t="s">
        <v>3</v>
      </c>
      <c r="AJ37" t="s">
        <v>3</v>
      </c>
      <c r="AK37" t="s">
        <v>3</v>
      </c>
      <c r="AL37" t="s">
        <v>3</v>
      </c>
      <c r="AM37" t="s">
        <v>3</v>
      </c>
      <c r="AN37" t="s">
        <v>3</v>
      </c>
    </row>
    <row r="38" spans="1:40">
      <c r="A38" s="69"/>
      <c r="B38">
        <f t="shared" si="0"/>
        <v>36</v>
      </c>
      <c r="C38">
        <v>0.77694444444444499</v>
      </c>
      <c r="D38">
        <v>0.77361111111111103</v>
      </c>
      <c r="E38">
        <v>0.84472222222222204</v>
      </c>
      <c r="F38">
        <v>0.84472222222222204</v>
      </c>
      <c r="G38">
        <v>0.83138888888888896</v>
      </c>
      <c r="H38">
        <v>0.77138888888888901</v>
      </c>
      <c r="I38">
        <v>0.74</v>
      </c>
      <c r="J38">
        <v>0.706666666666667</v>
      </c>
      <c r="K38">
        <v>0.74</v>
      </c>
      <c r="L38">
        <v>0.74305555555555602</v>
      </c>
      <c r="M38">
        <v>0.76458333333333295</v>
      </c>
      <c r="N38">
        <v>0.72916666666666696</v>
      </c>
      <c r="O38" t="s">
        <v>3</v>
      </c>
      <c r="P38" t="s">
        <v>3</v>
      </c>
      <c r="Q38" t="s">
        <v>3</v>
      </c>
      <c r="R38" t="s">
        <v>3</v>
      </c>
      <c r="S38" t="s">
        <v>3</v>
      </c>
      <c r="T38" t="s">
        <v>3</v>
      </c>
      <c r="U38" t="s">
        <v>3</v>
      </c>
      <c r="V38" t="s">
        <v>3</v>
      </c>
      <c r="W38" t="s">
        <v>3</v>
      </c>
      <c r="X38" t="s">
        <v>3</v>
      </c>
      <c r="Y38" t="s">
        <v>3</v>
      </c>
      <c r="Z38" t="s">
        <v>3</v>
      </c>
      <c r="AA38" t="s">
        <v>3</v>
      </c>
      <c r="AB38" t="s">
        <v>3</v>
      </c>
      <c r="AC38" t="s">
        <v>3</v>
      </c>
      <c r="AD38" t="s">
        <v>3</v>
      </c>
      <c r="AE38" t="s">
        <v>3</v>
      </c>
      <c r="AF38" t="s">
        <v>3</v>
      </c>
      <c r="AG38" t="s">
        <v>3</v>
      </c>
      <c r="AH38" t="s">
        <v>3</v>
      </c>
      <c r="AI38" t="s">
        <v>3</v>
      </c>
      <c r="AJ38" t="s">
        <v>3</v>
      </c>
      <c r="AK38" t="s">
        <v>3</v>
      </c>
      <c r="AL38" t="s">
        <v>3</v>
      </c>
      <c r="AM38" t="s">
        <v>3</v>
      </c>
      <c r="AN38" t="s">
        <v>3</v>
      </c>
    </row>
    <row r="39" spans="1:40">
      <c r="A39" s="69"/>
      <c r="B39">
        <f t="shared" si="0"/>
        <v>37</v>
      </c>
      <c r="C39">
        <v>0.65264062370259701</v>
      </c>
      <c r="D39">
        <v>0.64083506814704105</v>
      </c>
      <c r="E39">
        <v>0.95390221878225001</v>
      </c>
      <c r="F39">
        <v>0.94866854636591502</v>
      </c>
      <c r="G39">
        <v>0.96047410192146998</v>
      </c>
      <c r="H39">
        <v>0.96924603174603197</v>
      </c>
      <c r="I39">
        <v>0.97515104627173599</v>
      </c>
      <c r="J39">
        <v>0.96901856763925698</v>
      </c>
      <c r="K39">
        <v>0.927772776393466</v>
      </c>
      <c r="L39">
        <v>0.81886569147438704</v>
      </c>
      <c r="M39">
        <v>0.76086418317876103</v>
      </c>
      <c r="N39">
        <v>0.78183219664677495</v>
      </c>
      <c r="O39">
        <v>0.89415103722648503</v>
      </c>
      <c r="P39">
        <v>0.94784420289855098</v>
      </c>
      <c r="Q39">
        <v>0.95652173913043503</v>
      </c>
      <c r="R39" t="s">
        <v>3</v>
      </c>
      <c r="S39" t="s">
        <v>3</v>
      </c>
      <c r="T39" t="s">
        <v>3</v>
      </c>
      <c r="U39" t="s">
        <v>3</v>
      </c>
      <c r="V39" t="s">
        <v>3</v>
      </c>
      <c r="W39" t="s">
        <v>3</v>
      </c>
      <c r="X39" t="s">
        <v>3</v>
      </c>
      <c r="Y39" t="s">
        <v>3</v>
      </c>
      <c r="Z39" t="s">
        <v>3</v>
      </c>
      <c r="AA39" t="s">
        <v>3</v>
      </c>
      <c r="AB39" t="s">
        <v>3</v>
      </c>
      <c r="AC39" t="s">
        <v>3</v>
      </c>
      <c r="AD39" t="s">
        <v>3</v>
      </c>
      <c r="AE39" t="s">
        <v>3</v>
      </c>
      <c r="AF39" t="s">
        <v>3</v>
      </c>
      <c r="AG39" t="s">
        <v>3</v>
      </c>
      <c r="AH39" t="s">
        <v>3</v>
      </c>
      <c r="AI39" t="s">
        <v>3</v>
      </c>
      <c r="AJ39" t="s">
        <v>3</v>
      </c>
      <c r="AK39" t="s">
        <v>3</v>
      </c>
      <c r="AL39" t="s">
        <v>3</v>
      </c>
      <c r="AM39" t="s">
        <v>3</v>
      </c>
      <c r="AN39" t="s">
        <v>3</v>
      </c>
    </row>
    <row r="40" spans="1:40" ht="12.6" thickBot="1">
      <c r="A40" s="69"/>
      <c r="B40">
        <f t="shared" si="0"/>
        <v>38</v>
      </c>
      <c r="C40">
        <v>0.95416666666666705</v>
      </c>
      <c r="D40">
        <v>0.97916666666666696</v>
      </c>
      <c r="E40">
        <v>0.96047979797979799</v>
      </c>
      <c r="F40">
        <v>0.95858585858585899</v>
      </c>
      <c r="G40">
        <v>0.94497474747474797</v>
      </c>
      <c r="H40">
        <v>0.93631922675026102</v>
      </c>
      <c r="I40">
        <v>0.92074422204482198</v>
      </c>
      <c r="J40">
        <v>0.87343096340803394</v>
      </c>
      <c r="K40">
        <v>0.90077335281938897</v>
      </c>
      <c r="L40">
        <v>0.85078197945845002</v>
      </c>
      <c r="M40">
        <v>0.81960108604845505</v>
      </c>
      <c r="N40">
        <v>0.72940162907268202</v>
      </c>
      <c r="O40">
        <v>0.72368421052631604</v>
      </c>
      <c r="P40" t="s">
        <v>3</v>
      </c>
      <c r="Q40" t="s">
        <v>3</v>
      </c>
      <c r="R40" t="s">
        <v>3</v>
      </c>
      <c r="S40" t="s">
        <v>3</v>
      </c>
      <c r="T40" t="s">
        <v>3</v>
      </c>
      <c r="U40" t="s">
        <v>3</v>
      </c>
      <c r="V40" t="s">
        <v>3</v>
      </c>
      <c r="W40" t="s">
        <v>3</v>
      </c>
      <c r="X40" t="s">
        <v>3</v>
      </c>
      <c r="Y40" t="s">
        <v>3</v>
      </c>
      <c r="Z40" t="s">
        <v>3</v>
      </c>
      <c r="AA40" t="s">
        <v>3</v>
      </c>
      <c r="AB40" t="s">
        <v>3</v>
      </c>
      <c r="AC40" t="s">
        <v>3</v>
      </c>
      <c r="AD40" t="s">
        <v>3</v>
      </c>
      <c r="AE40" t="s">
        <v>3</v>
      </c>
      <c r="AF40" t="s">
        <v>3</v>
      </c>
      <c r="AG40" t="s">
        <v>3</v>
      </c>
      <c r="AH40" t="s">
        <v>3</v>
      </c>
      <c r="AI40" t="s">
        <v>3</v>
      </c>
      <c r="AJ40" t="s">
        <v>3</v>
      </c>
      <c r="AK40" t="s">
        <v>3</v>
      </c>
      <c r="AL40" t="s">
        <v>3</v>
      </c>
      <c r="AM40" t="s">
        <v>3</v>
      </c>
      <c r="AN40" t="s">
        <v>3</v>
      </c>
    </row>
    <row r="41" spans="1:40" s="51" customFormat="1" ht="12.6" thickTop="1">
      <c r="A41" s="69"/>
      <c r="B41" s="50" t="s">
        <v>55</v>
      </c>
      <c r="C41" s="51">
        <f>ROUND(AVERAGE(C3:C40)*100,2)</f>
        <v>79.180000000000007</v>
      </c>
      <c r="D41" s="51">
        <f t="shared" ref="D41:AJ41" si="1">ROUND(AVERAGE(D3:D40)*100,2)</f>
        <v>77.63</v>
      </c>
      <c r="E41" s="51">
        <f t="shared" si="1"/>
        <v>76.81</v>
      </c>
      <c r="F41" s="51">
        <f t="shared" si="1"/>
        <v>75.14</v>
      </c>
      <c r="G41" s="51">
        <f t="shared" si="1"/>
        <v>72.930000000000007</v>
      </c>
      <c r="H41" s="51">
        <f t="shared" si="1"/>
        <v>71.12</v>
      </c>
      <c r="I41" s="51">
        <f t="shared" si="1"/>
        <v>72.150000000000006</v>
      </c>
      <c r="J41" s="51">
        <f t="shared" si="1"/>
        <v>71.36</v>
      </c>
      <c r="K41" s="51">
        <f t="shared" si="1"/>
        <v>70.3</v>
      </c>
      <c r="L41" s="51">
        <f t="shared" si="1"/>
        <v>66.760000000000005</v>
      </c>
      <c r="M41" s="51">
        <f t="shared" si="1"/>
        <v>68.040000000000006</v>
      </c>
      <c r="N41" s="51">
        <f t="shared" si="1"/>
        <v>69.959999999999994</v>
      </c>
      <c r="O41" s="51">
        <f t="shared" si="1"/>
        <v>72.739999999999995</v>
      </c>
      <c r="P41" s="51">
        <f t="shared" si="1"/>
        <v>72.8</v>
      </c>
      <c r="Q41" s="51">
        <f t="shared" si="1"/>
        <v>73.06</v>
      </c>
      <c r="R41" s="51">
        <f t="shared" si="1"/>
        <v>69.31</v>
      </c>
      <c r="S41" s="51">
        <f t="shared" si="1"/>
        <v>72.150000000000006</v>
      </c>
      <c r="T41" s="51">
        <f t="shared" si="1"/>
        <v>70.64</v>
      </c>
      <c r="U41" s="51">
        <f t="shared" si="1"/>
        <v>66.77</v>
      </c>
      <c r="V41" s="51">
        <f t="shared" si="1"/>
        <v>68.31</v>
      </c>
      <c r="W41" s="51">
        <f t="shared" si="1"/>
        <v>71.19</v>
      </c>
      <c r="X41" s="51">
        <f t="shared" si="1"/>
        <v>77.34</v>
      </c>
      <c r="Y41" s="51">
        <f t="shared" si="1"/>
        <v>73.87</v>
      </c>
      <c r="Z41" s="51">
        <f t="shared" si="1"/>
        <v>75.430000000000007</v>
      </c>
      <c r="AA41" s="51">
        <f t="shared" si="1"/>
        <v>75.56</v>
      </c>
      <c r="AB41" s="51">
        <f t="shared" si="1"/>
        <v>75.31</v>
      </c>
      <c r="AC41" s="51">
        <f t="shared" si="1"/>
        <v>73.34</v>
      </c>
      <c r="AD41" s="51">
        <f t="shared" si="1"/>
        <v>73.62</v>
      </c>
      <c r="AE41" s="51">
        <f t="shared" si="1"/>
        <v>71.03</v>
      </c>
      <c r="AF41" s="51">
        <f t="shared" si="1"/>
        <v>71.84</v>
      </c>
      <c r="AG41" s="51">
        <f t="shared" si="1"/>
        <v>64.23</v>
      </c>
      <c r="AH41" s="51">
        <f t="shared" si="1"/>
        <v>70.540000000000006</v>
      </c>
      <c r="AI41" s="51">
        <f t="shared" si="1"/>
        <v>73.08</v>
      </c>
      <c r="AJ41" s="51">
        <f t="shared" si="1"/>
        <v>72.069999999999993</v>
      </c>
      <c r="AK41" s="51">
        <f>ROUND(AVERAGE(AK3:AK40)*100,2)</f>
        <v>64.3</v>
      </c>
      <c r="AL41" s="51">
        <f t="shared" ref="AL41" si="2">ROUND(AVERAGE(AL3:AL40)*100,2)</f>
        <v>74.22</v>
      </c>
      <c r="AM41" s="51">
        <f t="shared" ref="AM41" si="3">ROUND(AVERAGE(AM3:AM40)*100,2)</f>
        <v>78.42</v>
      </c>
      <c r="AN41" s="51">
        <f t="shared" ref="AN41" si="4">ROUND(AVERAGE(AN3:AN40)*100,2)</f>
        <v>78.88</v>
      </c>
    </row>
    <row r="42" spans="1:40">
      <c r="A42" s="69"/>
      <c r="B42" s="36" t="s">
        <v>142</v>
      </c>
      <c r="C42">
        <f>ROUND((STDEV(C3:C40)*100)/SQRT(C1),2)</f>
        <v>2.41</v>
      </c>
      <c r="D42">
        <f t="shared" ref="D42:AN42" si="5">ROUND((STDEV(D3:D40)*100)/SQRT(D1),2)</f>
        <v>2.69</v>
      </c>
      <c r="E42">
        <f t="shared" si="5"/>
        <v>2.62</v>
      </c>
      <c r="F42">
        <f t="shared" si="5"/>
        <v>2.66</v>
      </c>
      <c r="G42">
        <f t="shared" si="5"/>
        <v>2.8</v>
      </c>
      <c r="H42">
        <f t="shared" si="5"/>
        <v>2.69</v>
      </c>
      <c r="I42">
        <f t="shared" si="5"/>
        <v>2.44</v>
      </c>
      <c r="J42">
        <f t="shared" si="5"/>
        <v>2.61</v>
      </c>
      <c r="K42">
        <f t="shared" si="5"/>
        <v>2.76</v>
      </c>
      <c r="L42">
        <f t="shared" si="5"/>
        <v>3.06</v>
      </c>
      <c r="M42">
        <f t="shared" si="5"/>
        <v>3.36</v>
      </c>
      <c r="N42">
        <f t="shared" si="5"/>
        <v>3.2</v>
      </c>
      <c r="O42">
        <f t="shared" si="5"/>
        <v>3.47</v>
      </c>
      <c r="P42">
        <f t="shared" si="5"/>
        <v>3.61</v>
      </c>
      <c r="Q42">
        <f t="shared" si="5"/>
        <v>3.63</v>
      </c>
      <c r="R42">
        <f t="shared" si="5"/>
        <v>3.07</v>
      </c>
      <c r="S42">
        <f t="shared" si="5"/>
        <v>2.63</v>
      </c>
      <c r="T42">
        <f t="shared" si="5"/>
        <v>3.46</v>
      </c>
      <c r="U42">
        <f t="shared" si="5"/>
        <v>4.4400000000000004</v>
      </c>
      <c r="V42">
        <f t="shared" si="5"/>
        <v>4.78</v>
      </c>
      <c r="W42">
        <f t="shared" si="5"/>
        <v>4.71</v>
      </c>
      <c r="X42">
        <f t="shared" si="5"/>
        <v>4.1900000000000004</v>
      </c>
      <c r="Y42">
        <f t="shared" si="5"/>
        <v>4.58</v>
      </c>
      <c r="Z42">
        <f t="shared" si="5"/>
        <v>3.65</v>
      </c>
      <c r="AA42">
        <f t="shared" si="5"/>
        <v>3.4</v>
      </c>
      <c r="AB42">
        <f t="shared" si="5"/>
        <v>4.72</v>
      </c>
      <c r="AC42">
        <f t="shared" si="5"/>
        <v>4.79</v>
      </c>
      <c r="AD42">
        <f t="shared" si="5"/>
        <v>5.84</v>
      </c>
      <c r="AE42">
        <f t="shared" si="5"/>
        <v>8.94</v>
      </c>
      <c r="AF42">
        <f t="shared" si="5"/>
        <v>7.39</v>
      </c>
      <c r="AG42">
        <f t="shared" si="5"/>
        <v>6.64</v>
      </c>
      <c r="AH42">
        <f t="shared" si="5"/>
        <v>5.13</v>
      </c>
      <c r="AI42">
        <f t="shared" si="5"/>
        <v>6.83</v>
      </c>
      <c r="AJ42">
        <f t="shared" si="5"/>
        <v>5.93</v>
      </c>
      <c r="AK42">
        <f t="shared" si="5"/>
        <v>11.45</v>
      </c>
      <c r="AL42">
        <f t="shared" si="5"/>
        <v>10.71</v>
      </c>
      <c r="AM42">
        <f>ROUND((STDEV(AM3:AM40)*100)/SQRT(AM1),2)</f>
        <v>9.5399999999999991</v>
      </c>
      <c r="AN42">
        <f t="shared" si="5"/>
        <v>9.34</v>
      </c>
    </row>
    <row r="43" spans="1:40">
      <c r="A43" s="69"/>
    </row>
    <row r="44" spans="1:40" s="48" customFormat="1">
      <c r="A44" s="69"/>
      <c r="C44" s="49" t="s">
        <v>151</v>
      </c>
    </row>
    <row r="45" spans="1:40">
      <c r="A45" s="69"/>
      <c r="B45">
        <v>1</v>
      </c>
      <c r="C45">
        <v>0.93700159489633195</v>
      </c>
      <c r="D45">
        <v>0.93664084453558105</v>
      </c>
      <c r="E45">
        <v>0.817821067821068</v>
      </c>
      <c r="F45">
        <v>0.64033189033188997</v>
      </c>
      <c r="G45">
        <v>0.45129870129870098</v>
      </c>
      <c r="H45">
        <v>0.39466089466089499</v>
      </c>
      <c r="I45">
        <v>0.43427128427128397</v>
      </c>
      <c r="J45">
        <v>0.51760461760461796</v>
      </c>
      <c r="K45">
        <v>0.55909090909090897</v>
      </c>
      <c r="L45">
        <v>0.54545454545454497</v>
      </c>
      <c r="M45">
        <v>0.52272727272727304</v>
      </c>
      <c r="N45">
        <v>0.52272727272727304</v>
      </c>
      <c r="O45" t="s">
        <v>3</v>
      </c>
      <c r="P45" t="s">
        <v>3</v>
      </c>
      <c r="Q45" t="s">
        <v>3</v>
      </c>
      <c r="R45" t="s">
        <v>3</v>
      </c>
      <c r="S45" t="s">
        <v>3</v>
      </c>
      <c r="T45" t="s">
        <v>3</v>
      </c>
      <c r="U45" t="s">
        <v>3</v>
      </c>
      <c r="V45" t="s">
        <v>3</v>
      </c>
      <c r="W45" t="s">
        <v>3</v>
      </c>
      <c r="X45" t="s">
        <v>3</v>
      </c>
      <c r="Y45" t="s">
        <v>3</v>
      </c>
      <c r="Z45" t="s">
        <v>3</v>
      </c>
      <c r="AA45" t="s">
        <v>3</v>
      </c>
      <c r="AB45" t="s">
        <v>3</v>
      </c>
      <c r="AC45" t="s">
        <v>3</v>
      </c>
      <c r="AD45" t="s">
        <v>3</v>
      </c>
      <c r="AE45" t="s">
        <v>3</v>
      </c>
      <c r="AF45" t="s">
        <v>3</v>
      </c>
      <c r="AG45" t="s">
        <v>3</v>
      </c>
      <c r="AH45" t="s">
        <v>3</v>
      </c>
      <c r="AI45" t="s">
        <v>3</v>
      </c>
      <c r="AJ45" t="s">
        <v>3</v>
      </c>
      <c r="AK45" t="s">
        <v>3</v>
      </c>
      <c r="AL45" t="s">
        <v>3</v>
      </c>
      <c r="AM45" t="s">
        <v>3</v>
      </c>
      <c r="AN45" t="s">
        <v>3</v>
      </c>
    </row>
    <row r="46" spans="1:40">
      <c r="A46" s="69"/>
      <c r="B46">
        <f>B45+1</f>
        <v>2</v>
      </c>
      <c r="C46">
        <v>0.85582010582010604</v>
      </c>
      <c r="D46">
        <v>0.79403768534203301</v>
      </c>
      <c r="E46">
        <v>0.732731037078863</v>
      </c>
      <c r="F46">
        <v>0.63029361942405404</v>
      </c>
      <c r="G46">
        <v>0.60116694899303602</v>
      </c>
      <c r="H46">
        <v>0.500658761528327</v>
      </c>
      <c r="I46">
        <v>0.51976284584980204</v>
      </c>
      <c r="J46">
        <v>0.408552705227897</v>
      </c>
      <c r="K46">
        <v>0.41211776761648899</v>
      </c>
      <c r="L46">
        <v>0.53497679264942699</v>
      </c>
      <c r="M46">
        <v>0.57152151478440305</v>
      </c>
      <c r="N46">
        <v>0.685926773455378</v>
      </c>
      <c r="O46">
        <v>0.48054919908466798</v>
      </c>
      <c r="P46" t="s">
        <v>3</v>
      </c>
      <c r="Q46" t="s">
        <v>3</v>
      </c>
      <c r="R46" t="s">
        <v>3</v>
      </c>
      <c r="S46" t="s">
        <v>3</v>
      </c>
      <c r="T46" t="s">
        <v>3</v>
      </c>
      <c r="U46" t="s">
        <v>3</v>
      </c>
      <c r="V46" t="s">
        <v>3</v>
      </c>
      <c r="W46" t="s">
        <v>3</v>
      </c>
      <c r="X46" t="s">
        <v>3</v>
      </c>
      <c r="Y46" t="s">
        <v>3</v>
      </c>
      <c r="Z46" t="s">
        <v>3</v>
      </c>
      <c r="AA46" t="s">
        <v>3</v>
      </c>
      <c r="AB46" t="s">
        <v>3</v>
      </c>
      <c r="AC46" t="s">
        <v>3</v>
      </c>
      <c r="AD46" t="s">
        <v>3</v>
      </c>
      <c r="AE46" t="s">
        <v>3</v>
      </c>
      <c r="AF46" t="s">
        <v>3</v>
      </c>
      <c r="AG46" t="s">
        <v>3</v>
      </c>
      <c r="AH46" t="s">
        <v>3</v>
      </c>
      <c r="AI46" t="s">
        <v>3</v>
      </c>
      <c r="AJ46" t="s">
        <v>3</v>
      </c>
      <c r="AK46" t="s">
        <v>3</v>
      </c>
      <c r="AL46" t="s">
        <v>3</v>
      </c>
      <c r="AM46" t="s">
        <v>3</v>
      </c>
      <c r="AN46" t="s">
        <v>3</v>
      </c>
    </row>
    <row r="47" spans="1:40">
      <c r="A47" s="69"/>
      <c r="B47">
        <f t="shared" ref="B47:B81" si="6">B46+1</f>
        <v>3</v>
      </c>
      <c r="C47">
        <v>0.623188405797101</v>
      </c>
      <c r="D47">
        <v>0.57040080438249796</v>
      </c>
      <c r="E47">
        <v>0.43041397961306399</v>
      </c>
      <c r="F47">
        <v>0.42119131821648997</v>
      </c>
      <c r="G47">
        <v>0.29479578392621902</v>
      </c>
      <c r="H47">
        <v>0.27536231884057999</v>
      </c>
      <c r="I47">
        <v>0.41501976284585002</v>
      </c>
      <c r="J47">
        <v>0.51218708827404502</v>
      </c>
      <c r="K47">
        <v>0.471343873517787</v>
      </c>
      <c r="L47">
        <v>0.30484189723320199</v>
      </c>
      <c r="M47">
        <v>0.18181818181818199</v>
      </c>
      <c r="N47" t="s">
        <v>3</v>
      </c>
      <c r="O47" t="s">
        <v>3</v>
      </c>
      <c r="P47" t="s">
        <v>3</v>
      </c>
      <c r="Q47" t="s">
        <v>3</v>
      </c>
      <c r="R47" t="s">
        <v>3</v>
      </c>
      <c r="S47" t="s">
        <v>3</v>
      </c>
      <c r="T47" t="s">
        <v>3</v>
      </c>
      <c r="U47" t="s">
        <v>3</v>
      </c>
      <c r="V47" t="s">
        <v>3</v>
      </c>
      <c r="W47" t="s">
        <v>3</v>
      </c>
      <c r="X47" t="s">
        <v>3</v>
      </c>
      <c r="Y47" t="s">
        <v>3</v>
      </c>
      <c r="Z47" t="s">
        <v>3</v>
      </c>
      <c r="AA47" t="s">
        <v>3</v>
      </c>
      <c r="AB47" t="s">
        <v>3</v>
      </c>
      <c r="AC47" t="s">
        <v>3</v>
      </c>
      <c r="AD47" t="s">
        <v>3</v>
      </c>
      <c r="AE47" t="s">
        <v>3</v>
      </c>
      <c r="AF47" t="s">
        <v>3</v>
      </c>
      <c r="AG47" t="s">
        <v>3</v>
      </c>
      <c r="AH47" t="s">
        <v>3</v>
      </c>
      <c r="AI47" t="s">
        <v>3</v>
      </c>
      <c r="AJ47" t="s">
        <v>3</v>
      </c>
      <c r="AK47" t="s">
        <v>3</v>
      </c>
      <c r="AL47" t="s">
        <v>3</v>
      </c>
      <c r="AM47" t="s">
        <v>3</v>
      </c>
      <c r="AN47" t="s">
        <v>3</v>
      </c>
    </row>
    <row r="48" spans="1:40">
      <c r="A48" s="69"/>
      <c r="B48">
        <f t="shared" si="6"/>
        <v>4</v>
      </c>
      <c r="C48">
        <v>0.67304625199362</v>
      </c>
      <c r="D48">
        <v>0.67304625199362</v>
      </c>
      <c r="E48">
        <v>0.56032460831222397</v>
      </c>
      <c r="F48">
        <v>0.59576121118303804</v>
      </c>
      <c r="G48">
        <v>0.57086943629126297</v>
      </c>
      <c r="H48">
        <v>0.67793671018785395</v>
      </c>
      <c r="I48">
        <v>0.63070926657883197</v>
      </c>
      <c r="J48">
        <v>0.71126639061421704</v>
      </c>
      <c r="K48">
        <v>0.617425810904072</v>
      </c>
      <c r="L48">
        <v>0.53452898550724603</v>
      </c>
      <c r="M48">
        <v>0.33163043478260901</v>
      </c>
      <c r="N48">
        <v>0.348780193236715</v>
      </c>
      <c r="O48">
        <v>0.39920948616600799</v>
      </c>
      <c r="P48">
        <v>0.45718050065876198</v>
      </c>
      <c r="Q48">
        <v>0.43214756258234499</v>
      </c>
      <c r="R48">
        <v>0.375494071146245</v>
      </c>
      <c r="S48">
        <v>0.35968379446640297</v>
      </c>
      <c r="T48" t="s">
        <v>3</v>
      </c>
      <c r="U48" t="s">
        <v>3</v>
      </c>
      <c r="V48" t="s">
        <v>3</v>
      </c>
      <c r="W48" t="s">
        <v>3</v>
      </c>
      <c r="X48" t="s">
        <v>3</v>
      </c>
      <c r="Y48" t="s">
        <v>3</v>
      </c>
      <c r="Z48" t="s">
        <v>3</v>
      </c>
      <c r="AA48" t="s">
        <v>3</v>
      </c>
      <c r="AB48" t="s">
        <v>3</v>
      </c>
      <c r="AC48" t="s">
        <v>3</v>
      </c>
      <c r="AD48" t="s">
        <v>3</v>
      </c>
      <c r="AE48" t="s">
        <v>3</v>
      </c>
      <c r="AF48" t="s">
        <v>3</v>
      </c>
      <c r="AG48" t="s">
        <v>3</v>
      </c>
      <c r="AH48" t="s">
        <v>3</v>
      </c>
      <c r="AI48" t="s">
        <v>3</v>
      </c>
      <c r="AJ48" t="s">
        <v>3</v>
      </c>
      <c r="AK48" t="s">
        <v>3</v>
      </c>
      <c r="AL48" t="s">
        <v>3</v>
      </c>
      <c r="AM48" t="s">
        <v>3</v>
      </c>
      <c r="AN48" t="s">
        <v>3</v>
      </c>
    </row>
    <row r="49" spans="1:40">
      <c r="A49" s="69"/>
      <c r="B49">
        <f t="shared" si="6"/>
        <v>5</v>
      </c>
      <c r="C49">
        <v>0.543333333333333</v>
      </c>
      <c r="D49">
        <v>0.51564102564102599</v>
      </c>
      <c r="E49">
        <v>0.41788461538461502</v>
      </c>
      <c r="F49">
        <v>0.32967948717948697</v>
      </c>
      <c r="G49">
        <v>0.39583333333333298</v>
      </c>
      <c r="H49">
        <v>0.50179487179487203</v>
      </c>
      <c r="I49">
        <v>0.45897435897435901</v>
      </c>
      <c r="J49">
        <v>0.38</v>
      </c>
      <c r="K49">
        <v>0.38405308142150202</v>
      </c>
      <c r="L49">
        <v>0.55434293649396604</v>
      </c>
      <c r="M49">
        <v>0.52429327600952302</v>
      </c>
      <c r="N49">
        <v>0.52766798418972305</v>
      </c>
      <c r="O49">
        <v>0.29446640316205502</v>
      </c>
      <c r="P49" t="s">
        <v>3</v>
      </c>
      <c r="Q49" t="s">
        <v>3</v>
      </c>
      <c r="R49" t="s">
        <v>3</v>
      </c>
      <c r="S49" t="s">
        <v>3</v>
      </c>
      <c r="T49" t="s">
        <v>3</v>
      </c>
      <c r="U49" t="s">
        <v>3</v>
      </c>
      <c r="V49" t="s">
        <v>3</v>
      </c>
      <c r="W49" t="s">
        <v>3</v>
      </c>
      <c r="X49" t="s">
        <v>3</v>
      </c>
      <c r="Y49" t="s">
        <v>3</v>
      </c>
      <c r="Z49" t="s">
        <v>3</v>
      </c>
      <c r="AA49" t="s">
        <v>3</v>
      </c>
      <c r="AB49" t="s">
        <v>3</v>
      </c>
      <c r="AC49" t="s">
        <v>3</v>
      </c>
      <c r="AD49" t="s">
        <v>3</v>
      </c>
      <c r="AE49" t="s">
        <v>3</v>
      </c>
      <c r="AF49" t="s">
        <v>3</v>
      </c>
      <c r="AG49" t="s">
        <v>3</v>
      </c>
      <c r="AH49" t="s">
        <v>3</v>
      </c>
      <c r="AI49" t="s">
        <v>3</v>
      </c>
      <c r="AJ49" t="s">
        <v>3</v>
      </c>
      <c r="AK49" t="s">
        <v>3</v>
      </c>
      <c r="AL49" t="s">
        <v>3</v>
      </c>
      <c r="AM49" t="s">
        <v>3</v>
      </c>
      <c r="AN49" t="s">
        <v>3</v>
      </c>
    </row>
    <row r="50" spans="1:40">
      <c r="A50" s="69"/>
      <c r="B50">
        <f t="shared" si="6"/>
        <v>6</v>
      </c>
      <c r="C50">
        <v>1</v>
      </c>
      <c r="D50">
        <v>1</v>
      </c>
      <c r="E50">
        <v>0.97619047619047605</v>
      </c>
      <c r="F50">
        <v>0.97619047619047605</v>
      </c>
      <c r="G50">
        <v>0.93073593073593097</v>
      </c>
      <c r="H50">
        <v>0.89657444005270104</v>
      </c>
      <c r="I50">
        <v>0.89657444005270104</v>
      </c>
      <c r="J50">
        <v>0.802795031055901</v>
      </c>
      <c r="K50">
        <v>0.72236024844720503</v>
      </c>
      <c r="L50">
        <v>0.56516327875023498</v>
      </c>
      <c r="M50">
        <v>0.57560935441370198</v>
      </c>
      <c r="N50">
        <v>0.69814213564213601</v>
      </c>
      <c r="O50">
        <v>0.645620435262379</v>
      </c>
      <c r="P50">
        <v>0.58790037754232105</v>
      </c>
      <c r="Q50">
        <v>0.46148090329676</v>
      </c>
      <c r="R50">
        <v>0.54241169458560801</v>
      </c>
      <c r="S50">
        <v>0.51920096101681801</v>
      </c>
      <c r="T50">
        <v>0.47498551462745803</v>
      </c>
      <c r="U50">
        <v>0.46148090329676</v>
      </c>
      <c r="V50">
        <v>0.54241169458560801</v>
      </c>
      <c r="W50">
        <v>0.59337944664031606</v>
      </c>
      <c r="X50">
        <v>0.61363636363636398</v>
      </c>
      <c r="Y50" t="s">
        <v>3</v>
      </c>
      <c r="Z50" t="s">
        <v>3</v>
      </c>
      <c r="AA50" t="s">
        <v>3</v>
      </c>
      <c r="AB50" t="s">
        <v>3</v>
      </c>
      <c r="AC50" t="s">
        <v>3</v>
      </c>
      <c r="AD50" t="s">
        <v>3</v>
      </c>
      <c r="AE50" t="s">
        <v>3</v>
      </c>
      <c r="AF50" t="s">
        <v>3</v>
      </c>
      <c r="AG50" t="s">
        <v>3</v>
      </c>
      <c r="AH50" t="s">
        <v>3</v>
      </c>
      <c r="AI50" t="s">
        <v>3</v>
      </c>
      <c r="AJ50" t="s">
        <v>3</v>
      </c>
      <c r="AK50" t="s">
        <v>3</v>
      </c>
      <c r="AL50" t="s">
        <v>3</v>
      </c>
      <c r="AM50" t="s">
        <v>3</v>
      </c>
      <c r="AN50" t="s">
        <v>3</v>
      </c>
    </row>
    <row r="51" spans="1:40">
      <c r="A51" s="69"/>
      <c r="B51">
        <f t="shared" si="6"/>
        <v>7</v>
      </c>
      <c r="C51">
        <v>0.63617267997702798</v>
      </c>
      <c r="D51">
        <v>0.80950601331036098</v>
      </c>
      <c r="E51">
        <v>0.73754498425551096</v>
      </c>
      <c r="F51">
        <v>0.78464912280701804</v>
      </c>
      <c r="G51">
        <v>0.69443173150267001</v>
      </c>
      <c r="H51">
        <v>0.65671243325705597</v>
      </c>
      <c r="I51">
        <v>0.64881769641495102</v>
      </c>
      <c r="J51">
        <v>0.59684394552815601</v>
      </c>
      <c r="K51">
        <v>0.75026917526917503</v>
      </c>
      <c r="L51">
        <v>0.72649572649572702</v>
      </c>
      <c r="M51">
        <v>0.68975468975469001</v>
      </c>
      <c r="N51">
        <v>0.55844155844155796</v>
      </c>
      <c r="O51">
        <v>0.46320346320346301</v>
      </c>
      <c r="P51" t="s">
        <v>3</v>
      </c>
      <c r="Q51" t="s">
        <v>3</v>
      </c>
      <c r="R51" t="s">
        <v>3</v>
      </c>
      <c r="S51" t="s">
        <v>3</v>
      </c>
      <c r="T51" t="s">
        <v>3</v>
      </c>
      <c r="U51" t="s">
        <v>3</v>
      </c>
      <c r="V51" t="s">
        <v>3</v>
      </c>
      <c r="W51" t="s">
        <v>3</v>
      </c>
      <c r="X51" t="s">
        <v>3</v>
      </c>
      <c r="Y51" t="s">
        <v>3</v>
      </c>
      <c r="Z51" t="s">
        <v>3</v>
      </c>
      <c r="AA51" t="s">
        <v>3</v>
      </c>
      <c r="AB51" t="s">
        <v>3</v>
      </c>
      <c r="AC51" t="s">
        <v>3</v>
      </c>
      <c r="AD51" t="s">
        <v>3</v>
      </c>
      <c r="AE51" t="s">
        <v>3</v>
      </c>
      <c r="AF51" t="s">
        <v>3</v>
      </c>
      <c r="AG51" t="s">
        <v>3</v>
      </c>
      <c r="AH51" t="s">
        <v>3</v>
      </c>
      <c r="AI51" t="s">
        <v>3</v>
      </c>
      <c r="AJ51" t="s">
        <v>3</v>
      </c>
      <c r="AK51" t="s">
        <v>3</v>
      </c>
      <c r="AL51" t="s">
        <v>3</v>
      </c>
      <c r="AM51" t="s">
        <v>3</v>
      </c>
      <c r="AN51" t="s">
        <v>3</v>
      </c>
    </row>
    <row r="52" spans="1:40">
      <c r="A52" s="69"/>
      <c r="B52">
        <f t="shared" si="6"/>
        <v>8</v>
      </c>
      <c r="C52">
        <v>0.47410255274705398</v>
      </c>
      <c r="D52">
        <v>0.49052091699150502</v>
      </c>
      <c r="E52">
        <v>0.40444033091091902</v>
      </c>
      <c r="F52">
        <v>0.44230769230769201</v>
      </c>
      <c r="G52">
        <v>0.42555555555555602</v>
      </c>
      <c r="H52">
        <v>0.45760683760683801</v>
      </c>
      <c r="I52">
        <v>0.46401709401709401</v>
      </c>
      <c r="J52">
        <v>0.36538461538461497</v>
      </c>
      <c r="K52">
        <v>0.295940170940171</v>
      </c>
      <c r="L52">
        <v>0.23183760683760701</v>
      </c>
      <c r="M52">
        <v>0.26388888888888901</v>
      </c>
      <c r="N52">
        <v>0.18589743589743599</v>
      </c>
      <c r="O52">
        <v>0.230490523968785</v>
      </c>
      <c r="P52">
        <v>0.202214452214452</v>
      </c>
      <c r="Q52">
        <v>0.39789196310935399</v>
      </c>
      <c r="R52">
        <v>0.43379446640316199</v>
      </c>
      <c r="S52">
        <v>0.625494071146245</v>
      </c>
      <c r="T52" t="s">
        <v>3</v>
      </c>
      <c r="U52" t="s">
        <v>3</v>
      </c>
      <c r="V52" t="s">
        <v>3</v>
      </c>
      <c r="W52" t="s">
        <v>3</v>
      </c>
      <c r="X52" t="s">
        <v>3</v>
      </c>
      <c r="Y52" t="s">
        <v>3</v>
      </c>
      <c r="Z52" t="s">
        <v>3</v>
      </c>
      <c r="AA52" t="s">
        <v>3</v>
      </c>
      <c r="AB52" t="s">
        <v>3</v>
      </c>
      <c r="AC52" t="s">
        <v>3</v>
      </c>
      <c r="AD52" t="s">
        <v>3</v>
      </c>
      <c r="AE52" t="s">
        <v>3</v>
      </c>
      <c r="AF52" t="s">
        <v>3</v>
      </c>
      <c r="AG52" t="s">
        <v>3</v>
      </c>
      <c r="AH52" t="s">
        <v>3</v>
      </c>
      <c r="AI52" t="s">
        <v>3</v>
      </c>
      <c r="AJ52" t="s">
        <v>3</v>
      </c>
      <c r="AK52" t="s">
        <v>3</v>
      </c>
      <c r="AL52" t="s">
        <v>3</v>
      </c>
      <c r="AM52" t="s">
        <v>3</v>
      </c>
      <c r="AN52" t="s">
        <v>3</v>
      </c>
    </row>
    <row r="53" spans="1:40">
      <c r="A53" s="69"/>
      <c r="B53">
        <f t="shared" si="6"/>
        <v>9</v>
      </c>
      <c r="C53">
        <v>0.78787878787878796</v>
      </c>
      <c r="D53">
        <v>0.78787878787878796</v>
      </c>
      <c r="E53">
        <v>0.76778656126482203</v>
      </c>
      <c r="F53">
        <v>0.59354413702239806</v>
      </c>
      <c r="G53">
        <v>0.41172595520421601</v>
      </c>
      <c r="H53">
        <v>0.30303030303030298</v>
      </c>
      <c r="I53">
        <v>0.48484848484848497</v>
      </c>
      <c r="J53">
        <v>0.61956521739130399</v>
      </c>
      <c r="K53">
        <v>0.67934782608695699</v>
      </c>
      <c r="L53">
        <v>0.60869565217391297</v>
      </c>
      <c r="M53" t="s">
        <v>3</v>
      </c>
      <c r="N53" t="s">
        <v>3</v>
      </c>
      <c r="O53" t="s">
        <v>3</v>
      </c>
      <c r="P53" t="s">
        <v>3</v>
      </c>
      <c r="Q53" t="s">
        <v>3</v>
      </c>
      <c r="R53" t="s">
        <v>3</v>
      </c>
      <c r="S53" t="s">
        <v>3</v>
      </c>
      <c r="T53" t="s">
        <v>3</v>
      </c>
      <c r="U53" t="s">
        <v>3</v>
      </c>
      <c r="V53" t="s">
        <v>3</v>
      </c>
      <c r="W53" t="s">
        <v>3</v>
      </c>
      <c r="X53" t="s">
        <v>3</v>
      </c>
      <c r="Y53" t="s">
        <v>3</v>
      </c>
      <c r="Z53" t="s">
        <v>3</v>
      </c>
      <c r="AA53" t="s">
        <v>3</v>
      </c>
      <c r="AB53" t="s">
        <v>3</v>
      </c>
      <c r="AC53" t="s">
        <v>3</v>
      </c>
      <c r="AD53" t="s">
        <v>3</v>
      </c>
      <c r="AE53" t="s">
        <v>3</v>
      </c>
      <c r="AF53" t="s">
        <v>3</v>
      </c>
      <c r="AG53" t="s">
        <v>3</v>
      </c>
      <c r="AH53" t="s">
        <v>3</v>
      </c>
      <c r="AI53" t="s">
        <v>3</v>
      </c>
      <c r="AJ53" t="s">
        <v>3</v>
      </c>
      <c r="AK53" t="s">
        <v>3</v>
      </c>
      <c r="AL53" t="s">
        <v>3</v>
      </c>
      <c r="AM53" t="s">
        <v>3</v>
      </c>
      <c r="AN53" t="s">
        <v>3</v>
      </c>
    </row>
    <row r="54" spans="1:40">
      <c r="A54" s="69"/>
      <c r="B54">
        <f t="shared" si="6"/>
        <v>10</v>
      </c>
      <c r="C54">
        <v>0.45217391304347798</v>
      </c>
      <c r="D54">
        <v>0.47068511198946</v>
      </c>
      <c r="E54">
        <v>0.47793148880105402</v>
      </c>
      <c r="F54">
        <v>0.45619235836627098</v>
      </c>
      <c r="G54">
        <v>0.42028985507246402</v>
      </c>
      <c r="H54">
        <v>0.42028985507246402</v>
      </c>
      <c r="I54">
        <v>0.43379446640316199</v>
      </c>
      <c r="J54">
        <v>0.446216826651609</v>
      </c>
      <c r="K54">
        <v>0.43019480519480502</v>
      </c>
      <c r="L54">
        <v>0.42857142857142899</v>
      </c>
      <c r="M54" t="s">
        <v>3</v>
      </c>
      <c r="N54" t="s">
        <v>3</v>
      </c>
      <c r="O54" t="s">
        <v>3</v>
      </c>
      <c r="P54" t="s">
        <v>3</v>
      </c>
      <c r="Q54" t="s">
        <v>3</v>
      </c>
      <c r="R54" t="s">
        <v>3</v>
      </c>
      <c r="S54" t="s">
        <v>3</v>
      </c>
      <c r="T54" t="s">
        <v>3</v>
      </c>
      <c r="U54" t="s">
        <v>3</v>
      </c>
      <c r="V54" t="s">
        <v>3</v>
      </c>
      <c r="W54" t="s">
        <v>3</v>
      </c>
      <c r="X54" t="s">
        <v>3</v>
      </c>
      <c r="Y54" t="s">
        <v>3</v>
      </c>
      <c r="Z54" t="s">
        <v>3</v>
      </c>
      <c r="AA54" t="s">
        <v>3</v>
      </c>
      <c r="AB54" t="s">
        <v>3</v>
      </c>
      <c r="AC54" t="s">
        <v>3</v>
      </c>
      <c r="AD54" t="s">
        <v>3</v>
      </c>
      <c r="AE54" t="s">
        <v>3</v>
      </c>
      <c r="AF54" t="s">
        <v>3</v>
      </c>
      <c r="AG54" t="s">
        <v>3</v>
      </c>
      <c r="AH54" t="s">
        <v>3</v>
      </c>
      <c r="AI54" t="s">
        <v>3</v>
      </c>
      <c r="AJ54" t="s">
        <v>3</v>
      </c>
      <c r="AK54" t="s">
        <v>3</v>
      </c>
      <c r="AL54" t="s">
        <v>3</v>
      </c>
      <c r="AM54" t="s">
        <v>3</v>
      </c>
      <c r="AN54" t="s">
        <v>3</v>
      </c>
    </row>
    <row r="55" spans="1:40">
      <c r="A55" s="69"/>
      <c r="B55">
        <f t="shared" si="6"/>
        <v>11</v>
      </c>
      <c r="C55">
        <v>0.88727858293075701</v>
      </c>
      <c r="D55">
        <v>0.93075684380032198</v>
      </c>
      <c r="E55">
        <v>0.91304347826086996</v>
      </c>
      <c r="F55">
        <v>0.89510006901311301</v>
      </c>
      <c r="G55">
        <v>0.92408557625948895</v>
      </c>
      <c r="H55">
        <v>0.96031746031746001</v>
      </c>
      <c r="I55">
        <v>0.97499999999999998</v>
      </c>
      <c r="J55">
        <v>0.97499999999999998</v>
      </c>
      <c r="K55">
        <v>0.96622807017543899</v>
      </c>
      <c r="L55">
        <v>0.983981693363844</v>
      </c>
      <c r="M55">
        <v>0.983981693363844</v>
      </c>
      <c r="N55">
        <v>0.95487483530961803</v>
      </c>
      <c r="O55">
        <v>0.93434343434343403</v>
      </c>
      <c r="P55">
        <v>0.93434343434343403</v>
      </c>
      <c r="Q55">
        <v>0.95555555555555605</v>
      </c>
      <c r="R55">
        <v>0.94667519181585702</v>
      </c>
      <c r="S55">
        <v>0.91889741403807901</v>
      </c>
      <c r="T55">
        <v>0.93556408070474595</v>
      </c>
      <c r="U55">
        <v>0.95555555555555605</v>
      </c>
      <c r="V55">
        <v>0.94667519181585702</v>
      </c>
      <c r="W55">
        <v>0.92001278772378503</v>
      </c>
      <c r="X55">
        <v>0.89002557544756999</v>
      </c>
      <c r="Y55" t="s">
        <v>3</v>
      </c>
      <c r="Z55" t="s">
        <v>3</v>
      </c>
      <c r="AA55" t="s">
        <v>3</v>
      </c>
      <c r="AB55" t="s">
        <v>3</v>
      </c>
      <c r="AC55" t="s">
        <v>3</v>
      </c>
      <c r="AD55" t="s">
        <v>3</v>
      </c>
      <c r="AE55" t="s">
        <v>3</v>
      </c>
      <c r="AF55" t="s">
        <v>3</v>
      </c>
      <c r="AG55" t="s">
        <v>3</v>
      </c>
      <c r="AH55" t="s">
        <v>3</v>
      </c>
      <c r="AI55" t="s">
        <v>3</v>
      </c>
      <c r="AJ55" t="s">
        <v>3</v>
      </c>
      <c r="AK55" t="s">
        <v>3</v>
      </c>
      <c r="AL55" t="s">
        <v>3</v>
      </c>
      <c r="AM55" t="s">
        <v>3</v>
      </c>
      <c r="AN55" t="s">
        <v>3</v>
      </c>
    </row>
    <row r="56" spans="1:40">
      <c r="A56" s="69"/>
      <c r="B56">
        <f t="shared" si="6"/>
        <v>12</v>
      </c>
      <c r="C56">
        <v>1</v>
      </c>
      <c r="D56">
        <v>0.98550724637681197</v>
      </c>
      <c r="E56">
        <v>0.97068511198945995</v>
      </c>
      <c r="F56">
        <v>0.91858021205847296</v>
      </c>
      <c r="G56">
        <v>0.817130936696154</v>
      </c>
      <c r="H56">
        <v>0.66287094547964098</v>
      </c>
      <c r="I56">
        <v>0.50483091787439605</v>
      </c>
      <c r="J56">
        <v>0.55141476880607299</v>
      </c>
      <c r="K56">
        <v>0.53933747412008304</v>
      </c>
      <c r="L56">
        <v>0.57523997741388999</v>
      </c>
      <c r="M56">
        <v>0.36429512516468998</v>
      </c>
      <c r="N56">
        <v>0.33560606060606102</v>
      </c>
      <c r="O56">
        <v>0.235526315789474</v>
      </c>
      <c r="P56">
        <v>0.29199681791214999</v>
      </c>
      <c r="Q56">
        <v>0.31343950565918499</v>
      </c>
      <c r="R56">
        <v>0.299882886839409</v>
      </c>
      <c r="S56">
        <v>0.24939324596075199</v>
      </c>
      <c r="T56">
        <v>0.21396651488184701</v>
      </c>
      <c r="U56">
        <v>0.31343950565918499</v>
      </c>
      <c r="V56">
        <v>0.299882886839409</v>
      </c>
      <c r="W56">
        <v>0.28557312252964401</v>
      </c>
      <c r="X56">
        <v>0.13636363636363599</v>
      </c>
      <c r="Y56" t="s">
        <v>3</v>
      </c>
      <c r="Z56" t="s">
        <v>3</v>
      </c>
      <c r="AA56" t="s">
        <v>3</v>
      </c>
      <c r="AB56" t="s">
        <v>3</v>
      </c>
      <c r="AC56" t="s">
        <v>3</v>
      </c>
      <c r="AD56" t="s">
        <v>3</v>
      </c>
      <c r="AE56" t="s">
        <v>3</v>
      </c>
      <c r="AF56" t="s">
        <v>3</v>
      </c>
      <c r="AG56" t="s">
        <v>3</v>
      </c>
      <c r="AH56" t="s">
        <v>3</v>
      </c>
      <c r="AI56" t="s">
        <v>3</v>
      </c>
      <c r="AJ56" t="s">
        <v>3</v>
      </c>
      <c r="AK56" t="s">
        <v>3</v>
      </c>
      <c r="AL56" t="s">
        <v>3</v>
      </c>
      <c r="AM56" t="s">
        <v>3</v>
      </c>
      <c r="AN56" t="s">
        <v>3</v>
      </c>
    </row>
    <row r="57" spans="1:40">
      <c r="A57" s="69"/>
      <c r="B57">
        <f t="shared" si="6"/>
        <v>13</v>
      </c>
      <c r="C57">
        <v>0.58147342995169105</v>
      </c>
      <c r="D57">
        <v>0.44414458595618</v>
      </c>
      <c r="E57">
        <v>0.49486922363733998</v>
      </c>
      <c r="F57">
        <v>0.53418272478150397</v>
      </c>
      <c r="G57">
        <v>0.608754676546439</v>
      </c>
      <c r="H57">
        <v>0.51575950746431298</v>
      </c>
      <c r="I57">
        <v>0.67129417747266695</v>
      </c>
      <c r="J57">
        <v>0.612146307798482</v>
      </c>
      <c r="K57">
        <v>0.49439268461007602</v>
      </c>
      <c r="L57">
        <v>0.42058316080055203</v>
      </c>
      <c r="M57">
        <v>0.419068009285401</v>
      </c>
      <c r="N57">
        <v>0.63038350538350496</v>
      </c>
      <c r="O57">
        <v>0.65272827662533595</v>
      </c>
      <c r="P57">
        <v>0.62085833497278498</v>
      </c>
      <c r="Q57">
        <v>0.45848766470737801</v>
      </c>
      <c r="R57">
        <v>0.43481439105008901</v>
      </c>
      <c r="S57">
        <v>0.57732646834477497</v>
      </c>
      <c r="T57">
        <v>0.53676673567977895</v>
      </c>
      <c r="U57">
        <v>0.61426482873851296</v>
      </c>
      <c r="V57">
        <v>0.43327637275005698</v>
      </c>
      <c r="W57">
        <v>0.63465481886534503</v>
      </c>
      <c r="X57">
        <v>0.68695745044429302</v>
      </c>
      <c r="Y57">
        <v>0.88108552631578996</v>
      </c>
      <c r="Z57">
        <v>0.89375000000000004</v>
      </c>
      <c r="AA57" t="s">
        <v>3</v>
      </c>
      <c r="AB57" t="s">
        <v>3</v>
      </c>
      <c r="AC57" t="s">
        <v>3</v>
      </c>
      <c r="AD57" t="s">
        <v>3</v>
      </c>
      <c r="AE57" t="s">
        <v>3</v>
      </c>
      <c r="AF57" t="s">
        <v>3</v>
      </c>
      <c r="AG57" t="s">
        <v>3</v>
      </c>
      <c r="AH57" t="s">
        <v>3</v>
      </c>
      <c r="AI57" t="s">
        <v>3</v>
      </c>
      <c r="AJ57" t="s">
        <v>3</v>
      </c>
      <c r="AK57" t="s">
        <v>3</v>
      </c>
      <c r="AL57" t="s">
        <v>3</v>
      </c>
      <c r="AM57" t="s">
        <v>3</v>
      </c>
      <c r="AN57" t="s">
        <v>3</v>
      </c>
    </row>
    <row r="58" spans="1:40">
      <c r="A58" s="69"/>
      <c r="B58">
        <f t="shared" si="6"/>
        <v>14</v>
      </c>
      <c r="C58">
        <v>0.82135014743710399</v>
      </c>
      <c r="D58">
        <v>0.878354978354978</v>
      </c>
      <c r="E58">
        <v>0.87255160298638601</v>
      </c>
      <c r="F58">
        <v>0.85654369784804596</v>
      </c>
      <c r="G58">
        <v>0.81685736079328797</v>
      </c>
      <c r="H58">
        <v>0.79154209634758799</v>
      </c>
      <c r="I58">
        <v>0.74694394087986804</v>
      </c>
      <c r="J58">
        <v>0.73583662714097497</v>
      </c>
      <c r="K58">
        <v>0.73990176490176496</v>
      </c>
      <c r="L58">
        <v>0.74585877085877095</v>
      </c>
      <c r="M58">
        <v>0.75197030638207096</v>
      </c>
      <c r="N58">
        <v>0.75724350540526997</v>
      </c>
      <c r="O58">
        <v>0.74056611280875995</v>
      </c>
      <c r="P58">
        <v>0.74851190476190499</v>
      </c>
      <c r="Q58" t="s">
        <v>3</v>
      </c>
      <c r="R58" t="s">
        <v>3</v>
      </c>
      <c r="S58" t="s">
        <v>3</v>
      </c>
      <c r="T58" t="s">
        <v>3</v>
      </c>
      <c r="U58" t="s">
        <v>3</v>
      </c>
      <c r="V58" t="s">
        <v>3</v>
      </c>
      <c r="W58" t="s">
        <v>3</v>
      </c>
      <c r="X58" t="s">
        <v>3</v>
      </c>
      <c r="Y58" t="s">
        <v>3</v>
      </c>
      <c r="Z58" t="s">
        <v>3</v>
      </c>
      <c r="AA58" t="s">
        <v>3</v>
      </c>
      <c r="AB58" t="s">
        <v>3</v>
      </c>
      <c r="AC58" t="s">
        <v>3</v>
      </c>
      <c r="AD58" t="s">
        <v>3</v>
      </c>
      <c r="AE58" t="s">
        <v>3</v>
      </c>
      <c r="AF58" t="s">
        <v>3</v>
      </c>
      <c r="AG58" t="s">
        <v>3</v>
      </c>
      <c r="AH58" t="s">
        <v>3</v>
      </c>
      <c r="AI58" t="s">
        <v>3</v>
      </c>
      <c r="AJ58" t="s">
        <v>3</v>
      </c>
      <c r="AK58" t="s">
        <v>3</v>
      </c>
      <c r="AL58" t="s">
        <v>3</v>
      </c>
      <c r="AM58" t="s">
        <v>3</v>
      </c>
      <c r="AN58" t="s">
        <v>3</v>
      </c>
    </row>
    <row r="59" spans="1:40">
      <c r="A59" s="69"/>
      <c r="B59">
        <f t="shared" si="6"/>
        <v>15</v>
      </c>
      <c r="C59">
        <v>0.67325428194993397</v>
      </c>
      <c r="D59">
        <v>0.56205026857200802</v>
      </c>
      <c r="E59">
        <v>0.50059722885809799</v>
      </c>
      <c r="F59">
        <v>0.55560381647338197</v>
      </c>
      <c r="G59">
        <v>0.55376435159043902</v>
      </c>
      <c r="H59">
        <v>0.62971014492753596</v>
      </c>
      <c r="I59">
        <v>0.65611873207781102</v>
      </c>
      <c r="J59">
        <v>0.53141203780589996</v>
      </c>
      <c r="K59">
        <v>0.34539033004506198</v>
      </c>
      <c r="L59">
        <v>0.269516502253075</v>
      </c>
      <c r="M59">
        <v>0.474255402644149</v>
      </c>
      <c r="N59">
        <v>0.50490432888131098</v>
      </c>
      <c r="O59">
        <v>0.70624703987875304</v>
      </c>
      <c r="P59">
        <v>0.66323529411764703</v>
      </c>
      <c r="Q59">
        <v>0.92500000000000004</v>
      </c>
      <c r="R59" t="s">
        <v>3</v>
      </c>
      <c r="S59" t="s">
        <v>3</v>
      </c>
      <c r="T59" t="s">
        <v>3</v>
      </c>
      <c r="U59" t="s">
        <v>3</v>
      </c>
      <c r="V59" t="s">
        <v>3</v>
      </c>
      <c r="W59" t="s">
        <v>3</v>
      </c>
      <c r="X59" t="s">
        <v>3</v>
      </c>
      <c r="Y59" t="s">
        <v>3</v>
      </c>
      <c r="Z59" t="s">
        <v>3</v>
      </c>
      <c r="AA59" t="s">
        <v>3</v>
      </c>
      <c r="AB59" t="s">
        <v>3</v>
      </c>
      <c r="AC59" t="s">
        <v>3</v>
      </c>
      <c r="AD59" t="s">
        <v>3</v>
      </c>
      <c r="AE59" t="s">
        <v>3</v>
      </c>
      <c r="AF59" t="s">
        <v>3</v>
      </c>
      <c r="AG59" t="s">
        <v>3</v>
      </c>
      <c r="AH59" t="s">
        <v>3</v>
      </c>
      <c r="AI59" t="s">
        <v>3</v>
      </c>
      <c r="AJ59" t="s">
        <v>3</v>
      </c>
      <c r="AK59" t="s">
        <v>3</v>
      </c>
      <c r="AL59" t="s">
        <v>3</v>
      </c>
      <c r="AM59" t="s">
        <v>3</v>
      </c>
      <c r="AN59" t="s">
        <v>3</v>
      </c>
    </row>
    <row r="60" spans="1:40">
      <c r="A60" s="69"/>
      <c r="B60">
        <f t="shared" si="6"/>
        <v>16</v>
      </c>
      <c r="C60">
        <v>0.834235209235209</v>
      </c>
      <c r="D60">
        <v>0.80453823953824</v>
      </c>
      <c r="E60">
        <v>0.76900432900432902</v>
      </c>
      <c r="F60">
        <v>0.75673881673881704</v>
      </c>
      <c r="G60">
        <v>0.73054507150616999</v>
      </c>
      <c r="H60">
        <v>0.74878649192150404</v>
      </c>
      <c r="I60">
        <v>0.73758754593994902</v>
      </c>
      <c r="J60">
        <v>0.71014492753623204</v>
      </c>
      <c r="K60">
        <v>0.66897233201580997</v>
      </c>
      <c r="L60">
        <v>0.60441370223978896</v>
      </c>
      <c r="M60">
        <v>0.562252964426877</v>
      </c>
      <c r="N60">
        <v>0.562252964426877</v>
      </c>
      <c r="O60">
        <v>0.626811594202899</v>
      </c>
      <c r="P60">
        <v>0.59584980237154195</v>
      </c>
      <c r="Q60">
        <v>0.67938703808268996</v>
      </c>
      <c r="R60">
        <v>0.644815782044043</v>
      </c>
      <c r="S60">
        <v>0.62773173463962895</v>
      </c>
      <c r="T60">
        <v>0.483596143135617</v>
      </c>
      <c r="U60">
        <v>0.42509050403787202</v>
      </c>
      <c r="V60">
        <v>0.436748436748437</v>
      </c>
      <c r="W60">
        <v>0.58232702969545103</v>
      </c>
      <c r="X60">
        <v>0.55157613284548301</v>
      </c>
      <c r="Y60">
        <v>0.68579012632721104</v>
      </c>
      <c r="Z60">
        <v>0.54936061381074197</v>
      </c>
      <c r="AA60">
        <v>0.72075098814229299</v>
      </c>
      <c r="AB60">
        <v>0.66808300395256903</v>
      </c>
      <c r="AC60">
        <v>0.88181818181818195</v>
      </c>
      <c r="AD60" t="s">
        <v>3</v>
      </c>
      <c r="AE60" t="s">
        <v>3</v>
      </c>
      <c r="AF60" t="s">
        <v>3</v>
      </c>
      <c r="AG60" t="s">
        <v>3</v>
      </c>
      <c r="AH60" t="s">
        <v>3</v>
      </c>
      <c r="AI60" t="s">
        <v>3</v>
      </c>
      <c r="AJ60" t="s">
        <v>3</v>
      </c>
      <c r="AK60" t="s">
        <v>3</v>
      </c>
      <c r="AL60" t="s">
        <v>3</v>
      </c>
      <c r="AM60" t="s">
        <v>3</v>
      </c>
      <c r="AN60" t="s">
        <v>3</v>
      </c>
    </row>
    <row r="61" spans="1:40">
      <c r="A61" s="69"/>
      <c r="B61">
        <f t="shared" si="6"/>
        <v>17</v>
      </c>
      <c r="C61">
        <v>0.67396009787314104</v>
      </c>
      <c r="D61">
        <v>0.62575903967208302</v>
      </c>
      <c r="E61">
        <v>0.50124923575051505</v>
      </c>
      <c r="F61">
        <v>0.54395580454404002</v>
      </c>
      <c r="G61">
        <v>0.42768799827623399</v>
      </c>
      <c r="H61">
        <v>0.47203907203907203</v>
      </c>
      <c r="I61">
        <v>0.39807426872644303</v>
      </c>
      <c r="J61">
        <v>0.459729280381454</v>
      </c>
      <c r="K61">
        <v>0.47221883760785399</v>
      </c>
      <c r="L61">
        <v>0.41207391007162197</v>
      </c>
      <c r="M61">
        <v>0.478677445425157</v>
      </c>
      <c r="N61">
        <v>0.32533212560386499</v>
      </c>
      <c r="O61">
        <v>0.41791412407831202</v>
      </c>
      <c r="P61">
        <v>0.45032872035160398</v>
      </c>
      <c r="Q61">
        <v>0.519828061590075</v>
      </c>
      <c r="R61">
        <v>0.53489083380387703</v>
      </c>
      <c r="S61">
        <v>0.29545454545454503</v>
      </c>
      <c r="T61" t="s">
        <v>3</v>
      </c>
      <c r="U61" t="s">
        <v>3</v>
      </c>
      <c r="V61" t="s">
        <v>3</v>
      </c>
      <c r="W61" t="s">
        <v>3</v>
      </c>
      <c r="X61" t="s">
        <v>3</v>
      </c>
      <c r="Y61" t="s">
        <v>3</v>
      </c>
      <c r="Z61" t="s">
        <v>3</v>
      </c>
      <c r="AA61" t="s">
        <v>3</v>
      </c>
      <c r="AB61" t="s">
        <v>3</v>
      </c>
      <c r="AC61" t="s">
        <v>3</v>
      </c>
      <c r="AD61" t="s">
        <v>3</v>
      </c>
      <c r="AE61" t="s">
        <v>3</v>
      </c>
      <c r="AF61" t="s">
        <v>3</v>
      </c>
      <c r="AG61" t="s">
        <v>3</v>
      </c>
      <c r="AH61" t="s">
        <v>3</v>
      </c>
      <c r="AI61" t="s">
        <v>3</v>
      </c>
      <c r="AJ61" t="s">
        <v>3</v>
      </c>
      <c r="AK61" t="s">
        <v>3</v>
      </c>
      <c r="AL61" t="s">
        <v>3</v>
      </c>
      <c r="AM61" t="s">
        <v>3</v>
      </c>
      <c r="AN61" t="s">
        <v>3</v>
      </c>
    </row>
    <row r="62" spans="1:40">
      <c r="A62" s="69"/>
      <c r="B62">
        <f t="shared" si="6"/>
        <v>18</v>
      </c>
      <c r="C62">
        <v>0.77051587301587299</v>
      </c>
      <c r="D62">
        <v>0.59210317460317496</v>
      </c>
      <c r="E62">
        <v>0.45570220841960002</v>
      </c>
      <c r="F62">
        <v>0.40963077984817098</v>
      </c>
      <c r="G62">
        <v>0.38999836547891498</v>
      </c>
      <c r="H62">
        <v>0.44195488721804499</v>
      </c>
      <c r="I62">
        <v>0.57865423362327395</v>
      </c>
      <c r="J62">
        <v>0.73744008714596998</v>
      </c>
      <c r="K62">
        <v>0.87352704366770895</v>
      </c>
      <c r="L62">
        <v>0.80918880837359097</v>
      </c>
      <c r="M62">
        <v>0.75386473429951695</v>
      </c>
      <c r="N62">
        <v>0.74150326797385602</v>
      </c>
      <c r="O62">
        <v>0.84914215686274497</v>
      </c>
      <c r="P62">
        <v>0.79705882352941204</v>
      </c>
      <c r="Q62">
        <v>0.79166666666666696</v>
      </c>
      <c r="R62">
        <v>0.719444444444444</v>
      </c>
      <c r="S62">
        <v>0.88611111111111096</v>
      </c>
      <c r="T62">
        <v>0.91262626262626301</v>
      </c>
      <c r="U62">
        <v>0.86321105794789998</v>
      </c>
      <c r="V62">
        <v>0.82987772461456699</v>
      </c>
      <c r="W62">
        <v>0.73926000899685096</v>
      </c>
      <c r="X62">
        <v>0.837087912087912</v>
      </c>
      <c r="Y62">
        <v>0.85931013431013403</v>
      </c>
      <c r="Z62">
        <v>0.95527544351073801</v>
      </c>
      <c r="AA62">
        <v>0.90170401493930896</v>
      </c>
      <c r="AB62">
        <v>0.83345004668534095</v>
      </c>
      <c r="AC62">
        <v>0.84325396825396803</v>
      </c>
      <c r="AD62">
        <v>0.87433862433862397</v>
      </c>
      <c r="AE62">
        <v>0.93055555555555602</v>
      </c>
      <c r="AF62">
        <v>0.86111111111111105</v>
      </c>
      <c r="AG62" t="s">
        <v>3</v>
      </c>
      <c r="AH62" t="s">
        <v>3</v>
      </c>
      <c r="AI62" t="s">
        <v>3</v>
      </c>
      <c r="AJ62" t="s">
        <v>3</v>
      </c>
      <c r="AK62" t="s">
        <v>3</v>
      </c>
      <c r="AL62" t="s">
        <v>3</v>
      </c>
      <c r="AM62" t="s">
        <v>3</v>
      </c>
      <c r="AN62" t="s">
        <v>3</v>
      </c>
    </row>
    <row r="63" spans="1:40">
      <c r="A63" s="69"/>
      <c r="B63">
        <f t="shared" si="6"/>
        <v>19</v>
      </c>
      <c r="C63">
        <v>0.37242753623188402</v>
      </c>
      <c r="D63">
        <v>0.43510524499654901</v>
      </c>
      <c r="E63">
        <v>0.452013457556936</v>
      </c>
      <c r="F63">
        <v>0.49841039797561498</v>
      </c>
      <c r="G63">
        <v>0.40848631239935601</v>
      </c>
      <c r="H63">
        <v>0.602628824476651</v>
      </c>
      <c r="I63">
        <v>0.65372044241037397</v>
      </c>
      <c r="J63">
        <v>0.64096681922196796</v>
      </c>
      <c r="K63">
        <v>0.35876984952499802</v>
      </c>
      <c r="L63">
        <v>0.166474527887571</v>
      </c>
      <c r="M63">
        <v>0.149787157287157</v>
      </c>
      <c r="N63">
        <v>0.21433261183261201</v>
      </c>
      <c r="O63">
        <v>0.338701298701299</v>
      </c>
      <c r="P63">
        <v>0.38872200263504603</v>
      </c>
      <c r="Q63">
        <v>0.488720538720539</v>
      </c>
      <c r="R63">
        <v>0.38932659932659902</v>
      </c>
      <c r="S63">
        <v>0.387587468891817</v>
      </c>
      <c r="T63">
        <v>0.372582345191041</v>
      </c>
      <c r="U63">
        <v>0.50833992094861702</v>
      </c>
      <c r="V63">
        <v>0.49007905138339902</v>
      </c>
      <c r="W63">
        <v>0.36894927536231897</v>
      </c>
      <c r="X63">
        <v>0.42495671821186698</v>
      </c>
      <c r="Y63">
        <v>0.56295188729399304</v>
      </c>
      <c r="Z63">
        <v>0.79125730994151999</v>
      </c>
      <c r="AA63">
        <v>0.67056455240665802</v>
      </c>
      <c r="AB63">
        <v>0.45778677462888001</v>
      </c>
      <c r="AC63">
        <v>0.378199571326506</v>
      </c>
      <c r="AD63">
        <v>0.52872747479558602</v>
      </c>
      <c r="AE63">
        <v>0.58063923950146901</v>
      </c>
      <c r="AF63">
        <v>0.60615236872976797</v>
      </c>
      <c r="AG63">
        <v>0.47564888528510801</v>
      </c>
      <c r="AH63">
        <v>0.68373712057922598</v>
      </c>
      <c r="AI63">
        <v>0.57700138026225001</v>
      </c>
      <c r="AJ63">
        <v>0.43662439613526599</v>
      </c>
      <c r="AK63">
        <v>0.27115598654920903</v>
      </c>
      <c r="AL63">
        <v>0.26208112421347701</v>
      </c>
      <c r="AM63">
        <v>0.28522662383208902</v>
      </c>
      <c r="AN63">
        <v>0.28705866978178202</v>
      </c>
    </row>
    <row r="64" spans="1:40">
      <c r="A64" s="69"/>
      <c r="B64">
        <f t="shared" si="6"/>
        <v>20</v>
      </c>
      <c r="C64">
        <v>0.837878787878788</v>
      </c>
      <c r="D64">
        <v>0.82348484848484804</v>
      </c>
      <c r="E64">
        <v>0.72978468899521498</v>
      </c>
      <c r="F64">
        <v>0.56614832535885196</v>
      </c>
      <c r="G64">
        <v>0.45933014354066998</v>
      </c>
      <c r="H64">
        <v>0.48448773448773402</v>
      </c>
      <c r="I64">
        <v>0.53751803751803795</v>
      </c>
      <c r="J64">
        <v>0.53587113369722095</v>
      </c>
      <c r="K64">
        <v>0.52865612648221305</v>
      </c>
      <c r="L64">
        <v>0.45289855072463803</v>
      </c>
      <c r="M64">
        <v>0.39393939393939398</v>
      </c>
      <c r="N64">
        <v>0.33612440191387599</v>
      </c>
      <c r="O64">
        <v>0.38289647042507502</v>
      </c>
      <c r="P64">
        <v>0.41103499856360298</v>
      </c>
      <c r="Q64">
        <v>0.43097120271033301</v>
      </c>
      <c r="R64">
        <v>0.422077922077922</v>
      </c>
      <c r="S64">
        <v>0.41666666666666702</v>
      </c>
      <c r="T64">
        <v>0.36418533157663602</v>
      </c>
      <c r="U64">
        <v>0.28513394817742699</v>
      </c>
      <c r="V64">
        <v>0.37703118137900798</v>
      </c>
      <c r="W64">
        <v>0.45915678524374198</v>
      </c>
      <c r="X64">
        <v>0.500329380764163</v>
      </c>
      <c r="Y64">
        <v>0.39382960035134001</v>
      </c>
      <c r="Z64">
        <v>0.28513394817742699</v>
      </c>
      <c r="AA64">
        <v>0.37703118137900798</v>
      </c>
      <c r="AB64">
        <v>0.45915678524374198</v>
      </c>
      <c r="AC64">
        <v>0.58003952569170003</v>
      </c>
      <c r="AD64">
        <v>0.54347826086956497</v>
      </c>
      <c r="AE64" t="s">
        <v>3</v>
      </c>
      <c r="AF64" t="s">
        <v>3</v>
      </c>
      <c r="AG64" t="s">
        <v>3</v>
      </c>
      <c r="AH64" t="s">
        <v>3</v>
      </c>
      <c r="AI64" t="s">
        <v>3</v>
      </c>
      <c r="AJ64" t="s">
        <v>3</v>
      </c>
      <c r="AK64" t="s">
        <v>3</v>
      </c>
      <c r="AL64" t="s">
        <v>3</v>
      </c>
      <c r="AM64" t="s">
        <v>3</v>
      </c>
      <c r="AN64" t="s">
        <v>3</v>
      </c>
    </row>
    <row r="65" spans="1:40">
      <c r="A65" s="69"/>
      <c r="B65">
        <f t="shared" si="6"/>
        <v>21</v>
      </c>
      <c r="C65">
        <v>0.48651272449899402</v>
      </c>
      <c r="D65">
        <v>0.46477359406421198</v>
      </c>
      <c r="E65">
        <v>0.32248110394563501</v>
      </c>
      <c r="F65">
        <v>0.313570487483531</v>
      </c>
      <c r="G65">
        <v>0.44318966058096498</v>
      </c>
      <c r="H65">
        <v>0.51985695463956305</v>
      </c>
      <c r="I65">
        <v>0.48362507058159199</v>
      </c>
      <c r="J65">
        <v>0.29866992910471202</v>
      </c>
      <c r="K65">
        <v>0.36297760210803698</v>
      </c>
      <c r="L65">
        <v>0.31719367588932801</v>
      </c>
      <c r="M65">
        <v>0.51811594202898603</v>
      </c>
      <c r="N65">
        <v>0.46811940919492401</v>
      </c>
      <c r="O65">
        <v>0.61868406193349001</v>
      </c>
      <c r="P65">
        <v>0.50616759289528201</v>
      </c>
      <c r="Q65">
        <v>0.54741200828157399</v>
      </c>
      <c r="R65">
        <v>0.41759834368530002</v>
      </c>
      <c r="S65">
        <v>0.38245341614906803</v>
      </c>
      <c r="T65">
        <v>0.26685645272601799</v>
      </c>
      <c r="U65">
        <v>0.32627674258109002</v>
      </c>
      <c r="V65">
        <v>0.421048999309869</v>
      </c>
      <c r="W65">
        <v>0.41759834368530002</v>
      </c>
      <c r="X65">
        <v>0.38245341614906803</v>
      </c>
      <c r="Y65">
        <v>0.26685645272601799</v>
      </c>
      <c r="Z65">
        <v>0.28071946169772299</v>
      </c>
      <c r="AA65">
        <v>0.24948240165631499</v>
      </c>
      <c r="AB65" t="s">
        <v>3</v>
      </c>
      <c r="AC65" t="s">
        <v>3</v>
      </c>
      <c r="AD65" t="s">
        <v>3</v>
      </c>
      <c r="AE65" t="s">
        <v>3</v>
      </c>
      <c r="AF65" t="s">
        <v>3</v>
      </c>
      <c r="AG65" t="s">
        <v>3</v>
      </c>
      <c r="AH65" t="s">
        <v>3</v>
      </c>
      <c r="AI65" t="s">
        <v>3</v>
      </c>
      <c r="AJ65" t="s">
        <v>3</v>
      </c>
      <c r="AK65" t="s">
        <v>3</v>
      </c>
      <c r="AL65" t="s">
        <v>3</v>
      </c>
      <c r="AM65" t="s">
        <v>3</v>
      </c>
      <c r="AN65" t="s">
        <v>3</v>
      </c>
    </row>
    <row r="66" spans="1:40">
      <c r="A66" s="69"/>
      <c r="B66">
        <f t="shared" si="6"/>
        <v>22</v>
      </c>
      <c r="C66">
        <v>0.81017241379310401</v>
      </c>
      <c r="D66">
        <v>0.69697454844006601</v>
      </c>
      <c r="E66">
        <v>0.60732145831845996</v>
      </c>
      <c r="F66">
        <v>0.53728522643440202</v>
      </c>
      <c r="G66">
        <v>0.62039049919484701</v>
      </c>
      <c r="H66">
        <v>0.66995054060271497</v>
      </c>
      <c r="I66">
        <v>0.64622414622414603</v>
      </c>
      <c r="J66">
        <v>0.38012498254433702</v>
      </c>
      <c r="K66">
        <v>0.25791162242775201</v>
      </c>
      <c r="L66">
        <v>0.22584091535704401</v>
      </c>
      <c r="M66">
        <v>0.47165388375065798</v>
      </c>
      <c r="N66">
        <v>0.58712121212121204</v>
      </c>
      <c r="O66">
        <v>0.78503787878787901</v>
      </c>
      <c r="P66">
        <v>0.74342948717948698</v>
      </c>
      <c r="Q66">
        <v>0.80850885225885205</v>
      </c>
      <c r="R66">
        <v>0.669358419358419</v>
      </c>
      <c r="S66">
        <v>0.58305612516138805</v>
      </c>
      <c r="T66">
        <v>0.410284452389716</v>
      </c>
      <c r="U66">
        <v>0.43068488529014798</v>
      </c>
      <c r="V66">
        <v>0.52071678321678305</v>
      </c>
      <c r="W66">
        <v>0.72840909090909101</v>
      </c>
      <c r="X66">
        <v>0.62007575757575795</v>
      </c>
      <c r="Y66">
        <v>0.44345238095238099</v>
      </c>
      <c r="Z66">
        <v>0.371657509157509</v>
      </c>
      <c r="AA66">
        <v>0.480349062702004</v>
      </c>
      <c r="AB66">
        <v>0.63619321854615996</v>
      </c>
      <c r="AC66">
        <v>0.43298809034103197</v>
      </c>
      <c r="AD66">
        <v>0.496645021645022</v>
      </c>
      <c r="AE66">
        <v>0.39437229437229399</v>
      </c>
      <c r="AF66">
        <v>0.41723554223554199</v>
      </c>
      <c r="AG66">
        <v>0.44913346887031103</v>
      </c>
      <c r="AH66">
        <v>0.62059256532940699</v>
      </c>
      <c r="AI66">
        <v>0.76856265079949304</v>
      </c>
      <c r="AJ66">
        <v>0.61292735042735003</v>
      </c>
      <c r="AK66">
        <v>0.57275641025641</v>
      </c>
      <c r="AL66">
        <v>0.51025641025641</v>
      </c>
      <c r="AM66">
        <v>0.59232711732711696</v>
      </c>
      <c r="AN66">
        <v>0.55205000313695995</v>
      </c>
    </row>
    <row r="67" spans="1:40">
      <c r="A67" s="69"/>
      <c r="B67">
        <f t="shared" si="6"/>
        <v>23</v>
      </c>
      <c r="C67">
        <v>0.76228253377446897</v>
      </c>
      <c r="D67">
        <v>0.61138178222716599</v>
      </c>
      <c r="E67">
        <v>0.65280788177339899</v>
      </c>
      <c r="F67">
        <v>0.74181429202980897</v>
      </c>
      <c r="G67">
        <v>0.74330265041471899</v>
      </c>
      <c r="H67">
        <v>0.55357905982905997</v>
      </c>
      <c r="I67">
        <v>0.34123931623931603</v>
      </c>
      <c r="J67">
        <v>0.42424242424242398</v>
      </c>
      <c r="K67">
        <v>0.48442760942760899</v>
      </c>
      <c r="L67">
        <v>0.71220538720538695</v>
      </c>
      <c r="M67">
        <v>0.76427015250544705</v>
      </c>
      <c r="N67">
        <v>0.81241830065359499</v>
      </c>
      <c r="O67">
        <v>0.596545284780579</v>
      </c>
      <c r="P67">
        <v>0.44563492063492099</v>
      </c>
      <c r="Q67">
        <v>0.32831465919701203</v>
      </c>
      <c r="R67">
        <v>0.35807656395891702</v>
      </c>
      <c r="S67">
        <v>0.30698529411764702</v>
      </c>
      <c r="T67">
        <v>0.25208333333333299</v>
      </c>
      <c r="U67">
        <v>0.149305555555556</v>
      </c>
      <c r="V67">
        <v>9.1613247863247899E-2</v>
      </c>
      <c r="W67">
        <v>7.4152930402930403E-2</v>
      </c>
      <c r="X67">
        <v>0.15474456099456099</v>
      </c>
      <c r="Y67">
        <v>0.14039555216025801</v>
      </c>
      <c r="Z67">
        <v>0.199125710890417</v>
      </c>
      <c r="AA67">
        <v>0.111463373228079</v>
      </c>
      <c r="AB67">
        <v>8.9754689754689795E-2</v>
      </c>
      <c r="AC67">
        <v>6.4724164724164701E-2</v>
      </c>
      <c r="AD67">
        <v>0.100854700854701</v>
      </c>
      <c r="AE67">
        <v>0.17492877492877501</v>
      </c>
      <c r="AF67">
        <v>0.270236299648064</v>
      </c>
      <c r="AG67">
        <v>0.32843137254902</v>
      </c>
      <c r="AH67">
        <v>0.434640522875817</v>
      </c>
      <c r="AI67" t="s">
        <v>3</v>
      </c>
      <c r="AJ67" t="s">
        <v>3</v>
      </c>
      <c r="AK67" t="s">
        <v>3</v>
      </c>
      <c r="AL67" t="s">
        <v>3</v>
      </c>
      <c r="AM67" t="s">
        <v>3</v>
      </c>
      <c r="AN67" t="s">
        <v>3</v>
      </c>
    </row>
    <row r="68" spans="1:40">
      <c r="A68" s="69"/>
      <c r="B68">
        <f t="shared" si="6"/>
        <v>24</v>
      </c>
      <c r="C68">
        <v>0.79055555555555601</v>
      </c>
      <c r="D68">
        <v>0.77055555555555599</v>
      </c>
      <c r="E68">
        <v>0.74333333333333296</v>
      </c>
      <c r="F68">
        <v>0.78788647342995199</v>
      </c>
      <c r="G68">
        <v>0.73899758454106301</v>
      </c>
      <c r="H68">
        <v>0.59785900090247901</v>
      </c>
      <c r="I68">
        <v>0.49652014652014698</v>
      </c>
      <c r="J68">
        <v>0.46318681318681298</v>
      </c>
      <c r="K68">
        <v>0.46318681318681298</v>
      </c>
      <c r="L68">
        <v>0.46318681318681298</v>
      </c>
      <c r="M68">
        <v>0.46511918033657201</v>
      </c>
      <c r="N68">
        <v>0.534023464458247</v>
      </c>
      <c r="O68">
        <v>0.58358695652173898</v>
      </c>
      <c r="P68">
        <v>0.59721014492753599</v>
      </c>
      <c r="Q68">
        <v>0.66477668845315896</v>
      </c>
      <c r="R68">
        <v>0.66091503267973895</v>
      </c>
      <c r="S68">
        <v>0.74183006535947704</v>
      </c>
      <c r="T68" t="s">
        <v>3</v>
      </c>
      <c r="U68" t="s">
        <v>3</v>
      </c>
      <c r="V68" t="s">
        <v>3</v>
      </c>
      <c r="W68" t="s">
        <v>3</v>
      </c>
      <c r="X68" t="s">
        <v>3</v>
      </c>
      <c r="Y68" t="s">
        <v>3</v>
      </c>
      <c r="Z68" t="s">
        <v>3</v>
      </c>
      <c r="AA68" t="s">
        <v>3</v>
      </c>
      <c r="AB68" t="s">
        <v>3</v>
      </c>
      <c r="AC68" t="s">
        <v>3</v>
      </c>
      <c r="AD68" t="s">
        <v>3</v>
      </c>
      <c r="AE68" t="s">
        <v>3</v>
      </c>
      <c r="AF68" t="s">
        <v>3</v>
      </c>
      <c r="AG68" t="s">
        <v>3</v>
      </c>
      <c r="AH68" t="s">
        <v>3</v>
      </c>
      <c r="AI68" t="s">
        <v>3</v>
      </c>
      <c r="AJ68" t="s">
        <v>3</v>
      </c>
      <c r="AK68" t="s">
        <v>3</v>
      </c>
      <c r="AL68" t="s">
        <v>3</v>
      </c>
      <c r="AM68" t="s">
        <v>3</v>
      </c>
      <c r="AN68" t="s">
        <v>3</v>
      </c>
    </row>
    <row r="69" spans="1:40">
      <c r="A69" s="69"/>
      <c r="B69">
        <f t="shared" si="6"/>
        <v>25</v>
      </c>
      <c r="C69">
        <v>0.79513888888888895</v>
      </c>
      <c r="D69">
        <v>0.75127923976608202</v>
      </c>
      <c r="E69">
        <v>0.76566416040100305</v>
      </c>
      <c r="F69">
        <v>0.87228809202493396</v>
      </c>
      <c r="G69">
        <v>0.778581603581604</v>
      </c>
      <c r="H69">
        <v>0.76628001628001596</v>
      </c>
      <c r="I69">
        <v>0.65410052910052896</v>
      </c>
      <c r="J69">
        <v>0.72288359788359802</v>
      </c>
      <c r="K69">
        <v>0.58558201058201098</v>
      </c>
      <c r="L69">
        <v>0.60670995670995698</v>
      </c>
      <c r="M69">
        <v>0.54130184902243705</v>
      </c>
      <c r="N69">
        <v>0.57027010299069103</v>
      </c>
      <c r="O69">
        <v>0.63869242141300997</v>
      </c>
      <c r="P69">
        <v>0.58558201058201098</v>
      </c>
      <c r="Q69">
        <v>0.60670995670995698</v>
      </c>
      <c r="R69">
        <v>0.54130184902243705</v>
      </c>
      <c r="S69">
        <v>0.59290515448603698</v>
      </c>
      <c r="T69">
        <v>0.59742647058823495</v>
      </c>
      <c r="U69" t="s">
        <v>3</v>
      </c>
      <c r="V69" t="s">
        <v>3</v>
      </c>
      <c r="W69" t="s">
        <v>3</v>
      </c>
      <c r="X69" t="s">
        <v>3</v>
      </c>
      <c r="Y69" t="s">
        <v>3</v>
      </c>
      <c r="Z69" t="s">
        <v>3</v>
      </c>
      <c r="AA69" t="s">
        <v>3</v>
      </c>
      <c r="AB69" t="s">
        <v>3</v>
      </c>
      <c r="AC69" t="s">
        <v>3</v>
      </c>
      <c r="AD69" t="s">
        <v>3</v>
      </c>
      <c r="AE69" t="s">
        <v>3</v>
      </c>
      <c r="AF69" t="s">
        <v>3</v>
      </c>
      <c r="AG69" t="s">
        <v>3</v>
      </c>
      <c r="AH69" t="s">
        <v>3</v>
      </c>
      <c r="AI69" t="s">
        <v>3</v>
      </c>
      <c r="AJ69" t="s">
        <v>3</v>
      </c>
      <c r="AK69" t="s">
        <v>3</v>
      </c>
      <c r="AL69" t="s">
        <v>3</v>
      </c>
      <c r="AM69" t="s">
        <v>3</v>
      </c>
      <c r="AN69" t="s">
        <v>3</v>
      </c>
    </row>
    <row r="70" spans="1:40">
      <c r="A70" s="69"/>
      <c r="B70">
        <f t="shared" si="6"/>
        <v>26</v>
      </c>
      <c r="C70">
        <v>0.44598155467720701</v>
      </c>
      <c r="D70">
        <v>0.53787878787878796</v>
      </c>
      <c r="E70">
        <v>0.45845096932053497</v>
      </c>
      <c r="F70">
        <v>0.41665530368586001</v>
      </c>
      <c r="G70">
        <v>0.27811775427874502</v>
      </c>
      <c r="H70">
        <v>0.32021413828689399</v>
      </c>
      <c r="I70">
        <v>0.36441365007541499</v>
      </c>
      <c r="J70">
        <v>0.59333521870286599</v>
      </c>
      <c r="K70">
        <v>0.59703514364892096</v>
      </c>
      <c r="L70">
        <v>0.55223999314724903</v>
      </c>
      <c r="M70">
        <v>0.537353512239096</v>
      </c>
      <c r="N70">
        <v>0.47506258679027602</v>
      </c>
      <c r="O70">
        <v>0.51985773729194795</v>
      </c>
      <c r="P70">
        <v>0.53474421820010098</v>
      </c>
      <c r="Q70">
        <v>0.59703514364892096</v>
      </c>
      <c r="R70">
        <v>0.55223999314724903</v>
      </c>
      <c r="S70">
        <v>0.537353512239096</v>
      </c>
      <c r="T70">
        <v>0.60746567505720805</v>
      </c>
      <c r="U70">
        <v>0.84210526315789502</v>
      </c>
      <c r="V70" t="s">
        <v>3</v>
      </c>
      <c r="W70" t="s">
        <v>3</v>
      </c>
      <c r="X70" t="s">
        <v>3</v>
      </c>
      <c r="Y70" t="s">
        <v>3</v>
      </c>
      <c r="Z70" t="s">
        <v>3</v>
      </c>
      <c r="AA70" t="s">
        <v>3</v>
      </c>
      <c r="AB70" t="s">
        <v>3</v>
      </c>
      <c r="AC70" t="s">
        <v>3</v>
      </c>
      <c r="AD70" t="s">
        <v>3</v>
      </c>
      <c r="AE70" t="s">
        <v>3</v>
      </c>
      <c r="AF70" t="s">
        <v>3</v>
      </c>
      <c r="AG70" t="s">
        <v>3</v>
      </c>
      <c r="AH70" t="s">
        <v>3</v>
      </c>
      <c r="AI70" t="s">
        <v>3</v>
      </c>
      <c r="AJ70" t="s">
        <v>3</v>
      </c>
      <c r="AK70" t="s">
        <v>3</v>
      </c>
      <c r="AL70" t="s">
        <v>3</v>
      </c>
      <c r="AM70" t="s">
        <v>3</v>
      </c>
      <c r="AN70" t="s">
        <v>3</v>
      </c>
    </row>
    <row r="71" spans="1:40">
      <c r="A71" s="69"/>
      <c r="B71">
        <f t="shared" si="6"/>
        <v>27</v>
      </c>
      <c r="C71">
        <v>0.36666666666666697</v>
      </c>
      <c r="D71">
        <v>0.25444925444925498</v>
      </c>
      <c r="E71">
        <v>0.38323713323713299</v>
      </c>
      <c r="F71">
        <v>0.33097331862037699</v>
      </c>
      <c r="G71">
        <v>0.38792757294305302</v>
      </c>
      <c r="H71">
        <v>0.38552257053805</v>
      </c>
      <c r="I71">
        <v>0.39305334042176199</v>
      </c>
      <c r="J71">
        <v>0.40924723424723403</v>
      </c>
      <c r="K71">
        <v>0.30937950937950898</v>
      </c>
      <c r="L71">
        <v>0.212698412698413</v>
      </c>
      <c r="M71">
        <v>0.180555555555556</v>
      </c>
      <c r="N71">
        <v>0.202777777777778</v>
      </c>
      <c r="O71">
        <v>0.21071428571428599</v>
      </c>
      <c r="P71">
        <v>0.12738095238095201</v>
      </c>
      <c r="Q71">
        <v>0.107936507936508</v>
      </c>
      <c r="R71">
        <v>0.26183574879227101</v>
      </c>
      <c r="S71">
        <v>0.39556433904260002</v>
      </c>
      <c r="T71">
        <v>0.47430830039525701</v>
      </c>
      <c r="U71">
        <v>0.27505425094939201</v>
      </c>
      <c r="V71">
        <v>0.21131123068463201</v>
      </c>
      <c r="W71">
        <v>0.249274785671845</v>
      </c>
      <c r="X71">
        <v>0.412510079789492</v>
      </c>
      <c r="Y71">
        <v>0.39014355742296902</v>
      </c>
      <c r="Z71">
        <v>0.34921557555828697</v>
      </c>
      <c r="AA71">
        <v>0.36912507782073001</v>
      </c>
      <c r="AB71">
        <v>0.39040934910500102</v>
      </c>
      <c r="AC71">
        <v>0.43214189192450098</v>
      </c>
      <c r="AD71">
        <v>0.357843967626576</v>
      </c>
      <c r="AE71">
        <v>0.3816534914361</v>
      </c>
      <c r="AF71">
        <v>0.247638146167558</v>
      </c>
      <c r="AG71">
        <v>0.40438417791358999</v>
      </c>
      <c r="AH71">
        <v>0.61167133520074701</v>
      </c>
      <c r="AI71">
        <v>0.81984126984127004</v>
      </c>
      <c r="AJ71">
        <v>0.79166666666666696</v>
      </c>
      <c r="AK71">
        <v>0.70961538461538498</v>
      </c>
      <c r="AL71">
        <v>0.72840623428858697</v>
      </c>
      <c r="AM71">
        <v>0.70927601809954699</v>
      </c>
      <c r="AN71">
        <v>0.76470588235294101</v>
      </c>
    </row>
    <row r="72" spans="1:40">
      <c r="A72" s="69"/>
      <c r="B72">
        <f t="shared" si="6"/>
        <v>28</v>
      </c>
      <c r="C72">
        <v>0.86652236652236703</v>
      </c>
      <c r="D72">
        <v>0.75176577808156797</v>
      </c>
      <c r="E72">
        <v>0.73156375787954697</v>
      </c>
      <c r="F72">
        <v>0.62009189640768603</v>
      </c>
      <c r="G72">
        <v>0.62363834422658004</v>
      </c>
      <c r="H72">
        <v>0.62802430913885998</v>
      </c>
      <c r="I72">
        <v>0.64389732501187602</v>
      </c>
      <c r="J72">
        <v>0.68202368666765001</v>
      </c>
      <c r="K72">
        <v>0.66447982701852704</v>
      </c>
      <c r="L72">
        <v>0.67909971005946201</v>
      </c>
      <c r="M72">
        <v>0.70142591326801895</v>
      </c>
      <c r="N72">
        <v>0.68262892078681603</v>
      </c>
      <c r="O72">
        <v>0.74370387431028195</v>
      </c>
      <c r="P72">
        <v>0.70399799195734103</v>
      </c>
      <c r="Q72">
        <v>0.76968303790554404</v>
      </c>
      <c r="R72">
        <v>0.81144851880145996</v>
      </c>
      <c r="S72">
        <v>0.81984126984127004</v>
      </c>
      <c r="T72">
        <v>0.79166666666666696</v>
      </c>
      <c r="U72">
        <v>0.70961538461538498</v>
      </c>
      <c r="V72">
        <v>0.72840623428858697</v>
      </c>
      <c r="W72">
        <v>0.75658083746319005</v>
      </c>
      <c r="X72">
        <v>0.83863211951447303</v>
      </c>
      <c r="Y72">
        <v>0.81984126984127004</v>
      </c>
      <c r="Z72">
        <v>0.79166666666666696</v>
      </c>
      <c r="AA72">
        <v>0.70961538461538498</v>
      </c>
      <c r="AB72">
        <v>0.72840623428858697</v>
      </c>
      <c r="AC72">
        <v>0.70927601809954699</v>
      </c>
      <c r="AD72">
        <v>0.76470588235294101</v>
      </c>
      <c r="AE72" t="s">
        <v>3</v>
      </c>
      <c r="AF72" t="s">
        <v>3</v>
      </c>
      <c r="AG72" t="s">
        <v>3</v>
      </c>
      <c r="AH72" t="s">
        <v>3</v>
      </c>
      <c r="AI72" t="s">
        <v>3</v>
      </c>
      <c r="AJ72" t="s">
        <v>3</v>
      </c>
      <c r="AK72" t="s">
        <v>3</v>
      </c>
      <c r="AL72" t="s">
        <v>3</v>
      </c>
      <c r="AM72" t="s">
        <v>3</v>
      </c>
      <c r="AN72" t="s">
        <v>3</v>
      </c>
    </row>
    <row r="73" spans="1:40">
      <c r="A73" s="69"/>
      <c r="B73">
        <f t="shared" si="6"/>
        <v>29</v>
      </c>
      <c r="C73">
        <v>0.47332015810276701</v>
      </c>
      <c r="D73">
        <v>0.54808959156785197</v>
      </c>
      <c r="E73">
        <v>0.49011857707509898</v>
      </c>
      <c r="F73">
        <v>0.66403162055335996</v>
      </c>
      <c r="G73">
        <v>0.76811594202898603</v>
      </c>
      <c r="H73">
        <v>0.76811594202898603</v>
      </c>
      <c r="I73">
        <v>0.688405797101449</v>
      </c>
      <c r="J73">
        <v>0.52173913043478304</v>
      </c>
      <c r="K73">
        <v>0.623188405797101</v>
      </c>
      <c r="L73">
        <v>0.65217391304347805</v>
      </c>
      <c r="M73">
        <v>0.83959156785243805</v>
      </c>
      <c r="N73">
        <v>0.66567852437417696</v>
      </c>
      <c r="O73">
        <v>0.68017127799736499</v>
      </c>
      <c r="P73">
        <v>0.5</v>
      </c>
      <c r="Q73">
        <v>0.53260869565217395</v>
      </c>
      <c r="R73">
        <v>0.38043478260869601</v>
      </c>
      <c r="S73">
        <v>0.40217391304347799</v>
      </c>
      <c r="T73">
        <v>0.42028985507246402</v>
      </c>
      <c r="U73">
        <v>0.46014492753623198</v>
      </c>
      <c r="V73">
        <v>0.57608695652173902</v>
      </c>
      <c r="W73">
        <v>0.684782608695652</v>
      </c>
      <c r="X73">
        <v>0.78754940711462496</v>
      </c>
      <c r="Y73">
        <v>0.72967311650176103</v>
      </c>
      <c r="Z73">
        <v>0.54353181215393498</v>
      </c>
      <c r="AA73">
        <v>0.34130120074981402</v>
      </c>
      <c r="AB73">
        <v>0.157377338807377</v>
      </c>
      <c r="AC73">
        <v>0.34351864315520297</v>
      </c>
      <c r="AD73">
        <v>0.54574925455932299</v>
      </c>
      <c r="AE73">
        <v>0.72967311650176103</v>
      </c>
      <c r="AF73">
        <v>0.54353181215393498</v>
      </c>
      <c r="AG73">
        <v>0.34130120074981402</v>
      </c>
      <c r="AH73">
        <v>0.157377338807377</v>
      </c>
      <c r="AI73">
        <v>8.0495356037151702E-2</v>
      </c>
      <c r="AJ73">
        <v>7.8947368421052697E-2</v>
      </c>
      <c r="AK73" t="s">
        <v>3</v>
      </c>
      <c r="AL73" t="s">
        <v>3</v>
      </c>
      <c r="AM73" t="s">
        <v>3</v>
      </c>
      <c r="AN73" t="s">
        <v>3</v>
      </c>
    </row>
    <row r="74" spans="1:40">
      <c r="A74" s="69"/>
      <c r="B74">
        <f t="shared" si="6"/>
        <v>30</v>
      </c>
      <c r="C74">
        <v>0.91113123993558798</v>
      </c>
      <c r="D74">
        <v>0.95547385620915004</v>
      </c>
      <c r="E74">
        <v>0.872552248831021</v>
      </c>
      <c r="F74">
        <v>0.83359120986998203</v>
      </c>
      <c r="G74">
        <v>0.77428006775832903</v>
      </c>
      <c r="H74">
        <v>0.74605733701843602</v>
      </c>
      <c r="I74">
        <v>0.63932806324110703</v>
      </c>
      <c r="J74">
        <v>0.64684181973184496</v>
      </c>
      <c r="K74">
        <v>0.59479171340542303</v>
      </c>
      <c r="L74">
        <v>0.55278361344537796</v>
      </c>
      <c r="M74">
        <v>0.43607229123533497</v>
      </c>
      <c r="N74">
        <v>0.40511407461535298</v>
      </c>
      <c r="O74">
        <v>0.32147593336851699</v>
      </c>
      <c r="P74">
        <v>0.28171496969450899</v>
      </c>
      <c r="Q74">
        <v>0.34556224773616101</v>
      </c>
      <c r="R74">
        <v>0.38699102829537602</v>
      </c>
      <c r="S74">
        <v>0.367965367965368</v>
      </c>
      <c r="T74">
        <v>0.32743741765480899</v>
      </c>
      <c r="U74">
        <v>0.30199667482276199</v>
      </c>
      <c r="V74">
        <v>0.28651577890708302</v>
      </c>
      <c r="W74">
        <v>0.23900495639626099</v>
      </c>
      <c r="X74">
        <v>0.30099127925214902</v>
      </c>
      <c r="Y74">
        <v>0.28463203463203501</v>
      </c>
      <c r="Z74">
        <v>0.24560439560439601</v>
      </c>
      <c r="AA74">
        <v>0.25563325563325601</v>
      </c>
      <c r="AB74">
        <v>0.44716251885369501</v>
      </c>
      <c r="AC74">
        <v>0.47883986928104599</v>
      </c>
      <c r="AD74">
        <v>0.468811009252186</v>
      </c>
      <c r="AE74">
        <v>0.27728174603174599</v>
      </c>
      <c r="AF74">
        <v>0.24560439560439601</v>
      </c>
      <c r="AG74">
        <v>0.25563325563325601</v>
      </c>
      <c r="AH74">
        <v>0.44716251885369501</v>
      </c>
      <c r="AI74">
        <v>0.47883986928104599</v>
      </c>
      <c r="AJ74">
        <v>0.49325980392156898</v>
      </c>
      <c r="AK74">
        <v>0.26041666666666702</v>
      </c>
      <c r="AL74" t="s">
        <v>3</v>
      </c>
      <c r="AM74" t="s">
        <v>3</v>
      </c>
      <c r="AN74" t="s">
        <v>3</v>
      </c>
    </row>
    <row r="75" spans="1:40">
      <c r="A75" s="69"/>
      <c r="B75">
        <f t="shared" si="6"/>
        <v>31</v>
      </c>
      <c r="C75">
        <v>0.63181311865522405</v>
      </c>
      <c r="D75">
        <v>0.80800359484569995</v>
      </c>
      <c r="E75">
        <v>0.88202033604510399</v>
      </c>
      <c r="F75">
        <v>0.71136642854909105</v>
      </c>
      <c r="G75">
        <v>0.63319182537448804</v>
      </c>
      <c r="H75">
        <v>0.56492557150451905</v>
      </c>
      <c r="I75">
        <v>0.73083466241360995</v>
      </c>
      <c r="J75">
        <v>0.68325012135080798</v>
      </c>
      <c r="K75">
        <v>0.63398111550285496</v>
      </c>
      <c r="L75">
        <v>0.59335113145181795</v>
      </c>
      <c r="M75">
        <v>0.73083466241360995</v>
      </c>
      <c r="N75">
        <v>0.68325012135080798</v>
      </c>
      <c r="O75">
        <v>0.65513833992094905</v>
      </c>
      <c r="P75">
        <v>0.448913043478261</v>
      </c>
      <c r="Q75" t="s">
        <v>3</v>
      </c>
      <c r="R75" t="s">
        <v>3</v>
      </c>
      <c r="S75" t="s">
        <v>3</v>
      </c>
      <c r="T75" t="s">
        <v>3</v>
      </c>
      <c r="U75" t="s">
        <v>3</v>
      </c>
      <c r="V75" t="s">
        <v>3</v>
      </c>
      <c r="W75" t="s">
        <v>3</v>
      </c>
      <c r="X75" t="s">
        <v>3</v>
      </c>
      <c r="Y75" t="s">
        <v>3</v>
      </c>
      <c r="Z75" t="s">
        <v>3</v>
      </c>
      <c r="AA75" t="s">
        <v>3</v>
      </c>
      <c r="AB75" t="s">
        <v>3</v>
      </c>
      <c r="AC75" t="s">
        <v>3</v>
      </c>
      <c r="AD75" t="s">
        <v>3</v>
      </c>
      <c r="AE75" t="s">
        <v>3</v>
      </c>
      <c r="AF75" t="s">
        <v>3</v>
      </c>
      <c r="AG75" t="s">
        <v>3</v>
      </c>
      <c r="AH75" t="s">
        <v>3</v>
      </c>
      <c r="AI75" t="s">
        <v>3</v>
      </c>
      <c r="AJ75" t="s">
        <v>3</v>
      </c>
      <c r="AK75" t="s">
        <v>3</v>
      </c>
      <c r="AL75" t="s">
        <v>3</v>
      </c>
      <c r="AM75" t="s">
        <v>3</v>
      </c>
      <c r="AN75" t="s">
        <v>3</v>
      </c>
    </row>
    <row r="76" spans="1:40">
      <c r="A76" s="69"/>
      <c r="B76">
        <f t="shared" si="6"/>
        <v>32</v>
      </c>
      <c r="C76">
        <v>0.50925925925925897</v>
      </c>
      <c r="D76">
        <v>0.471481481481481</v>
      </c>
      <c r="E76">
        <v>0.46592592592592602</v>
      </c>
      <c r="F76">
        <v>0.41</v>
      </c>
      <c r="G76">
        <v>0.334166666666667</v>
      </c>
      <c r="H76">
        <v>0.25416666666666698</v>
      </c>
      <c r="I76">
        <v>0.262777777777778</v>
      </c>
      <c r="J76">
        <v>0.235277777777778</v>
      </c>
      <c r="K76">
        <v>0.221944444444444</v>
      </c>
      <c r="L76">
        <v>0.20128787878787899</v>
      </c>
      <c r="M76">
        <v>0.21462121212121199</v>
      </c>
      <c r="N76">
        <v>0.43409090909090903</v>
      </c>
      <c r="O76">
        <v>0.58560606060606102</v>
      </c>
      <c r="P76">
        <v>0.59449494949494996</v>
      </c>
      <c r="Q76">
        <v>0.44835858585858601</v>
      </c>
      <c r="R76">
        <v>0.28333333333333299</v>
      </c>
      <c r="S76">
        <v>0.34</v>
      </c>
      <c r="T76" t="s">
        <v>3</v>
      </c>
      <c r="U76" t="s">
        <v>3</v>
      </c>
      <c r="V76" t="s">
        <v>3</v>
      </c>
      <c r="W76" t="s">
        <v>3</v>
      </c>
      <c r="X76" t="s">
        <v>3</v>
      </c>
      <c r="Y76" t="s">
        <v>3</v>
      </c>
      <c r="Z76" t="s">
        <v>3</v>
      </c>
      <c r="AA76" t="s">
        <v>3</v>
      </c>
      <c r="AB76" t="s">
        <v>3</v>
      </c>
      <c r="AC76" t="s">
        <v>3</v>
      </c>
      <c r="AD76" t="s">
        <v>3</v>
      </c>
      <c r="AE76" t="s">
        <v>3</v>
      </c>
      <c r="AF76" t="s">
        <v>3</v>
      </c>
      <c r="AG76" t="s">
        <v>3</v>
      </c>
      <c r="AH76" t="s">
        <v>3</v>
      </c>
      <c r="AI76" t="s">
        <v>3</v>
      </c>
      <c r="AJ76" t="s">
        <v>3</v>
      </c>
      <c r="AK76" t="s">
        <v>3</v>
      </c>
      <c r="AL76" t="s">
        <v>3</v>
      </c>
      <c r="AM76" t="s">
        <v>3</v>
      </c>
      <c r="AN76" t="s">
        <v>3</v>
      </c>
    </row>
    <row r="77" spans="1:40">
      <c r="A77" s="69"/>
      <c r="B77">
        <f t="shared" si="6"/>
        <v>33</v>
      </c>
      <c r="C77">
        <v>0.52650029708853197</v>
      </c>
      <c r="D77">
        <v>0.55804713804713801</v>
      </c>
      <c r="E77">
        <v>0.618148148148148</v>
      </c>
      <c r="F77">
        <v>0.56633699633699597</v>
      </c>
      <c r="G77">
        <v>0.537448107448107</v>
      </c>
      <c r="H77">
        <v>0.47334182725487101</v>
      </c>
      <c r="I77">
        <v>0.54922705314009701</v>
      </c>
      <c r="J77">
        <v>0.58241545893719804</v>
      </c>
      <c r="K77">
        <v>0.49942028985507197</v>
      </c>
      <c r="L77">
        <v>0.51179402722880996</v>
      </c>
      <c r="M77">
        <v>0.51874451032059699</v>
      </c>
      <c r="N77">
        <v>0.65531204906204898</v>
      </c>
      <c r="O77">
        <v>0.66018217893217901</v>
      </c>
      <c r="P77">
        <v>0.68554593554593601</v>
      </c>
      <c r="Q77">
        <v>0.51737614237614205</v>
      </c>
      <c r="R77">
        <v>0.54828042328042303</v>
      </c>
      <c r="S77">
        <v>0.47916666666666702</v>
      </c>
      <c r="T77">
        <v>0.77777777777777801</v>
      </c>
      <c r="U77" t="s">
        <v>3</v>
      </c>
      <c r="V77" t="s">
        <v>3</v>
      </c>
      <c r="W77" t="s">
        <v>3</v>
      </c>
      <c r="X77" t="s">
        <v>3</v>
      </c>
      <c r="Y77" t="s">
        <v>3</v>
      </c>
      <c r="Z77" t="s">
        <v>3</v>
      </c>
      <c r="AA77" t="s">
        <v>3</v>
      </c>
      <c r="AB77" t="s">
        <v>3</v>
      </c>
      <c r="AC77" t="s">
        <v>3</v>
      </c>
      <c r="AD77" t="s">
        <v>3</v>
      </c>
      <c r="AE77" t="s">
        <v>3</v>
      </c>
      <c r="AF77" t="s">
        <v>3</v>
      </c>
      <c r="AG77" t="s">
        <v>3</v>
      </c>
      <c r="AH77" t="s">
        <v>3</v>
      </c>
      <c r="AI77" t="s">
        <v>3</v>
      </c>
      <c r="AJ77" t="s">
        <v>3</v>
      </c>
      <c r="AK77" t="s">
        <v>3</v>
      </c>
      <c r="AL77" t="s">
        <v>3</v>
      </c>
      <c r="AM77" t="s">
        <v>3</v>
      </c>
      <c r="AN77" t="s">
        <v>3</v>
      </c>
    </row>
    <row r="78" spans="1:40">
      <c r="A78" s="69"/>
      <c r="B78">
        <f t="shared" si="6"/>
        <v>34</v>
      </c>
      <c r="C78">
        <v>0.87861111111111101</v>
      </c>
      <c r="D78">
        <v>0.79869047619047595</v>
      </c>
      <c r="E78">
        <v>0.71849723947550004</v>
      </c>
      <c r="F78">
        <v>0.53321946169772305</v>
      </c>
      <c r="G78">
        <v>0.42897342995169102</v>
      </c>
      <c r="H78">
        <v>0.38277777777777799</v>
      </c>
      <c r="I78">
        <v>0.50805555555555604</v>
      </c>
      <c r="J78">
        <v>0.50666666666666704</v>
      </c>
      <c r="K78">
        <v>0.51</v>
      </c>
      <c r="L78">
        <v>0.32</v>
      </c>
      <c r="M78" t="s">
        <v>3</v>
      </c>
      <c r="N78" t="s">
        <v>3</v>
      </c>
      <c r="O78" t="s">
        <v>3</v>
      </c>
      <c r="P78" t="s">
        <v>3</v>
      </c>
      <c r="Q78" t="s">
        <v>3</v>
      </c>
      <c r="R78" t="s">
        <v>3</v>
      </c>
      <c r="S78" t="s">
        <v>3</v>
      </c>
      <c r="T78" t="s">
        <v>3</v>
      </c>
      <c r="U78" t="s">
        <v>3</v>
      </c>
      <c r="V78" t="s">
        <v>3</v>
      </c>
      <c r="W78" t="s">
        <v>3</v>
      </c>
      <c r="X78" t="s">
        <v>3</v>
      </c>
      <c r="Y78" t="s">
        <v>3</v>
      </c>
      <c r="Z78" t="s">
        <v>3</v>
      </c>
      <c r="AA78" t="s">
        <v>3</v>
      </c>
      <c r="AB78" t="s">
        <v>3</v>
      </c>
      <c r="AC78" t="s">
        <v>3</v>
      </c>
      <c r="AD78" t="s">
        <v>3</v>
      </c>
      <c r="AE78" t="s">
        <v>3</v>
      </c>
      <c r="AF78" t="s">
        <v>3</v>
      </c>
      <c r="AG78" t="s">
        <v>3</v>
      </c>
      <c r="AH78" t="s">
        <v>3</v>
      </c>
      <c r="AI78" t="s">
        <v>3</v>
      </c>
      <c r="AJ78" t="s">
        <v>3</v>
      </c>
      <c r="AK78" t="s">
        <v>3</v>
      </c>
      <c r="AL78" t="s">
        <v>3</v>
      </c>
      <c r="AM78" t="s">
        <v>3</v>
      </c>
      <c r="AN78" t="s">
        <v>3</v>
      </c>
    </row>
    <row r="79" spans="1:40">
      <c r="A79" s="69"/>
      <c r="B79">
        <f t="shared" si="6"/>
        <v>35</v>
      </c>
      <c r="C79">
        <v>0.77973646723646695</v>
      </c>
      <c r="D79">
        <v>0.75126424501424505</v>
      </c>
      <c r="E79">
        <v>0.75939153439153395</v>
      </c>
      <c r="F79">
        <v>0.70874741200828195</v>
      </c>
      <c r="G79">
        <v>0.60509244124804795</v>
      </c>
      <c r="H79">
        <v>0.51580672696233298</v>
      </c>
      <c r="I79">
        <v>0.46459899749373401</v>
      </c>
      <c r="J79">
        <v>0.43037518037518002</v>
      </c>
      <c r="K79">
        <v>0.32323232323232298</v>
      </c>
      <c r="L79">
        <v>0.32081686429512501</v>
      </c>
      <c r="M79">
        <v>0.319952962115434</v>
      </c>
      <c r="N79">
        <v>0.273656665819137</v>
      </c>
      <c r="O79">
        <v>0.23017840494957201</v>
      </c>
      <c r="P79">
        <v>0.16614331723027401</v>
      </c>
      <c r="Q79">
        <v>0.193659420289855</v>
      </c>
      <c r="R79">
        <v>0.19166666666666701</v>
      </c>
      <c r="S79" t="s">
        <v>3</v>
      </c>
      <c r="T79" t="s">
        <v>3</v>
      </c>
      <c r="U79" t="s">
        <v>3</v>
      </c>
      <c r="V79" t="s">
        <v>3</v>
      </c>
      <c r="W79" t="s">
        <v>3</v>
      </c>
      <c r="X79" t="s">
        <v>3</v>
      </c>
      <c r="Y79" t="s">
        <v>3</v>
      </c>
      <c r="Z79" t="s">
        <v>3</v>
      </c>
      <c r="AA79" t="s">
        <v>3</v>
      </c>
      <c r="AB79" t="s">
        <v>3</v>
      </c>
      <c r="AC79" t="s">
        <v>3</v>
      </c>
      <c r="AD79" t="s">
        <v>3</v>
      </c>
      <c r="AE79" t="s">
        <v>3</v>
      </c>
      <c r="AF79" t="s">
        <v>3</v>
      </c>
      <c r="AG79" t="s">
        <v>3</v>
      </c>
      <c r="AH79" t="s">
        <v>3</v>
      </c>
      <c r="AI79" t="s">
        <v>3</v>
      </c>
      <c r="AJ79" t="s">
        <v>3</v>
      </c>
      <c r="AK79" t="s">
        <v>3</v>
      </c>
      <c r="AL79" t="s">
        <v>3</v>
      </c>
      <c r="AM79" t="s">
        <v>3</v>
      </c>
      <c r="AN79" t="s">
        <v>3</v>
      </c>
    </row>
    <row r="80" spans="1:40">
      <c r="A80" s="69"/>
      <c r="B80">
        <f t="shared" si="6"/>
        <v>36</v>
      </c>
      <c r="C80">
        <v>0.58054044406368199</v>
      </c>
      <c r="D80">
        <v>0.570757889453542</v>
      </c>
      <c r="E80">
        <v>0.610978731413514</v>
      </c>
      <c r="F80">
        <v>0.68431206474684703</v>
      </c>
      <c r="G80">
        <v>0.67942028985507197</v>
      </c>
      <c r="H80">
        <v>0.68888888888888899</v>
      </c>
      <c r="I80">
        <v>0.573442028985507</v>
      </c>
      <c r="J80">
        <v>0.63617149758454095</v>
      </c>
      <c r="K80">
        <v>0.63858695652173902</v>
      </c>
      <c r="L80">
        <v>0.62801932367149804</v>
      </c>
      <c r="M80">
        <v>0.56793478260869601</v>
      </c>
      <c r="N80">
        <v>0.46195652173912999</v>
      </c>
      <c r="O80" t="s">
        <v>3</v>
      </c>
      <c r="P80" t="s">
        <v>3</v>
      </c>
      <c r="Q80" t="s">
        <v>3</v>
      </c>
      <c r="R80" t="s">
        <v>3</v>
      </c>
      <c r="S80" t="s">
        <v>3</v>
      </c>
      <c r="T80" t="s">
        <v>3</v>
      </c>
      <c r="U80" t="s">
        <v>3</v>
      </c>
      <c r="V80" t="s">
        <v>3</v>
      </c>
      <c r="W80" t="s">
        <v>3</v>
      </c>
      <c r="X80" t="s">
        <v>3</v>
      </c>
      <c r="Y80" t="s">
        <v>3</v>
      </c>
      <c r="Z80" t="s">
        <v>3</v>
      </c>
      <c r="AA80" t="s">
        <v>3</v>
      </c>
      <c r="AB80" t="s">
        <v>3</v>
      </c>
      <c r="AC80" t="s">
        <v>3</v>
      </c>
      <c r="AD80" t="s">
        <v>3</v>
      </c>
      <c r="AE80" t="s">
        <v>3</v>
      </c>
      <c r="AF80" t="s">
        <v>3</v>
      </c>
      <c r="AG80" t="s">
        <v>3</v>
      </c>
      <c r="AH80" t="s">
        <v>3</v>
      </c>
      <c r="AI80" t="s">
        <v>3</v>
      </c>
      <c r="AJ80" t="s">
        <v>3</v>
      </c>
      <c r="AK80" t="s">
        <v>3</v>
      </c>
      <c r="AL80" t="s">
        <v>3</v>
      </c>
      <c r="AM80" t="s">
        <v>3</v>
      </c>
      <c r="AN80" t="s">
        <v>3</v>
      </c>
    </row>
    <row r="81" spans="1:40">
      <c r="A81" s="69"/>
      <c r="B81">
        <f t="shared" si="6"/>
        <v>37</v>
      </c>
      <c r="C81">
        <v>0.55282131661442002</v>
      </c>
      <c r="D81">
        <v>0.52033492822966498</v>
      </c>
      <c r="E81">
        <v>0.77711844971906896</v>
      </c>
      <c r="F81">
        <v>0.80742148002209901</v>
      </c>
      <c r="G81">
        <v>0.79795611700982505</v>
      </c>
      <c r="H81">
        <v>0.69662714097496703</v>
      </c>
      <c r="I81">
        <v>0.63317864636705201</v>
      </c>
      <c r="J81">
        <v>0.61157675791733801</v>
      </c>
      <c r="K81">
        <v>0.54978876302589497</v>
      </c>
      <c r="L81">
        <v>0.43265817488081398</v>
      </c>
      <c r="M81">
        <v>0.35626928599192498</v>
      </c>
      <c r="N81">
        <v>0.395315734989648</v>
      </c>
      <c r="O81">
        <v>0.50581906016688605</v>
      </c>
      <c r="P81">
        <v>0.57122859025032902</v>
      </c>
      <c r="Q81">
        <v>0.63068181818181801</v>
      </c>
      <c r="R81" t="s">
        <v>3</v>
      </c>
      <c r="S81" t="s">
        <v>3</v>
      </c>
      <c r="T81" t="s">
        <v>3</v>
      </c>
      <c r="U81" t="s">
        <v>3</v>
      </c>
      <c r="V81" t="s">
        <v>3</v>
      </c>
      <c r="W81" t="s">
        <v>3</v>
      </c>
      <c r="X81" t="s">
        <v>3</v>
      </c>
      <c r="Y81" t="s">
        <v>3</v>
      </c>
      <c r="Z81" t="s">
        <v>3</v>
      </c>
      <c r="AA81" t="s">
        <v>3</v>
      </c>
      <c r="AB81" t="s">
        <v>3</v>
      </c>
      <c r="AC81" t="s">
        <v>3</v>
      </c>
      <c r="AD81" t="s">
        <v>3</v>
      </c>
      <c r="AE81" t="s">
        <v>3</v>
      </c>
      <c r="AF81" t="s">
        <v>3</v>
      </c>
      <c r="AG81" t="s">
        <v>3</v>
      </c>
      <c r="AH81" t="s">
        <v>3</v>
      </c>
      <c r="AI81" t="s">
        <v>3</v>
      </c>
      <c r="AJ81" t="s">
        <v>3</v>
      </c>
      <c r="AK81" t="s">
        <v>3</v>
      </c>
      <c r="AL81" t="s">
        <v>3</v>
      </c>
      <c r="AM81" t="s">
        <v>3</v>
      </c>
      <c r="AN81" t="s">
        <v>3</v>
      </c>
    </row>
    <row r="82" spans="1:40" ht="12.6" thickBot="1">
      <c r="A82" s="69"/>
      <c r="B82">
        <f>B81+1</f>
        <v>38</v>
      </c>
      <c r="C82">
        <v>0.90220959595959604</v>
      </c>
      <c r="D82">
        <v>0.89355158730158701</v>
      </c>
      <c r="E82">
        <v>0.88799603174603203</v>
      </c>
      <c r="F82">
        <v>0.88965665976535502</v>
      </c>
      <c r="G82">
        <v>0.86231528843421401</v>
      </c>
      <c r="H82">
        <v>0.81694205142011</v>
      </c>
      <c r="I82">
        <v>0.84387990824927195</v>
      </c>
      <c r="J82">
        <v>0.80891969227882499</v>
      </c>
      <c r="K82">
        <v>0.82329877724614597</v>
      </c>
      <c r="L82">
        <v>0.720302144249513</v>
      </c>
      <c r="M82">
        <v>0.721228070175439</v>
      </c>
      <c r="N82">
        <v>0.66166666666666696</v>
      </c>
      <c r="O82">
        <v>0.74444444444444502</v>
      </c>
      <c r="P82" t="s">
        <v>3</v>
      </c>
      <c r="Q82" t="s">
        <v>3</v>
      </c>
      <c r="R82" t="s">
        <v>3</v>
      </c>
      <c r="S82" t="s">
        <v>3</v>
      </c>
      <c r="T82" t="s">
        <v>3</v>
      </c>
      <c r="U82" t="s">
        <v>3</v>
      </c>
      <c r="V82" t="s">
        <v>3</v>
      </c>
      <c r="W82" t="s">
        <v>3</v>
      </c>
      <c r="X82" t="s">
        <v>3</v>
      </c>
      <c r="Y82" t="s">
        <v>3</v>
      </c>
      <c r="Z82" t="s">
        <v>3</v>
      </c>
      <c r="AA82" t="s">
        <v>3</v>
      </c>
      <c r="AB82" t="s">
        <v>3</v>
      </c>
      <c r="AC82" t="s">
        <v>3</v>
      </c>
      <c r="AD82" t="s">
        <v>3</v>
      </c>
      <c r="AE82" t="s">
        <v>3</v>
      </c>
      <c r="AF82" t="s">
        <v>3</v>
      </c>
      <c r="AG82" t="s">
        <v>3</v>
      </c>
      <c r="AH82" t="s">
        <v>3</v>
      </c>
      <c r="AI82" t="s">
        <v>3</v>
      </c>
      <c r="AJ82" t="s">
        <v>3</v>
      </c>
      <c r="AK82" t="s">
        <v>3</v>
      </c>
      <c r="AL82" t="s">
        <v>3</v>
      </c>
      <c r="AM82" t="s">
        <v>3</v>
      </c>
      <c r="AN82" t="s">
        <v>3</v>
      </c>
    </row>
    <row r="83" spans="1:40" s="51" customFormat="1" ht="12.6" thickTop="1">
      <c r="A83" s="69"/>
      <c r="B83" s="52" t="s">
        <v>55</v>
      </c>
      <c r="C83" s="51">
        <f>ROUND(AVERAGE(C45:C82)*100,2)</f>
        <v>69.75</v>
      </c>
      <c r="D83" s="51">
        <f t="shared" ref="D83:AN83" si="7">ROUND(AVERAGE(D45:D82)*100,2)</f>
        <v>68.010000000000005</v>
      </c>
      <c r="E83" s="51">
        <f t="shared" si="7"/>
        <v>65.08</v>
      </c>
      <c r="F83" s="51">
        <f t="shared" si="7"/>
        <v>62.72</v>
      </c>
      <c r="G83" s="51">
        <f t="shared" si="7"/>
        <v>58.86</v>
      </c>
      <c r="H83" s="51">
        <f t="shared" si="7"/>
        <v>57.22</v>
      </c>
      <c r="I83" s="51">
        <f t="shared" si="7"/>
        <v>57.27</v>
      </c>
      <c r="J83" s="51">
        <f t="shared" si="7"/>
        <v>56.55</v>
      </c>
      <c r="K83" s="51">
        <f t="shared" si="7"/>
        <v>53.82</v>
      </c>
      <c r="L83" s="51">
        <f t="shared" si="7"/>
        <v>50.47</v>
      </c>
      <c r="M83" s="51">
        <f t="shared" si="7"/>
        <v>51.08</v>
      </c>
      <c r="N83" s="51">
        <f t="shared" si="7"/>
        <v>52.53</v>
      </c>
      <c r="O83" s="51">
        <f t="shared" si="7"/>
        <v>54.62</v>
      </c>
      <c r="P83" s="51">
        <f t="shared" si="7"/>
        <v>52.29</v>
      </c>
      <c r="Q83" s="51">
        <f t="shared" si="7"/>
        <v>53.67</v>
      </c>
      <c r="R83" s="51">
        <f t="shared" si="7"/>
        <v>49.2</v>
      </c>
      <c r="S83" s="51">
        <f t="shared" si="7"/>
        <v>51.36</v>
      </c>
      <c r="T83" s="51">
        <f t="shared" si="7"/>
        <v>51.22</v>
      </c>
      <c r="U83" s="51">
        <f t="shared" si="7"/>
        <v>49.51</v>
      </c>
      <c r="V83" s="51">
        <f t="shared" si="7"/>
        <v>47.94</v>
      </c>
      <c r="W83" s="51">
        <f t="shared" si="7"/>
        <v>51.55</v>
      </c>
      <c r="X83" s="51">
        <f t="shared" si="7"/>
        <v>54.25</v>
      </c>
      <c r="Y83" s="51">
        <f t="shared" si="7"/>
        <v>53.82</v>
      </c>
      <c r="Z83" s="51">
        <f t="shared" si="7"/>
        <v>52.14</v>
      </c>
      <c r="AA83" s="51">
        <f t="shared" si="7"/>
        <v>47.15</v>
      </c>
      <c r="AB83" s="51">
        <f t="shared" si="7"/>
        <v>48.68</v>
      </c>
      <c r="AC83" s="51">
        <f t="shared" si="7"/>
        <v>51.45</v>
      </c>
      <c r="AD83" s="51">
        <f t="shared" si="7"/>
        <v>52.01</v>
      </c>
      <c r="AE83" s="51">
        <f t="shared" si="7"/>
        <v>49.56</v>
      </c>
      <c r="AF83" s="51">
        <f t="shared" si="7"/>
        <v>45.59</v>
      </c>
      <c r="AG83" s="51">
        <f t="shared" si="7"/>
        <v>37.58</v>
      </c>
      <c r="AH83" s="51">
        <f t="shared" si="7"/>
        <v>49.25</v>
      </c>
      <c r="AI83" s="51">
        <f t="shared" si="7"/>
        <v>54.49</v>
      </c>
      <c r="AJ83" s="51">
        <f t="shared" si="7"/>
        <v>48.27</v>
      </c>
      <c r="AK83" s="51">
        <f t="shared" si="7"/>
        <v>45.35</v>
      </c>
      <c r="AL83" s="51">
        <f t="shared" si="7"/>
        <v>50.02</v>
      </c>
      <c r="AM83" s="51">
        <f t="shared" si="7"/>
        <v>52.89</v>
      </c>
      <c r="AN83" s="51">
        <f t="shared" si="7"/>
        <v>53.46</v>
      </c>
    </row>
    <row r="84" spans="1:40">
      <c r="A84" s="69"/>
      <c r="B84" s="36" t="s">
        <v>142</v>
      </c>
      <c r="C84">
        <f>ROUND((STDEV(C45:C82)*100)/SQRT(C1),2)</f>
        <v>2.91</v>
      </c>
      <c r="D84">
        <f t="shared" ref="D84:AN84" si="8">ROUND((STDEV(D45:D82)*100)/SQRT(D1),2)</f>
        <v>2.97</v>
      </c>
      <c r="E84">
        <f t="shared" si="8"/>
        <v>2.98</v>
      </c>
      <c r="F84">
        <f t="shared" si="8"/>
        <v>2.94</v>
      </c>
      <c r="G84">
        <f t="shared" si="8"/>
        <v>2.97</v>
      </c>
      <c r="H84">
        <f t="shared" si="8"/>
        <v>2.8</v>
      </c>
      <c r="I84">
        <f t="shared" si="8"/>
        <v>2.5099999999999998</v>
      </c>
      <c r="J84">
        <f t="shared" si="8"/>
        <v>2.5099999999999998</v>
      </c>
      <c r="K84">
        <f t="shared" si="8"/>
        <v>2.8</v>
      </c>
      <c r="L84">
        <f t="shared" si="8"/>
        <v>3.06</v>
      </c>
      <c r="M84">
        <f t="shared" si="8"/>
        <v>3.35</v>
      </c>
      <c r="N84">
        <f t="shared" si="8"/>
        <v>3.16</v>
      </c>
      <c r="O84">
        <f t="shared" si="8"/>
        <v>3.44</v>
      </c>
      <c r="P84">
        <f t="shared" si="8"/>
        <v>3.65</v>
      </c>
      <c r="Q84">
        <f t="shared" si="8"/>
        <v>4.0599999999999996</v>
      </c>
      <c r="R84">
        <f t="shared" si="8"/>
        <v>3.72</v>
      </c>
      <c r="S84">
        <f t="shared" si="8"/>
        <v>3.96</v>
      </c>
      <c r="T84">
        <f t="shared" si="8"/>
        <v>5.18</v>
      </c>
      <c r="U84">
        <f t="shared" si="8"/>
        <v>5.95</v>
      </c>
      <c r="V84">
        <f t="shared" si="8"/>
        <v>5.89</v>
      </c>
      <c r="W84">
        <f t="shared" si="8"/>
        <v>6.17</v>
      </c>
      <c r="X84">
        <f t="shared" si="8"/>
        <v>6.25</v>
      </c>
      <c r="Y84">
        <f t="shared" si="8"/>
        <v>7.32</v>
      </c>
      <c r="Z84">
        <f t="shared" si="8"/>
        <v>7.88</v>
      </c>
      <c r="AA84">
        <f t="shared" si="8"/>
        <v>7.42</v>
      </c>
      <c r="AB84">
        <f t="shared" si="8"/>
        <v>7.55</v>
      </c>
      <c r="AC84">
        <f t="shared" si="8"/>
        <v>7.82</v>
      </c>
      <c r="AD84">
        <f t="shared" si="8"/>
        <v>7.38</v>
      </c>
      <c r="AE84">
        <f t="shared" si="8"/>
        <v>10.06</v>
      </c>
      <c r="AF84">
        <f t="shared" si="8"/>
        <v>8.6999999999999993</v>
      </c>
      <c r="AG84">
        <f t="shared" si="8"/>
        <v>3.37</v>
      </c>
      <c r="AH84">
        <f t="shared" si="8"/>
        <v>7.85</v>
      </c>
      <c r="AI84">
        <f t="shared" si="8"/>
        <v>13.17</v>
      </c>
      <c r="AJ84">
        <f t="shared" si="8"/>
        <v>11.78</v>
      </c>
      <c r="AK84">
        <f t="shared" si="8"/>
        <v>11.19</v>
      </c>
      <c r="AL84">
        <f t="shared" si="8"/>
        <v>13.47</v>
      </c>
      <c r="AM84">
        <f t="shared" si="8"/>
        <v>12.64</v>
      </c>
      <c r="AN84">
        <f t="shared" si="8"/>
        <v>13.82</v>
      </c>
    </row>
    <row r="85" spans="1:40" ht="14.05" customHeight="1">
      <c r="A85" s="69"/>
    </row>
    <row r="86" spans="1:40" s="48" customFormat="1" ht="14.05" customHeight="1">
      <c r="A86" s="69"/>
      <c r="C86" s="49" t="s">
        <v>152</v>
      </c>
    </row>
    <row r="87" spans="1:40">
      <c r="A87" s="69"/>
      <c r="B87">
        <v>1</v>
      </c>
      <c r="C87">
        <v>0.57542296672731497</v>
      </c>
      <c r="D87">
        <v>0.70855250775159195</v>
      </c>
      <c r="E87">
        <v>0.600641095492354</v>
      </c>
      <c r="F87">
        <v>0.49003189792663499</v>
      </c>
      <c r="G87">
        <v>0.30632411067193699</v>
      </c>
      <c r="H87">
        <v>0.252305665349144</v>
      </c>
      <c r="I87">
        <v>0.25580216884564699</v>
      </c>
      <c r="J87">
        <v>0.259095976487281</v>
      </c>
      <c r="K87">
        <v>0.28215262997871698</v>
      </c>
      <c r="L87">
        <v>0.310935441370224</v>
      </c>
      <c r="M87">
        <v>0.32015810276679801</v>
      </c>
      <c r="N87">
        <v>0.36956521739130399</v>
      </c>
      <c r="O87" t="s">
        <v>3</v>
      </c>
      <c r="P87" t="s">
        <v>3</v>
      </c>
      <c r="Q87" t="s">
        <v>3</v>
      </c>
      <c r="R87" t="s">
        <v>3</v>
      </c>
      <c r="S87" t="s">
        <v>3</v>
      </c>
      <c r="T87" t="s">
        <v>3</v>
      </c>
      <c r="U87" t="s">
        <v>3</v>
      </c>
      <c r="V87" t="s">
        <v>3</v>
      </c>
      <c r="W87" t="s">
        <v>3</v>
      </c>
      <c r="X87" t="s">
        <v>3</v>
      </c>
      <c r="Y87" t="s">
        <v>3</v>
      </c>
      <c r="Z87" t="s">
        <v>3</v>
      </c>
      <c r="AA87" t="s">
        <v>3</v>
      </c>
      <c r="AB87" t="s">
        <v>3</v>
      </c>
      <c r="AC87" t="s">
        <v>3</v>
      </c>
      <c r="AD87" t="s">
        <v>3</v>
      </c>
      <c r="AE87" t="s">
        <v>3</v>
      </c>
      <c r="AF87" t="s">
        <v>3</v>
      </c>
      <c r="AG87" t="s">
        <v>3</v>
      </c>
      <c r="AH87" t="s">
        <v>3</v>
      </c>
      <c r="AI87" t="s">
        <v>3</v>
      </c>
      <c r="AJ87" t="s">
        <v>3</v>
      </c>
      <c r="AK87" t="s">
        <v>3</v>
      </c>
      <c r="AL87" t="s">
        <v>3</v>
      </c>
      <c r="AM87" t="s">
        <v>3</v>
      </c>
      <c r="AN87" t="s">
        <v>3</v>
      </c>
    </row>
    <row r="88" spans="1:40">
      <c r="A88" s="69"/>
      <c r="B88">
        <f>B87+1</f>
        <v>2</v>
      </c>
      <c r="C88">
        <v>0.54189731575315103</v>
      </c>
      <c r="D88">
        <v>0.42824526731849399</v>
      </c>
      <c r="E88">
        <v>0.48814229249011898</v>
      </c>
      <c r="F88">
        <v>0.401875901875902</v>
      </c>
      <c r="G88">
        <v>0.42032122466905097</v>
      </c>
      <c r="H88">
        <v>0.29812096116443998</v>
      </c>
      <c r="I88">
        <v>0.29940711462450598</v>
      </c>
      <c r="J88">
        <v>0.24814258967576999</v>
      </c>
      <c r="K88">
        <v>0.24991951221928299</v>
      </c>
      <c r="L88">
        <v>0.36423032218226697</v>
      </c>
      <c r="M88">
        <v>0.37919708692019899</v>
      </c>
      <c r="N88">
        <v>0.46682194616977202</v>
      </c>
      <c r="O88">
        <v>0.34565217391304398</v>
      </c>
      <c r="P88" t="s">
        <v>3</v>
      </c>
      <c r="Q88" t="s">
        <v>3</v>
      </c>
      <c r="R88" t="s">
        <v>3</v>
      </c>
      <c r="S88" t="s">
        <v>3</v>
      </c>
      <c r="T88" t="s">
        <v>3</v>
      </c>
      <c r="U88" t="s">
        <v>3</v>
      </c>
      <c r="V88" t="s">
        <v>3</v>
      </c>
      <c r="W88" t="s">
        <v>3</v>
      </c>
      <c r="X88" t="s">
        <v>3</v>
      </c>
      <c r="Y88" t="s">
        <v>3</v>
      </c>
      <c r="Z88" t="s">
        <v>3</v>
      </c>
      <c r="AA88" t="s">
        <v>3</v>
      </c>
      <c r="AB88" t="s">
        <v>3</v>
      </c>
      <c r="AC88" t="s">
        <v>3</v>
      </c>
      <c r="AD88" t="s">
        <v>3</v>
      </c>
      <c r="AE88" t="s">
        <v>3</v>
      </c>
      <c r="AF88" t="s">
        <v>3</v>
      </c>
      <c r="AG88" t="s">
        <v>3</v>
      </c>
      <c r="AH88" t="s">
        <v>3</v>
      </c>
      <c r="AI88" t="s">
        <v>3</v>
      </c>
      <c r="AJ88" t="s">
        <v>3</v>
      </c>
      <c r="AK88" t="s">
        <v>3</v>
      </c>
      <c r="AL88" t="s">
        <v>3</v>
      </c>
      <c r="AM88" t="s">
        <v>3</v>
      </c>
      <c r="AN88" t="s">
        <v>3</v>
      </c>
    </row>
    <row r="89" spans="1:40">
      <c r="A89" s="69"/>
      <c r="B89">
        <f t="shared" ref="B89:B124" si="9">B88+1</f>
        <v>3</v>
      </c>
      <c r="C89">
        <v>0.32938076416337297</v>
      </c>
      <c r="D89">
        <v>0.29628336321700199</v>
      </c>
      <c r="E89">
        <v>0.17836504964651401</v>
      </c>
      <c r="F89">
        <v>0.14180378482438</v>
      </c>
      <c r="G89">
        <v>9.4202898550724695E-2</v>
      </c>
      <c r="H89">
        <v>0.104084321475626</v>
      </c>
      <c r="I89">
        <v>0.185770750988142</v>
      </c>
      <c r="J89">
        <v>0.236876776922544</v>
      </c>
      <c r="K89">
        <v>0.190763469939671</v>
      </c>
      <c r="L89">
        <v>0.13100686498855801</v>
      </c>
      <c r="M89">
        <v>4.3478260869565202E-2</v>
      </c>
      <c r="N89" t="s">
        <v>3</v>
      </c>
      <c r="O89" t="s">
        <v>3</v>
      </c>
      <c r="P89" t="s">
        <v>3</v>
      </c>
      <c r="Q89" t="s">
        <v>3</v>
      </c>
      <c r="R89" t="s">
        <v>3</v>
      </c>
      <c r="S89" t="s">
        <v>3</v>
      </c>
      <c r="T89" t="s">
        <v>3</v>
      </c>
      <c r="U89" t="s">
        <v>3</v>
      </c>
      <c r="V89" t="s">
        <v>3</v>
      </c>
      <c r="W89" t="s">
        <v>3</v>
      </c>
      <c r="X89" t="s">
        <v>3</v>
      </c>
      <c r="Y89" t="s">
        <v>3</v>
      </c>
      <c r="Z89" t="s">
        <v>3</v>
      </c>
      <c r="AA89" t="s">
        <v>3</v>
      </c>
      <c r="AB89" t="s">
        <v>3</v>
      </c>
      <c r="AC89" t="s">
        <v>3</v>
      </c>
      <c r="AD89" t="s">
        <v>3</v>
      </c>
      <c r="AE89" t="s">
        <v>3</v>
      </c>
      <c r="AF89" t="s">
        <v>3</v>
      </c>
      <c r="AG89" t="s">
        <v>3</v>
      </c>
      <c r="AH89" t="s">
        <v>3</v>
      </c>
      <c r="AI89" t="s">
        <v>3</v>
      </c>
      <c r="AJ89" t="s">
        <v>3</v>
      </c>
      <c r="AK89" t="s">
        <v>3</v>
      </c>
      <c r="AL89" t="s">
        <v>3</v>
      </c>
      <c r="AM89" t="s">
        <v>3</v>
      </c>
      <c r="AN89" t="s">
        <v>3</v>
      </c>
    </row>
    <row r="90" spans="1:40">
      <c r="A90" s="69"/>
      <c r="B90">
        <f t="shared" si="9"/>
        <v>4</v>
      </c>
      <c r="C90">
        <v>0.51281448020578502</v>
      </c>
      <c r="D90">
        <v>0.465473145780051</v>
      </c>
      <c r="E90">
        <v>0.43586547486803201</v>
      </c>
      <c r="F90">
        <v>0.401527530204001</v>
      </c>
      <c r="G90">
        <v>0.431830560507031</v>
      </c>
      <c r="H90">
        <v>0.45686157238014802</v>
      </c>
      <c r="I90">
        <v>0.46579014380872003</v>
      </c>
      <c r="J90">
        <v>0.48177944862155397</v>
      </c>
      <c r="K90">
        <v>0.41985994397759102</v>
      </c>
      <c r="L90">
        <v>0.32509803921568597</v>
      </c>
      <c r="M90">
        <v>0.21122452142912501</v>
      </c>
      <c r="N90">
        <v>0.20558629776021101</v>
      </c>
      <c r="O90">
        <v>0.189064558629776</v>
      </c>
      <c r="P90">
        <v>0.14657444005270101</v>
      </c>
      <c r="Q90">
        <v>0.11133069828722</v>
      </c>
      <c r="R90">
        <v>0.101778656126482</v>
      </c>
      <c r="S90">
        <v>0.11264822134387301</v>
      </c>
      <c r="T90" t="s">
        <v>3</v>
      </c>
      <c r="U90" t="s">
        <v>3</v>
      </c>
      <c r="V90" t="s">
        <v>3</v>
      </c>
      <c r="W90" t="s">
        <v>3</v>
      </c>
      <c r="X90" t="s">
        <v>3</v>
      </c>
      <c r="Y90" t="s">
        <v>3</v>
      </c>
      <c r="Z90" t="s">
        <v>3</v>
      </c>
      <c r="AA90" t="s">
        <v>3</v>
      </c>
      <c r="AB90" t="s">
        <v>3</v>
      </c>
      <c r="AC90" t="s">
        <v>3</v>
      </c>
      <c r="AD90" t="s">
        <v>3</v>
      </c>
      <c r="AE90" t="s">
        <v>3</v>
      </c>
      <c r="AF90" t="s">
        <v>3</v>
      </c>
      <c r="AG90" t="s">
        <v>3</v>
      </c>
      <c r="AH90" t="s">
        <v>3</v>
      </c>
      <c r="AI90" t="s">
        <v>3</v>
      </c>
      <c r="AJ90" t="s">
        <v>3</v>
      </c>
      <c r="AK90" t="s">
        <v>3</v>
      </c>
      <c r="AL90" t="s">
        <v>3</v>
      </c>
      <c r="AM90" t="s">
        <v>3</v>
      </c>
      <c r="AN90" t="s">
        <v>3</v>
      </c>
    </row>
    <row r="91" spans="1:40">
      <c r="A91" s="69"/>
      <c r="B91">
        <f t="shared" si="9"/>
        <v>5</v>
      </c>
      <c r="C91">
        <v>0.32692307692307698</v>
      </c>
      <c r="D91">
        <v>0.29538461538461502</v>
      </c>
      <c r="E91">
        <v>0.27615384615384603</v>
      </c>
      <c r="F91">
        <v>0.218717948717949</v>
      </c>
      <c r="G91">
        <v>0.280512820512821</v>
      </c>
      <c r="H91">
        <v>0.32538461538461499</v>
      </c>
      <c r="I91">
        <v>0.344358974358974</v>
      </c>
      <c r="J91">
        <v>0.35897435897435898</v>
      </c>
      <c r="K91">
        <v>0.36413043478260898</v>
      </c>
      <c r="L91">
        <v>0.48108111695068201</v>
      </c>
      <c r="M91">
        <v>0.40053485162180802</v>
      </c>
      <c r="N91">
        <v>0.429606625258799</v>
      </c>
      <c r="O91">
        <v>0.23913043478260901</v>
      </c>
      <c r="P91" t="s">
        <v>3</v>
      </c>
      <c r="Q91" t="s">
        <v>3</v>
      </c>
      <c r="R91" t="s">
        <v>3</v>
      </c>
      <c r="S91" t="s">
        <v>3</v>
      </c>
      <c r="T91" t="s">
        <v>3</v>
      </c>
      <c r="U91" t="s">
        <v>3</v>
      </c>
      <c r="V91" t="s">
        <v>3</v>
      </c>
      <c r="W91" t="s">
        <v>3</v>
      </c>
      <c r="X91" t="s">
        <v>3</v>
      </c>
      <c r="Y91" t="s">
        <v>3</v>
      </c>
      <c r="Z91" t="s">
        <v>3</v>
      </c>
      <c r="AA91" t="s">
        <v>3</v>
      </c>
      <c r="AB91" t="s">
        <v>3</v>
      </c>
      <c r="AC91" t="s">
        <v>3</v>
      </c>
      <c r="AD91" t="s">
        <v>3</v>
      </c>
      <c r="AE91" t="s">
        <v>3</v>
      </c>
      <c r="AF91" t="s">
        <v>3</v>
      </c>
      <c r="AG91" t="s">
        <v>3</v>
      </c>
      <c r="AH91" t="s">
        <v>3</v>
      </c>
      <c r="AI91" t="s">
        <v>3</v>
      </c>
      <c r="AJ91" t="s">
        <v>3</v>
      </c>
      <c r="AK91" t="s">
        <v>3</v>
      </c>
      <c r="AL91" t="s">
        <v>3</v>
      </c>
      <c r="AM91" t="s">
        <v>3</v>
      </c>
      <c r="AN91" t="s">
        <v>3</v>
      </c>
    </row>
    <row r="92" spans="1:40">
      <c r="A92" s="69"/>
      <c r="B92">
        <f t="shared" si="9"/>
        <v>6</v>
      </c>
      <c r="C92">
        <v>0.70272435897435903</v>
      </c>
      <c r="D92">
        <v>0.71955128205128205</v>
      </c>
      <c r="E92">
        <v>0.69486640810170197</v>
      </c>
      <c r="F92">
        <v>0.53503734827264204</v>
      </c>
      <c r="G92">
        <v>0.40077808901338302</v>
      </c>
      <c r="H92">
        <v>0.30235690235690199</v>
      </c>
      <c r="I92">
        <v>0.28727753727753702</v>
      </c>
      <c r="J92">
        <v>0.25444925444925398</v>
      </c>
      <c r="K92">
        <v>0.21239831022439701</v>
      </c>
      <c r="L92">
        <v>0.10525545308154</v>
      </c>
      <c r="M92">
        <v>7.9161176987263895E-2</v>
      </c>
      <c r="N92">
        <v>0.14520202020202</v>
      </c>
      <c r="O92">
        <v>0.18052810715854201</v>
      </c>
      <c r="P92">
        <v>0.19567962231005701</v>
      </c>
      <c r="Q92">
        <v>0.14896245059288499</v>
      </c>
      <c r="R92">
        <v>0.15530303030303</v>
      </c>
      <c r="S92">
        <v>0.16032608695652201</v>
      </c>
      <c r="T92">
        <v>0.107295783926219</v>
      </c>
      <c r="U92">
        <v>0.14896245059288499</v>
      </c>
      <c r="V92">
        <v>0.15530303030303</v>
      </c>
      <c r="W92">
        <v>0.1875</v>
      </c>
      <c r="X92">
        <v>0.125</v>
      </c>
      <c r="Y92" t="s">
        <v>3</v>
      </c>
      <c r="Z92" t="s">
        <v>3</v>
      </c>
      <c r="AA92" t="s">
        <v>3</v>
      </c>
      <c r="AB92" t="s">
        <v>3</v>
      </c>
      <c r="AC92" t="s">
        <v>3</v>
      </c>
      <c r="AD92" t="s">
        <v>3</v>
      </c>
      <c r="AE92" t="s">
        <v>3</v>
      </c>
      <c r="AF92" t="s">
        <v>3</v>
      </c>
      <c r="AG92" t="s">
        <v>3</v>
      </c>
      <c r="AH92" t="s">
        <v>3</v>
      </c>
      <c r="AI92" t="s">
        <v>3</v>
      </c>
      <c r="AJ92" t="s">
        <v>3</v>
      </c>
      <c r="AK92" t="s">
        <v>3</v>
      </c>
      <c r="AL92" t="s">
        <v>3</v>
      </c>
      <c r="AM92" t="s">
        <v>3</v>
      </c>
      <c r="AN92" t="s">
        <v>3</v>
      </c>
    </row>
    <row r="93" spans="1:40">
      <c r="A93" s="69"/>
      <c r="B93">
        <f t="shared" si="9"/>
        <v>7</v>
      </c>
      <c r="C93">
        <v>0.32082029082029101</v>
      </c>
      <c r="D93">
        <v>0.42953823953824</v>
      </c>
      <c r="E93">
        <v>0.41368421052631599</v>
      </c>
      <c r="F93">
        <v>0.49298245614035102</v>
      </c>
      <c r="G93">
        <v>0.48562951496388002</v>
      </c>
      <c r="H93">
        <v>0.46413828689370501</v>
      </c>
      <c r="I93">
        <v>0.39703302373581001</v>
      </c>
      <c r="J93">
        <v>0.52938596491228096</v>
      </c>
      <c r="K93">
        <v>0.63371472158657505</v>
      </c>
      <c r="L93">
        <v>0.63566846959295498</v>
      </c>
      <c r="M93">
        <v>0.38945634838083298</v>
      </c>
      <c r="N93">
        <v>0.24940191387559801</v>
      </c>
      <c r="O93">
        <v>0.13636363636363599</v>
      </c>
      <c r="P93" t="s">
        <v>3</v>
      </c>
      <c r="Q93" t="s">
        <v>3</v>
      </c>
      <c r="R93" t="s">
        <v>3</v>
      </c>
      <c r="S93" t="s">
        <v>3</v>
      </c>
      <c r="T93" t="s">
        <v>3</v>
      </c>
      <c r="U93" t="s">
        <v>3</v>
      </c>
      <c r="V93" t="s">
        <v>3</v>
      </c>
      <c r="W93" t="s">
        <v>3</v>
      </c>
      <c r="X93" t="s">
        <v>3</v>
      </c>
      <c r="Y93" t="s">
        <v>3</v>
      </c>
      <c r="Z93" t="s">
        <v>3</v>
      </c>
      <c r="AA93" t="s">
        <v>3</v>
      </c>
      <c r="AB93" t="s">
        <v>3</v>
      </c>
      <c r="AC93" t="s">
        <v>3</v>
      </c>
      <c r="AD93" t="s">
        <v>3</v>
      </c>
      <c r="AE93" t="s">
        <v>3</v>
      </c>
      <c r="AF93" t="s">
        <v>3</v>
      </c>
      <c r="AG93" t="s">
        <v>3</v>
      </c>
      <c r="AH93" t="s">
        <v>3</v>
      </c>
      <c r="AI93" t="s">
        <v>3</v>
      </c>
      <c r="AJ93" t="s">
        <v>3</v>
      </c>
      <c r="AK93" t="s">
        <v>3</v>
      </c>
      <c r="AL93" t="s">
        <v>3</v>
      </c>
      <c r="AM93" t="s">
        <v>3</v>
      </c>
      <c r="AN93" t="s">
        <v>3</v>
      </c>
    </row>
    <row r="94" spans="1:40">
      <c r="A94" s="69"/>
      <c r="B94">
        <f t="shared" si="9"/>
        <v>8</v>
      </c>
      <c r="C94">
        <v>0.29234526485165901</v>
      </c>
      <c r="D94">
        <v>0.28519212813330502</v>
      </c>
      <c r="E94">
        <v>0.21612230906348601</v>
      </c>
      <c r="F94">
        <v>0.26228243978243998</v>
      </c>
      <c r="G94">
        <v>0.25228243978244003</v>
      </c>
      <c r="H94">
        <v>0.29754273504273498</v>
      </c>
      <c r="I94">
        <v>0.22726495726495699</v>
      </c>
      <c r="J94">
        <v>0.19307692307692301</v>
      </c>
      <c r="K94">
        <v>0.11401709401709401</v>
      </c>
      <c r="L94">
        <v>0.151709401709402</v>
      </c>
      <c r="M94">
        <v>0.141025641025641</v>
      </c>
      <c r="N94">
        <v>0.122051282051282</v>
      </c>
      <c r="O94">
        <v>0.187547380156076</v>
      </c>
      <c r="P94">
        <v>0.223566916175612</v>
      </c>
      <c r="Q94">
        <v>0.311939268461008</v>
      </c>
      <c r="R94">
        <v>0.28312629399585898</v>
      </c>
      <c r="S94">
        <v>0.30434782608695699</v>
      </c>
      <c r="T94" t="s">
        <v>3</v>
      </c>
      <c r="U94" t="s">
        <v>3</v>
      </c>
      <c r="V94" t="s">
        <v>3</v>
      </c>
      <c r="W94" t="s">
        <v>3</v>
      </c>
      <c r="X94" t="s">
        <v>3</v>
      </c>
      <c r="Y94" t="s">
        <v>3</v>
      </c>
      <c r="Z94" t="s">
        <v>3</v>
      </c>
      <c r="AA94" t="s">
        <v>3</v>
      </c>
      <c r="AB94" t="s">
        <v>3</v>
      </c>
      <c r="AC94" t="s">
        <v>3</v>
      </c>
      <c r="AD94" t="s">
        <v>3</v>
      </c>
      <c r="AE94" t="s">
        <v>3</v>
      </c>
      <c r="AF94" t="s">
        <v>3</v>
      </c>
      <c r="AG94" t="s">
        <v>3</v>
      </c>
      <c r="AH94" t="s">
        <v>3</v>
      </c>
      <c r="AI94" t="s">
        <v>3</v>
      </c>
      <c r="AJ94" t="s">
        <v>3</v>
      </c>
      <c r="AK94" t="s">
        <v>3</v>
      </c>
      <c r="AL94" t="s">
        <v>3</v>
      </c>
      <c r="AM94" t="s">
        <v>3</v>
      </c>
      <c r="AN94" t="s">
        <v>3</v>
      </c>
    </row>
    <row r="95" spans="1:40">
      <c r="A95" s="69"/>
      <c r="B95">
        <f t="shared" si="9"/>
        <v>9</v>
      </c>
      <c r="C95">
        <v>0.63768115942029002</v>
      </c>
      <c r="D95">
        <v>0.57971014492753603</v>
      </c>
      <c r="E95">
        <v>0.55335968379446598</v>
      </c>
      <c r="F95">
        <v>0.38669301712780002</v>
      </c>
      <c r="G95">
        <v>0.27799736495388699</v>
      </c>
      <c r="H95">
        <v>0.22463768115942001</v>
      </c>
      <c r="I95">
        <v>0.405797101449275</v>
      </c>
      <c r="J95">
        <v>0.52173913043478304</v>
      </c>
      <c r="K95">
        <v>0.53260869565217395</v>
      </c>
      <c r="L95">
        <v>0.434782608695652</v>
      </c>
      <c r="M95" t="s">
        <v>3</v>
      </c>
      <c r="N95" t="s">
        <v>3</v>
      </c>
      <c r="O95" t="s">
        <v>3</v>
      </c>
      <c r="P95" t="s">
        <v>3</v>
      </c>
      <c r="Q95" t="s">
        <v>3</v>
      </c>
      <c r="R95" t="s">
        <v>3</v>
      </c>
      <c r="S95" t="s">
        <v>3</v>
      </c>
      <c r="T95" t="s">
        <v>3</v>
      </c>
      <c r="U95" t="s">
        <v>3</v>
      </c>
      <c r="V95" t="s">
        <v>3</v>
      </c>
      <c r="W95" t="s">
        <v>3</v>
      </c>
      <c r="X95" t="s">
        <v>3</v>
      </c>
      <c r="Y95" t="s">
        <v>3</v>
      </c>
      <c r="Z95" t="s">
        <v>3</v>
      </c>
      <c r="AA95" t="s">
        <v>3</v>
      </c>
      <c r="AB95" t="s">
        <v>3</v>
      </c>
      <c r="AC95" t="s">
        <v>3</v>
      </c>
      <c r="AD95" t="s">
        <v>3</v>
      </c>
      <c r="AE95" t="s">
        <v>3</v>
      </c>
      <c r="AF95" t="s">
        <v>3</v>
      </c>
      <c r="AG95" t="s">
        <v>3</v>
      </c>
      <c r="AH95" t="s">
        <v>3</v>
      </c>
      <c r="AI95" t="s">
        <v>3</v>
      </c>
      <c r="AJ95" t="s">
        <v>3</v>
      </c>
      <c r="AK95" t="s">
        <v>3</v>
      </c>
      <c r="AL95" t="s">
        <v>3</v>
      </c>
      <c r="AM95" t="s">
        <v>3</v>
      </c>
      <c r="AN95" t="s">
        <v>3</v>
      </c>
    </row>
    <row r="96" spans="1:40">
      <c r="A96" s="69"/>
      <c r="B96">
        <f t="shared" si="9"/>
        <v>10</v>
      </c>
      <c r="C96">
        <v>0.43492063492063499</v>
      </c>
      <c r="D96">
        <v>0.41976911976912001</v>
      </c>
      <c r="E96">
        <v>0.44552669552669599</v>
      </c>
      <c r="F96">
        <v>0.44696969696969702</v>
      </c>
      <c r="G96">
        <v>0.43181818181818199</v>
      </c>
      <c r="H96">
        <v>0.439393939393939</v>
      </c>
      <c r="I96">
        <v>0.46969696969697</v>
      </c>
      <c r="J96">
        <v>0.49275362318840599</v>
      </c>
      <c r="K96">
        <v>0.48913043478260898</v>
      </c>
      <c r="L96">
        <v>0.47826086956521702</v>
      </c>
      <c r="M96" t="s">
        <v>3</v>
      </c>
      <c r="N96" t="s">
        <v>3</v>
      </c>
      <c r="O96" t="s">
        <v>3</v>
      </c>
      <c r="P96" t="s">
        <v>3</v>
      </c>
      <c r="Q96" t="s">
        <v>3</v>
      </c>
      <c r="R96" t="s">
        <v>3</v>
      </c>
      <c r="S96" t="s">
        <v>3</v>
      </c>
      <c r="T96" t="s">
        <v>3</v>
      </c>
      <c r="U96" t="s">
        <v>3</v>
      </c>
      <c r="V96" t="s">
        <v>3</v>
      </c>
      <c r="W96" t="s">
        <v>3</v>
      </c>
      <c r="X96" t="s">
        <v>3</v>
      </c>
      <c r="Y96" t="s">
        <v>3</v>
      </c>
      <c r="Z96" t="s">
        <v>3</v>
      </c>
      <c r="AA96" t="s">
        <v>3</v>
      </c>
      <c r="AB96" t="s">
        <v>3</v>
      </c>
      <c r="AC96" t="s">
        <v>3</v>
      </c>
      <c r="AD96" t="s">
        <v>3</v>
      </c>
      <c r="AE96" t="s">
        <v>3</v>
      </c>
      <c r="AF96" t="s">
        <v>3</v>
      </c>
      <c r="AG96" t="s">
        <v>3</v>
      </c>
      <c r="AH96" t="s">
        <v>3</v>
      </c>
      <c r="AI96" t="s">
        <v>3</v>
      </c>
      <c r="AJ96" t="s">
        <v>3</v>
      </c>
      <c r="AK96" t="s">
        <v>3</v>
      </c>
      <c r="AL96" t="s">
        <v>3</v>
      </c>
      <c r="AM96" t="s">
        <v>3</v>
      </c>
      <c r="AN96" t="s">
        <v>3</v>
      </c>
    </row>
    <row r="97" spans="1:40">
      <c r="A97" s="69"/>
      <c r="B97">
        <f t="shared" si="9"/>
        <v>11</v>
      </c>
      <c r="C97">
        <v>0.29499601275917098</v>
      </c>
      <c r="D97">
        <v>0.32877169127169098</v>
      </c>
      <c r="E97">
        <v>0.23596866096866101</v>
      </c>
      <c r="F97">
        <v>0.22049247049247001</v>
      </c>
      <c r="G97">
        <v>0.21600529100529101</v>
      </c>
      <c r="H97">
        <v>0.21241051976346101</v>
      </c>
      <c r="I97">
        <v>0.162690631808279</v>
      </c>
      <c r="J97">
        <v>0.157679738562092</v>
      </c>
      <c r="K97">
        <v>0.127941176470588</v>
      </c>
      <c r="L97">
        <v>0.19275599128540299</v>
      </c>
      <c r="M97">
        <v>0.27045206971677599</v>
      </c>
      <c r="N97">
        <v>0.32301617228087798</v>
      </c>
      <c r="O97">
        <v>0.28173076923076901</v>
      </c>
      <c r="P97">
        <v>0.27478632478632498</v>
      </c>
      <c r="Q97">
        <v>0.25604575163398702</v>
      </c>
      <c r="R97">
        <v>0.28289760348583898</v>
      </c>
      <c r="S97">
        <v>0.17734204793028299</v>
      </c>
      <c r="T97">
        <v>0.23240740740740701</v>
      </c>
      <c r="U97">
        <v>0.25604575163398702</v>
      </c>
      <c r="V97">
        <v>0.28289760348583898</v>
      </c>
      <c r="W97">
        <v>0.21601307189542501</v>
      </c>
      <c r="X97">
        <v>0.180555555555556</v>
      </c>
      <c r="Y97" t="s">
        <v>3</v>
      </c>
      <c r="Z97" t="s">
        <v>3</v>
      </c>
      <c r="AA97" t="s">
        <v>3</v>
      </c>
      <c r="AB97" t="s">
        <v>3</v>
      </c>
      <c r="AC97" t="s">
        <v>3</v>
      </c>
      <c r="AD97" t="s">
        <v>3</v>
      </c>
      <c r="AE97" t="s">
        <v>3</v>
      </c>
      <c r="AF97" t="s">
        <v>3</v>
      </c>
      <c r="AG97" t="s">
        <v>3</v>
      </c>
      <c r="AH97" t="s">
        <v>3</v>
      </c>
      <c r="AI97" t="s">
        <v>3</v>
      </c>
      <c r="AJ97" t="s">
        <v>3</v>
      </c>
      <c r="AK97" t="s">
        <v>3</v>
      </c>
      <c r="AL97" t="s">
        <v>3</v>
      </c>
      <c r="AM97" t="s">
        <v>3</v>
      </c>
      <c r="AN97" t="s">
        <v>3</v>
      </c>
    </row>
    <row r="98" spans="1:40">
      <c r="A98" s="69"/>
      <c r="B98">
        <f t="shared" si="9"/>
        <v>12</v>
      </c>
      <c r="C98">
        <v>0.63139801375095495</v>
      </c>
      <c r="D98">
        <v>0.57415895651189797</v>
      </c>
      <c r="E98">
        <v>0.43302714146703902</v>
      </c>
      <c r="F98">
        <v>0.229479055566012</v>
      </c>
      <c r="G98">
        <v>0.112475688562645</v>
      </c>
      <c r="H98">
        <v>3.9321789321789299E-2</v>
      </c>
      <c r="I98">
        <v>2.27272727272727E-2</v>
      </c>
      <c r="J98">
        <v>5.6618819776714499E-2</v>
      </c>
      <c r="K98">
        <v>7.3285486443381204E-2</v>
      </c>
      <c r="L98">
        <v>5.8133971291866003E-2</v>
      </c>
      <c r="M98">
        <v>1.6666666666666701E-2</v>
      </c>
      <c r="N98">
        <v>0</v>
      </c>
      <c r="O98">
        <v>1.38888888888889E-2</v>
      </c>
      <c r="P98">
        <v>4.1666666666666699E-2</v>
      </c>
      <c r="Q98">
        <v>4.96031746031746E-2</v>
      </c>
      <c r="R98">
        <v>3.5714285714285698E-2</v>
      </c>
      <c r="S98">
        <v>2.18253968253968E-2</v>
      </c>
      <c r="T98">
        <v>4.1666666666666699E-2</v>
      </c>
      <c r="U98">
        <v>4.96031746031746E-2</v>
      </c>
      <c r="V98">
        <v>3.5714285714285698E-2</v>
      </c>
      <c r="W98">
        <v>1.1904761904761901E-2</v>
      </c>
      <c r="X98">
        <v>0</v>
      </c>
      <c r="Y98" t="s">
        <v>3</v>
      </c>
      <c r="Z98" t="s">
        <v>3</v>
      </c>
      <c r="AA98" t="s">
        <v>3</v>
      </c>
      <c r="AB98" t="s">
        <v>3</v>
      </c>
      <c r="AC98" t="s">
        <v>3</v>
      </c>
      <c r="AD98" t="s">
        <v>3</v>
      </c>
      <c r="AE98" t="s">
        <v>3</v>
      </c>
      <c r="AF98" t="s">
        <v>3</v>
      </c>
      <c r="AG98" t="s">
        <v>3</v>
      </c>
      <c r="AH98" t="s">
        <v>3</v>
      </c>
      <c r="AI98" t="s">
        <v>3</v>
      </c>
      <c r="AJ98" t="s">
        <v>3</v>
      </c>
      <c r="AK98" t="s">
        <v>3</v>
      </c>
      <c r="AL98" t="s">
        <v>3</v>
      </c>
      <c r="AM98" t="s">
        <v>3</v>
      </c>
      <c r="AN98" t="s">
        <v>3</v>
      </c>
    </row>
    <row r="99" spans="1:40">
      <c r="A99" s="69"/>
      <c r="B99">
        <f t="shared" si="9"/>
        <v>13</v>
      </c>
      <c r="C99">
        <v>0.55198067632850301</v>
      </c>
      <c r="D99">
        <v>0.36905138339921001</v>
      </c>
      <c r="E99">
        <v>0.38308922558922598</v>
      </c>
      <c r="F99">
        <v>0.41614478114478098</v>
      </c>
      <c r="G99">
        <v>0.48082010582010598</v>
      </c>
      <c r="H99">
        <v>0.31773088023087998</v>
      </c>
      <c r="I99">
        <v>0.402266361089891</v>
      </c>
      <c r="J99">
        <v>0.41951022833375801</v>
      </c>
      <c r="K99">
        <v>0.367954296343043</v>
      </c>
      <c r="L99">
        <v>0.36137775268210098</v>
      </c>
      <c r="M99">
        <v>0.339011230315578</v>
      </c>
      <c r="N99">
        <v>0.58331038399688295</v>
      </c>
      <c r="O99">
        <v>0.54562922457659302</v>
      </c>
      <c r="P99">
        <v>0.51885964912280702</v>
      </c>
      <c r="Q99">
        <v>0.381140350877193</v>
      </c>
      <c r="R99">
        <v>0.429644624381466</v>
      </c>
      <c r="S99">
        <v>0.49004723346828599</v>
      </c>
      <c r="T99">
        <v>0.39953686664213001</v>
      </c>
      <c r="U99">
        <v>0.49111195821722098</v>
      </c>
      <c r="V99">
        <v>0.36127882838409198</v>
      </c>
      <c r="W99">
        <v>0.54524587612822895</v>
      </c>
      <c r="X99">
        <v>0.54326174914410197</v>
      </c>
      <c r="Y99">
        <v>0.72759103641456602</v>
      </c>
      <c r="Z99">
        <v>0.71428571428571397</v>
      </c>
      <c r="AA99" t="s">
        <v>3</v>
      </c>
      <c r="AB99" t="s">
        <v>3</v>
      </c>
      <c r="AC99" t="s">
        <v>3</v>
      </c>
      <c r="AD99" t="s">
        <v>3</v>
      </c>
      <c r="AE99" t="s">
        <v>3</v>
      </c>
      <c r="AF99" t="s">
        <v>3</v>
      </c>
      <c r="AG99" t="s">
        <v>3</v>
      </c>
      <c r="AH99" t="s">
        <v>3</v>
      </c>
      <c r="AI99" t="s">
        <v>3</v>
      </c>
      <c r="AJ99" t="s">
        <v>3</v>
      </c>
      <c r="AK99" t="s">
        <v>3</v>
      </c>
      <c r="AL99" t="s">
        <v>3</v>
      </c>
      <c r="AM99" t="s">
        <v>3</v>
      </c>
      <c r="AN99" t="s">
        <v>3</v>
      </c>
    </row>
    <row r="100" spans="1:40">
      <c r="A100" s="69"/>
      <c r="B100">
        <f t="shared" si="9"/>
        <v>14</v>
      </c>
      <c r="C100">
        <v>0.72727272727272696</v>
      </c>
      <c r="D100">
        <v>0.76495937637241995</v>
      </c>
      <c r="E100">
        <v>0.67169261262510704</v>
      </c>
      <c r="F100">
        <v>0.62096797494394795</v>
      </c>
      <c r="G100">
        <v>0.62116011372304303</v>
      </c>
      <c r="H100">
        <v>0.57702804441934896</v>
      </c>
      <c r="I100">
        <v>0.52729154903067998</v>
      </c>
      <c r="J100">
        <v>0.47722567287784701</v>
      </c>
      <c r="K100">
        <v>0.41128678085199799</v>
      </c>
      <c r="L100">
        <v>0.463131313131313</v>
      </c>
      <c r="M100">
        <v>0.44960474308300402</v>
      </c>
      <c r="N100">
        <v>0.60393793002488705</v>
      </c>
      <c r="O100">
        <v>0.56727053140096595</v>
      </c>
      <c r="P100">
        <v>0.67512077294686001</v>
      </c>
      <c r="Q100" t="s">
        <v>3</v>
      </c>
      <c r="R100" t="s">
        <v>3</v>
      </c>
      <c r="S100" t="s">
        <v>3</v>
      </c>
      <c r="T100" t="s">
        <v>3</v>
      </c>
      <c r="U100" t="s">
        <v>3</v>
      </c>
      <c r="V100" t="s">
        <v>3</v>
      </c>
      <c r="W100" t="s">
        <v>3</v>
      </c>
      <c r="X100" t="s">
        <v>3</v>
      </c>
      <c r="Y100" t="s">
        <v>3</v>
      </c>
      <c r="Z100" t="s">
        <v>3</v>
      </c>
      <c r="AA100" t="s">
        <v>3</v>
      </c>
      <c r="AB100" t="s">
        <v>3</v>
      </c>
      <c r="AC100" t="s">
        <v>3</v>
      </c>
      <c r="AD100" t="s">
        <v>3</v>
      </c>
      <c r="AE100" t="s">
        <v>3</v>
      </c>
      <c r="AF100" t="s">
        <v>3</v>
      </c>
      <c r="AG100" t="s">
        <v>3</v>
      </c>
      <c r="AH100" t="s">
        <v>3</v>
      </c>
      <c r="AI100" t="s">
        <v>3</v>
      </c>
      <c r="AJ100" t="s">
        <v>3</v>
      </c>
      <c r="AK100" t="s">
        <v>3</v>
      </c>
      <c r="AL100" t="s">
        <v>3</v>
      </c>
      <c r="AM100" t="s">
        <v>3</v>
      </c>
      <c r="AN100" t="s">
        <v>3</v>
      </c>
    </row>
    <row r="101" spans="1:40">
      <c r="A101" s="69"/>
      <c r="B101">
        <f t="shared" si="9"/>
        <v>15</v>
      </c>
      <c r="C101">
        <v>0.57213438735177902</v>
      </c>
      <c r="D101">
        <v>0.50709536839971603</v>
      </c>
      <c r="E101">
        <v>0.45044187696361598</v>
      </c>
      <c r="F101">
        <v>0.54135096787270698</v>
      </c>
      <c r="G101">
        <v>0.44752444351986698</v>
      </c>
      <c r="H101">
        <v>0.50681298106927397</v>
      </c>
      <c r="I101">
        <v>0.48011580334234799</v>
      </c>
      <c r="J101">
        <v>0.40790244165530198</v>
      </c>
      <c r="K101">
        <v>0.18494303391328601</v>
      </c>
      <c r="L101">
        <v>0.159880377271682</v>
      </c>
      <c r="M101">
        <v>0.34083850931677001</v>
      </c>
      <c r="N101">
        <v>0.44527573875400001</v>
      </c>
      <c r="O101">
        <v>0.52215634606938999</v>
      </c>
      <c r="P101">
        <v>0.45624176548089601</v>
      </c>
      <c r="Q101">
        <v>0.57536231884057998</v>
      </c>
      <c r="R101" t="s">
        <v>3</v>
      </c>
      <c r="S101" t="s">
        <v>3</v>
      </c>
      <c r="T101" t="s">
        <v>3</v>
      </c>
      <c r="U101" t="s">
        <v>3</v>
      </c>
      <c r="V101" t="s">
        <v>3</v>
      </c>
      <c r="W101" t="s">
        <v>3</v>
      </c>
      <c r="X101" t="s">
        <v>3</v>
      </c>
      <c r="Y101" t="s">
        <v>3</v>
      </c>
      <c r="Z101" t="s">
        <v>3</v>
      </c>
      <c r="AA101" t="s">
        <v>3</v>
      </c>
      <c r="AB101" t="s">
        <v>3</v>
      </c>
      <c r="AC101" t="s">
        <v>3</v>
      </c>
      <c r="AD101" t="s">
        <v>3</v>
      </c>
      <c r="AE101" t="s">
        <v>3</v>
      </c>
      <c r="AF101" t="s">
        <v>3</v>
      </c>
      <c r="AG101" t="s">
        <v>3</v>
      </c>
      <c r="AH101" t="s">
        <v>3</v>
      </c>
      <c r="AI101" t="s">
        <v>3</v>
      </c>
      <c r="AJ101" t="s">
        <v>3</v>
      </c>
      <c r="AK101" t="s">
        <v>3</v>
      </c>
      <c r="AL101" t="s">
        <v>3</v>
      </c>
      <c r="AM101" t="s">
        <v>3</v>
      </c>
      <c r="AN101" t="s">
        <v>3</v>
      </c>
    </row>
    <row r="102" spans="1:40">
      <c r="A102" s="69"/>
      <c r="B102">
        <f t="shared" si="9"/>
        <v>16</v>
      </c>
      <c r="C102">
        <v>0.30232396428048602</v>
      </c>
      <c r="D102">
        <v>0.238252818035427</v>
      </c>
      <c r="E102">
        <v>0.17315619967793899</v>
      </c>
      <c r="F102">
        <v>0.13542380324989001</v>
      </c>
      <c r="G102">
        <v>0.12340799297321001</v>
      </c>
      <c r="H102">
        <v>0.13306982872200299</v>
      </c>
      <c r="I102">
        <v>0.18379446640316199</v>
      </c>
      <c r="J102">
        <v>0.18412384716732499</v>
      </c>
      <c r="K102">
        <v>0.140974967061924</v>
      </c>
      <c r="L102">
        <v>9.0250329380764202E-2</v>
      </c>
      <c r="M102">
        <v>8.2015810276679896E-2</v>
      </c>
      <c r="N102">
        <v>9.7826086956521702E-2</v>
      </c>
      <c r="O102">
        <v>0.127799736495389</v>
      </c>
      <c r="P102">
        <v>9.8155467720685105E-2</v>
      </c>
      <c r="Q102">
        <v>0.21574440052700899</v>
      </c>
      <c r="R102">
        <v>0.16588438735177899</v>
      </c>
      <c r="S102">
        <v>0.21262351778656099</v>
      </c>
      <c r="T102">
        <v>6.9060559006211206E-2</v>
      </c>
      <c r="U102">
        <v>7.3136645962732894E-2</v>
      </c>
      <c r="V102">
        <v>4.2415822164105901E-2</v>
      </c>
      <c r="W102">
        <v>0.24790236460716999</v>
      </c>
      <c r="X102">
        <v>0.32797482837528602</v>
      </c>
      <c r="Y102">
        <v>0.50553830227743302</v>
      </c>
      <c r="Z102">
        <v>0.31845002823263702</v>
      </c>
      <c r="AA102">
        <v>0.45036008994819099</v>
      </c>
      <c r="AB102">
        <v>0.38516746411483299</v>
      </c>
      <c r="AC102">
        <v>0.67942583732057404</v>
      </c>
      <c r="AD102" t="s">
        <v>3</v>
      </c>
      <c r="AE102" t="s">
        <v>3</v>
      </c>
      <c r="AF102" t="s">
        <v>3</v>
      </c>
      <c r="AG102" t="s">
        <v>3</v>
      </c>
      <c r="AH102" t="s">
        <v>3</v>
      </c>
      <c r="AI102" t="s">
        <v>3</v>
      </c>
      <c r="AJ102" t="s">
        <v>3</v>
      </c>
      <c r="AK102" t="s">
        <v>3</v>
      </c>
      <c r="AL102" t="s">
        <v>3</v>
      </c>
      <c r="AM102" t="s">
        <v>3</v>
      </c>
      <c r="AN102" t="s">
        <v>3</v>
      </c>
    </row>
    <row r="103" spans="1:40">
      <c r="A103" s="69"/>
      <c r="B103">
        <f t="shared" si="9"/>
        <v>17</v>
      </c>
      <c r="C103">
        <v>0.38042065711783501</v>
      </c>
      <c r="D103">
        <v>0.31342780026990602</v>
      </c>
      <c r="E103">
        <v>0.216300366300366</v>
      </c>
      <c r="F103">
        <v>0.24281551781551799</v>
      </c>
      <c r="G103">
        <v>0.173905261405261</v>
      </c>
      <c r="H103">
        <v>0.235620089786756</v>
      </c>
      <c r="I103">
        <v>0.18928396640459699</v>
      </c>
      <c r="J103">
        <v>0.27521391809541901</v>
      </c>
      <c r="K103">
        <v>0.24026121647605</v>
      </c>
      <c r="L103">
        <v>0.187859966120836</v>
      </c>
      <c r="M103">
        <v>0.174956330219488</v>
      </c>
      <c r="N103">
        <v>0.12015364498202</v>
      </c>
      <c r="O103">
        <v>0.15862300679234301</v>
      </c>
      <c r="P103">
        <v>0.206067705495623</v>
      </c>
      <c r="Q103">
        <v>0.225908975336893</v>
      </c>
      <c r="R103">
        <v>0.26449275362318803</v>
      </c>
      <c r="S103">
        <v>0.10507246376811601</v>
      </c>
      <c r="T103" t="s">
        <v>3</v>
      </c>
      <c r="U103" t="s">
        <v>3</v>
      </c>
      <c r="V103" t="s">
        <v>3</v>
      </c>
      <c r="W103" t="s">
        <v>3</v>
      </c>
      <c r="X103" t="s">
        <v>3</v>
      </c>
      <c r="Y103" t="s">
        <v>3</v>
      </c>
      <c r="Z103" t="s">
        <v>3</v>
      </c>
      <c r="AA103" t="s">
        <v>3</v>
      </c>
      <c r="AB103" t="s">
        <v>3</v>
      </c>
      <c r="AC103" t="s">
        <v>3</v>
      </c>
      <c r="AD103" t="s">
        <v>3</v>
      </c>
      <c r="AE103" t="s">
        <v>3</v>
      </c>
      <c r="AF103" t="s">
        <v>3</v>
      </c>
      <c r="AG103" t="s">
        <v>3</v>
      </c>
      <c r="AH103" t="s">
        <v>3</v>
      </c>
      <c r="AI103" t="s">
        <v>3</v>
      </c>
      <c r="AJ103" t="s">
        <v>3</v>
      </c>
      <c r="AK103" t="s">
        <v>3</v>
      </c>
      <c r="AL103" t="s">
        <v>3</v>
      </c>
      <c r="AM103" t="s">
        <v>3</v>
      </c>
      <c r="AN103" t="s">
        <v>3</v>
      </c>
    </row>
    <row r="104" spans="1:40">
      <c r="A104" s="69"/>
      <c r="B104">
        <f t="shared" si="9"/>
        <v>18</v>
      </c>
      <c r="C104">
        <v>0.61634277558190598</v>
      </c>
      <c r="D104">
        <v>0.402092352092352</v>
      </c>
      <c r="E104">
        <v>0.31112836438923402</v>
      </c>
      <c r="F104">
        <v>0.308577859338729</v>
      </c>
      <c r="G104">
        <v>0.32372937449024403</v>
      </c>
      <c r="H104">
        <v>0.38268853127548802</v>
      </c>
      <c r="I104">
        <v>0.51907742016437697</v>
      </c>
      <c r="J104">
        <v>0.67424516908212595</v>
      </c>
      <c r="K104">
        <v>0.81498015873015905</v>
      </c>
      <c r="L104">
        <v>0.74950396825396803</v>
      </c>
      <c r="M104">
        <v>0.73492063492063497</v>
      </c>
      <c r="N104">
        <v>0.75167780562517394</v>
      </c>
      <c r="O104">
        <v>0.72548732943469796</v>
      </c>
      <c r="P104">
        <v>0.59955492850229697</v>
      </c>
      <c r="Q104">
        <v>0.57152324799383603</v>
      </c>
      <c r="R104">
        <v>0.53911584058642903</v>
      </c>
      <c r="S104">
        <v>0.75823005970064805</v>
      </c>
      <c r="T104">
        <v>0.74688552188552204</v>
      </c>
      <c r="U104">
        <v>0.68207070707070705</v>
      </c>
      <c r="V104">
        <v>0.656712962962963</v>
      </c>
      <c r="W104">
        <v>0.59639550264550301</v>
      </c>
      <c r="X104">
        <v>0.83250661375661394</v>
      </c>
      <c r="Y104">
        <v>0.84523809523809501</v>
      </c>
      <c r="Z104">
        <v>0.93856837606837595</v>
      </c>
      <c r="AA104">
        <v>0.799679487179487</v>
      </c>
      <c r="AB104">
        <v>0.70129985754985802</v>
      </c>
      <c r="AC104">
        <v>0.72453703703703698</v>
      </c>
      <c r="AD104">
        <v>0.83009259259259305</v>
      </c>
      <c r="AE104">
        <v>0.93437499999999996</v>
      </c>
      <c r="AF104">
        <v>0.9</v>
      </c>
      <c r="AG104" t="s">
        <v>3</v>
      </c>
      <c r="AH104" t="s">
        <v>3</v>
      </c>
      <c r="AI104" t="s">
        <v>3</v>
      </c>
      <c r="AJ104" t="s">
        <v>3</v>
      </c>
      <c r="AK104" t="s">
        <v>3</v>
      </c>
      <c r="AL104" t="s">
        <v>3</v>
      </c>
      <c r="AM104" t="s">
        <v>3</v>
      </c>
      <c r="AN104" t="s">
        <v>3</v>
      </c>
    </row>
    <row r="105" spans="1:40">
      <c r="A105" s="69"/>
      <c r="B105">
        <f t="shared" si="9"/>
        <v>19</v>
      </c>
      <c r="C105">
        <v>0.37067982456140403</v>
      </c>
      <c r="D105">
        <v>0.416210317460317</v>
      </c>
      <c r="E105">
        <v>0.41227092352092398</v>
      </c>
      <c r="F105">
        <v>0.38674436674436702</v>
      </c>
      <c r="G105">
        <v>0.28402089138931202</v>
      </c>
      <c r="H105">
        <v>0.49585502217081201</v>
      </c>
      <c r="I105">
        <v>0.57220228601807499</v>
      </c>
      <c r="J105">
        <v>0.68380602362295695</v>
      </c>
      <c r="K105">
        <v>0.38865638482006798</v>
      </c>
      <c r="L105">
        <v>0.221649780313463</v>
      </c>
      <c r="M105">
        <v>0.156758475965637</v>
      </c>
      <c r="N105">
        <v>0.157649741562785</v>
      </c>
      <c r="O105">
        <v>0.27478260869565202</v>
      </c>
      <c r="P105">
        <v>0.30030303030303002</v>
      </c>
      <c r="Q105">
        <v>0.46833333333333299</v>
      </c>
      <c r="R105">
        <v>0.38211462450592898</v>
      </c>
      <c r="S105">
        <v>0.397367149758454</v>
      </c>
      <c r="T105">
        <v>0.35361714975845399</v>
      </c>
      <c r="U105">
        <v>0.43484477124183002</v>
      </c>
      <c r="V105">
        <v>0.403455882352941</v>
      </c>
      <c r="W105">
        <v>0.27828431372549001</v>
      </c>
      <c r="X105">
        <v>0.37193510737628399</v>
      </c>
      <c r="Y105">
        <v>0.53221288515406195</v>
      </c>
      <c r="Z105">
        <v>0.70818832583538505</v>
      </c>
      <c r="AA105">
        <v>0.55892255892255904</v>
      </c>
      <c r="AB105">
        <v>0.32855857424822899</v>
      </c>
      <c r="AC105">
        <v>0.22783406727372199</v>
      </c>
      <c r="AD105">
        <v>0.46040982484948001</v>
      </c>
      <c r="AE105">
        <v>0.45466269841269802</v>
      </c>
      <c r="AF105">
        <v>0.59185463659147897</v>
      </c>
      <c r="AG105">
        <v>0.34632323562529499</v>
      </c>
      <c r="AH105">
        <v>0.51491297921503898</v>
      </c>
      <c r="AI105">
        <v>0.371543191108408</v>
      </c>
      <c r="AJ105">
        <v>0.31568570318570299</v>
      </c>
      <c r="AK105">
        <v>0.20728114478114501</v>
      </c>
      <c r="AL105">
        <v>0.17556648263169999</v>
      </c>
      <c r="AM105">
        <v>0.21502355333877099</v>
      </c>
      <c r="AN105">
        <v>0.17199523089868399</v>
      </c>
    </row>
    <row r="106" spans="1:40">
      <c r="A106" s="69"/>
      <c r="B106">
        <f t="shared" si="9"/>
        <v>20</v>
      </c>
      <c r="C106">
        <v>0.413657030664703</v>
      </c>
      <c r="D106">
        <v>0.40918005264653501</v>
      </c>
      <c r="E106">
        <v>0.372730232443855</v>
      </c>
      <c r="F106">
        <v>0.29756683375104398</v>
      </c>
      <c r="G106">
        <v>0.18741930584035801</v>
      </c>
      <c r="H106">
        <v>0.184343434343434</v>
      </c>
      <c r="I106">
        <v>0.207462827028044</v>
      </c>
      <c r="J106">
        <v>0.26049313005834701</v>
      </c>
      <c r="K106">
        <v>0.28794152707196202</v>
      </c>
      <c r="L106">
        <v>0.24714536671058401</v>
      </c>
      <c r="M106">
        <v>0.21420729029424701</v>
      </c>
      <c r="N106">
        <v>0.116683135704875</v>
      </c>
      <c r="O106">
        <v>0.109107378129117</v>
      </c>
      <c r="P106">
        <v>0.100378787878788</v>
      </c>
      <c r="Q106">
        <v>0.14436026936026899</v>
      </c>
      <c r="R106">
        <v>0.131601098706362</v>
      </c>
      <c r="S106">
        <v>8.2358674463937603E-2</v>
      </c>
      <c r="T106">
        <v>4.25438596491228E-2</v>
      </c>
      <c r="U106">
        <v>7.4999999999999997E-2</v>
      </c>
      <c r="V106">
        <v>0.177728047740835</v>
      </c>
      <c r="W106">
        <v>0.20932341315972999</v>
      </c>
      <c r="X106">
        <v>0.15932341315973</v>
      </c>
      <c r="Y106">
        <v>8.1595365418894797E-2</v>
      </c>
      <c r="Z106">
        <v>7.4999999999999997E-2</v>
      </c>
      <c r="AA106">
        <v>0.177728047740835</v>
      </c>
      <c r="AB106">
        <v>0.20932341315972999</v>
      </c>
      <c r="AC106">
        <v>0.23898511973959499</v>
      </c>
      <c r="AD106">
        <v>0.169786096256684</v>
      </c>
      <c r="AE106" t="s">
        <v>3</v>
      </c>
      <c r="AF106" t="s">
        <v>3</v>
      </c>
      <c r="AG106" t="s">
        <v>3</v>
      </c>
      <c r="AH106" t="s">
        <v>3</v>
      </c>
      <c r="AI106" t="s">
        <v>3</v>
      </c>
      <c r="AJ106" t="s">
        <v>3</v>
      </c>
      <c r="AK106" t="s">
        <v>3</v>
      </c>
      <c r="AL106" t="s">
        <v>3</v>
      </c>
      <c r="AM106" t="s">
        <v>3</v>
      </c>
      <c r="AN106" t="s">
        <v>3</v>
      </c>
    </row>
    <row r="107" spans="1:40">
      <c r="A107" s="69"/>
      <c r="B107">
        <f t="shared" si="9"/>
        <v>21</v>
      </c>
      <c r="C107">
        <v>0.116051822573562</v>
      </c>
      <c r="D107">
        <v>8.5748792270531393E-2</v>
      </c>
      <c r="E107">
        <v>4.2270531400966198E-2</v>
      </c>
      <c r="F107">
        <v>4.3478260869565202E-2</v>
      </c>
      <c r="G107">
        <v>0.125164690382082</v>
      </c>
      <c r="H107">
        <v>0.14103770625509801</v>
      </c>
      <c r="I107">
        <v>0.112381579772884</v>
      </c>
      <c r="J107">
        <v>4.5187903883556098E-2</v>
      </c>
      <c r="K107">
        <v>2.9314888010540201E-2</v>
      </c>
      <c r="L107">
        <v>2.1739130434782601E-2</v>
      </c>
      <c r="M107">
        <v>9.50554134697357E-2</v>
      </c>
      <c r="N107">
        <v>0.14336459221369699</v>
      </c>
      <c r="O107">
        <v>0.27669792554702999</v>
      </c>
      <c r="P107">
        <v>0.21200828157349899</v>
      </c>
      <c r="Q107">
        <v>0.21877156659765401</v>
      </c>
      <c r="R107">
        <v>9.3374741200828199E-2</v>
      </c>
      <c r="S107">
        <v>7.9027278340779494E-2</v>
      </c>
      <c r="T107">
        <v>5.8978969162035502E-2</v>
      </c>
      <c r="U107">
        <v>7.4161853910137701E-2</v>
      </c>
      <c r="V107">
        <v>0.127708764665286</v>
      </c>
      <c r="W107">
        <v>9.3374741200828199E-2</v>
      </c>
      <c r="X107">
        <v>7.9027278340779494E-2</v>
      </c>
      <c r="Y107">
        <v>5.8978969162035502E-2</v>
      </c>
      <c r="Z107">
        <v>7.6563691838291398E-2</v>
      </c>
      <c r="AA107">
        <v>0.126811594202899</v>
      </c>
      <c r="AB107" t="s">
        <v>3</v>
      </c>
      <c r="AC107" t="s">
        <v>3</v>
      </c>
      <c r="AD107" t="s">
        <v>3</v>
      </c>
      <c r="AE107" t="s">
        <v>3</v>
      </c>
      <c r="AF107" t="s">
        <v>3</v>
      </c>
      <c r="AG107" t="s">
        <v>3</v>
      </c>
      <c r="AH107" t="s">
        <v>3</v>
      </c>
      <c r="AI107" t="s">
        <v>3</v>
      </c>
      <c r="AJ107" t="s">
        <v>3</v>
      </c>
      <c r="AK107" t="s">
        <v>3</v>
      </c>
      <c r="AL107" t="s">
        <v>3</v>
      </c>
      <c r="AM107" t="s">
        <v>3</v>
      </c>
      <c r="AN107" t="s">
        <v>3</v>
      </c>
    </row>
    <row r="108" spans="1:40">
      <c r="A108" s="69"/>
      <c r="B108">
        <f t="shared" si="9"/>
        <v>22</v>
      </c>
      <c r="C108">
        <v>0.57319476226798904</v>
      </c>
      <c r="D108">
        <v>0.42993805728714601</v>
      </c>
      <c r="E108">
        <v>0.29795047964739402</v>
      </c>
      <c r="F108">
        <v>0.25138615216201399</v>
      </c>
      <c r="G108">
        <v>0.26718253968254002</v>
      </c>
      <c r="H108">
        <v>0.18877531472359099</v>
      </c>
      <c r="I108">
        <v>0.16223271481142501</v>
      </c>
      <c r="J108">
        <v>5.0804143382854001E-2</v>
      </c>
      <c r="K108">
        <v>2.7624066754501499E-2</v>
      </c>
      <c r="L108">
        <v>2.0707070707070702E-2</v>
      </c>
      <c r="M108">
        <v>0.15404040404040401</v>
      </c>
      <c r="N108">
        <v>0.23578643578643599</v>
      </c>
      <c r="O108">
        <v>0.36450956450956501</v>
      </c>
      <c r="P108">
        <v>0.43313701548995698</v>
      </c>
      <c r="Q108">
        <v>0.561113205966147</v>
      </c>
      <c r="R108">
        <v>0.52993697478991597</v>
      </c>
      <c r="S108">
        <v>0.403139589169001</v>
      </c>
      <c r="T108">
        <v>0.20452847805789001</v>
      </c>
      <c r="U108">
        <v>0.19379084967320301</v>
      </c>
      <c r="V108">
        <v>0.29571078431372599</v>
      </c>
      <c r="W108">
        <v>0.61237745098039198</v>
      </c>
      <c r="X108">
        <v>0.58958333333333302</v>
      </c>
      <c r="Y108">
        <v>0.41249999999999998</v>
      </c>
      <c r="Z108">
        <v>0.232440476190476</v>
      </c>
      <c r="AA108">
        <v>0.26149891774891798</v>
      </c>
      <c r="AB108">
        <v>0.30911796536796499</v>
      </c>
      <c r="AC108">
        <v>0.15584415584415601</v>
      </c>
      <c r="AD108">
        <v>0.13977591036414599</v>
      </c>
      <c r="AE108">
        <v>0.204901960784314</v>
      </c>
      <c r="AF108">
        <v>0.23054298642533899</v>
      </c>
      <c r="AG108">
        <v>0.34671945701357498</v>
      </c>
      <c r="AH108">
        <v>0.28484015984015998</v>
      </c>
      <c r="AI108">
        <v>0.470839345839346</v>
      </c>
      <c r="AJ108">
        <v>0.35833934583934601</v>
      </c>
      <c r="AK108">
        <v>0.50191798941798904</v>
      </c>
      <c r="AL108">
        <v>0.43386752136752099</v>
      </c>
      <c r="AM108">
        <v>0.56025641025641004</v>
      </c>
      <c r="AN108">
        <v>0.49229417925070101</v>
      </c>
    </row>
    <row r="109" spans="1:40">
      <c r="A109" s="69"/>
      <c r="B109">
        <f t="shared" si="9"/>
        <v>23</v>
      </c>
      <c r="C109">
        <v>0.18171513226640301</v>
      </c>
      <c r="D109">
        <v>0.10175766283524899</v>
      </c>
      <c r="E109">
        <v>7.8888888888888897E-2</v>
      </c>
      <c r="F109">
        <v>0.19523809523809499</v>
      </c>
      <c r="G109">
        <v>0.26984126984126999</v>
      </c>
      <c r="H109">
        <v>0.29059829059829101</v>
      </c>
      <c r="I109">
        <v>0.19139194139194099</v>
      </c>
      <c r="J109">
        <v>0.14774114774114799</v>
      </c>
      <c r="K109">
        <v>0.15242763772175499</v>
      </c>
      <c r="L109">
        <v>0.30639589169000903</v>
      </c>
      <c r="M109">
        <v>0.46205967235378997</v>
      </c>
      <c r="N109">
        <v>0.45883838383838399</v>
      </c>
      <c r="O109">
        <v>0.35050505050505099</v>
      </c>
      <c r="P109">
        <v>0.140277777777778</v>
      </c>
      <c r="Q109">
        <v>0.12731481481481499</v>
      </c>
      <c r="R109">
        <v>0.24834656084656101</v>
      </c>
      <c r="S109">
        <v>0.24505708716235</v>
      </c>
      <c r="T109">
        <v>0.20802005012531299</v>
      </c>
      <c r="U109">
        <v>6.6750208855472004E-2</v>
      </c>
      <c r="V109">
        <v>4.9206349206349198E-2</v>
      </c>
      <c r="W109">
        <v>4.9206349206349198E-2</v>
      </c>
      <c r="X109">
        <v>2.23214285714286E-2</v>
      </c>
      <c r="Y109">
        <v>2.23214285714286E-2</v>
      </c>
      <c r="Z109">
        <v>2.23214285714286E-2</v>
      </c>
      <c r="AA109">
        <v>4.6296296296296301E-2</v>
      </c>
      <c r="AB109">
        <v>4.6296296296296301E-2</v>
      </c>
      <c r="AC109">
        <v>7.6599326599326598E-2</v>
      </c>
      <c r="AD109">
        <v>6.0606060606060601E-2</v>
      </c>
      <c r="AE109">
        <v>7.2510822510822498E-2</v>
      </c>
      <c r="AF109">
        <v>5.33189033189033E-2</v>
      </c>
      <c r="AG109">
        <v>3.4523809523809498E-2</v>
      </c>
      <c r="AH109">
        <v>3.3333333333333298E-2</v>
      </c>
      <c r="AI109" t="s">
        <v>3</v>
      </c>
      <c r="AJ109" t="s">
        <v>3</v>
      </c>
      <c r="AK109" t="s">
        <v>3</v>
      </c>
      <c r="AL109" t="s">
        <v>3</v>
      </c>
      <c r="AM109" t="s">
        <v>3</v>
      </c>
      <c r="AN109" t="s">
        <v>3</v>
      </c>
    </row>
    <row r="110" spans="1:40">
      <c r="A110" s="69"/>
      <c r="B110">
        <f t="shared" si="9"/>
        <v>24</v>
      </c>
      <c r="C110">
        <v>0.80805555555555597</v>
      </c>
      <c r="D110">
        <v>0.67194444444444501</v>
      </c>
      <c r="E110">
        <v>0.618611111111111</v>
      </c>
      <c r="F110">
        <v>0.56999999999999995</v>
      </c>
      <c r="G110">
        <v>0.51666666666666705</v>
      </c>
      <c r="H110">
        <v>0.390208926875594</v>
      </c>
      <c r="I110">
        <v>0.35945495862162502</v>
      </c>
      <c r="J110">
        <v>0.34528829195495903</v>
      </c>
      <c r="K110">
        <v>0.34528829195495903</v>
      </c>
      <c r="L110">
        <v>0.34528829195495903</v>
      </c>
      <c r="M110">
        <v>0.29639940306606999</v>
      </c>
      <c r="N110">
        <v>0.26285714285714301</v>
      </c>
      <c r="O110">
        <v>0.26</v>
      </c>
      <c r="P110">
        <v>0.28956521739130398</v>
      </c>
      <c r="Q110">
        <v>0.42321601104209799</v>
      </c>
      <c r="R110">
        <v>0.424824016563147</v>
      </c>
      <c r="S110">
        <v>0.580952380952381</v>
      </c>
      <c r="T110" t="s">
        <v>3</v>
      </c>
      <c r="U110" t="s">
        <v>3</v>
      </c>
      <c r="V110" t="s">
        <v>3</v>
      </c>
      <c r="W110" t="s">
        <v>3</v>
      </c>
      <c r="X110" t="s">
        <v>3</v>
      </c>
      <c r="Y110" t="s">
        <v>3</v>
      </c>
      <c r="Z110" t="s">
        <v>3</v>
      </c>
      <c r="AA110" t="s">
        <v>3</v>
      </c>
      <c r="AB110" t="s">
        <v>3</v>
      </c>
      <c r="AC110" t="s">
        <v>3</v>
      </c>
      <c r="AD110" t="s">
        <v>3</v>
      </c>
      <c r="AE110" t="s">
        <v>3</v>
      </c>
      <c r="AF110" t="s">
        <v>3</v>
      </c>
      <c r="AG110" t="s">
        <v>3</v>
      </c>
      <c r="AH110" t="s">
        <v>3</v>
      </c>
      <c r="AI110" t="s">
        <v>3</v>
      </c>
      <c r="AJ110" t="s">
        <v>3</v>
      </c>
      <c r="AK110" t="s">
        <v>3</v>
      </c>
      <c r="AL110" t="s">
        <v>3</v>
      </c>
      <c r="AM110" t="s">
        <v>3</v>
      </c>
      <c r="AN110" t="s">
        <v>3</v>
      </c>
    </row>
    <row r="111" spans="1:40">
      <c r="A111" s="69"/>
      <c r="B111">
        <f t="shared" si="9"/>
        <v>25</v>
      </c>
      <c r="C111">
        <v>0.32850918145035801</v>
      </c>
      <c r="D111">
        <v>0.47556800497976998</v>
      </c>
      <c r="E111">
        <v>0.49626517273576098</v>
      </c>
      <c r="F111">
        <v>0.65800158447217305</v>
      </c>
      <c r="G111">
        <v>0.49010942760942799</v>
      </c>
      <c r="H111">
        <v>0.57212000962000997</v>
      </c>
      <c r="I111">
        <v>0.42969576719576702</v>
      </c>
      <c r="J111">
        <v>0.44070004070004098</v>
      </c>
      <c r="K111">
        <v>0.25313390313390299</v>
      </c>
      <c r="L111">
        <v>0.32722297195981398</v>
      </c>
      <c r="M111">
        <v>0.31482980956665202</v>
      </c>
      <c r="N111">
        <v>0.335200179937022</v>
      </c>
      <c r="O111">
        <v>0.234615384615385</v>
      </c>
      <c r="P111">
        <v>0.25313390313390299</v>
      </c>
      <c r="Q111">
        <v>0.32722297195981398</v>
      </c>
      <c r="R111">
        <v>0.31482980956665202</v>
      </c>
      <c r="S111">
        <v>0.35280026990553298</v>
      </c>
      <c r="T111">
        <v>0.18333333333333299</v>
      </c>
      <c r="U111" t="s">
        <v>3</v>
      </c>
      <c r="V111" t="s">
        <v>3</v>
      </c>
      <c r="W111" t="s">
        <v>3</v>
      </c>
      <c r="X111" t="s">
        <v>3</v>
      </c>
      <c r="Y111" t="s">
        <v>3</v>
      </c>
      <c r="Z111" t="s">
        <v>3</v>
      </c>
      <c r="AA111" t="s">
        <v>3</v>
      </c>
      <c r="AB111" t="s">
        <v>3</v>
      </c>
      <c r="AC111" t="s">
        <v>3</v>
      </c>
      <c r="AD111" t="s">
        <v>3</v>
      </c>
      <c r="AE111" t="s">
        <v>3</v>
      </c>
      <c r="AF111" t="s">
        <v>3</v>
      </c>
      <c r="AG111" t="s">
        <v>3</v>
      </c>
      <c r="AH111" t="s">
        <v>3</v>
      </c>
      <c r="AI111" t="s">
        <v>3</v>
      </c>
      <c r="AJ111" t="s">
        <v>3</v>
      </c>
      <c r="AK111" t="s">
        <v>3</v>
      </c>
      <c r="AL111" t="s">
        <v>3</v>
      </c>
      <c r="AM111" t="s">
        <v>3</v>
      </c>
      <c r="AN111" t="s">
        <v>3</v>
      </c>
    </row>
    <row r="112" spans="1:40">
      <c r="A112" s="69"/>
      <c r="B112">
        <f t="shared" si="9"/>
        <v>26</v>
      </c>
      <c r="C112">
        <v>0.119565217391304</v>
      </c>
      <c r="D112">
        <v>0.23913043478260901</v>
      </c>
      <c r="E112">
        <v>0.237414187643021</v>
      </c>
      <c r="F112">
        <v>0.21967963386727701</v>
      </c>
      <c r="G112">
        <v>0.104824561403509</v>
      </c>
      <c r="H112">
        <v>0.14020252837977301</v>
      </c>
      <c r="I112">
        <v>0.17463235294117699</v>
      </c>
      <c r="J112">
        <v>0.447000773993808</v>
      </c>
      <c r="K112">
        <v>0.44688140806561899</v>
      </c>
      <c r="L112">
        <v>0.39452633560185102</v>
      </c>
      <c r="M112">
        <v>0.407665160926031</v>
      </c>
      <c r="N112">
        <v>0.47641658494061301</v>
      </c>
      <c r="O112">
        <v>0.52877165740438103</v>
      </c>
      <c r="P112">
        <v>0.51563283208020105</v>
      </c>
      <c r="Q112">
        <v>0.44688140806561899</v>
      </c>
      <c r="R112">
        <v>0.39452633560185102</v>
      </c>
      <c r="S112">
        <v>0.407665160926031</v>
      </c>
      <c r="T112">
        <v>0.50597826086956499</v>
      </c>
      <c r="U112">
        <v>0.88152173913043497</v>
      </c>
      <c r="V112" t="s">
        <v>3</v>
      </c>
      <c r="W112" t="s">
        <v>3</v>
      </c>
      <c r="X112" t="s">
        <v>3</v>
      </c>
      <c r="Y112" t="s">
        <v>3</v>
      </c>
      <c r="Z112" t="s">
        <v>3</v>
      </c>
      <c r="AA112" t="s">
        <v>3</v>
      </c>
      <c r="AB112" t="s">
        <v>3</v>
      </c>
      <c r="AC112" t="s">
        <v>3</v>
      </c>
      <c r="AD112" t="s">
        <v>3</v>
      </c>
      <c r="AE112" t="s">
        <v>3</v>
      </c>
      <c r="AF112" t="s">
        <v>3</v>
      </c>
      <c r="AG112" t="s">
        <v>3</v>
      </c>
      <c r="AH112" t="s">
        <v>3</v>
      </c>
      <c r="AI112" t="s">
        <v>3</v>
      </c>
      <c r="AJ112" t="s">
        <v>3</v>
      </c>
      <c r="AK112" t="s">
        <v>3</v>
      </c>
      <c r="AL112" t="s">
        <v>3</v>
      </c>
      <c r="AM112" t="s">
        <v>3</v>
      </c>
      <c r="AN112" t="s">
        <v>3</v>
      </c>
    </row>
    <row r="113" spans="1:40">
      <c r="A113" s="69"/>
      <c r="B113">
        <f t="shared" si="9"/>
        <v>27</v>
      </c>
      <c r="C113">
        <v>0.297571993224167</v>
      </c>
      <c r="D113">
        <v>0.27703770295303498</v>
      </c>
      <c r="E113">
        <v>0.34960296094028798</v>
      </c>
      <c r="F113">
        <v>0.29281147344227798</v>
      </c>
      <c r="G113">
        <v>0.25076341852237</v>
      </c>
      <c r="H113">
        <v>0.215982839624144</v>
      </c>
      <c r="I113">
        <v>0.123835403726708</v>
      </c>
      <c r="J113">
        <v>9.2261904761904795E-2</v>
      </c>
      <c r="K113">
        <v>3.2738095238095198E-2</v>
      </c>
      <c r="L113">
        <v>2.3015873015873E-2</v>
      </c>
      <c r="M113">
        <v>8.4523809523809501E-2</v>
      </c>
      <c r="N113">
        <v>8.4523809523809501E-2</v>
      </c>
      <c r="O113">
        <v>9.9506974506974502E-2</v>
      </c>
      <c r="P113">
        <v>2.60942760942761E-2</v>
      </c>
      <c r="Q113">
        <v>5.1094276094276102E-2</v>
      </c>
      <c r="R113">
        <v>0.24239130434782599</v>
      </c>
      <c r="S113">
        <v>0.30266798418972302</v>
      </c>
      <c r="T113">
        <v>0.27766798418972299</v>
      </c>
      <c r="U113">
        <v>6.0276679841897197E-2</v>
      </c>
      <c r="V113">
        <v>0.11212814645308899</v>
      </c>
      <c r="W113">
        <v>0.18011060259344</v>
      </c>
      <c r="X113">
        <v>0.23682356555640299</v>
      </c>
      <c r="Y113">
        <v>0.15802875243664699</v>
      </c>
      <c r="Z113">
        <v>0.15564507585388601</v>
      </c>
      <c r="AA113">
        <v>0.22830274226155201</v>
      </c>
      <c r="AB113">
        <v>0.232518816042844</v>
      </c>
      <c r="AC113">
        <v>0.19797593710637201</v>
      </c>
      <c r="AD113">
        <v>8.5440324570759299E-2</v>
      </c>
      <c r="AE113">
        <v>6.23836710793233E-2</v>
      </c>
      <c r="AF113">
        <v>5.9105548235982998E-2</v>
      </c>
      <c r="AG113">
        <v>0.17560386473430001</v>
      </c>
      <c r="AH113">
        <v>0.35056980056980103</v>
      </c>
      <c r="AI113">
        <v>0.38205128205128203</v>
      </c>
      <c r="AJ113">
        <v>0.417368742368742</v>
      </c>
      <c r="AK113">
        <v>0.29544817927170902</v>
      </c>
      <c r="AL113">
        <v>0.373551557375087</v>
      </c>
      <c r="AM113">
        <v>0.30735114558644</v>
      </c>
      <c r="AN113">
        <v>0.41208791208791201</v>
      </c>
    </row>
    <row r="114" spans="1:40">
      <c r="A114" s="69"/>
      <c r="B114">
        <f t="shared" si="9"/>
        <v>28</v>
      </c>
      <c r="C114">
        <v>0.13329354347660999</v>
      </c>
      <c r="D114">
        <v>0.10879388854217199</v>
      </c>
      <c r="E114">
        <v>0.11127404727233101</v>
      </c>
      <c r="F114">
        <v>8.7350602296254506E-2</v>
      </c>
      <c r="G114">
        <v>0.10854076479076499</v>
      </c>
      <c r="H114">
        <v>0.119949494949495</v>
      </c>
      <c r="I114">
        <v>0.12031024531024501</v>
      </c>
      <c r="J114">
        <v>0.202875023527197</v>
      </c>
      <c r="K114">
        <v>0.21297603362820799</v>
      </c>
      <c r="L114">
        <v>0.324736495388669</v>
      </c>
      <c r="M114">
        <v>0.428787878787879</v>
      </c>
      <c r="N114">
        <v>0.34924242424242402</v>
      </c>
      <c r="O114">
        <v>0.37504810004810002</v>
      </c>
      <c r="P114">
        <v>0.20850105060631399</v>
      </c>
      <c r="Q114">
        <v>0.34183438393964699</v>
      </c>
      <c r="R114">
        <v>0.38579042789569101</v>
      </c>
      <c r="S114">
        <v>0.38205128205128203</v>
      </c>
      <c r="T114">
        <v>0.417368742368742</v>
      </c>
      <c r="U114">
        <v>0.29544817927170902</v>
      </c>
      <c r="V114">
        <v>0.373551557375087</v>
      </c>
      <c r="W114">
        <v>0.33823409705762603</v>
      </c>
      <c r="X114">
        <v>0.46015466015466</v>
      </c>
      <c r="Y114">
        <v>0.38205128205128203</v>
      </c>
      <c r="Z114">
        <v>0.417368742368742</v>
      </c>
      <c r="AA114">
        <v>0.29544817927170902</v>
      </c>
      <c r="AB114">
        <v>0.373551557375087</v>
      </c>
      <c r="AC114">
        <v>0.30735114558644</v>
      </c>
      <c r="AD114">
        <v>0.41208791208791201</v>
      </c>
      <c r="AE114" t="s">
        <v>3</v>
      </c>
      <c r="AF114" t="s">
        <v>3</v>
      </c>
      <c r="AG114" t="s">
        <v>3</v>
      </c>
      <c r="AH114" t="s">
        <v>3</v>
      </c>
      <c r="AI114" t="s">
        <v>3</v>
      </c>
      <c r="AJ114" t="s">
        <v>3</v>
      </c>
      <c r="AK114" t="s">
        <v>3</v>
      </c>
      <c r="AL114" t="s">
        <v>3</v>
      </c>
      <c r="AM114" t="s">
        <v>3</v>
      </c>
      <c r="AN114" t="s">
        <v>3</v>
      </c>
    </row>
    <row r="115" spans="1:40">
      <c r="A115" s="69"/>
      <c r="B115">
        <f t="shared" si="9"/>
        <v>29</v>
      </c>
      <c r="C115">
        <v>0.16864295125164699</v>
      </c>
      <c r="D115">
        <v>0.173913043478261</v>
      </c>
      <c r="E115">
        <v>0.16304347826087001</v>
      </c>
      <c r="F115">
        <v>0.23978919631093501</v>
      </c>
      <c r="G115">
        <v>0.26082251082251101</v>
      </c>
      <c r="H115">
        <v>0.27564464520986298</v>
      </c>
      <c r="I115">
        <v>0.224088713219148</v>
      </c>
      <c r="J115">
        <v>0.18407679277244501</v>
      </c>
      <c r="K115">
        <v>0.19856954639563301</v>
      </c>
      <c r="L115">
        <v>0.18338666164753101</v>
      </c>
      <c r="M115">
        <v>0.224104398017442</v>
      </c>
      <c r="N115">
        <v>0.14320220841959999</v>
      </c>
      <c r="O115">
        <v>0.14933496455235601</v>
      </c>
      <c r="P115">
        <v>9.3434343434343398E-2</v>
      </c>
      <c r="Q115">
        <v>0.10516657255787699</v>
      </c>
      <c r="R115">
        <v>7.4534161490683301E-2</v>
      </c>
      <c r="S115">
        <v>5.0724637681159403E-2</v>
      </c>
      <c r="T115">
        <v>1.4492753623188401E-2</v>
      </c>
      <c r="U115">
        <v>1.4492753623188401E-2</v>
      </c>
      <c r="V115">
        <v>2.2429261559696299E-2</v>
      </c>
      <c r="W115">
        <v>5.9351276742581102E-2</v>
      </c>
      <c r="X115">
        <v>0.110075914423741</v>
      </c>
      <c r="Y115">
        <v>0.12991718426501001</v>
      </c>
      <c r="Z115">
        <v>9.6859903381642506E-2</v>
      </c>
      <c r="AA115">
        <v>3.8888888888888903E-2</v>
      </c>
      <c r="AB115">
        <v>1.1111111111111099E-2</v>
      </c>
      <c r="AC115">
        <v>4.4168391994479E-2</v>
      </c>
      <c r="AD115">
        <v>0.10213940648723301</v>
      </c>
      <c r="AE115">
        <v>0.12991718426501001</v>
      </c>
      <c r="AF115">
        <v>9.6859903381642506E-2</v>
      </c>
      <c r="AG115">
        <v>3.8888888888888903E-2</v>
      </c>
      <c r="AH115">
        <v>1.1111111111111099E-2</v>
      </c>
      <c r="AI115">
        <v>0</v>
      </c>
      <c r="AJ115">
        <v>0</v>
      </c>
      <c r="AK115" t="s">
        <v>3</v>
      </c>
      <c r="AL115" t="s">
        <v>3</v>
      </c>
      <c r="AM115" t="s">
        <v>3</v>
      </c>
      <c r="AN115" t="s">
        <v>3</v>
      </c>
    </row>
    <row r="116" spans="1:40">
      <c r="A116" s="69"/>
      <c r="B116">
        <f t="shared" si="9"/>
        <v>30</v>
      </c>
      <c r="C116">
        <v>0.15145502645502601</v>
      </c>
      <c r="D116">
        <v>0.139583333333333</v>
      </c>
      <c r="E116">
        <v>5.9904970760233898E-2</v>
      </c>
      <c r="F116">
        <v>0.12047305764411</v>
      </c>
      <c r="G116">
        <v>9.3984962406015102E-2</v>
      </c>
      <c r="H116">
        <v>9.3984962406015102E-2</v>
      </c>
      <c r="I116">
        <v>6.5992633097896297E-2</v>
      </c>
      <c r="J116">
        <v>9.7668636832723504E-2</v>
      </c>
      <c r="K116">
        <v>9.1235888294711798E-2</v>
      </c>
      <c r="L116">
        <v>6.6235888294711803E-2</v>
      </c>
      <c r="M116">
        <v>3.5353535353535297E-2</v>
      </c>
      <c r="N116">
        <v>2.4242424242424201E-2</v>
      </c>
      <c r="O116">
        <v>1.6666666666666701E-2</v>
      </c>
      <c r="P116">
        <v>1.1111111111111099E-2</v>
      </c>
      <c r="Q116">
        <v>3.38383838383838E-2</v>
      </c>
      <c r="R116">
        <v>6.4502164502164505E-2</v>
      </c>
      <c r="S116">
        <v>7.6510446075663499E-2</v>
      </c>
      <c r="T116">
        <v>7.9548068678503503E-2</v>
      </c>
      <c r="U116">
        <v>7.2693811824246599E-2</v>
      </c>
      <c r="V116">
        <v>9.0844260409477795E-2</v>
      </c>
      <c r="W116">
        <v>7.2655122655122695E-2</v>
      </c>
      <c r="X116">
        <v>7.9839750892382502E-2</v>
      </c>
      <c r="Y116">
        <v>4.7829168881800499E-2</v>
      </c>
      <c r="Z116">
        <v>6.8575851393188905E-2</v>
      </c>
      <c r="AA116">
        <v>3.7581699346405199E-2</v>
      </c>
      <c r="AB116">
        <v>2.8322440087146E-2</v>
      </c>
      <c r="AC116">
        <v>1.1904761904761901E-2</v>
      </c>
      <c r="AD116">
        <v>4.2898913951545499E-2</v>
      </c>
      <c r="AE116">
        <v>5.2158173210804799E-2</v>
      </c>
      <c r="AF116">
        <v>6.8575851393188905E-2</v>
      </c>
      <c r="AG116">
        <v>3.7581699346405199E-2</v>
      </c>
      <c r="AH116">
        <v>2.8322440087146E-2</v>
      </c>
      <c r="AI116">
        <v>1.1904761904761901E-2</v>
      </c>
      <c r="AJ116">
        <v>1.7857142857142901E-2</v>
      </c>
      <c r="AK116">
        <v>3.5714285714285698E-2</v>
      </c>
      <c r="AL116" t="s">
        <v>3</v>
      </c>
      <c r="AM116" t="s">
        <v>3</v>
      </c>
      <c r="AN116" t="s">
        <v>3</v>
      </c>
    </row>
    <row r="117" spans="1:40">
      <c r="A117" s="69"/>
      <c r="B117">
        <f t="shared" si="9"/>
        <v>31</v>
      </c>
      <c r="C117">
        <v>0.240425107240964</v>
      </c>
      <c r="D117">
        <v>0.273942787817468</v>
      </c>
      <c r="E117">
        <v>0.26954718342186401</v>
      </c>
      <c r="F117">
        <v>0.19093633404778901</v>
      </c>
      <c r="G117">
        <v>0.13890013495276701</v>
      </c>
      <c r="H117">
        <v>5.72263993316625E-2</v>
      </c>
      <c r="I117">
        <v>0.109060530113162</v>
      </c>
      <c r="J117">
        <v>0.109060530113162</v>
      </c>
      <c r="K117">
        <v>6.0606060606060601E-2</v>
      </c>
      <c r="L117">
        <v>4.8454469507101097E-2</v>
      </c>
      <c r="M117">
        <v>0.109060530113162</v>
      </c>
      <c r="N117">
        <v>0.109060530113162</v>
      </c>
      <c r="O117">
        <v>9.0909090909090898E-2</v>
      </c>
      <c r="P117">
        <v>0</v>
      </c>
      <c r="Q117" t="s">
        <v>3</v>
      </c>
      <c r="R117" t="s">
        <v>3</v>
      </c>
      <c r="S117" t="s">
        <v>3</v>
      </c>
      <c r="T117" t="s">
        <v>3</v>
      </c>
      <c r="U117" t="s">
        <v>3</v>
      </c>
      <c r="V117" t="s">
        <v>3</v>
      </c>
      <c r="W117" t="s">
        <v>3</v>
      </c>
      <c r="X117" t="s">
        <v>3</v>
      </c>
      <c r="Y117" t="s">
        <v>3</v>
      </c>
      <c r="Z117" t="s">
        <v>3</v>
      </c>
      <c r="AA117" t="s">
        <v>3</v>
      </c>
      <c r="AB117" t="s">
        <v>3</v>
      </c>
      <c r="AC117" t="s">
        <v>3</v>
      </c>
      <c r="AD117" t="s">
        <v>3</v>
      </c>
      <c r="AE117" t="s">
        <v>3</v>
      </c>
      <c r="AF117" t="s">
        <v>3</v>
      </c>
      <c r="AG117" t="s">
        <v>3</v>
      </c>
      <c r="AH117" t="s">
        <v>3</v>
      </c>
      <c r="AI117" t="s">
        <v>3</v>
      </c>
      <c r="AJ117" t="s">
        <v>3</v>
      </c>
      <c r="AK117" t="s">
        <v>3</v>
      </c>
      <c r="AL117" t="s">
        <v>3</v>
      </c>
      <c r="AM117" t="s">
        <v>3</v>
      </c>
      <c r="AN117" t="s">
        <v>3</v>
      </c>
    </row>
    <row r="118" spans="1:40">
      <c r="A118" s="69"/>
      <c r="B118">
        <f t="shared" si="9"/>
        <v>32</v>
      </c>
      <c r="C118">
        <v>0.43829080777610202</v>
      </c>
      <c r="D118">
        <v>0.28228590581531798</v>
      </c>
      <c r="E118">
        <v>0.15220043572984801</v>
      </c>
      <c r="F118">
        <v>0.06</v>
      </c>
      <c r="G118">
        <v>0.1</v>
      </c>
      <c r="H118">
        <v>9.3333333333333296E-2</v>
      </c>
      <c r="I118">
        <v>0.10055555555555599</v>
      </c>
      <c r="J118">
        <v>6.7222222222222197E-2</v>
      </c>
      <c r="K118">
        <v>0.120555555555556</v>
      </c>
      <c r="L118">
        <v>0.133333333333333</v>
      </c>
      <c r="M118">
        <v>0.118974358974359</v>
      </c>
      <c r="N118">
        <v>0.23230769230769199</v>
      </c>
      <c r="O118">
        <v>0.35897435897435898</v>
      </c>
      <c r="P118">
        <v>0.36</v>
      </c>
      <c r="Q118">
        <v>0.206666666666667</v>
      </c>
      <c r="R118">
        <v>0.06</v>
      </c>
      <c r="S118">
        <v>0.04</v>
      </c>
      <c r="T118" t="s">
        <v>3</v>
      </c>
      <c r="U118" t="s">
        <v>3</v>
      </c>
      <c r="V118" t="s">
        <v>3</v>
      </c>
      <c r="W118" t="s">
        <v>3</v>
      </c>
      <c r="X118" t="s">
        <v>3</v>
      </c>
      <c r="Y118" t="s">
        <v>3</v>
      </c>
      <c r="Z118" t="s">
        <v>3</v>
      </c>
      <c r="AA118" t="s">
        <v>3</v>
      </c>
      <c r="AB118" t="s">
        <v>3</v>
      </c>
      <c r="AC118" t="s">
        <v>3</v>
      </c>
      <c r="AD118" t="s">
        <v>3</v>
      </c>
      <c r="AE118" t="s">
        <v>3</v>
      </c>
      <c r="AF118" t="s">
        <v>3</v>
      </c>
      <c r="AG118" t="s">
        <v>3</v>
      </c>
      <c r="AH118" t="s">
        <v>3</v>
      </c>
      <c r="AI118" t="s">
        <v>3</v>
      </c>
      <c r="AJ118" t="s">
        <v>3</v>
      </c>
      <c r="AK118" t="s">
        <v>3</v>
      </c>
      <c r="AL118" t="s">
        <v>3</v>
      </c>
      <c r="AM118" t="s">
        <v>3</v>
      </c>
      <c r="AN118" t="s">
        <v>3</v>
      </c>
    </row>
    <row r="119" spans="1:40">
      <c r="A119" s="69"/>
      <c r="B119">
        <f t="shared" si="9"/>
        <v>33</v>
      </c>
      <c r="C119">
        <v>0.45925925925925898</v>
      </c>
      <c r="D119">
        <v>0.46101851851851899</v>
      </c>
      <c r="E119">
        <v>0.45189153439153401</v>
      </c>
      <c r="F119">
        <v>0.47491890959282301</v>
      </c>
      <c r="G119">
        <v>0.47408557625948899</v>
      </c>
      <c r="H119">
        <v>0.39237922705313999</v>
      </c>
      <c r="I119">
        <v>0.422234299516908</v>
      </c>
      <c r="J119">
        <v>0.32612318840579702</v>
      </c>
      <c r="K119">
        <v>0.293702553485162</v>
      </c>
      <c r="L119">
        <v>0.27339952318213201</v>
      </c>
      <c r="M119">
        <v>0.356602137561217</v>
      </c>
      <c r="N119">
        <v>0.36596721692629602</v>
      </c>
      <c r="O119">
        <v>0.32042483660130699</v>
      </c>
      <c r="P119">
        <v>0.30709541062801898</v>
      </c>
      <c r="Q119">
        <v>0.23734232420826601</v>
      </c>
      <c r="R119">
        <v>0.20918575855170099</v>
      </c>
      <c r="S119">
        <v>0.13646885521885499</v>
      </c>
      <c r="T119">
        <v>0.19886363636363599</v>
      </c>
      <c r="U119" t="s">
        <v>3</v>
      </c>
      <c r="V119" t="s">
        <v>3</v>
      </c>
      <c r="W119" t="s">
        <v>3</v>
      </c>
      <c r="X119" t="s">
        <v>3</v>
      </c>
      <c r="Y119" t="s">
        <v>3</v>
      </c>
      <c r="Z119" t="s">
        <v>3</v>
      </c>
      <c r="AA119" t="s">
        <v>3</v>
      </c>
      <c r="AB119" t="s">
        <v>3</v>
      </c>
      <c r="AC119" t="s">
        <v>3</v>
      </c>
      <c r="AD119" t="s">
        <v>3</v>
      </c>
      <c r="AE119" t="s">
        <v>3</v>
      </c>
      <c r="AF119" t="s">
        <v>3</v>
      </c>
      <c r="AG119" t="s">
        <v>3</v>
      </c>
      <c r="AH119" t="s">
        <v>3</v>
      </c>
      <c r="AI119" t="s">
        <v>3</v>
      </c>
      <c r="AJ119" t="s">
        <v>3</v>
      </c>
      <c r="AK119" t="s">
        <v>3</v>
      </c>
      <c r="AL119" t="s">
        <v>3</v>
      </c>
      <c r="AM119" t="s">
        <v>3</v>
      </c>
      <c r="AN119" t="s">
        <v>3</v>
      </c>
    </row>
    <row r="120" spans="1:40">
      <c r="A120" s="69"/>
      <c r="B120">
        <f t="shared" si="9"/>
        <v>34</v>
      </c>
      <c r="C120">
        <v>0.53728931830381099</v>
      </c>
      <c r="D120">
        <v>0.44905766489974402</v>
      </c>
      <c r="E120">
        <v>0.28176834659593297</v>
      </c>
      <c r="F120">
        <v>0.112046124373711</v>
      </c>
      <c r="G120">
        <v>4.0555555555555498E-2</v>
      </c>
      <c r="H120">
        <v>7.5277777777777805E-2</v>
      </c>
      <c r="I120">
        <v>0.122777777777778</v>
      </c>
      <c r="J120">
        <v>0.123055555555556</v>
      </c>
      <c r="K120">
        <v>0.1125</v>
      </c>
      <c r="L120">
        <v>4.1666666666666699E-2</v>
      </c>
      <c r="M120" t="s">
        <v>3</v>
      </c>
      <c r="N120" t="s">
        <v>3</v>
      </c>
      <c r="O120" t="s">
        <v>3</v>
      </c>
      <c r="P120" t="s">
        <v>3</v>
      </c>
      <c r="Q120" t="s">
        <v>3</v>
      </c>
      <c r="R120" t="s">
        <v>3</v>
      </c>
      <c r="S120" t="s">
        <v>3</v>
      </c>
      <c r="T120" t="s">
        <v>3</v>
      </c>
      <c r="U120" t="s">
        <v>3</v>
      </c>
      <c r="V120" t="s">
        <v>3</v>
      </c>
      <c r="W120" t="s">
        <v>3</v>
      </c>
      <c r="X120" t="s">
        <v>3</v>
      </c>
      <c r="Y120" t="s">
        <v>3</v>
      </c>
      <c r="Z120" t="s">
        <v>3</v>
      </c>
      <c r="AA120" t="s">
        <v>3</v>
      </c>
      <c r="AB120" t="s">
        <v>3</v>
      </c>
      <c r="AC120" t="s">
        <v>3</v>
      </c>
      <c r="AD120" t="s">
        <v>3</v>
      </c>
      <c r="AE120" t="s">
        <v>3</v>
      </c>
      <c r="AF120" t="s">
        <v>3</v>
      </c>
      <c r="AG120" t="s">
        <v>3</v>
      </c>
      <c r="AH120" t="s">
        <v>3</v>
      </c>
      <c r="AI120" t="s">
        <v>3</v>
      </c>
      <c r="AJ120" t="s">
        <v>3</v>
      </c>
      <c r="AK120" t="s">
        <v>3</v>
      </c>
      <c r="AL120" t="s">
        <v>3</v>
      </c>
      <c r="AM120" t="s">
        <v>3</v>
      </c>
      <c r="AN120" t="s">
        <v>3</v>
      </c>
    </row>
    <row r="121" spans="1:40">
      <c r="A121" s="69"/>
      <c r="B121">
        <f t="shared" si="9"/>
        <v>35</v>
      </c>
      <c r="C121">
        <v>0.51908369408369404</v>
      </c>
      <c r="D121">
        <v>0.51630591630591605</v>
      </c>
      <c r="E121">
        <v>0.46416916416916398</v>
      </c>
      <c r="F121">
        <v>0.45411324786324803</v>
      </c>
      <c r="G121">
        <v>0.44300213675213701</v>
      </c>
      <c r="H121">
        <v>0.44513888888888897</v>
      </c>
      <c r="I121">
        <v>0.38888888888888901</v>
      </c>
      <c r="J121">
        <v>0.38333333333333303</v>
      </c>
      <c r="K121">
        <v>0.35555555555555601</v>
      </c>
      <c r="L121">
        <v>0.36425120772946901</v>
      </c>
      <c r="M121">
        <v>0.34017713365539498</v>
      </c>
      <c r="N121">
        <v>0.246742790221051</v>
      </c>
      <c r="O121">
        <v>0.211380471380471</v>
      </c>
      <c r="P121">
        <v>0.20969696969696999</v>
      </c>
      <c r="Q121">
        <v>0.24636363636363601</v>
      </c>
      <c r="R121">
        <v>0.27272727272727298</v>
      </c>
      <c r="S121" t="s">
        <v>3</v>
      </c>
      <c r="T121" t="s">
        <v>3</v>
      </c>
      <c r="U121" t="s">
        <v>3</v>
      </c>
      <c r="V121" t="s">
        <v>3</v>
      </c>
      <c r="W121" t="s">
        <v>3</v>
      </c>
      <c r="X121" t="s">
        <v>3</v>
      </c>
      <c r="Y121" t="s">
        <v>3</v>
      </c>
      <c r="Z121" t="s">
        <v>3</v>
      </c>
      <c r="AA121" t="s">
        <v>3</v>
      </c>
      <c r="AB121" t="s">
        <v>3</v>
      </c>
      <c r="AC121" t="s">
        <v>3</v>
      </c>
      <c r="AD121" t="s">
        <v>3</v>
      </c>
      <c r="AE121" t="s">
        <v>3</v>
      </c>
      <c r="AF121" t="s">
        <v>3</v>
      </c>
      <c r="AG121" t="s">
        <v>3</v>
      </c>
      <c r="AH121" t="s">
        <v>3</v>
      </c>
      <c r="AI121" t="s">
        <v>3</v>
      </c>
      <c r="AJ121" t="s">
        <v>3</v>
      </c>
      <c r="AK121" t="s">
        <v>3</v>
      </c>
      <c r="AL121" t="s">
        <v>3</v>
      </c>
      <c r="AM121" t="s">
        <v>3</v>
      </c>
      <c r="AN121" t="s">
        <v>3</v>
      </c>
    </row>
    <row r="122" spans="1:40">
      <c r="A122" s="69"/>
      <c r="B122">
        <f t="shared" si="9"/>
        <v>36</v>
      </c>
      <c r="C122">
        <v>0.336159003831418</v>
      </c>
      <c r="D122">
        <v>0.27916666666666701</v>
      </c>
      <c r="E122">
        <v>0.25292270531401001</v>
      </c>
      <c r="F122">
        <v>0.29958937198067598</v>
      </c>
      <c r="G122">
        <v>0.33014492753623198</v>
      </c>
      <c r="H122">
        <v>0.359710144927536</v>
      </c>
      <c r="I122">
        <v>0.21939268461007599</v>
      </c>
      <c r="J122">
        <v>0.15383712905451999</v>
      </c>
      <c r="K122">
        <v>0.14806637806637801</v>
      </c>
      <c r="L122">
        <v>0.21255050505050499</v>
      </c>
      <c r="M122">
        <v>0.26715909090909101</v>
      </c>
      <c r="N122">
        <v>0.3125</v>
      </c>
      <c r="O122" t="s">
        <v>3</v>
      </c>
      <c r="P122" t="s">
        <v>3</v>
      </c>
      <c r="Q122" t="s">
        <v>3</v>
      </c>
      <c r="R122" t="s">
        <v>3</v>
      </c>
      <c r="S122" t="s">
        <v>3</v>
      </c>
      <c r="T122" t="s">
        <v>3</v>
      </c>
      <c r="U122" t="s">
        <v>3</v>
      </c>
      <c r="V122" t="s">
        <v>3</v>
      </c>
      <c r="W122" t="s">
        <v>3</v>
      </c>
      <c r="X122" t="s">
        <v>3</v>
      </c>
      <c r="Y122" t="s">
        <v>3</v>
      </c>
      <c r="Z122" t="s">
        <v>3</v>
      </c>
      <c r="AA122" t="s">
        <v>3</v>
      </c>
      <c r="AB122" t="s">
        <v>3</v>
      </c>
      <c r="AC122" t="s">
        <v>3</v>
      </c>
      <c r="AD122" t="s">
        <v>3</v>
      </c>
      <c r="AE122" t="s">
        <v>3</v>
      </c>
      <c r="AF122" t="s">
        <v>3</v>
      </c>
      <c r="AG122" t="s">
        <v>3</v>
      </c>
      <c r="AH122" t="s">
        <v>3</v>
      </c>
      <c r="AI122" t="s">
        <v>3</v>
      </c>
      <c r="AJ122" t="s">
        <v>3</v>
      </c>
      <c r="AK122" t="s">
        <v>3</v>
      </c>
      <c r="AL122" t="s">
        <v>3</v>
      </c>
      <c r="AM122" t="s">
        <v>3</v>
      </c>
      <c r="AN122" t="s">
        <v>3</v>
      </c>
    </row>
    <row r="123" spans="1:40">
      <c r="A123" s="69"/>
      <c r="B123">
        <f t="shared" si="9"/>
        <v>37</v>
      </c>
      <c r="C123">
        <v>0.49801427614726801</v>
      </c>
      <c r="D123">
        <v>0.44694171036882002</v>
      </c>
      <c r="E123">
        <v>0.60714347223298604</v>
      </c>
      <c r="F123">
        <v>0.53665056360708496</v>
      </c>
      <c r="G123">
        <v>0.50812911229151603</v>
      </c>
      <c r="H123">
        <v>0.31972796527144398</v>
      </c>
      <c r="I123">
        <v>0.25109837693171</v>
      </c>
      <c r="J123">
        <v>0.26193645860312498</v>
      </c>
      <c r="K123">
        <v>0.33180251042569903</v>
      </c>
      <c r="L123">
        <v>0.29988689517674999</v>
      </c>
      <c r="M123">
        <v>0.28546489742141901</v>
      </c>
      <c r="N123">
        <v>0.334404484404484</v>
      </c>
      <c r="O123">
        <v>0.41539294039294</v>
      </c>
      <c r="P123">
        <v>0.48824092574092598</v>
      </c>
      <c r="Q123">
        <v>0.46915584415584399</v>
      </c>
      <c r="R123" t="s">
        <v>3</v>
      </c>
      <c r="S123" t="s">
        <v>3</v>
      </c>
      <c r="T123" t="s">
        <v>3</v>
      </c>
      <c r="U123" t="s">
        <v>3</v>
      </c>
      <c r="V123" t="s">
        <v>3</v>
      </c>
      <c r="W123" t="s">
        <v>3</v>
      </c>
      <c r="X123" t="s">
        <v>3</v>
      </c>
      <c r="Y123" t="s">
        <v>3</v>
      </c>
      <c r="Z123" t="s">
        <v>3</v>
      </c>
      <c r="AA123" t="s">
        <v>3</v>
      </c>
      <c r="AB123" t="s">
        <v>3</v>
      </c>
      <c r="AC123" t="s">
        <v>3</v>
      </c>
      <c r="AD123" t="s">
        <v>3</v>
      </c>
      <c r="AE123" t="s">
        <v>3</v>
      </c>
      <c r="AF123" t="s">
        <v>3</v>
      </c>
      <c r="AG123" t="s">
        <v>3</v>
      </c>
      <c r="AH123" t="s">
        <v>3</v>
      </c>
      <c r="AI123" t="s">
        <v>3</v>
      </c>
      <c r="AJ123" t="s">
        <v>3</v>
      </c>
      <c r="AK123" t="s">
        <v>3</v>
      </c>
      <c r="AL123" t="s">
        <v>3</v>
      </c>
      <c r="AM123" t="s">
        <v>3</v>
      </c>
      <c r="AN123" t="s">
        <v>3</v>
      </c>
    </row>
    <row r="124" spans="1:40" ht="12.6" thickBot="1">
      <c r="A124" s="69"/>
      <c r="B124">
        <f t="shared" si="9"/>
        <v>38</v>
      </c>
      <c r="C124">
        <v>0.862222222222222</v>
      </c>
      <c r="D124">
        <v>0.76323232323232304</v>
      </c>
      <c r="E124">
        <v>0.65013708513708501</v>
      </c>
      <c r="F124">
        <v>0.65365117338801604</v>
      </c>
      <c r="G124">
        <v>0.60819662793346996</v>
      </c>
      <c r="H124">
        <v>0.56388445862130099</v>
      </c>
      <c r="I124">
        <v>0.480687830687831</v>
      </c>
      <c r="J124">
        <v>0.490788840788841</v>
      </c>
      <c r="K124">
        <v>0.57319624819624804</v>
      </c>
      <c r="L124">
        <v>0.52028619528619502</v>
      </c>
      <c r="M124">
        <v>0.42685185185185198</v>
      </c>
      <c r="N124">
        <v>0.25277777777777799</v>
      </c>
      <c r="O124">
        <v>0.25</v>
      </c>
      <c r="P124" t="s">
        <v>3</v>
      </c>
      <c r="Q124" t="s">
        <v>3</v>
      </c>
      <c r="R124" t="s">
        <v>3</v>
      </c>
      <c r="S124" t="s">
        <v>3</v>
      </c>
      <c r="T124" t="s">
        <v>3</v>
      </c>
      <c r="U124" t="s">
        <v>3</v>
      </c>
      <c r="V124" t="s">
        <v>3</v>
      </c>
      <c r="W124" t="s">
        <v>3</v>
      </c>
      <c r="X124" t="s">
        <v>3</v>
      </c>
      <c r="Y124" t="s">
        <v>3</v>
      </c>
      <c r="Z124" t="s">
        <v>3</v>
      </c>
      <c r="AA124" t="s">
        <v>3</v>
      </c>
      <c r="AB124" t="s">
        <v>3</v>
      </c>
      <c r="AC124" t="s">
        <v>3</v>
      </c>
      <c r="AD124" t="s">
        <v>3</v>
      </c>
      <c r="AE124" t="s">
        <v>3</v>
      </c>
      <c r="AF124" t="s">
        <v>3</v>
      </c>
      <c r="AG124" t="s">
        <v>3</v>
      </c>
      <c r="AH124" t="s">
        <v>3</v>
      </c>
      <c r="AI124" t="s">
        <v>3</v>
      </c>
      <c r="AJ124" t="s">
        <v>3</v>
      </c>
      <c r="AK124" t="s">
        <v>3</v>
      </c>
      <c r="AL124" t="s">
        <v>3</v>
      </c>
      <c r="AM124" t="s">
        <v>3</v>
      </c>
      <c r="AN124" t="s">
        <v>3</v>
      </c>
    </row>
    <row r="125" spans="1:40" s="51" customFormat="1" ht="12.6" thickTop="1">
      <c r="B125" s="52" t="s">
        <v>55</v>
      </c>
      <c r="C125" s="51">
        <f>ROUND(AVERAGE(C87:C124)*100,2)</f>
        <v>42.91</v>
      </c>
      <c r="D125" s="51">
        <f t="shared" ref="D125:AN125" si="10">ROUND(AVERAGE(D87:D124)*100,2)</f>
        <v>39.81</v>
      </c>
      <c r="E125" s="51">
        <f t="shared" si="10"/>
        <v>35.65</v>
      </c>
      <c r="F125" s="51">
        <f t="shared" si="10"/>
        <v>33.26</v>
      </c>
      <c r="G125" s="51">
        <f t="shared" si="10"/>
        <v>30.22</v>
      </c>
      <c r="H125" s="51">
        <f t="shared" si="10"/>
        <v>28.91</v>
      </c>
      <c r="I125" s="51">
        <f t="shared" si="10"/>
        <v>28.06</v>
      </c>
      <c r="J125" s="51">
        <f t="shared" si="10"/>
        <v>29.32</v>
      </c>
      <c r="K125" s="51">
        <f t="shared" si="10"/>
        <v>27.14</v>
      </c>
      <c r="L125" s="51">
        <f t="shared" si="10"/>
        <v>26.47</v>
      </c>
      <c r="M125" s="51">
        <f t="shared" si="10"/>
        <v>26.15</v>
      </c>
      <c r="N125" s="51">
        <f t="shared" si="10"/>
        <v>28.1</v>
      </c>
      <c r="O125" s="51">
        <f t="shared" si="10"/>
        <v>27.84</v>
      </c>
      <c r="P125" s="51">
        <f t="shared" si="10"/>
        <v>26.37</v>
      </c>
      <c r="Q125" s="51">
        <f t="shared" si="10"/>
        <v>27.91</v>
      </c>
      <c r="R125" s="51">
        <f t="shared" si="10"/>
        <v>25.36</v>
      </c>
      <c r="S125" s="51">
        <f t="shared" si="10"/>
        <v>25.56</v>
      </c>
      <c r="T125" s="51">
        <f t="shared" si="10"/>
        <v>23.01</v>
      </c>
      <c r="U125" s="51">
        <f t="shared" si="10"/>
        <v>24.19</v>
      </c>
      <c r="V125" s="51">
        <f t="shared" si="10"/>
        <v>21.25</v>
      </c>
      <c r="W125" s="51">
        <f t="shared" si="10"/>
        <v>24.65</v>
      </c>
      <c r="X125" s="51">
        <f t="shared" si="10"/>
        <v>27.46</v>
      </c>
      <c r="Y125" s="51">
        <f t="shared" si="10"/>
        <v>32.53</v>
      </c>
      <c r="Z125" s="51">
        <f t="shared" si="10"/>
        <v>31.87</v>
      </c>
      <c r="AA125" s="51">
        <f t="shared" si="10"/>
        <v>27.47</v>
      </c>
      <c r="AB125" s="51">
        <f t="shared" si="10"/>
        <v>26.25</v>
      </c>
      <c r="AC125" s="51">
        <f t="shared" si="10"/>
        <v>26.65</v>
      </c>
      <c r="AD125" s="51">
        <f t="shared" si="10"/>
        <v>25.59</v>
      </c>
      <c r="AE125" s="51">
        <f t="shared" si="10"/>
        <v>27.3</v>
      </c>
      <c r="AF125" s="51">
        <f t="shared" si="10"/>
        <v>28.58</v>
      </c>
      <c r="AG125" s="51">
        <f t="shared" si="10"/>
        <v>16.329999999999998</v>
      </c>
      <c r="AH125" s="51">
        <f t="shared" si="10"/>
        <v>20.38</v>
      </c>
      <c r="AI125" s="51">
        <f t="shared" si="10"/>
        <v>24.73</v>
      </c>
      <c r="AJ125" s="51">
        <f t="shared" si="10"/>
        <v>22.19</v>
      </c>
      <c r="AK125" s="51">
        <f t="shared" si="10"/>
        <v>26.01</v>
      </c>
      <c r="AL125" s="51">
        <f t="shared" si="10"/>
        <v>32.770000000000003</v>
      </c>
      <c r="AM125" s="51">
        <f t="shared" si="10"/>
        <v>36.090000000000003</v>
      </c>
      <c r="AN125" s="51">
        <f t="shared" si="10"/>
        <v>35.880000000000003</v>
      </c>
    </row>
    <row r="126" spans="1:40">
      <c r="B126" s="36" t="s">
        <v>142</v>
      </c>
      <c r="C126">
        <f t="shared" ref="C126:K126" si="11">ROUND((STDEV(C87:C124)*100)/SQRT(C1),2)</f>
        <v>3.14</v>
      </c>
      <c r="D126">
        <f t="shared" si="11"/>
        <v>2.92</v>
      </c>
      <c r="E126">
        <f t="shared" si="11"/>
        <v>2.92</v>
      </c>
      <c r="F126">
        <f t="shared" si="11"/>
        <v>2.8</v>
      </c>
      <c r="G126">
        <f t="shared" si="11"/>
        <v>2.61</v>
      </c>
      <c r="H126">
        <f t="shared" si="11"/>
        <v>2.5099999999999998</v>
      </c>
      <c r="I126">
        <f t="shared" si="11"/>
        <v>2.4300000000000002</v>
      </c>
      <c r="J126">
        <f t="shared" si="11"/>
        <v>2.83</v>
      </c>
      <c r="K126">
        <f t="shared" si="11"/>
        <v>2.94</v>
      </c>
      <c r="L126">
        <f t="shared" ref="L126:AN126" si="12">ROUND((STDEV(L87:L124)*100)/SQRT(L1),2)</f>
        <v>2.87</v>
      </c>
      <c r="M126">
        <f t="shared" si="12"/>
        <v>2.66</v>
      </c>
      <c r="N126">
        <f t="shared" si="12"/>
        <v>3</v>
      </c>
      <c r="O126">
        <f t="shared" si="12"/>
        <v>2.97</v>
      </c>
      <c r="P126">
        <f t="shared" si="12"/>
        <v>3.47</v>
      </c>
      <c r="Q126">
        <f t="shared" si="12"/>
        <v>3.26</v>
      </c>
      <c r="R126">
        <f t="shared" si="12"/>
        <v>3.05</v>
      </c>
      <c r="S126">
        <f t="shared" si="12"/>
        <v>4.0199999999999996</v>
      </c>
      <c r="T126">
        <f t="shared" si="12"/>
        <v>4.57</v>
      </c>
      <c r="U126">
        <f t="shared" si="12"/>
        <v>6.4</v>
      </c>
      <c r="V126">
        <f t="shared" si="12"/>
        <v>4.6500000000000004</v>
      </c>
      <c r="W126">
        <f t="shared" si="12"/>
        <v>5.1100000000000003</v>
      </c>
      <c r="X126">
        <f t="shared" si="12"/>
        <v>6.24</v>
      </c>
      <c r="Y126">
        <f t="shared" si="12"/>
        <v>8.18</v>
      </c>
      <c r="Z126">
        <f t="shared" si="12"/>
        <v>8.94</v>
      </c>
      <c r="AA126">
        <f t="shared" si="12"/>
        <v>7.29</v>
      </c>
      <c r="AB126">
        <f t="shared" si="12"/>
        <v>6.62</v>
      </c>
      <c r="AC126">
        <f t="shared" si="12"/>
        <v>7.83</v>
      </c>
      <c r="AD126">
        <f t="shared" si="12"/>
        <v>8.76</v>
      </c>
      <c r="AE126">
        <f t="shared" si="12"/>
        <v>12.24</v>
      </c>
      <c r="AF126">
        <f t="shared" si="12"/>
        <v>12.56</v>
      </c>
      <c r="AG126">
        <f t="shared" si="12"/>
        <v>6.2</v>
      </c>
      <c r="AH126">
        <f t="shared" si="12"/>
        <v>8.6</v>
      </c>
      <c r="AI126">
        <f t="shared" si="12"/>
        <v>10</v>
      </c>
      <c r="AJ126">
        <f t="shared" si="12"/>
        <v>8.85</v>
      </c>
      <c r="AK126">
        <f t="shared" si="12"/>
        <v>9.6999999999999993</v>
      </c>
      <c r="AL126">
        <f t="shared" si="12"/>
        <v>7.8</v>
      </c>
      <c r="AM126">
        <f t="shared" si="12"/>
        <v>10.32</v>
      </c>
      <c r="AN126">
        <f t="shared" si="12"/>
        <v>9.6199999999999992</v>
      </c>
    </row>
  </sheetData>
  <mergeCells count="1">
    <mergeCell ref="A3:A1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/>
  </sheetViews>
  <sheetFormatPr defaultColWidth="10.6640625" defaultRowHeight="12.3"/>
  <cols>
    <col min="1" max="1" width="3.6640625" customWidth="1"/>
    <col min="2" max="2" width="5" customWidth="1"/>
  </cols>
  <sheetData>
    <row r="1" spans="1:13">
      <c r="C1" s="80" t="s">
        <v>153</v>
      </c>
      <c r="D1" s="80"/>
      <c r="E1" s="80"/>
      <c r="F1" s="47"/>
      <c r="G1" s="80" t="s">
        <v>154</v>
      </c>
      <c r="H1" s="80"/>
      <c r="I1" s="80"/>
      <c r="J1" s="47"/>
      <c r="K1" s="80" t="s">
        <v>155</v>
      </c>
      <c r="L1" s="80"/>
      <c r="M1" s="80"/>
    </row>
    <row r="2" spans="1:13">
      <c r="C2" s="53" t="s">
        <v>144</v>
      </c>
      <c r="D2" s="54" t="s">
        <v>149</v>
      </c>
      <c r="E2" s="54" t="s">
        <v>150</v>
      </c>
      <c r="F2" s="47"/>
      <c r="G2" s="53" t="s">
        <v>144</v>
      </c>
      <c r="H2" s="54" t="s">
        <v>149</v>
      </c>
      <c r="I2" s="54" t="s">
        <v>150</v>
      </c>
      <c r="J2" s="47"/>
      <c r="K2" s="53" t="s">
        <v>144</v>
      </c>
      <c r="L2" s="54" t="s">
        <v>149</v>
      </c>
      <c r="M2" s="54" t="s">
        <v>150</v>
      </c>
    </row>
    <row r="3" spans="1:13">
      <c r="A3" s="69" t="s">
        <v>148</v>
      </c>
      <c r="B3">
        <v>1</v>
      </c>
      <c r="C3">
        <v>0.99275362318840599</v>
      </c>
      <c r="D3">
        <v>0.75362318840579701</v>
      </c>
      <c r="E3">
        <v>0.75918972332015799</v>
      </c>
      <c r="G3">
        <v>0.93700159489633195</v>
      </c>
      <c r="H3">
        <v>0.39466089466089499</v>
      </c>
      <c r="I3">
        <v>0.55909090909090897</v>
      </c>
      <c r="K3">
        <v>0.57542296672731497</v>
      </c>
      <c r="L3">
        <v>0.252305665349144</v>
      </c>
      <c r="M3">
        <v>0.28215262997871698</v>
      </c>
    </row>
    <row r="4" spans="1:13">
      <c r="A4" s="69"/>
      <c r="B4">
        <f>B3+1</f>
        <v>2</v>
      </c>
      <c r="C4">
        <v>0.80041259274668897</v>
      </c>
      <c r="D4">
        <v>0.62990149946671703</v>
      </c>
      <c r="E4">
        <v>0.77225672877846796</v>
      </c>
      <c r="G4">
        <v>0.85582010582010604</v>
      </c>
      <c r="H4">
        <v>0.51976284584980204</v>
      </c>
      <c r="I4">
        <v>0.685926773455378</v>
      </c>
      <c r="K4">
        <v>0.54189731575315103</v>
      </c>
      <c r="L4">
        <v>0.29940711462450598</v>
      </c>
      <c r="M4">
        <v>0.46682194616977202</v>
      </c>
    </row>
    <row r="5" spans="1:13">
      <c r="A5" s="69"/>
      <c r="B5">
        <f t="shared" ref="B5:B40" si="0">B4+1</f>
        <v>3</v>
      </c>
      <c r="C5">
        <v>0.83333333333333304</v>
      </c>
      <c r="D5">
        <v>0.57147562582345202</v>
      </c>
      <c r="E5">
        <v>0.564229249011858</v>
      </c>
      <c r="G5">
        <v>0.623188405797101</v>
      </c>
      <c r="H5">
        <v>0.41501976284585002</v>
      </c>
      <c r="I5">
        <v>0.471343873517787</v>
      </c>
      <c r="K5">
        <v>0.32938076416337297</v>
      </c>
      <c r="L5">
        <v>0.185770750988142</v>
      </c>
      <c r="M5">
        <v>0.190763469939671</v>
      </c>
    </row>
    <row r="6" spans="1:13">
      <c r="A6" s="69"/>
      <c r="B6">
        <f t="shared" si="0"/>
        <v>4</v>
      </c>
      <c r="C6">
        <v>0.83761528326745704</v>
      </c>
      <c r="D6">
        <v>0.69408011684899595</v>
      </c>
      <c r="E6">
        <v>0.78215383650166304</v>
      </c>
      <c r="G6">
        <v>0.67304625199362</v>
      </c>
      <c r="H6">
        <v>0.57086943629126297</v>
      </c>
      <c r="I6">
        <v>0.67793671018785395</v>
      </c>
      <c r="K6">
        <v>0.51281448020578502</v>
      </c>
      <c r="L6">
        <v>0.431830560507031</v>
      </c>
      <c r="M6">
        <v>0.45686157238014802</v>
      </c>
    </row>
    <row r="7" spans="1:13">
      <c r="A7" s="69"/>
      <c r="B7">
        <f t="shared" si="0"/>
        <v>5</v>
      </c>
      <c r="C7">
        <v>0.62820512820512797</v>
      </c>
      <c r="D7">
        <v>0.53337896022106601</v>
      </c>
      <c r="E7">
        <v>0.53487179487179504</v>
      </c>
      <c r="G7">
        <v>0.543333333333333</v>
      </c>
      <c r="H7">
        <v>0.39583333333333298</v>
      </c>
      <c r="I7">
        <v>0.38</v>
      </c>
      <c r="K7">
        <v>0.32692307692307698</v>
      </c>
      <c r="L7">
        <v>0.280512820512821</v>
      </c>
      <c r="M7">
        <v>0.35897435897435898</v>
      </c>
    </row>
    <row r="8" spans="1:13">
      <c r="A8" s="69"/>
      <c r="B8">
        <f t="shared" si="0"/>
        <v>6</v>
      </c>
      <c r="C8">
        <v>1</v>
      </c>
      <c r="D8">
        <v>0.95553359683794503</v>
      </c>
      <c r="E8">
        <v>0.93916494133885398</v>
      </c>
      <c r="G8">
        <v>1</v>
      </c>
      <c r="H8">
        <v>0.89657444005270104</v>
      </c>
      <c r="I8">
        <v>0.69814213564213601</v>
      </c>
      <c r="K8">
        <v>0.70272435897435903</v>
      </c>
      <c r="L8">
        <v>0.30235690235690199</v>
      </c>
      <c r="M8">
        <v>0.14520202020202</v>
      </c>
    </row>
    <row r="9" spans="1:13">
      <c r="A9" s="69"/>
      <c r="B9">
        <f t="shared" si="0"/>
        <v>7</v>
      </c>
      <c r="C9">
        <v>0.65382385730211801</v>
      </c>
      <c r="D9">
        <v>0.79930555555555605</v>
      </c>
      <c r="E9">
        <v>0.87944703243616296</v>
      </c>
      <c r="G9">
        <v>0.63617267997702798</v>
      </c>
      <c r="H9">
        <v>0.59684394552815601</v>
      </c>
      <c r="I9">
        <v>0.75026917526917503</v>
      </c>
      <c r="K9">
        <v>0.32082029082029101</v>
      </c>
      <c r="L9">
        <v>0.52938596491228096</v>
      </c>
      <c r="M9">
        <v>0.63371472158657505</v>
      </c>
    </row>
    <row r="10" spans="1:13">
      <c r="A10" s="69"/>
      <c r="B10">
        <f t="shared" si="0"/>
        <v>8</v>
      </c>
      <c r="C10">
        <v>0.70637743898613503</v>
      </c>
      <c r="D10">
        <v>0.64307692307692299</v>
      </c>
      <c r="E10">
        <v>0.658205128205128</v>
      </c>
      <c r="G10">
        <v>0.47410255274705398</v>
      </c>
      <c r="H10">
        <v>0.42555555555555602</v>
      </c>
      <c r="I10">
        <v>0.45760683760683801</v>
      </c>
      <c r="K10">
        <v>0.29234526485165901</v>
      </c>
      <c r="L10">
        <v>0.25228243978244003</v>
      </c>
      <c r="M10">
        <v>0.29754273504273498</v>
      </c>
    </row>
    <row r="11" spans="1:13">
      <c r="A11" s="69"/>
      <c r="B11">
        <f t="shared" si="0"/>
        <v>9</v>
      </c>
      <c r="C11">
        <v>0.91304347826086996</v>
      </c>
      <c r="D11">
        <v>0.49275362318840599</v>
      </c>
      <c r="E11">
        <v>0.86956521739130399</v>
      </c>
      <c r="G11">
        <v>0.78787878787878796</v>
      </c>
      <c r="H11">
        <v>0.30303030303030298</v>
      </c>
      <c r="I11">
        <v>0.67934782608695699</v>
      </c>
      <c r="K11">
        <v>0.63768115942029002</v>
      </c>
      <c r="L11">
        <v>0.22463768115942001</v>
      </c>
      <c r="M11">
        <v>0.53260869565217395</v>
      </c>
    </row>
    <row r="12" spans="1:13">
      <c r="A12" s="69"/>
      <c r="B12">
        <f t="shared" si="0"/>
        <v>10</v>
      </c>
      <c r="C12">
        <v>0.64492753623188404</v>
      </c>
      <c r="D12">
        <v>0.467720685111989</v>
      </c>
      <c r="E12">
        <v>0.43064182194617001</v>
      </c>
      <c r="G12">
        <v>0.45217391304347798</v>
      </c>
      <c r="H12">
        <v>0.42028985507246402</v>
      </c>
      <c r="I12">
        <v>0.446216826651609</v>
      </c>
      <c r="K12">
        <v>0.43492063492063499</v>
      </c>
      <c r="L12">
        <v>0.43181818181818199</v>
      </c>
      <c r="M12">
        <v>0.49275362318840599</v>
      </c>
    </row>
    <row r="13" spans="1:13">
      <c r="A13" s="69"/>
      <c r="B13">
        <f t="shared" si="0"/>
        <v>11</v>
      </c>
      <c r="C13">
        <v>0.89513143860970001</v>
      </c>
      <c r="D13">
        <v>0.95619235836627203</v>
      </c>
      <c r="E13">
        <v>0.98517786561264797</v>
      </c>
      <c r="G13">
        <v>0.88727858293075701</v>
      </c>
      <c r="H13">
        <v>0.92408557625948895</v>
      </c>
      <c r="I13">
        <v>0.96031746031746001</v>
      </c>
      <c r="K13">
        <v>0.29499601275917098</v>
      </c>
      <c r="L13">
        <v>0.21600529100529101</v>
      </c>
      <c r="M13">
        <v>0.21241051976346101</v>
      </c>
    </row>
    <row r="14" spans="1:13">
      <c r="A14" s="69"/>
      <c r="B14">
        <f t="shared" si="0"/>
        <v>12</v>
      </c>
      <c r="C14">
        <v>1</v>
      </c>
      <c r="D14">
        <v>0.496753246753247</v>
      </c>
      <c r="E14">
        <v>0.40910502540937299</v>
      </c>
      <c r="G14">
        <v>1</v>
      </c>
      <c r="H14">
        <v>0.50483091787439605</v>
      </c>
      <c r="I14">
        <v>0.55141476880607299</v>
      </c>
      <c r="K14">
        <v>0.63139801375095495</v>
      </c>
      <c r="L14">
        <v>2.27272727272727E-2</v>
      </c>
      <c r="M14">
        <v>5.6618819776714499E-2</v>
      </c>
    </row>
    <row r="15" spans="1:13">
      <c r="A15" s="69"/>
      <c r="B15">
        <f t="shared" si="0"/>
        <v>13</v>
      </c>
      <c r="C15">
        <v>0.663768115942029</v>
      </c>
      <c r="D15">
        <v>0.71601696234049195</v>
      </c>
      <c r="E15">
        <v>0.57351696234049199</v>
      </c>
      <c r="G15">
        <v>0.58147342995169105</v>
      </c>
      <c r="H15">
        <v>0.608754676546439</v>
      </c>
      <c r="I15">
        <v>0.51575950746431298</v>
      </c>
      <c r="K15">
        <v>0.55198067632850301</v>
      </c>
      <c r="L15">
        <v>0.48082010582010598</v>
      </c>
      <c r="M15">
        <v>0.31773088023087998</v>
      </c>
    </row>
    <row r="16" spans="1:13">
      <c r="A16" s="69"/>
      <c r="B16">
        <f t="shared" si="0"/>
        <v>14</v>
      </c>
      <c r="C16">
        <v>0.91838291380625503</v>
      </c>
      <c r="D16">
        <v>0.90234644582470702</v>
      </c>
      <c r="E16">
        <v>0.90871006956280898</v>
      </c>
      <c r="G16">
        <v>0.82135014743710399</v>
      </c>
      <c r="H16">
        <v>0.73583662714097497</v>
      </c>
      <c r="I16">
        <v>0.75197030638207096</v>
      </c>
      <c r="K16">
        <v>0.72727272727272696</v>
      </c>
      <c r="L16">
        <v>0.47722567287784701</v>
      </c>
      <c r="M16">
        <v>0.44960474308300402</v>
      </c>
    </row>
    <row r="17" spans="1:13">
      <c r="A17" s="69"/>
      <c r="B17">
        <f t="shared" si="0"/>
        <v>15</v>
      </c>
      <c r="C17">
        <v>0.71442687747035605</v>
      </c>
      <c r="D17">
        <v>0.625494071146245</v>
      </c>
      <c r="E17">
        <v>0.86786842328638003</v>
      </c>
      <c r="G17">
        <v>0.67325428194993397</v>
      </c>
      <c r="H17">
        <v>0.55376435159043902</v>
      </c>
      <c r="I17">
        <v>0.70624703987875304</v>
      </c>
      <c r="K17">
        <v>0.57213438735177902</v>
      </c>
      <c r="L17">
        <v>0.44752444351986698</v>
      </c>
      <c r="M17">
        <v>0.52215634606938999</v>
      </c>
    </row>
    <row r="18" spans="1:13">
      <c r="A18" s="69"/>
      <c r="B18">
        <f t="shared" si="0"/>
        <v>16</v>
      </c>
      <c r="C18">
        <v>0.91452569169960496</v>
      </c>
      <c r="D18">
        <v>0.95652173913043503</v>
      </c>
      <c r="E18">
        <v>0.95652173913043503</v>
      </c>
      <c r="G18">
        <v>0.834235209235209</v>
      </c>
      <c r="H18">
        <v>0.73054507150616999</v>
      </c>
      <c r="I18">
        <v>0.74878649192150404</v>
      </c>
      <c r="K18">
        <v>0.30232396428048602</v>
      </c>
      <c r="L18">
        <v>0.12340799297321001</v>
      </c>
      <c r="M18">
        <v>0.13306982872200299</v>
      </c>
    </row>
    <row r="19" spans="1:13">
      <c r="A19" s="69"/>
      <c r="B19">
        <f t="shared" si="0"/>
        <v>17</v>
      </c>
      <c r="C19">
        <v>0.83306395355076901</v>
      </c>
      <c r="D19">
        <v>0.73705664973780904</v>
      </c>
      <c r="E19">
        <v>0.55471135294462803</v>
      </c>
      <c r="G19">
        <v>0.67396009787314104</v>
      </c>
      <c r="H19">
        <v>0.47203907203907203</v>
      </c>
      <c r="I19">
        <v>0.41207391007162197</v>
      </c>
      <c r="K19">
        <v>0.38042065711783501</v>
      </c>
      <c r="L19">
        <v>0.235620089786756</v>
      </c>
      <c r="M19">
        <v>0.187859966120836</v>
      </c>
    </row>
    <row r="20" spans="1:13">
      <c r="A20" s="69"/>
      <c r="B20">
        <f t="shared" si="0"/>
        <v>18</v>
      </c>
      <c r="C20">
        <v>0.92856280193236695</v>
      </c>
      <c r="D20">
        <v>0.55295210961877606</v>
      </c>
      <c r="E20">
        <v>0.576788766788767</v>
      </c>
      <c r="G20">
        <v>0.77051587301587299</v>
      </c>
      <c r="H20">
        <v>0.38999836547891498</v>
      </c>
      <c r="I20">
        <v>0.44195488721804499</v>
      </c>
      <c r="K20">
        <v>0.61634277558190598</v>
      </c>
      <c r="L20">
        <v>0.32372937449024403</v>
      </c>
      <c r="M20">
        <v>0.38268853127548802</v>
      </c>
    </row>
    <row r="21" spans="1:13">
      <c r="A21" s="69"/>
      <c r="B21">
        <f t="shared" si="0"/>
        <v>19</v>
      </c>
      <c r="C21">
        <v>0.65550505050505103</v>
      </c>
      <c r="D21">
        <v>0.45981184846173401</v>
      </c>
      <c r="E21">
        <v>0.59521039918637197</v>
      </c>
      <c r="G21">
        <v>0.37242753623188402</v>
      </c>
      <c r="H21">
        <v>0.40848631239935601</v>
      </c>
      <c r="I21">
        <v>0.602628824476651</v>
      </c>
      <c r="K21">
        <v>0.37067982456140403</v>
      </c>
      <c r="L21">
        <v>0.28402089138931202</v>
      </c>
      <c r="M21">
        <v>0.49585502217081201</v>
      </c>
    </row>
    <row r="22" spans="1:13">
      <c r="A22" s="69"/>
      <c r="B22">
        <f t="shared" si="0"/>
        <v>20</v>
      </c>
      <c r="C22">
        <v>0.97757073844030395</v>
      </c>
      <c r="D22">
        <v>0.84584980237154195</v>
      </c>
      <c r="E22">
        <v>0.78886693017127796</v>
      </c>
      <c r="G22">
        <v>0.837878787878788</v>
      </c>
      <c r="H22">
        <v>0.53751803751803795</v>
      </c>
      <c r="I22">
        <v>0.52865612648221305</v>
      </c>
      <c r="K22">
        <v>0.413657030664703</v>
      </c>
      <c r="L22">
        <v>0.207462827028044</v>
      </c>
      <c r="M22">
        <v>0.28794152707196202</v>
      </c>
    </row>
    <row r="23" spans="1:13">
      <c r="A23" s="69"/>
      <c r="B23">
        <f t="shared" si="0"/>
        <v>21</v>
      </c>
      <c r="C23">
        <v>0.83781918564527302</v>
      </c>
      <c r="D23">
        <v>0.69565217391304401</v>
      </c>
      <c r="E23">
        <v>0.62944664031620601</v>
      </c>
      <c r="G23">
        <v>0.48651272449899402</v>
      </c>
      <c r="H23">
        <v>0.44318966058096498</v>
      </c>
      <c r="I23">
        <v>0.36297760210803698</v>
      </c>
      <c r="K23">
        <v>0.116051822573562</v>
      </c>
      <c r="L23">
        <v>0.125164690382082</v>
      </c>
      <c r="M23">
        <v>2.9314888010540201E-2</v>
      </c>
    </row>
    <row r="24" spans="1:13">
      <c r="A24" s="69"/>
      <c r="B24">
        <f t="shared" si="0"/>
        <v>22</v>
      </c>
      <c r="C24">
        <v>0.75633352155091305</v>
      </c>
      <c r="D24">
        <v>0.41959377454130098</v>
      </c>
      <c r="E24">
        <v>0.62975114554061895</v>
      </c>
      <c r="G24">
        <v>0.81017241379310401</v>
      </c>
      <c r="H24">
        <v>0.25791162242775201</v>
      </c>
      <c r="I24">
        <v>0.410284452389716</v>
      </c>
      <c r="K24">
        <v>0.57319476226798904</v>
      </c>
      <c r="L24">
        <v>2.7624066754501499E-2</v>
      </c>
      <c r="M24">
        <v>0.20452847805789001</v>
      </c>
    </row>
    <row r="25" spans="1:13">
      <c r="A25" s="69"/>
      <c r="B25">
        <f t="shared" si="0"/>
        <v>23</v>
      </c>
      <c r="C25">
        <v>0.625714285714286</v>
      </c>
      <c r="D25">
        <v>0.73991563991564002</v>
      </c>
      <c r="E25">
        <v>0.9375</v>
      </c>
      <c r="G25">
        <v>0.76228253377446897</v>
      </c>
      <c r="H25">
        <v>0.55357905982905997</v>
      </c>
      <c r="I25">
        <v>0.76427015250544705</v>
      </c>
      <c r="K25">
        <v>0.18171513226640301</v>
      </c>
      <c r="L25">
        <v>0.29059829059829101</v>
      </c>
      <c r="M25">
        <v>0.46205967235378997</v>
      </c>
    </row>
    <row r="26" spans="1:13">
      <c r="A26" s="69"/>
      <c r="B26">
        <f t="shared" si="0"/>
        <v>24</v>
      </c>
      <c r="C26">
        <v>0.87083333333333302</v>
      </c>
      <c r="D26">
        <v>0.53587909748829299</v>
      </c>
      <c r="E26">
        <v>0.54921243082162596</v>
      </c>
      <c r="G26">
        <v>0.79055555555555601</v>
      </c>
      <c r="H26">
        <v>0.49652014652014698</v>
      </c>
      <c r="I26">
        <v>0.46318681318681298</v>
      </c>
      <c r="K26">
        <v>0.80805555555555597</v>
      </c>
      <c r="L26">
        <v>0.35945495862162502</v>
      </c>
      <c r="M26">
        <v>0.34528829195495903</v>
      </c>
    </row>
    <row r="27" spans="1:13">
      <c r="A27" s="69"/>
      <c r="B27">
        <f t="shared" si="0"/>
        <v>25</v>
      </c>
      <c r="C27">
        <v>0.92404479578392595</v>
      </c>
      <c r="D27">
        <v>0.91694872393401805</v>
      </c>
      <c r="E27">
        <v>0.92885348583878002</v>
      </c>
      <c r="G27">
        <v>0.79513888888888895</v>
      </c>
      <c r="H27">
        <v>0.778581603581604</v>
      </c>
      <c r="I27">
        <v>0.76628001628001596</v>
      </c>
      <c r="K27">
        <v>0.32850918145035801</v>
      </c>
      <c r="L27">
        <v>0.49010942760942799</v>
      </c>
      <c r="M27">
        <v>0.57212000962000997</v>
      </c>
    </row>
    <row r="28" spans="1:13">
      <c r="A28" s="69"/>
      <c r="B28">
        <f t="shared" si="0"/>
        <v>26</v>
      </c>
      <c r="C28">
        <v>0.67063492063492103</v>
      </c>
      <c r="D28">
        <v>0.672546264651528</v>
      </c>
      <c r="E28">
        <v>0.82566137566137598</v>
      </c>
      <c r="G28">
        <v>0.44598155467720701</v>
      </c>
      <c r="H28">
        <v>0.32021413828689399</v>
      </c>
      <c r="I28">
        <v>0.59703514364892096</v>
      </c>
      <c r="K28">
        <v>0.119565217391304</v>
      </c>
      <c r="L28">
        <v>0.14020252837977301</v>
      </c>
      <c r="M28">
        <v>0.44688140806561899</v>
      </c>
    </row>
    <row r="29" spans="1:13">
      <c r="A29" s="69"/>
      <c r="B29">
        <f t="shared" si="0"/>
        <v>27</v>
      </c>
      <c r="C29">
        <v>0.46651295564339001</v>
      </c>
      <c r="D29">
        <v>0.41064520275046601</v>
      </c>
      <c r="E29">
        <v>0.47591326801853101</v>
      </c>
      <c r="G29">
        <v>0.36666666666666697</v>
      </c>
      <c r="H29">
        <v>0.202777777777778</v>
      </c>
      <c r="I29">
        <v>0.21071428571428599</v>
      </c>
      <c r="K29">
        <v>0.297571993224167</v>
      </c>
      <c r="L29">
        <v>8.4523809523809501E-2</v>
      </c>
      <c r="M29">
        <v>9.9506974506974502E-2</v>
      </c>
    </row>
    <row r="30" spans="1:13">
      <c r="A30" s="69"/>
      <c r="B30">
        <f t="shared" si="0"/>
        <v>28</v>
      </c>
      <c r="C30">
        <v>0.82023652675826597</v>
      </c>
      <c r="D30">
        <v>0.86620251965520501</v>
      </c>
      <c r="E30">
        <v>0.85032950378218897</v>
      </c>
      <c r="G30">
        <v>0.86652236652236703</v>
      </c>
      <c r="H30">
        <v>0.62363834422658004</v>
      </c>
      <c r="I30">
        <v>0.62802430913885998</v>
      </c>
      <c r="K30">
        <v>0.13329354347660999</v>
      </c>
      <c r="L30">
        <v>0.10854076479076499</v>
      </c>
      <c r="M30">
        <v>0.119949494949495</v>
      </c>
    </row>
    <row r="31" spans="1:13">
      <c r="A31" s="69"/>
      <c r="B31">
        <f t="shared" si="0"/>
        <v>29</v>
      </c>
      <c r="C31">
        <v>0.69631093544137002</v>
      </c>
      <c r="D31">
        <v>0.84782608695652195</v>
      </c>
      <c r="E31">
        <v>0.70289855072463803</v>
      </c>
      <c r="G31">
        <v>0.47332015810276701</v>
      </c>
      <c r="H31">
        <v>0.76811594202898603</v>
      </c>
      <c r="I31">
        <v>0.688405797101449</v>
      </c>
      <c r="K31">
        <v>0.16864295125164699</v>
      </c>
      <c r="L31">
        <v>0.27564464520986298</v>
      </c>
      <c r="M31">
        <v>0.224088713219148</v>
      </c>
    </row>
    <row r="32" spans="1:13">
      <c r="A32" s="69"/>
      <c r="B32">
        <f t="shared" si="0"/>
        <v>30</v>
      </c>
      <c r="C32">
        <v>0.94070961718020496</v>
      </c>
      <c r="D32">
        <v>0.910309617918314</v>
      </c>
      <c r="E32">
        <v>0.83502258610954305</v>
      </c>
      <c r="G32">
        <v>0.91113123993558798</v>
      </c>
      <c r="H32">
        <v>0.77428006775832903</v>
      </c>
      <c r="I32">
        <v>0.74605733701843602</v>
      </c>
      <c r="K32">
        <v>0.15145502645502601</v>
      </c>
      <c r="L32">
        <v>9.3984962406015102E-2</v>
      </c>
      <c r="M32">
        <v>9.3984962406015102E-2</v>
      </c>
    </row>
    <row r="33" spans="1:13">
      <c r="A33" s="69"/>
      <c r="B33">
        <f t="shared" si="0"/>
        <v>31</v>
      </c>
      <c r="C33">
        <v>0.737062836830639</v>
      </c>
      <c r="D33">
        <v>0.88539803064974698</v>
      </c>
      <c r="E33">
        <v>0.85944773825208598</v>
      </c>
      <c r="G33">
        <v>0.63181311865522405</v>
      </c>
      <c r="H33">
        <v>0.68325012135080798</v>
      </c>
      <c r="I33">
        <v>0.63398111550285496</v>
      </c>
      <c r="K33">
        <v>0.240425107240964</v>
      </c>
      <c r="L33">
        <v>0.109060530113162</v>
      </c>
      <c r="M33">
        <v>6.0606060606060601E-2</v>
      </c>
    </row>
    <row r="34" spans="1:13">
      <c r="A34" s="69"/>
      <c r="B34">
        <f t="shared" si="0"/>
        <v>32</v>
      </c>
      <c r="C34">
        <v>0.37570806100217902</v>
      </c>
      <c r="D34">
        <v>0.50344202898550705</v>
      </c>
      <c r="E34">
        <v>0.53416666666666701</v>
      </c>
      <c r="G34">
        <v>0.50925925925925897</v>
      </c>
      <c r="H34">
        <v>0.25416666666666698</v>
      </c>
      <c r="I34">
        <v>0.262777777777778</v>
      </c>
      <c r="K34">
        <v>0.43829080777610202</v>
      </c>
      <c r="L34">
        <v>9.3333333333333296E-2</v>
      </c>
      <c r="M34">
        <v>0.10055555555555599</v>
      </c>
    </row>
    <row r="35" spans="1:13">
      <c r="A35" s="69"/>
      <c r="B35">
        <f t="shared" si="0"/>
        <v>33</v>
      </c>
      <c r="C35">
        <v>0.69907407407407396</v>
      </c>
      <c r="D35">
        <v>0.54133838383838395</v>
      </c>
      <c r="E35">
        <v>0.65712560386473395</v>
      </c>
      <c r="G35">
        <v>0.52650029708853197</v>
      </c>
      <c r="H35">
        <v>0.47334182725487101</v>
      </c>
      <c r="I35">
        <v>0.54922705314009701</v>
      </c>
      <c r="K35">
        <v>0.45925925925925898</v>
      </c>
      <c r="L35">
        <v>0.39237922705313999</v>
      </c>
      <c r="M35">
        <v>0.422234299516908</v>
      </c>
    </row>
    <row r="36" spans="1:13">
      <c r="A36" s="69"/>
      <c r="B36">
        <f t="shared" si="0"/>
        <v>34</v>
      </c>
      <c r="C36">
        <v>0.88929292929292902</v>
      </c>
      <c r="D36">
        <v>0.56277777777777804</v>
      </c>
      <c r="E36">
        <v>0.57777777777777795</v>
      </c>
      <c r="G36">
        <v>0.87861111111111101</v>
      </c>
      <c r="H36">
        <v>0.42897342995169102</v>
      </c>
      <c r="I36">
        <v>0.38277777777777799</v>
      </c>
      <c r="K36">
        <v>0.53728931830381099</v>
      </c>
      <c r="L36">
        <v>4.0555555555555498E-2</v>
      </c>
      <c r="M36">
        <v>7.5277777777777805E-2</v>
      </c>
    </row>
    <row r="37" spans="1:13">
      <c r="A37" s="69"/>
      <c r="B37">
        <f t="shared" si="0"/>
        <v>35</v>
      </c>
      <c r="C37">
        <v>0.88119351408825097</v>
      </c>
      <c r="D37">
        <v>0.81097883597883602</v>
      </c>
      <c r="E37">
        <v>0.72764550264550298</v>
      </c>
      <c r="G37">
        <v>0.77973646723646695</v>
      </c>
      <c r="H37">
        <v>0.60509244124804795</v>
      </c>
      <c r="I37">
        <v>0.51580672696233298</v>
      </c>
      <c r="K37">
        <v>0.51908369408369404</v>
      </c>
      <c r="L37">
        <v>0.44300213675213701</v>
      </c>
      <c r="M37">
        <v>0.44513888888888897</v>
      </c>
    </row>
    <row r="38" spans="1:13">
      <c r="A38" s="69"/>
      <c r="B38">
        <f t="shared" si="0"/>
        <v>36</v>
      </c>
      <c r="C38">
        <v>0.77694444444444499</v>
      </c>
      <c r="D38">
        <v>0.83138888888888896</v>
      </c>
      <c r="E38">
        <v>0.706666666666667</v>
      </c>
      <c r="G38">
        <v>0.58054044406368199</v>
      </c>
      <c r="H38">
        <v>0.67942028985507197</v>
      </c>
      <c r="I38">
        <v>0.63617149758454095</v>
      </c>
      <c r="K38">
        <v>0.336159003831418</v>
      </c>
      <c r="L38">
        <v>0.33014492753623198</v>
      </c>
      <c r="M38">
        <v>0.15383712905451999</v>
      </c>
    </row>
    <row r="39" spans="1:13">
      <c r="A39" s="69"/>
      <c r="B39">
        <f t="shared" si="0"/>
        <v>37</v>
      </c>
      <c r="C39">
        <v>0.65264062370259701</v>
      </c>
      <c r="D39">
        <v>0.97515104627173599</v>
      </c>
      <c r="E39">
        <v>0.96901856763925698</v>
      </c>
      <c r="G39">
        <v>0.55282131661442002</v>
      </c>
      <c r="H39">
        <v>0.63317864636705201</v>
      </c>
      <c r="I39">
        <v>0.61157675791733801</v>
      </c>
      <c r="K39">
        <v>0.49801427614726801</v>
      </c>
      <c r="L39">
        <v>0.25109837693171</v>
      </c>
      <c r="M39">
        <v>0.26193645860312498</v>
      </c>
    </row>
    <row r="40" spans="1:13" ht="12.6" thickBot="1">
      <c r="A40" s="69"/>
      <c r="B40">
        <f t="shared" si="0"/>
        <v>38</v>
      </c>
      <c r="C40">
        <v>0.95416666666666705</v>
      </c>
      <c r="D40">
        <v>0.94497474747474797</v>
      </c>
      <c r="E40">
        <v>0.92074422204482198</v>
      </c>
      <c r="G40">
        <v>0.90220959595959604</v>
      </c>
      <c r="H40">
        <v>0.86231528843421401</v>
      </c>
      <c r="I40">
        <v>0.84387990824927195</v>
      </c>
      <c r="K40">
        <v>0.862222222222222</v>
      </c>
      <c r="L40">
        <v>0.60819662793346996</v>
      </c>
      <c r="M40">
        <v>0.480687830687831</v>
      </c>
    </row>
    <row r="41" spans="1:13" s="51" customFormat="1" ht="12.6" thickTop="1">
      <c r="B41" s="52" t="s">
        <v>55</v>
      </c>
      <c r="C41" s="51">
        <f>ROUND(AVERAGE(C3:C40)*100,2)</f>
        <v>79.180000000000007</v>
      </c>
      <c r="D41" s="51">
        <f t="shared" ref="D41:M41" si="1">ROUND(AVERAGE(D3:D40)*100,2)</f>
        <v>70.69</v>
      </c>
      <c r="E41" s="51">
        <f t="shared" si="1"/>
        <v>72.959999999999994</v>
      </c>
      <c r="G41" s="51">
        <f t="shared" si="1"/>
        <v>69.75</v>
      </c>
      <c r="H41" s="51">
        <f t="shared" si="1"/>
        <v>54.32</v>
      </c>
      <c r="I41" s="51">
        <f t="shared" si="1"/>
        <v>58.16</v>
      </c>
      <c r="K41" s="51">
        <f t="shared" si="1"/>
        <v>42.91</v>
      </c>
      <c r="L41" s="51">
        <f t="shared" si="1"/>
        <v>27.03</v>
      </c>
      <c r="M41" s="51">
        <f t="shared" si="1"/>
        <v>30.27</v>
      </c>
    </row>
    <row r="42" spans="1:13">
      <c r="B42" s="36" t="s">
        <v>142</v>
      </c>
      <c r="C42">
        <f>ROUND((STDEV(C3:C40)*100)/SQRT(38),2)</f>
        <v>2.41</v>
      </c>
      <c r="D42">
        <f t="shared" ref="D42:M42" si="2">ROUND((STDEV(D3:D40)*100)/SQRT(38),2)</f>
        <v>2.87</v>
      </c>
      <c r="E42">
        <f t="shared" si="2"/>
        <v>2.71</v>
      </c>
      <c r="G42">
        <f t="shared" si="2"/>
        <v>2.91</v>
      </c>
      <c r="H42">
        <f t="shared" si="2"/>
        <v>2.95</v>
      </c>
      <c r="I42">
        <f t="shared" si="2"/>
        <v>2.65</v>
      </c>
      <c r="K42">
        <f t="shared" si="2"/>
        <v>3.14</v>
      </c>
      <c r="L42">
        <f t="shared" si="2"/>
        <v>2.48</v>
      </c>
      <c r="M42">
        <f t="shared" si="2"/>
        <v>2.78</v>
      </c>
    </row>
  </sheetData>
  <mergeCells count="4">
    <mergeCell ref="K1:M1"/>
    <mergeCell ref="G1:I1"/>
    <mergeCell ref="C1:E1"/>
    <mergeCell ref="A3:A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1d</vt:lpstr>
      <vt:lpstr>fig 1e</vt:lpstr>
      <vt:lpstr>fig 1f</vt:lpstr>
      <vt:lpstr>fig 1g</vt:lpstr>
      <vt:lpstr>fig 1h</vt:lpstr>
      <vt:lpstr>fig 1i</vt:lpstr>
      <vt:lpstr>fig 1j</vt:lpstr>
      <vt:lpstr>fig 1k</vt:lpstr>
      <vt:lpstr>fig 1l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SKI5FLLT003</dc:creator>
  <cp:lastModifiedBy>Robert Froemke</cp:lastModifiedBy>
  <dcterms:created xsi:type="dcterms:W3CDTF">2023-09-04T16:54:59Z</dcterms:created>
  <dcterms:modified xsi:type="dcterms:W3CDTF">2024-08-02T12:06:45Z</dcterms:modified>
</cp:coreProperties>
</file>