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/>
  </bookViews>
  <sheets>
    <sheet name="fig 2c" sheetId="7" r:id="rId1"/>
    <sheet name="fig 2d" sheetId="8" r:id="rId2"/>
    <sheet name="fig 2e" sheetId="9" r:id="rId3"/>
    <sheet name="fig 2f" sheetId="10" r:id="rId4"/>
    <sheet name="fig 2g" sheetId="11" r:id="rId5"/>
    <sheet name="fig 2h" sheetId="109" r:id="rId6"/>
    <sheet name="fig 2i" sheetId="12" r:id="rId7"/>
    <sheet name="fig 2j" sheetId="13" r:id="rId8"/>
    <sheet name="fig 2k" sheetId="14" r:id="rId9"/>
    <sheet name="fig 2l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5" l="1"/>
  <c r="C26" i="15"/>
  <c r="C26" i="14"/>
  <c r="C23" i="14"/>
  <c r="C26" i="13"/>
  <c r="C23" i="13"/>
  <c r="C19" i="109"/>
  <c r="H19" i="11"/>
  <c r="C19" i="11"/>
  <c r="E11" i="7"/>
  <c r="E25" i="7"/>
  <c r="C25" i="7"/>
  <c r="D25" i="7"/>
  <c r="J16" i="109"/>
  <c r="E16" i="109"/>
  <c r="J15" i="109"/>
  <c r="E15" i="109"/>
  <c r="J4" i="109"/>
  <c r="J5" i="109"/>
  <c r="J6" i="109"/>
  <c r="J7" i="109"/>
  <c r="J8" i="109"/>
  <c r="J9" i="109"/>
  <c r="J10" i="109"/>
  <c r="J11" i="109"/>
  <c r="J12" i="109"/>
  <c r="J3" i="109"/>
  <c r="E4" i="109"/>
  <c r="E5" i="109"/>
  <c r="E6" i="109"/>
  <c r="E7" i="109"/>
  <c r="E8" i="109"/>
  <c r="E9" i="109"/>
  <c r="E3" i="109"/>
  <c r="I16" i="109"/>
  <c r="H16" i="109"/>
  <c r="D16" i="109"/>
  <c r="C16" i="109"/>
  <c r="I15" i="109"/>
  <c r="H15" i="109"/>
  <c r="D15" i="109"/>
  <c r="C15" i="109"/>
  <c r="I16" i="11"/>
  <c r="H16" i="11"/>
  <c r="I15" i="11"/>
  <c r="H15" i="11"/>
  <c r="D11" i="7"/>
  <c r="G11" i="7"/>
  <c r="H11" i="7"/>
  <c r="K11" i="7"/>
  <c r="L11" i="7"/>
  <c r="O11" i="7"/>
  <c r="P11" i="7"/>
  <c r="S11" i="7"/>
  <c r="T11" i="7"/>
  <c r="W11" i="7"/>
  <c r="X11" i="7"/>
  <c r="AA11" i="7"/>
  <c r="C11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T25" i="7"/>
  <c r="U25" i="7"/>
  <c r="V25" i="7"/>
  <c r="W25" i="7"/>
  <c r="X25" i="7"/>
  <c r="Y25" i="7"/>
  <c r="Z25" i="7"/>
  <c r="AA25" i="7"/>
  <c r="E10" i="7"/>
  <c r="F10" i="7"/>
  <c r="F11" i="7" s="1"/>
  <c r="G10" i="7"/>
  <c r="H10" i="7"/>
  <c r="I10" i="7"/>
  <c r="I11" i="7" s="1"/>
  <c r="J10" i="7"/>
  <c r="J11" i="7" s="1"/>
  <c r="K10" i="7"/>
  <c r="L10" i="7"/>
  <c r="M10" i="7"/>
  <c r="M11" i="7" s="1"/>
  <c r="N10" i="7"/>
  <c r="N11" i="7" s="1"/>
  <c r="O10" i="7"/>
  <c r="P10" i="7"/>
  <c r="Q10" i="7"/>
  <c r="Q11" i="7" s="1"/>
  <c r="R10" i="7"/>
  <c r="R11" i="7" s="1"/>
  <c r="S10" i="7"/>
  <c r="T10" i="7"/>
  <c r="U10" i="7"/>
  <c r="U11" i="7" s="1"/>
  <c r="V10" i="7"/>
  <c r="V11" i="7" s="1"/>
  <c r="W10" i="7"/>
  <c r="X10" i="7"/>
  <c r="Y10" i="7"/>
  <c r="Y11" i="7" s="1"/>
  <c r="Z10" i="7"/>
  <c r="Z11" i="7" s="1"/>
  <c r="AA10" i="7"/>
  <c r="D24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T24" i="7"/>
  <c r="U24" i="7"/>
  <c r="V24" i="7"/>
  <c r="W24" i="7"/>
  <c r="X24" i="7"/>
  <c r="Y24" i="7"/>
  <c r="Z24" i="7"/>
  <c r="AA24" i="7"/>
  <c r="C24" i="7"/>
  <c r="D19" i="14"/>
  <c r="D19" i="15" s="1"/>
  <c r="C19" i="14"/>
  <c r="D18" i="14"/>
  <c r="D18" i="15" s="1"/>
  <c r="C18" i="14"/>
  <c r="D17" i="14"/>
  <c r="D17" i="15" s="1"/>
  <c r="C17" i="14"/>
  <c r="D16" i="14"/>
  <c r="D16" i="15" s="1"/>
  <c r="C16" i="14"/>
  <c r="D15" i="14"/>
  <c r="D15" i="15" s="1"/>
  <c r="C15" i="14"/>
  <c r="D14" i="14"/>
  <c r="D14" i="15" s="1"/>
  <c r="C14" i="14"/>
  <c r="D13" i="14"/>
  <c r="D13" i="15" s="1"/>
  <c r="C13" i="14"/>
  <c r="D11" i="14"/>
  <c r="D11" i="15" s="1"/>
  <c r="C11" i="14"/>
  <c r="D10" i="14"/>
  <c r="D10" i="15" s="1"/>
  <c r="C10" i="14"/>
  <c r="D9" i="14"/>
  <c r="D9" i="15" s="1"/>
  <c r="C9" i="14"/>
  <c r="D8" i="14"/>
  <c r="D8" i="15" s="1"/>
  <c r="C8" i="14"/>
  <c r="D7" i="14"/>
  <c r="D7" i="15" s="1"/>
  <c r="C7" i="14"/>
  <c r="D6" i="14"/>
  <c r="D6" i="15" s="1"/>
  <c r="C6" i="14"/>
  <c r="D5" i="14"/>
  <c r="D5" i="15" s="1"/>
  <c r="C5" i="14"/>
  <c r="D4" i="14"/>
  <c r="D4" i="15" s="1"/>
  <c r="C4" i="14"/>
  <c r="D3" i="14"/>
  <c r="C3" i="14"/>
  <c r="D3" i="15" s="1"/>
  <c r="D2" i="14"/>
  <c r="D2" i="15" s="1"/>
  <c r="C2" i="14"/>
  <c r="D19" i="13"/>
  <c r="C19" i="13"/>
  <c r="D18" i="13"/>
  <c r="C18" i="13"/>
  <c r="D17" i="13"/>
  <c r="C17" i="13"/>
  <c r="D16" i="13"/>
  <c r="C16" i="13"/>
  <c r="D15" i="13"/>
  <c r="C15" i="13"/>
  <c r="D14" i="13"/>
  <c r="C14" i="13"/>
  <c r="C22" i="13" s="1"/>
  <c r="D13" i="13"/>
  <c r="C13" i="13"/>
  <c r="D11" i="13"/>
  <c r="C11" i="13"/>
  <c r="D10" i="13"/>
  <c r="C10" i="13"/>
  <c r="D9" i="13"/>
  <c r="C9" i="13"/>
  <c r="D8" i="13"/>
  <c r="C8" i="13"/>
  <c r="D7" i="13"/>
  <c r="C7" i="13"/>
  <c r="D6" i="13"/>
  <c r="C6" i="13"/>
  <c r="D5" i="13"/>
  <c r="C5" i="13"/>
  <c r="D4" i="13"/>
  <c r="C4" i="13"/>
  <c r="D3" i="13"/>
  <c r="D24" i="13" s="1"/>
  <c r="C3" i="13"/>
  <c r="C24" i="13" s="1"/>
  <c r="D2" i="13"/>
  <c r="C2" i="13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F27" i="12"/>
  <c r="G27" i="12" s="1"/>
  <c r="H27" i="12" s="1"/>
  <c r="I27" i="12" s="1"/>
  <c r="J27" i="12" s="1"/>
  <c r="K27" i="12" s="1"/>
  <c r="L27" i="12" s="1"/>
  <c r="M27" i="12" s="1"/>
  <c r="N27" i="12" s="1"/>
  <c r="O27" i="12" s="1"/>
  <c r="P27" i="12" s="1"/>
  <c r="Q27" i="12" s="1"/>
  <c r="R27" i="12" s="1"/>
  <c r="S27" i="12" s="1"/>
  <c r="T27" i="12" s="1"/>
  <c r="U27" i="12" s="1"/>
  <c r="V27" i="12" s="1"/>
  <c r="W27" i="12" s="1"/>
  <c r="X27" i="12" s="1"/>
  <c r="Y27" i="12" s="1"/>
  <c r="Z27" i="12" s="1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G2" i="12"/>
  <c r="H2" i="12" s="1"/>
  <c r="I2" i="12" s="1"/>
  <c r="J2" i="12" s="1"/>
  <c r="K2" i="12" s="1"/>
  <c r="L2" i="12" s="1"/>
  <c r="M2" i="12" s="1"/>
  <c r="N2" i="12" s="1"/>
  <c r="O2" i="12" s="1"/>
  <c r="P2" i="12" s="1"/>
  <c r="Q2" i="12" s="1"/>
  <c r="R2" i="12" s="1"/>
  <c r="S2" i="12" s="1"/>
  <c r="T2" i="12" s="1"/>
  <c r="U2" i="12" s="1"/>
  <c r="V2" i="12" s="1"/>
  <c r="W2" i="12" s="1"/>
  <c r="X2" i="12" s="1"/>
  <c r="Y2" i="12" s="1"/>
  <c r="Z2" i="12" s="1"/>
  <c r="F2" i="12"/>
  <c r="D16" i="11"/>
  <c r="C16" i="11"/>
  <c r="D15" i="11"/>
  <c r="C15" i="11"/>
  <c r="J21" i="10"/>
  <c r="I21" i="10"/>
  <c r="H21" i="10"/>
  <c r="G21" i="10"/>
  <c r="F21" i="10"/>
  <c r="E21" i="10"/>
  <c r="D21" i="10"/>
  <c r="C21" i="10"/>
  <c r="B21" i="10"/>
  <c r="J20" i="10"/>
  <c r="I20" i="10"/>
  <c r="H20" i="10"/>
  <c r="G20" i="10"/>
  <c r="F20" i="10"/>
  <c r="E20" i="10"/>
  <c r="D20" i="10"/>
  <c r="C20" i="10"/>
  <c r="B20" i="10"/>
  <c r="J19" i="10"/>
  <c r="I19" i="10"/>
  <c r="H19" i="10"/>
  <c r="G19" i="10"/>
  <c r="F19" i="10"/>
  <c r="E19" i="10"/>
  <c r="D19" i="10"/>
  <c r="C19" i="10"/>
  <c r="B19" i="10"/>
  <c r="J18" i="10"/>
  <c r="I18" i="10"/>
  <c r="H18" i="10"/>
  <c r="G18" i="10"/>
  <c r="F18" i="10"/>
  <c r="E18" i="10"/>
  <c r="D18" i="10"/>
  <c r="C18" i="10"/>
  <c r="B18" i="10"/>
  <c r="I12" i="9"/>
  <c r="I11" i="9"/>
  <c r="I10" i="9"/>
  <c r="I15" i="9" s="1"/>
  <c r="I9" i="9"/>
  <c r="E9" i="9"/>
  <c r="I8" i="9"/>
  <c r="E8" i="9"/>
  <c r="I7" i="9"/>
  <c r="E7" i="9"/>
  <c r="I6" i="9"/>
  <c r="E6" i="9"/>
  <c r="I5" i="9"/>
  <c r="E5" i="9"/>
  <c r="I4" i="9"/>
  <c r="E4" i="9"/>
  <c r="I3" i="9"/>
  <c r="I16" i="9" s="1"/>
  <c r="E3" i="9"/>
  <c r="C17" i="8"/>
  <c r="G16" i="8"/>
  <c r="F16" i="8"/>
  <c r="D16" i="8"/>
  <c r="C16" i="8"/>
  <c r="G15" i="8"/>
  <c r="F15" i="8"/>
  <c r="D15" i="8"/>
  <c r="C15" i="8"/>
  <c r="C24" i="14" l="1"/>
  <c r="C21" i="14"/>
  <c r="C22" i="14"/>
  <c r="C5" i="15"/>
  <c r="C7" i="15"/>
  <c r="C9" i="15"/>
  <c r="C11" i="15"/>
  <c r="D22" i="13"/>
  <c r="C4" i="15"/>
  <c r="C6" i="15"/>
  <c r="C8" i="15"/>
  <c r="C10" i="15"/>
  <c r="C13" i="15"/>
  <c r="C15" i="15"/>
  <c r="C17" i="15"/>
  <c r="C19" i="15"/>
  <c r="C18" i="15"/>
  <c r="C25" i="13"/>
  <c r="C16" i="15"/>
  <c r="D25" i="13"/>
  <c r="D24" i="15"/>
  <c r="D23" i="15"/>
  <c r="D22" i="15"/>
  <c r="D21" i="15"/>
  <c r="E15" i="9"/>
  <c r="C21" i="13"/>
  <c r="C25" i="14"/>
  <c r="C3" i="15"/>
  <c r="C14" i="15"/>
  <c r="D21" i="13"/>
  <c r="D22" i="14"/>
  <c r="D25" i="14"/>
  <c r="E16" i="9"/>
  <c r="C2" i="15"/>
  <c r="D21" i="14"/>
  <c r="D24" i="14"/>
  <c r="C22" i="15" l="1"/>
  <c r="C24" i="15"/>
  <c r="C23" i="15"/>
  <c r="C21" i="15"/>
</calcChain>
</file>

<file path=xl/sharedStrings.xml><?xml version="1.0" encoding="utf-8"?>
<sst xmlns="http://schemas.openxmlformats.org/spreadsheetml/2006/main" count="239" uniqueCount="63">
  <si>
    <t>Animal 1</t>
  </si>
  <si>
    <t>NaN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</si>
  <si>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</si>
  <si>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</si>
  <si>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</si>
  <si>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</si>
  <si>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</si>
  <si>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</si>
  <si>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</si>
  <si>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</si>
  <si>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</si>
  <si>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SUMMARY</t>
  </si>
  <si>
    <t>Mean</t>
  </si>
  <si>
    <t>p-value</t>
  </si>
  <si>
    <t>Animal</t>
  </si>
  <si>
    <t>mean</t>
  </si>
  <si>
    <t>Time (days since start of VNS)</t>
  </si>
  <si>
    <t>change in performance (% correct)</t>
  </si>
  <si>
    <t xml:space="preserve">Experimental </t>
  </si>
  <si>
    <t>Sham</t>
  </si>
  <si>
    <t>Day -2 to 0</t>
  </si>
  <si>
    <t>Day 18-20</t>
  </si>
  <si>
    <t>Performance (% correct all stimuli)</t>
  </si>
  <si>
    <t>s.e.m.</t>
  </si>
  <si>
    <t>Student's two tailed paired t-test</t>
  </si>
  <si>
    <t>Difference</t>
  </si>
  <si>
    <t>Student's one tailed unpaired t-test</t>
  </si>
  <si>
    <t>Distance from center</t>
  </si>
  <si>
    <t>pre VNS - animal 1</t>
  </si>
  <si>
    <t>pre VNS - animal 2</t>
  </si>
  <si>
    <t>pre VNS - animal 3</t>
  </si>
  <si>
    <t>pre VNS - animal 4</t>
  </si>
  <si>
    <t>pre VNS - animal 5</t>
  </si>
  <si>
    <t>pre VNS - animal 6</t>
  </si>
  <si>
    <t>pre VNS - animal 7</t>
  </si>
  <si>
    <t>max VNS - animal 1</t>
  </si>
  <si>
    <t>max VNS - animal 2</t>
  </si>
  <si>
    <t>max VNS - animal 3</t>
  </si>
  <si>
    <t>max VNS - animal 4</t>
  </si>
  <si>
    <t>max VNS - animal 5</t>
  </si>
  <si>
    <t>max VNS - animal 6</t>
  </si>
  <si>
    <t>max VNS - animal 7</t>
  </si>
  <si>
    <t>pre % center mean</t>
  </si>
  <si>
    <t>pre s.e.m.</t>
  </si>
  <si>
    <t>max % center mean</t>
  </si>
  <si>
    <t>max s.e.m.</t>
  </si>
  <si>
    <t>Response at 0</t>
  </si>
  <si>
    <t xml:space="preserve">Day -2 to 0 </t>
  </si>
  <si>
    <t>Day 18 to 20</t>
  </si>
  <si>
    <t>sem</t>
  </si>
  <si>
    <t>Days of stimulation</t>
  </si>
  <si>
    <t>Normalized response at quarter octave</t>
  </si>
  <si>
    <t>SEM</t>
  </si>
  <si>
    <t>Exp</t>
  </si>
  <si>
    <t>Normalized response at half octave</t>
  </si>
  <si>
    <t>Days -2-0</t>
  </si>
  <si>
    <t>Days 18-20</t>
  </si>
  <si>
    <t>Quarter octave</t>
  </si>
  <si>
    <t>Half octave</t>
  </si>
  <si>
    <t>Experimental</t>
  </si>
  <si>
    <t>pval</t>
  </si>
  <si>
    <t>students paired two-tailed t-test</t>
  </si>
  <si>
    <t>student's unpaired one-tailed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</si>
</sst>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Helvetica Neue"/>
      <family val="2"/>
    </font>
    <font>
      <i/>
      <sz val="10"/>
      <color theme="1"/>
      <name val="Arial"/>
      <family val="2"/>
      <scheme val="minor"/>
    </font>
    <font>
      <sz val="10"/>
      <color theme="1"/>
      <name val="Helvetica Neue"/>
      <family val="2"/>
    </font>
    <font>
      <sz val="10"/>
      <color theme="1"/>
      <name val="Arial"/>
      <family val="2"/>
    </font>
    <font>
      <sz val="10"/>
      <color rgb="FF000000"/>
      <name val="Helvetica Neue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D9D9D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7" fillId="0" borderId="0" xfId="0" applyFont="1" applyAlignment="1">
      <alignment vertical="center" textRotation="90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0" fillId="4" borderId="0" xfId="0" applyFill="1"/>
    <xf numFmtId="0" fontId="11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" fillId="4" borderId="0" xfId="0" applyFont="1" applyFill="1" applyAlignment="1">
      <alignment horizontal="center" vertical="center" textRotation="90"/>
    </xf>
    <xf numFmtId="0" fontId="11" fillId="4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7" fillId="0" borderId="0" xfId="0" applyFont="1" applyAlignment="1">
      <alignment vertical="center" textRotation="90"/>
    </xf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3"/>
  <sheetViews>
    <sheetView tabSelected="1" workbookViewId="0">
      <pane ySplit="1" topLeftCell="A2" activePane="bottomLeft" state="frozen"/>
      <selection pane="bottomLeft" sqref="A1:B1"/>
    </sheetView>
  </sheetViews>
  <sheetFormatPr defaultColWidth="12.6640625" defaultRowHeight="15" customHeight="1"/>
  <cols>
    <col min="1" max="1" width="5.6640625" customWidth="1"/>
    <col min="2" max="2" width="27.83203125" customWidth="1"/>
    <col min="3" max="26" width="14.5" customWidth="1"/>
  </cols>
  <sheetData>
    <row r="1" spans="1:27" ht="15.75" customHeight="1">
      <c r="A1" s="41" t="s">
        <v>16</v>
      </c>
      <c r="B1" s="39"/>
      <c r="C1">
        <v>-5</v>
      </c>
      <c r="D1">
        <v>-4</v>
      </c>
      <c r="E1" s="1">
        <v>-3</v>
      </c>
      <c r="F1" s="1">
        <v>-2</v>
      </c>
      <c r="G1" s="1">
        <v>-1</v>
      </c>
      <c r="H1" s="4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6</v>
      </c>
      <c r="O1" s="1">
        <v>7</v>
      </c>
      <c r="P1" s="1">
        <v>8</v>
      </c>
      <c r="Q1" s="1">
        <v>9</v>
      </c>
      <c r="R1" s="1">
        <v>10</v>
      </c>
      <c r="S1" s="1">
        <v>11</v>
      </c>
      <c r="T1" s="1">
        <v>12</v>
      </c>
      <c r="U1" s="1">
        <v>13</v>
      </c>
      <c r="V1" s="1">
        <v>14</v>
      </c>
      <c r="W1" s="1">
        <v>15</v>
      </c>
      <c r="X1" s="1">
        <v>16</v>
      </c>
      <c r="Y1" s="1">
        <v>17</v>
      </c>
      <c r="Z1" s="1">
        <v>18</v>
      </c>
      <c r="AA1" s="4">
        <v>19</v>
      </c>
    </row>
    <row r="2" spans="1:27" ht="15.75" customHeight="1">
      <c r="A2" s="11"/>
      <c r="B2" s="27" t="s">
        <v>18</v>
      </c>
      <c r="E2" s="1"/>
      <c r="F2" s="1"/>
      <c r="G2" s="1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4"/>
    </row>
    <row r="3" spans="1:27" ht="15.75" customHeight="1">
      <c r="A3" s="42" t="s">
        <v>17</v>
      </c>
      <c r="B3" s="12" t="s">
        <v>0</v>
      </c>
      <c r="C3" s="7" t="s">
        <v>1</v>
      </c>
      <c r="D3" s="7" t="s">
        <v>1</v>
      </c>
      <c r="E3" s="7">
        <v>9.5434107973394501E-3</v>
      </c>
      <c r="F3" s="7">
        <v>-1.45005912979984E-2</v>
      </c>
      <c r="G3" s="7">
        <v>-4.8826729844279101E-3</v>
      </c>
      <c r="H3" s="7">
        <v>9.8398534850865395E-3</v>
      </c>
      <c r="I3" s="7">
        <v>0.11337520702044</v>
      </c>
      <c r="J3" s="7">
        <v>0.108324701969935</v>
      </c>
      <c r="K3" s="7">
        <v>0.115900459545693</v>
      </c>
      <c r="L3" s="7">
        <v>9.8223691868924906E-2</v>
      </c>
      <c r="M3" s="7">
        <v>0.124738843384076</v>
      </c>
      <c r="N3" s="7">
        <v>0.19923379287902601</v>
      </c>
      <c r="O3" s="7">
        <v>0.225748944394177</v>
      </c>
      <c r="P3" s="7">
        <v>0.191658035303268</v>
      </c>
      <c r="Q3" s="7">
        <v>0.19418328782852101</v>
      </c>
      <c r="R3" s="7">
        <v>0.20428429792953101</v>
      </c>
      <c r="S3" s="7">
        <v>0.22322369186892499</v>
      </c>
      <c r="T3" s="7">
        <v>0.240900459545693</v>
      </c>
      <c r="U3" s="7">
        <v>0.242163085808319</v>
      </c>
      <c r="V3" s="7">
        <v>0.240900459545693</v>
      </c>
      <c r="W3" s="7">
        <v>0.20807217671740999</v>
      </c>
      <c r="X3" s="5">
        <v>0.21312268176791499</v>
      </c>
      <c r="Y3" s="5">
        <v>0.24721359085882399</v>
      </c>
      <c r="Z3">
        <v>0.227011570656804</v>
      </c>
      <c r="AA3">
        <v>0.20933480298003601</v>
      </c>
    </row>
    <row r="4" spans="1:27" ht="15.75" customHeight="1">
      <c r="A4" s="39"/>
      <c r="B4" s="12" t="s">
        <v>2</v>
      </c>
      <c r="C4" s="7" t="s">
        <v>1</v>
      </c>
      <c r="D4" s="7" t="s">
        <v>1</v>
      </c>
      <c r="E4" s="7">
        <v>-8.7705481266398E-4</v>
      </c>
      <c r="F4" s="7">
        <v>-1.2169632341896299E-2</v>
      </c>
      <c r="G4" s="7">
        <v>-1.53569584247557E-2</v>
      </c>
      <c r="H4" s="7">
        <v>2.8403645579316201E-2</v>
      </c>
      <c r="I4" s="7">
        <v>7.5733889232719495E-2</v>
      </c>
      <c r="J4" s="7">
        <v>7.2043852332350597E-2</v>
      </c>
      <c r="K4" s="7">
        <v>5.3593667830505599E-2</v>
      </c>
      <c r="L4" s="7">
        <v>6.4663778531612398E-2</v>
      </c>
      <c r="M4" s="7">
        <v>7.5733889232719495E-2</v>
      </c>
      <c r="N4" s="7">
        <v>0.118169313586963</v>
      </c>
      <c r="O4" s="7">
        <v>0.116324295136779</v>
      </c>
      <c r="P4" s="7">
        <v>0.13292946118843901</v>
      </c>
      <c r="Q4" s="7">
        <v>0.18643499624379001</v>
      </c>
      <c r="R4" s="7">
        <v>0.182744959343421</v>
      </c>
      <c r="S4" s="7">
        <v>0.17905492244305199</v>
      </c>
      <c r="T4" s="7">
        <v>0.21226525454637299</v>
      </c>
      <c r="U4" s="7">
        <v>0.206730199195819</v>
      </c>
      <c r="V4" s="7">
        <v>0.173519867092498</v>
      </c>
      <c r="W4" s="6">
        <v>0.173519867092498</v>
      </c>
      <c r="X4" s="5">
        <v>0.1495346272401</v>
      </c>
      <c r="Y4" s="5">
        <v>0.1495346272401</v>
      </c>
      <c r="Z4">
        <v>0.15875971949102199</v>
      </c>
      <c r="AA4">
        <v>0.184589977793605</v>
      </c>
    </row>
    <row r="5" spans="1:27" ht="15.75" customHeight="1">
      <c r="A5" s="39"/>
      <c r="B5" s="12" t="s">
        <v>3</v>
      </c>
      <c r="C5" s="7" t="s">
        <v>1</v>
      </c>
      <c r="D5" s="7" t="s">
        <v>1</v>
      </c>
      <c r="E5" s="7" t="s">
        <v>1</v>
      </c>
      <c r="F5" s="7">
        <v>2.46430991988148E-2</v>
      </c>
      <c r="G5" s="7">
        <v>-1.8373795968059499E-2</v>
      </c>
      <c r="H5" s="7">
        <v>-6.2693032307552504E-3</v>
      </c>
      <c r="I5" s="7">
        <v>-0.105658167636536</v>
      </c>
      <c r="J5" s="7">
        <v>-2.5727753695694599E-3</v>
      </c>
      <c r="K5" s="7">
        <v>3.0637556733751601E-2</v>
      </c>
      <c r="L5" s="7">
        <v>-8.10783072012289E-3</v>
      </c>
      <c r="M5" s="7">
        <v>-1.36428860706764E-2</v>
      </c>
      <c r="N5" s="7">
        <v>4.17076674348585E-2</v>
      </c>
      <c r="O5" s="7">
        <v>5.1258351176990097E-2</v>
      </c>
      <c r="P5" s="7">
        <v>6.0483443427912599E-2</v>
      </c>
      <c r="Q5" s="7">
        <v>2.87925382835671E-2</v>
      </c>
      <c r="R5" s="7">
        <v>-2.65580152219679E-2</v>
      </c>
      <c r="S5" s="7">
        <v>1.0342353781722101E-2</v>
      </c>
      <c r="T5" s="7">
        <v>3.8017630534489602E-2</v>
      </c>
      <c r="U5" s="7">
        <v>6.6523168813531503E-3</v>
      </c>
      <c r="V5" s="7">
        <v>6.20028703868881E-2</v>
      </c>
      <c r="W5" s="7">
        <v>8.0453054888733097E-2</v>
      </c>
      <c r="X5" s="5">
        <v>5.2777778135965597E-2</v>
      </c>
      <c r="Y5" s="5">
        <v>4.53977043352276E-2</v>
      </c>
      <c r="Z5">
        <v>5.0932759685781197E-2</v>
      </c>
      <c r="AA5">
        <v>1.5877409132275599E-2</v>
      </c>
    </row>
    <row r="6" spans="1:27" ht="15.75" customHeight="1">
      <c r="A6" s="39"/>
      <c r="B6" s="12" t="s">
        <v>4</v>
      </c>
      <c r="C6" s="7" t="s">
        <v>1</v>
      </c>
      <c r="D6" s="7" t="s">
        <v>1</v>
      </c>
      <c r="E6" s="7">
        <v>-4.8528848364110103E-2</v>
      </c>
      <c r="F6" s="7">
        <v>-4.5858554900008999E-3</v>
      </c>
      <c r="G6" s="7">
        <v>1.17117462263427E-2</v>
      </c>
      <c r="H6" s="7">
        <v>4.1402957627767897E-2</v>
      </c>
      <c r="I6" s="7">
        <v>0.22098530099049399</v>
      </c>
      <c r="J6" s="7">
        <v>0.153599856246559</v>
      </c>
      <c r="K6" s="7">
        <v>-2.2148877984969301E-2</v>
      </c>
      <c r="L6" s="7">
        <v>2.7716351125542799E-2</v>
      </c>
      <c r="M6" s="7">
        <v>0.104083415864701</v>
      </c>
      <c r="N6" s="7">
        <v>6.2331394301358298E-2</v>
      </c>
      <c r="O6" s="7">
        <v>6.2461749737180002E-2</v>
      </c>
      <c r="P6" s="7">
        <v>4.2219162136101801E-2</v>
      </c>
      <c r="Q6" s="7">
        <v>3.9939757381419402E-2</v>
      </c>
      <c r="R6" s="7">
        <v>7.4980188648265694E-2</v>
      </c>
      <c r="S6" s="7">
        <v>0.100586657650961</v>
      </c>
      <c r="T6" s="7">
        <v>0.19896940697710699</v>
      </c>
      <c r="U6" s="7">
        <v>0.21109878703101501</v>
      </c>
      <c r="V6" s="7">
        <v>0.16123355792050301</v>
      </c>
      <c r="W6" s="7">
        <v>0.22188045819004501</v>
      </c>
      <c r="X6" s="5">
        <v>0.180997526741076</v>
      </c>
      <c r="Y6" s="5">
        <v>0.17021585558204599</v>
      </c>
      <c r="Z6">
        <v>0.22505615042234101</v>
      </c>
      <c r="AA6">
        <v>0.23721128287551399</v>
      </c>
    </row>
    <row r="7" spans="1:27" ht="15.75" customHeight="1">
      <c r="A7" s="39"/>
      <c r="B7" s="12" t="s">
        <v>5</v>
      </c>
      <c r="C7" s="7" t="s">
        <v>1</v>
      </c>
      <c r="D7" s="7" t="s">
        <v>1</v>
      </c>
      <c r="E7" s="7" t="s">
        <v>1</v>
      </c>
      <c r="F7" s="7">
        <v>-0.10411718131433099</v>
      </c>
      <c r="G7" s="7">
        <v>3.9588281868563297E-4</v>
      </c>
      <c r="H7" s="7">
        <v>0.103721298495645</v>
      </c>
      <c r="I7" s="7">
        <v>7.3427362088283599E-2</v>
      </c>
      <c r="J7" s="7">
        <v>0.116951894368647</v>
      </c>
      <c r="K7" s="7">
        <v>9.2693134260830298E-2</v>
      </c>
      <c r="L7" s="7">
        <v>3.3393942886167198E-2</v>
      </c>
      <c r="M7" s="7">
        <v>4.8218740729832898E-2</v>
      </c>
      <c r="N7" s="7">
        <v>8.3259171996679204E-2</v>
      </c>
      <c r="O7" s="7">
        <v>7.6520627522285695E-2</v>
      </c>
      <c r="P7" s="7">
        <v>9.8083969840344995E-2</v>
      </c>
      <c r="Q7" s="7">
        <v>0.100779387630102</v>
      </c>
      <c r="R7" s="7">
        <v>4.8218740729832898E-2</v>
      </c>
      <c r="S7" s="7">
        <v>5.63049940991052E-2</v>
      </c>
      <c r="T7" s="7">
        <v>0.120995021053283</v>
      </c>
      <c r="U7" s="7">
        <v>8.8650007576194095E-2</v>
      </c>
      <c r="V7" s="7">
        <v>6.9782083047892199E-2</v>
      </c>
      <c r="W7" s="7">
        <v>9.5388552050587605E-2</v>
      </c>
      <c r="X7" s="5">
        <v>0.108865640999375</v>
      </c>
      <c r="Y7" s="5">
        <v>0.115604185473768</v>
      </c>
      <c r="Z7">
        <v>8.5954589786436705E-2</v>
      </c>
      <c r="AA7">
        <v>6.8434374153013497E-2</v>
      </c>
    </row>
    <row r="8" spans="1:27" ht="15.75" customHeight="1">
      <c r="A8" s="39"/>
      <c r="B8" s="12" t="s">
        <v>6</v>
      </c>
      <c r="C8" s="7" t="s">
        <v>1</v>
      </c>
      <c r="D8" s="7" t="s">
        <v>1</v>
      </c>
      <c r="E8" s="7">
        <v>5.3503820050812403E-2</v>
      </c>
      <c r="F8" s="7">
        <v>3.3448372817080997E-2</v>
      </c>
      <c r="G8" s="7">
        <v>-7.2532631447868E-3</v>
      </c>
      <c r="H8" s="7">
        <v>-7.9698929723106604E-2</v>
      </c>
      <c r="I8" s="7">
        <v>-8.8580331142089602E-2</v>
      </c>
      <c r="J8" s="7">
        <v>-0.130025226931923</v>
      </c>
      <c r="K8" s="7">
        <v>-7.3377870721063498E-2</v>
      </c>
      <c r="L8" s="7">
        <v>-9.4565209809356704E-2</v>
      </c>
      <c r="M8" s="7">
        <v>-0.107335484038819</v>
      </c>
      <c r="N8" s="7">
        <v>-6.3571173688994106E-2</v>
      </c>
      <c r="O8" s="7">
        <v>-3.3280683826108798E-2</v>
      </c>
      <c r="P8" s="7">
        <v>-4.5887598527808902E-2</v>
      </c>
      <c r="Q8" s="7">
        <v>-4.1086227865689802E-3</v>
      </c>
      <c r="R8" s="7">
        <v>6.5102065500036693E-2</v>
      </c>
      <c r="S8" s="7">
        <v>8.2622281133459805E-2</v>
      </c>
      <c r="T8" s="7">
        <v>8.2622281133459805E-2</v>
      </c>
      <c r="U8" s="7">
        <v>6.2406647710279303E-2</v>
      </c>
      <c r="V8" s="7">
        <v>6.5102065500036693E-2</v>
      </c>
      <c r="W8" s="7">
        <v>9.0708534502732099E-2</v>
      </c>
      <c r="X8" s="5">
        <v>5.1510521443404303E-2</v>
      </c>
      <c r="Y8" s="5">
        <v>3.26425969151024E-2</v>
      </c>
      <c r="Z8">
        <v>2.5293652845028498E-2</v>
      </c>
      <c r="AA8">
        <v>-2.2520925680830101E-2</v>
      </c>
    </row>
    <row r="9" spans="1:27" ht="15.75" customHeight="1">
      <c r="A9" s="39"/>
      <c r="B9" s="12" t="s">
        <v>7</v>
      </c>
      <c r="C9" s="7" t="s">
        <v>1</v>
      </c>
      <c r="D9" s="7" t="s">
        <v>1</v>
      </c>
      <c r="E9" s="7">
        <v>-6.3446969696969696E-2</v>
      </c>
      <c r="F9" s="7">
        <v>-2.55681818181819E-2</v>
      </c>
      <c r="G9" s="7">
        <v>3.5037878787878701E-2</v>
      </c>
      <c r="H9" s="7">
        <v>5.39772727272727E-2</v>
      </c>
      <c r="I9" s="7">
        <v>5.65025252525252E-2</v>
      </c>
      <c r="J9" s="7">
        <v>7.0391414141414102E-2</v>
      </c>
      <c r="K9" s="7">
        <v>4.3876262626262499E-2</v>
      </c>
      <c r="L9" s="7">
        <v>2.7462121212121202E-2</v>
      </c>
      <c r="M9" s="7">
        <v>4.2613636363636402E-2</v>
      </c>
      <c r="N9" s="7">
        <v>4.6401515151515103E-2</v>
      </c>
      <c r="O9" s="7">
        <v>5.5239898989898999E-2</v>
      </c>
      <c r="P9" s="7">
        <v>7.5441919191919102E-2</v>
      </c>
      <c r="Q9" s="7">
        <v>9.0593434343434295E-2</v>
      </c>
      <c r="R9" s="7">
        <v>8.17550505050504E-2</v>
      </c>
      <c r="S9" s="7">
        <v>6.6603535353535304E-2</v>
      </c>
      <c r="T9" s="7">
        <v>6.6603535353535304E-2</v>
      </c>
      <c r="U9" s="7">
        <v>8.17550505050504E-2</v>
      </c>
      <c r="V9" s="7">
        <v>7.7967171717171699E-2</v>
      </c>
      <c r="W9" s="7">
        <v>8.3017676767676699E-2</v>
      </c>
      <c r="X9" s="5">
        <v>0.11584595959596</v>
      </c>
      <c r="Y9" s="5">
        <v>0.114583333333333</v>
      </c>
      <c r="Z9">
        <v>0.118371212121212</v>
      </c>
      <c r="AA9">
        <v>0.161300505050505</v>
      </c>
    </row>
    <row r="10" spans="1:27" ht="15.75" customHeight="1">
      <c r="A10" s="13"/>
      <c r="B10" s="31" t="s">
        <v>12</v>
      </c>
      <c r="C10" s="35" t="s">
        <v>1</v>
      </c>
      <c r="D10" s="35" t="s">
        <v>1</v>
      </c>
      <c r="E10" s="7">
        <f t="shared" ref="E10:AA10" si="0">AVERAGE(E3:E9)</f>
        <v>-9.9611284051183864E-3</v>
      </c>
      <c r="F10" s="7">
        <f t="shared" si="0"/>
        <v>-1.4692852892358959E-2</v>
      </c>
      <c r="G10" s="7">
        <f t="shared" si="0"/>
        <v>1.8268818726816061E-4</v>
      </c>
      <c r="H10" s="7">
        <f t="shared" si="0"/>
        <v>2.1625256423032351E-2</v>
      </c>
      <c r="I10" s="7">
        <f t="shared" si="0"/>
        <v>4.9397969400833804E-2</v>
      </c>
      <c r="J10" s="7">
        <f t="shared" si="0"/>
        <v>5.553053096534475E-2</v>
      </c>
      <c r="K10" s="7">
        <f t="shared" si="0"/>
        <v>3.4453476041572881E-2</v>
      </c>
      <c r="L10" s="7">
        <f t="shared" si="0"/>
        <v>2.1255263584984134E-2</v>
      </c>
      <c r="M10" s="7">
        <f t="shared" si="0"/>
        <v>3.9201450780781487E-2</v>
      </c>
      <c r="N10" s="7">
        <f t="shared" si="0"/>
        <v>6.9647383094486565E-2</v>
      </c>
      <c r="O10" s="7">
        <f t="shared" si="0"/>
        <v>7.9181883304457426E-2</v>
      </c>
      <c r="P10" s="7">
        <f t="shared" si="0"/>
        <v>7.9275484651453815E-2</v>
      </c>
      <c r="Q10" s="7">
        <f t="shared" si="0"/>
        <v>9.0944968417752112E-2</v>
      </c>
      <c r="R10" s="7">
        <f t="shared" si="0"/>
        <v>9.0075326776309986E-2</v>
      </c>
      <c r="S10" s="7">
        <f t="shared" si="0"/>
        <v>0.1026769194758229</v>
      </c>
      <c r="T10" s="7">
        <f t="shared" si="0"/>
        <v>0.13719622702056294</v>
      </c>
      <c r="U10" s="7">
        <f t="shared" si="0"/>
        <v>0.12849372781543283</v>
      </c>
      <c r="V10" s="7">
        <f t="shared" si="0"/>
        <v>0.12150115360152612</v>
      </c>
      <c r="W10" s="7">
        <f t="shared" si="0"/>
        <v>0.13614861717281176</v>
      </c>
      <c r="X10" s="7">
        <f t="shared" si="0"/>
        <v>0.124664962274828</v>
      </c>
      <c r="Y10" s="7">
        <f t="shared" si="0"/>
        <v>0.12502741339120013</v>
      </c>
      <c r="Z10" s="7">
        <f t="shared" si="0"/>
        <v>0.1273399507155179</v>
      </c>
      <c r="AA10" s="7">
        <f t="shared" si="0"/>
        <v>0.12203248947201699</v>
      </c>
    </row>
    <row r="11" spans="1:27" ht="15" customHeight="1">
      <c r="B11" s="31" t="s">
        <v>52</v>
      </c>
      <c r="C11" t="e">
        <f>STDEV(C3:C10)/SQRT(7)</f>
        <v>#DIV/0!</v>
      </c>
      <c r="D11" t="e">
        <f t="shared" ref="D11:AA11" si="1">STDEV(D3:D10)/SQRT(7)</f>
        <v>#DIV/0!</v>
      </c>
      <c r="E11">
        <f>STDEV(E3:E10)/SQRT(5)</f>
        <v>1.8803139489542282E-2</v>
      </c>
      <c r="F11">
        <f t="shared" si="1"/>
        <v>1.5706772902581486E-2</v>
      </c>
      <c r="G11">
        <f t="shared" si="1"/>
        <v>6.4120803082135689E-3</v>
      </c>
      <c r="H11">
        <f t="shared" si="1"/>
        <v>1.9901343399584819E-2</v>
      </c>
      <c r="I11">
        <f t="shared" si="1"/>
        <v>3.9881759794071645E-2</v>
      </c>
      <c r="J11">
        <f t="shared" si="1"/>
        <v>3.3343564095429927E-2</v>
      </c>
      <c r="K11">
        <f t="shared" si="1"/>
        <v>2.2734757991785561E-2</v>
      </c>
      <c r="L11">
        <f t="shared" si="1"/>
        <v>2.1339160970738267E-2</v>
      </c>
      <c r="M11">
        <f t="shared" si="1"/>
        <v>2.7560503282421159E-2</v>
      </c>
      <c r="N11">
        <f t="shared" si="1"/>
        <v>2.8013845624771789E-2</v>
      </c>
      <c r="O11">
        <f t="shared" si="1"/>
        <v>2.7534349073821796E-2</v>
      </c>
      <c r="P11">
        <f t="shared" si="1"/>
        <v>2.6056904553703648E-2</v>
      </c>
      <c r="Q11">
        <f t="shared" si="1"/>
        <v>2.6868149990508589E-2</v>
      </c>
      <c r="R11">
        <f t="shared" si="1"/>
        <v>2.7814037758180789E-2</v>
      </c>
      <c r="S11">
        <f t="shared" si="1"/>
        <v>2.5852406003488856E-2</v>
      </c>
      <c r="T11">
        <f t="shared" si="1"/>
        <v>2.7945416644925957E-2</v>
      </c>
      <c r="U11">
        <f t="shared" si="1"/>
        <v>3.1574376650669173E-2</v>
      </c>
      <c r="V11">
        <f t="shared" si="1"/>
        <v>2.467411162843831E-2</v>
      </c>
      <c r="W11">
        <f t="shared" si="1"/>
        <v>2.1932472342947894E-2</v>
      </c>
      <c r="X11">
        <f t="shared" si="1"/>
        <v>2.141111622905657E-2</v>
      </c>
      <c r="Y11">
        <f t="shared" si="1"/>
        <v>2.5811633872298154E-2</v>
      </c>
      <c r="Z11">
        <f t="shared" si="1"/>
        <v>2.8035975976249357E-2</v>
      </c>
      <c r="AA11">
        <f t="shared" si="1"/>
        <v>3.5393016048757706E-2</v>
      </c>
    </row>
    <row r="12" spans="1:27" ht="15" customHeight="1">
      <c r="B12" s="31"/>
    </row>
    <row r="13" spans="1:27" s="29" customFormat="1" ht="15.75" customHeight="1">
      <c r="A13" s="32"/>
      <c r="B13" s="33" t="s">
        <v>19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7" ht="15.75" customHeight="1">
      <c r="A14" s="13"/>
      <c r="B14" s="12" t="s">
        <v>0</v>
      </c>
      <c r="C14" s="7" t="s">
        <v>1</v>
      </c>
      <c r="D14" s="7" t="s">
        <v>1</v>
      </c>
      <c r="E14" s="7">
        <v>-1.6912677559737702E-2</v>
      </c>
      <c r="F14" s="7">
        <v>-2.0873341633042299E-2</v>
      </c>
      <c r="G14" s="7">
        <v>1.28431218890368E-2</v>
      </c>
      <c r="H14" s="7">
        <v>2.4942897303742901E-2</v>
      </c>
      <c r="I14" s="7">
        <v>-1.7356706960280899E-3</v>
      </c>
      <c r="J14" s="7">
        <v>6.6997482942785999E-2</v>
      </c>
      <c r="K14" s="7">
        <v>-5.83394442809336E-2</v>
      </c>
      <c r="L14" s="7">
        <v>-0.166536375419785</v>
      </c>
      <c r="M14" s="7">
        <v>-0.11866558857475901</v>
      </c>
      <c r="N14" s="7">
        <v>-9.1112755130377407E-2</v>
      </c>
      <c r="O14" s="7">
        <v>-3.6557665964621802E-2</v>
      </c>
      <c r="P14" s="7">
        <v>3.1957051675939797E-2</v>
      </c>
      <c r="Q14" s="7">
        <v>9.1256243050602801E-2</v>
      </c>
      <c r="R14" s="7">
        <v>0.112819585368662</v>
      </c>
      <c r="S14" s="7">
        <v>8.4517698576209305E-2</v>
      </c>
      <c r="T14" s="7">
        <v>0.12676594025961499</v>
      </c>
      <c r="U14" s="7">
        <v>0.18067429605476301</v>
      </c>
      <c r="V14" s="7">
        <v>0.14033459329467801</v>
      </c>
      <c r="W14" s="7">
        <v>0.101251035343196</v>
      </c>
      <c r="X14">
        <v>8.4517698576209305E-2</v>
      </c>
      <c r="Y14">
        <v>7.91268629966944E-2</v>
      </c>
      <c r="Z14">
        <v>8.3169989681330506E-2</v>
      </c>
      <c r="AA14">
        <v>9.7994787524996199E-2</v>
      </c>
    </row>
    <row r="15" spans="1:27" ht="15.75" customHeight="1">
      <c r="A15" s="13"/>
      <c r="B15" s="12" t="s">
        <v>2</v>
      </c>
      <c r="C15" s="7" t="s">
        <v>1</v>
      </c>
      <c r="D15" s="7" t="s">
        <v>1</v>
      </c>
      <c r="E15" s="7">
        <v>-3.7821536858300801E-2</v>
      </c>
      <c r="F15" s="7">
        <v>-1.0612925128531001E-2</v>
      </c>
      <c r="G15" s="7">
        <v>3.0528868074283701E-2</v>
      </c>
      <c r="H15" s="7">
        <v>1.7905593912548E-2</v>
      </c>
      <c r="I15" s="7">
        <v>8.1561589907268601E-3</v>
      </c>
      <c r="J15" s="7">
        <v>3.0313221713827301E-2</v>
      </c>
      <c r="K15" s="7">
        <v>-9.8930456269314002E-2</v>
      </c>
      <c r="L15" s="7">
        <v>-0.217364011312072</v>
      </c>
      <c r="M15" s="7">
        <v>-0.16176599063379299</v>
      </c>
      <c r="N15" s="7">
        <v>-0.12801806186310599</v>
      </c>
      <c r="O15" s="7">
        <v>-4.4460110380626597E-2</v>
      </c>
      <c r="P15" s="7">
        <v>5.9093440419747401E-2</v>
      </c>
      <c r="Q15" s="7">
        <v>7.7961364948049297E-2</v>
      </c>
      <c r="R15" s="7">
        <v>0.104915542845623</v>
      </c>
      <c r="S15" s="7">
        <v>0.152085354166378</v>
      </c>
      <c r="T15" s="7">
        <v>0.13052201184831899</v>
      </c>
      <c r="U15" s="7">
        <v>8.6053341072713799E-2</v>
      </c>
      <c r="V15" s="7">
        <v>4.3755769509691601E-2</v>
      </c>
      <c r="W15" s="7">
        <v>-5.7517948793213199E-3</v>
      </c>
      <c r="X15">
        <v>-4.2116480230647299E-3</v>
      </c>
      <c r="Y15">
        <v>1.9683724607860501E-2</v>
      </c>
      <c r="Z15">
        <v>1.59667557836289E-2</v>
      </c>
      <c r="AA15">
        <v>1.7162811660612499E-2</v>
      </c>
    </row>
    <row r="16" spans="1:27" ht="15.75" customHeight="1">
      <c r="B16" s="12" t="s">
        <v>3</v>
      </c>
      <c r="C16">
        <v>4.2337263315387598E-2</v>
      </c>
      <c r="D16">
        <v>7.5819800637792999E-3</v>
      </c>
      <c r="E16">
        <v>2.3287964616511801E-3</v>
      </c>
      <c r="F16">
        <v>-1.7861227291317901E-2</v>
      </c>
      <c r="G16">
        <v>-1.31106334670899E-2</v>
      </c>
      <c r="H16">
        <v>-2.1276179082410199E-2</v>
      </c>
      <c r="I16">
        <v>-1.4119014231666499E-2</v>
      </c>
      <c r="J16">
        <v>-2.8943812075332299E-2</v>
      </c>
      <c r="K16">
        <v>-1.0075887547030401E-2</v>
      </c>
      <c r="L16">
        <v>2.0534925068779199E-3</v>
      </c>
      <c r="M16">
        <v>4.7489102966353797E-3</v>
      </c>
      <c r="N16">
        <v>-1.14235964419092E-2</v>
      </c>
      <c r="O16">
        <v>-3.1639229865089803E-2</v>
      </c>
      <c r="P16">
        <v>-1.0075887547030499E-2</v>
      </c>
      <c r="Q16">
        <v>-2.3552976495817599E-2</v>
      </c>
      <c r="R16">
        <v>-3.8655425207485602E-3</v>
      </c>
      <c r="S16">
        <v>5.81482738963306E-2</v>
      </c>
      <c r="T16">
        <v>6.4067308923956998E-2</v>
      </c>
      <c r="U16">
        <v>7.21343550405706E-2</v>
      </c>
      <c r="V16">
        <v>7.7525190620085296E-2</v>
      </c>
      <c r="W16">
        <v>9.6393115148387304E-2</v>
      </c>
      <c r="X16">
        <v>8.2916026199600298E-2</v>
      </c>
      <c r="Y16">
        <v>5.1918721617390001E-2</v>
      </c>
      <c r="Z16">
        <v>-2.7596103180453701E-2</v>
      </c>
      <c r="AA16">
        <v>-9.7676965714146302E-2</v>
      </c>
    </row>
    <row r="17" spans="2:27" ht="15.75" customHeight="1">
      <c r="B17" s="12" t="s">
        <v>4</v>
      </c>
      <c r="C17" t="s">
        <v>1</v>
      </c>
      <c r="D17" t="s">
        <v>1</v>
      </c>
      <c r="E17" t="s">
        <v>1</v>
      </c>
      <c r="F17">
        <v>-2.0622895622895501E-2</v>
      </c>
      <c r="G17">
        <v>1.7255892255892299E-2</v>
      </c>
      <c r="H17">
        <v>3.3670033670033499E-3</v>
      </c>
      <c r="I17">
        <v>2.8619528619528701E-2</v>
      </c>
      <c r="J17">
        <v>3.3670033670033697E-2</v>
      </c>
      <c r="K17">
        <v>6.1447811447811501E-2</v>
      </c>
      <c r="L17">
        <v>4.7558922558922703E-2</v>
      </c>
      <c r="M17">
        <v>1.4730639730639801E-2</v>
      </c>
      <c r="N17">
        <v>2.8619528619528701E-2</v>
      </c>
      <c r="O17">
        <v>3.99831649831651E-2</v>
      </c>
      <c r="P17">
        <v>-3.0723905723905601E-2</v>
      </c>
      <c r="Q17">
        <v>8.4175084175097702E-4</v>
      </c>
      <c r="R17">
        <v>9.5538720538720603E-2</v>
      </c>
      <c r="S17">
        <v>0.11321548821548801</v>
      </c>
      <c r="T17">
        <v>0.10563973063973101</v>
      </c>
      <c r="U17">
        <v>9.5538720538720603E-2</v>
      </c>
      <c r="V17">
        <v>9.8063973063973103E-2</v>
      </c>
      <c r="W17">
        <v>9.4276094276094402E-2</v>
      </c>
      <c r="X17">
        <v>0.115740740740741</v>
      </c>
      <c r="Y17">
        <v>0.115740740740741</v>
      </c>
      <c r="Z17">
        <v>0.10563973063973101</v>
      </c>
      <c r="AA17">
        <v>8.9225589225589194E-2</v>
      </c>
    </row>
    <row r="18" spans="2:27" ht="15.75" customHeight="1">
      <c r="B18" s="12" t="s">
        <v>5</v>
      </c>
      <c r="C18" t="s">
        <v>1</v>
      </c>
      <c r="D18">
        <v>-8.83838383838376E-3</v>
      </c>
      <c r="E18">
        <v>-1.76767676767676E-2</v>
      </c>
      <c r="F18">
        <v>-2.5252525252524899E-3</v>
      </c>
      <c r="G18">
        <v>3.4090909090909199E-2</v>
      </c>
      <c r="H18">
        <v>-5.0505050505049703E-3</v>
      </c>
      <c r="I18">
        <v>1.8939393939393999E-2</v>
      </c>
      <c r="J18">
        <v>-1.7926792679267899E-2</v>
      </c>
      <c r="K18">
        <v>-6.4643964396439602E-2</v>
      </c>
      <c r="L18">
        <v>-4.4191919191919102E-2</v>
      </c>
      <c r="M18">
        <v>-2.1464646464646402E-2</v>
      </c>
      <c r="N18">
        <v>-1.51515151515151E-2</v>
      </c>
      <c r="O18">
        <v>-6.0606060606060601E-2</v>
      </c>
      <c r="P18">
        <v>-7.3603683897801503E-2</v>
      </c>
      <c r="Q18">
        <v>-9.3805704099821696E-2</v>
      </c>
      <c r="R18">
        <v>-8.0808080808080801E-2</v>
      </c>
      <c r="S18">
        <v>-5.4411518499919399E-4</v>
      </c>
      <c r="T18">
        <v>4.3647804006919998E-2</v>
      </c>
      <c r="U18">
        <v>8.7121212121212196E-2</v>
      </c>
      <c r="V18">
        <v>5.1767676767676803E-2</v>
      </c>
      <c r="W18">
        <v>-1.13636363636364E-2</v>
      </c>
      <c r="X18">
        <v>2.5252525252525301E-2</v>
      </c>
      <c r="Y18">
        <v>7.5757575757575699E-3</v>
      </c>
      <c r="Z18">
        <v>-6.3131313131313205E-2</v>
      </c>
      <c r="AA18">
        <v>-8.0808080808080801E-2</v>
      </c>
    </row>
    <row r="19" spans="2:27" ht="15.75" customHeight="1">
      <c r="B19" s="12" t="s">
        <v>6</v>
      </c>
      <c r="C19" t="s">
        <v>1</v>
      </c>
      <c r="D19">
        <v>4.7727272727272597E-2</v>
      </c>
      <c r="E19">
        <v>4.6464646464646403E-2</v>
      </c>
      <c r="F19">
        <v>-1.6666666666666701E-2</v>
      </c>
      <c r="G19">
        <v>-4.4444444444444502E-2</v>
      </c>
      <c r="H19">
        <v>-3.3080808080808197E-2</v>
      </c>
      <c r="I19">
        <v>3.7626262626262598E-2</v>
      </c>
      <c r="J19">
        <v>2.1212121212121099E-2</v>
      </c>
      <c r="K19">
        <v>5.5303030303030298E-2</v>
      </c>
      <c r="L19">
        <v>7.0454545454545395E-2</v>
      </c>
      <c r="M19">
        <v>1.99494949494948E-2</v>
      </c>
      <c r="N19">
        <v>-6.56565656565666E-3</v>
      </c>
      <c r="O19">
        <v>2.8787878787878699E-2</v>
      </c>
      <c r="P19">
        <v>3.7626262626262598E-2</v>
      </c>
      <c r="Q19">
        <v>4.2676767676767598E-2</v>
      </c>
      <c r="R19">
        <v>3.2575757575757598E-2</v>
      </c>
      <c r="S19">
        <v>3.6363636363636299E-2</v>
      </c>
      <c r="T19">
        <v>6.9191919191919096E-2</v>
      </c>
      <c r="U19">
        <v>-1.7929292929293E-2</v>
      </c>
      <c r="V19">
        <v>-9.7474747474747603E-2</v>
      </c>
      <c r="W19">
        <v>-4.3181818181818203E-2</v>
      </c>
      <c r="X19">
        <v>-4.4444444444444398E-2</v>
      </c>
      <c r="Y19">
        <v>2.2474747474747401E-2</v>
      </c>
      <c r="Z19">
        <v>1.7424242424242301E-2</v>
      </c>
      <c r="AA19">
        <v>-7.4747474747474896E-2</v>
      </c>
    </row>
    <row r="20" spans="2:27" ht="15.75" customHeight="1">
      <c r="B20" s="12" t="s">
        <v>7</v>
      </c>
      <c r="C20" t="s">
        <v>1</v>
      </c>
      <c r="D20">
        <v>-1.69191919191919E-2</v>
      </c>
      <c r="E20">
        <v>-2.19696969696969E-2</v>
      </c>
      <c r="F20">
        <v>-1.06060606060606E-2</v>
      </c>
      <c r="G20">
        <v>1.3383838383838401E-2</v>
      </c>
      <c r="H20">
        <v>3.6111111111111101E-2</v>
      </c>
      <c r="I20">
        <v>9.5959595959596005E-3</v>
      </c>
      <c r="J20">
        <v>-5.6060606060605998E-2</v>
      </c>
      <c r="K20">
        <v>-5.8585858585858498E-2</v>
      </c>
      <c r="L20">
        <v>2.3879034244887899E-2</v>
      </c>
      <c r="M20">
        <v>8.44850948509486E-2</v>
      </c>
      <c r="N20">
        <v>5.2525252525252503E-2</v>
      </c>
      <c r="O20">
        <v>6.2626262626262696E-2</v>
      </c>
      <c r="P20">
        <v>0.12575757575757601</v>
      </c>
      <c r="Q20">
        <v>8.5353535353535404E-2</v>
      </c>
      <c r="R20">
        <v>3.23232323232324E-2</v>
      </c>
      <c r="S20">
        <v>-1.4393939393939299E-2</v>
      </c>
      <c r="T20">
        <v>5.8080808080808203E-3</v>
      </c>
      <c r="U20">
        <v>5.50505050505051E-2</v>
      </c>
      <c r="V20">
        <v>9.5959595959597098E-3</v>
      </c>
      <c r="W20">
        <v>-9.7585549371263597E-2</v>
      </c>
      <c r="X20">
        <v>-9.1272418058132396E-2</v>
      </c>
      <c r="Y20">
        <v>7.0707070707071197E-3</v>
      </c>
      <c r="Z20">
        <v>7.7777777777777807E-2</v>
      </c>
      <c r="AA20">
        <v>0.05</v>
      </c>
    </row>
    <row r="21" spans="2:27" ht="15.75" customHeight="1">
      <c r="B21" s="30" t="s">
        <v>8</v>
      </c>
      <c r="C21" t="s">
        <v>1</v>
      </c>
      <c r="D21" t="s">
        <v>1</v>
      </c>
      <c r="E21">
        <v>-8.0166270783848005E-3</v>
      </c>
      <c r="F21">
        <v>-5.6413301662707801E-3</v>
      </c>
      <c r="G21">
        <v>-4.4536817102137603E-3</v>
      </c>
      <c r="H21">
        <v>1.8111638954869301E-2</v>
      </c>
      <c r="I21">
        <v>-4.8620759198673397E-2</v>
      </c>
      <c r="J21">
        <v>-0.1038768238887</v>
      </c>
      <c r="K21">
        <v>-5.2663885883309502E-2</v>
      </c>
      <c r="L21">
        <v>-4.8620759198673397E-2</v>
      </c>
      <c r="M21">
        <v>-7.9618063780883694E-2</v>
      </c>
      <c r="N21">
        <v>-6.6140974832096605E-2</v>
      </c>
      <c r="O21">
        <v>-5.8745283045324101E-2</v>
      </c>
      <c r="P21">
        <v>-0.184832206461957</v>
      </c>
      <c r="Q21">
        <v>-0.28181810826069298</v>
      </c>
      <c r="R21">
        <v>-0.180852188814729</v>
      </c>
      <c r="S21">
        <v>-0.10699815159101</v>
      </c>
      <c r="T21">
        <v>-0.1046399853231</v>
      </c>
      <c r="U21">
        <v>-6.3297343532160696E-2</v>
      </c>
      <c r="V21">
        <v>-1.2232619036948399E-2</v>
      </c>
      <c r="W21">
        <v>-1.2828790532001901E-2</v>
      </c>
      <c r="X21">
        <v>-4.7425371627296499E-3</v>
      </c>
      <c r="Y21">
        <v>-4.4577632514037298E-2</v>
      </c>
      <c r="Z21">
        <v>-7.4731648996957001E-2</v>
      </c>
      <c r="AA21">
        <v>-6.9340813417441999E-2</v>
      </c>
    </row>
    <row r="22" spans="2:27" ht="15.75" customHeight="1">
      <c r="B22" s="30" t="s">
        <v>9</v>
      </c>
      <c r="C22" t="s">
        <v>1</v>
      </c>
      <c r="D22" t="s">
        <v>1</v>
      </c>
      <c r="E22">
        <v>1.27672209026128E-2</v>
      </c>
      <c r="F22">
        <v>1.03919239904988E-2</v>
      </c>
      <c r="G22">
        <v>-6.2351543942993403E-3</v>
      </c>
      <c r="H22">
        <v>-1.69239904988123E-2</v>
      </c>
      <c r="I22">
        <v>-0.18422556357280501</v>
      </c>
      <c r="J22">
        <v>-0.168053056834261</v>
      </c>
      <c r="K22">
        <v>-0.106861951072725</v>
      </c>
      <c r="L22">
        <v>-9.47325710188167E-2</v>
      </c>
      <c r="M22">
        <v>-0.127077584495906</v>
      </c>
      <c r="N22">
        <v>-0.106861951072725</v>
      </c>
      <c r="O22">
        <v>-5.43013041724556E-2</v>
      </c>
      <c r="P22">
        <v>-1.74065727218597E-3</v>
      </c>
      <c r="Q22">
        <v>-0.18209558084821501</v>
      </c>
      <c r="R22">
        <v>-0.45163735982395598</v>
      </c>
      <c r="S22">
        <v>-0.46143632145747598</v>
      </c>
      <c r="T22">
        <v>-0.34776139780630499</v>
      </c>
      <c r="U22">
        <v>-0.19938648833799599</v>
      </c>
      <c r="V22">
        <v>-0.16481343355250899</v>
      </c>
      <c r="W22">
        <v>-0.15807488907811601</v>
      </c>
      <c r="X22">
        <v>-0.13236319355510001</v>
      </c>
      <c r="Y22">
        <v>-0.140449446924372</v>
      </c>
      <c r="Z22">
        <v>-0.104824650153078</v>
      </c>
      <c r="AA22">
        <v>-0.164534013800096</v>
      </c>
    </row>
    <row r="23" spans="2:27" ht="15.75" customHeight="1">
      <c r="B23" s="30" t="s">
        <v>10</v>
      </c>
      <c r="C23" t="s">
        <v>1</v>
      </c>
      <c r="D23">
        <v>-2.19696969696969E-2</v>
      </c>
      <c r="E23">
        <v>-1.5656565656565601E-2</v>
      </c>
      <c r="F23">
        <v>-8.0808080808080201E-3</v>
      </c>
      <c r="G23">
        <v>1.0858585858586E-2</v>
      </c>
      <c r="H23">
        <v>3.4848484848484997E-2</v>
      </c>
      <c r="I23">
        <v>1.96969696969698E-2</v>
      </c>
      <c r="J23">
        <v>-4.2929292929291298E-3</v>
      </c>
      <c r="K23">
        <v>-1.5656565656565601E-2</v>
      </c>
      <c r="L23">
        <v>-3.5858585858585701E-2</v>
      </c>
      <c r="M23">
        <v>-4.72222222222222E-2</v>
      </c>
      <c r="N23">
        <v>-0.111616161616162</v>
      </c>
      <c r="O23">
        <v>-0.100252525252525</v>
      </c>
      <c r="P23">
        <v>-4.0909090909090798E-2</v>
      </c>
      <c r="Q23">
        <v>-2.3232323232323202E-2</v>
      </c>
      <c r="R23">
        <v>-3.2070707070707E-2</v>
      </c>
      <c r="S23">
        <v>-7.4999999999999803E-2</v>
      </c>
      <c r="T23">
        <v>-7.75252525252524E-2</v>
      </c>
      <c r="U23">
        <v>-6.1111111111110998E-2</v>
      </c>
      <c r="V23">
        <v>-7.3737373737373699E-2</v>
      </c>
      <c r="W23">
        <v>-8.3838383838383698E-2</v>
      </c>
      <c r="X23">
        <v>-4.72222222222222E-2</v>
      </c>
      <c r="Y23">
        <v>3.28282828282833E-3</v>
      </c>
      <c r="Z23">
        <v>3.1060606060606101E-2</v>
      </c>
      <c r="AA23">
        <v>2.0202020202021399E-3</v>
      </c>
    </row>
    <row r="24" spans="2:27" ht="15.75" customHeight="1">
      <c r="B24" s="31" t="s">
        <v>12</v>
      </c>
      <c r="C24">
        <f>AVERAGE(C14:C23)</f>
        <v>4.2337263315387598E-2</v>
      </c>
      <c r="D24">
        <f t="shared" ref="D24:AA24" si="2">AVERAGE(D14:D23)</f>
        <v>1.5163960127558677E-3</v>
      </c>
      <c r="E24">
        <f t="shared" si="2"/>
        <v>-6.2770231078381139E-3</v>
      </c>
      <c r="F24">
        <f t="shared" si="2"/>
        <v>-1.0309858373034648E-2</v>
      </c>
      <c r="G24">
        <f t="shared" si="2"/>
        <v>5.0717301536498897E-3</v>
      </c>
      <c r="H24">
        <f t="shared" si="2"/>
        <v>5.8955246785223989E-3</v>
      </c>
      <c r="I24">
        <f t="shared" si="2"/>
        <v>-1.2606673423033144E-2</v>
      </c>
      <c r="J24">
        <f t="shared" si="2"/>
        <v>-2.2696116129232821E-2</v>
      </c>
      <c r="K24">
        <f t="shared" si="2"/>
        <v>-3.4900717194133436E-2</v>
      </c>
      <c r="L24">
        <f t="shared" si="2"/>
        <v>-4.6335822723461803E-2</v>
      </c>
      <c r="M24">
        <f t="shared" si="2"/>
        <v>-4.3189995634449169E-2</v>
      </c>
      <c r="N24">
        <f t="shared" si="2"/>
        <v>-4.5574589152876682E-2</v>
      </c>
      <c r="O24">
        <f t="shared" si="2"/>
        <v>-2.5516487288939699E-2</v>
      </c>
      <c r="P24">
        <f t="shared" si="2"/>
        <v>-8.7451101332445547E-3</v>
      </c>
      <c r="Q24">
        <f t="shared" si="2"/>
        <v>-3.0641503106616445E-2</v>
      </c>
      <c r="R24">
        <f t="shared" si="2"/>
        <v>-3.7106104038622564E-2</v>
      </c>
      <c r="S24">
        <f t="shared" si="2"/>
        <v>-2.1404207640938207E-2</v>
      </c>
      <c r="T24">
        <f t="shared" si="2"/>
        <v>1.5716160023884526E-3</v>
      </c>
      <c r="U24">
        <f t="shared" si="2"/>
        <v>2.3484819396792461E-2</v>
      </c>
      <c r="V24">
        <f t="shared" si="2"/>
        <v>7.2784989050485877E-3</v>
      </c>
      <c r="W24">
        <f t="shared" si="2"/>
        <v>-1.2070461747686344E-2</v>
      </c>
      <c r="X24">
        <f t="shared" si="2"/>
        <v>-1.5829472696617531E-3</v>
      </c>
      <c r="Y24">
        <f t="shared" si="2"/>
        <v>1.2184701092831702E-2</v>
      </c>
      <c r="Z24">
        <f t="shared" si="2"/>
        <v>6.0755386905514703E-3</v>
      </c>
      <c r="AA24">
        <f t="shared" si="2"/>
        <v>-2.3070395805583996E-2</v>
      </c>
    </row>
    <row r="25" spans="2:27" ht="15.75" customHeight="1">
      <c r="B25" s="31" t="s">
        <v>52</v>
      </c>
      <c r="C25" t="e">
        <f>STDEV(C14:C23)</f>
        <v>#DIV/0!</v>
      </c>
      <c r="D25">
        <f>STDEV(D14:D23)/SQRT(5)</f>
        <v>1.2591515731529021E-2</v>
      </c>
      <c r="E25">
        <f>STDEV(E14:E23)/SQRT(9)</f>
        <v>8.1597051899256028E-3</v>
      </c>
      <c r="F25">
        <f t="shared" ref="F25:AA25" si="3">STDEV(F14:F23)/SQRT(10)</f>
        <v>3.0395273525110852E-3</v>
      </c>
      <c r="G25">
        <f t="shared" si="3"/>
        <v>7.3049715172797689E-3</v>
      </c>
      <c r="H25">
        <f t="shared" si="3"/>
        <v>7.6825404084193433E-3</v>
      </c>
      <c r="I25">
        <f t="shared" si="3"/>
        <v>2.0563236654057772E-2</v>
      </c>
      <c r="J25">
        <f t="shared" si="3"/>
        <v>2.2408481011299854E-2</v>
      </c>
      <c r="K25">
        <f t="shared" si="3"/>
        <v>1.8255940282240712E-2</v>
      </c>
      <c r="L25">
        <f t="shared" si="3"/>
        <v>2.9038004678482811E-2</v>
      </c>
      <c r="M25">
        <f t="shared" si="3"/>
        <v>2.4619250775239167E-2</v>
      </c>
      <c r="N25">
        <f t="shared" si="3"/>
        <v>2.0042497516602538E-2</v>
      </c>
      <c r="O25">
        <f t="shared" si="3"/>
        <v>1.6423574357522654E-2</v>
      </c>
      <c r="P25">
        <f t="shared" si="3"/>
        <v>2.6516605733879373E-2</v>
      </c>
      <c r="Q25">
        <f t="shared" si="3"/>
        <v>3.8958402404137102E-2</v>
      </c>
      <c r="R25">
        <f t="shared" si="3"/>
        <v>5.4309581356274478E-2</v>
      </c>
      <c r="S25">
        <f t="shared" si="3"/>
        <v>5.5117817507636328E-2</v>
      </c>
      <c r="T25">
        <f t="shared" si="3"/>
        <v>4.6304468175462604E-2</v>
      </c>
      <c r="U25">
        <f t="shared" si="3"/>
        <v>3.4528931544898576E-2</v>
      </c>
      <c r="V25">
        <f t="shared" si="3"/>
        <v>3.0134679965954234E-2</v>
      </c>
      <c r="W25">
        <f t="shared" si="3"/>
        <v>2.8028829119226772E-2</v>
      </c>
      <c r="X25">
        <f t="shared" si="3"/>
        <v>2.5412815338653447E-2</v>
      </c>
      <c r="Y25">
        <f t="shared" si="3"/>
        <v>2.2008029715273318E-2</v>
      </c>
      <c r="Z25">
        <f t="shared" si="3"/>
        <v>2.2754901278769168E-2</v>
      </c>
      <c r="AA25">
        <f t="shared" si="3"/>
        <v>2.7603926147370707E-2</v>
      </c>
    </row>
    <row r="26" spans="2:27" ht="15.75" customHeight="1"/>
    <row r="27" spans="2:27" ht="15.75" customHeight="1"/>
    <row r="28" spans="2:27" ht="15.75" customHeight="1"/>
    <row r="29" spans="2:27" ht="15.75" customHeight="1"/>
    <row r="30" spans="2:27" ht="15.75" customHeight="1"/>
    <row r="31" spans="2:27" ht="15.75" customHeight="1"/>
    <row r="32" spans="2:2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2">
    <mergeCell ref="A1:B1"/>
    <mergeCell ref="A3:A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4.6640625" customWidth="1"/>
    <col min="2" max="2" width="11.33203125" customWidth="1"/>
    <col min="3" max="4" width="14.5" customWidth="1"/>
    <col min="5" max="6" width="4.5" customWidth="1"/>
    <col min="7" max="7" width="9.83203125" customWidth="1"/>
    <col min="8" max="26" width="14.5" customWidth="1"/>
  </cols>
  <sheetData>
    <row r="1" spans="1:26" ht="15.75" customHeight="1">
      <c r="A1" s="4"/>
      <c r="B1" s="10" t="s">
        <v>14</v>
      </c>
      <c r="C1" s="10" t="s">
        <v>57</v>
      </c>
      <c r="D1" s="10" t="s">
        <v>58</v>
      </c>
      <c r="E1" s="23"/>
      <c r="F1" s="23"/>
      <c r="G1" s="23"/>
      <c r="H1" s="53"/>
      <c r="I1" s="3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52" t="s">
        <v>19</v>
      </c>
      <c r="B2" s="4">
        <v>1</v>
      </c>
      <c r="C2" s="4">
        <f>'fig 2j'!D2-'fig 2j'!C2</f>
        <v>-33.161677527297755</v>
      </c>
      <c r="D2" s="4">
        <f>'fig 2k'!D2-'fig 2k'!C2</f>
        <v>2.2942026491705718</v>
      </c>
      <c r="E2" s="23"/>
      <c r="F2" s="23"/>
      <c r="G2" s="23"/>
      <c r="H2" s="3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39"/>
      <c r="B3" s="4">
        <v>2</v>
      </c>
      <c r="C3" s="4">
        <f>'fig 2j'!D3-'fig 2j'!C3</f>
        <v>-18.181333508072854</v>
      </c>
      <c r="D3" s="4">
        <f>'fig 2k'!D3-'fig 2k'!C3</f>
        <v>-17.417845696339597</v>
      </c>
      <c r="E3" s="24"/>
      <c r="F3" s="24"/>
      <c r="G3" s="23"/>
      <c r="H3" s="1"/>
      <c r="I3" s="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39"/>
      <c r="B4" s="4">
        <v>3</v>
      </c>
      <c r="C4" s="4">
        <f>'fig 2j'!D4-'fig 2j'!C4</f>
        <v>-11.635719864241096</v>
      </c>
      <c r="D4" s="4">
        <f>'fig 2k'!D4-'fig 2k'!C4</f>
        <v>8.2954970669759405</v>
      </c>
      <c r="E4" s="24"/>
      <c r="F4" s="24"/>
      <c r="G4" s="23"/>
      <c r="H4" s="1"/>
      <c r="I4" s="1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39"/>
      <c r="B5" s="4">
        <v>4</v>
      </c>
      <c r="C5" s="4">
        <f>'fig 2j'!D5-'fig 2j'!C5</f>
        <v>-13.775885240345758</v>
      </c>
      <c r="D5" s="4">
        <f>'fig 2k'!D5-'fig 2k'!C5</f>
        <v>-12.676380879971838</v>
      </c>
      <c r="E5" s="24"/>
      <c r="F5" s="24"/>
      <c r="G5" s="23"/>
      <c r="H5" s="1"/>
      <c r="I5" s="1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39"/>
      <c r="B6" s="4">
        <v>5</v>
      </c>
      <c r="C6" s="4">
        <f>'fig 2j'!D6-'fig 2j'!C6</f>
        <v>11.106874758960657</v>
      </c>
      <c r="D6" s="4">
        <f>'fig 2k'!D6-'fig 2k'!C6</f>
        <v>9.3940947853110828</v>
      </c>
      <c r="E6" s="24"/>
      <c r="F6" s="24"/>
      <c r="G6" s="23"/>
      <c r="H6" s="1"/>
      <c r="I6" s="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39"/>
      <c r="B7" s="4">
        <v>6</v>
      </c>
      <c r="C7" s="4">
        <f>'fig 2j'!D7-'fig 2j'!C7</f>
        <v>-15.815701991144564</v>
      </c>
      <c r="D7" s="4">
        <f>'fig 2k'!D7-'fig 2k'!C7</f>
        <v>-9.0186946506587589</v>
      </c>
      <c r="E7" s="24"/>
      <c r="F7" s="24"/>
      <c r="G7" s="23"/>
      <c r="H7" s="1"/>
      <c r="I7" s="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39"/>
      <c r="B8" s="4">
        <v>7</v>
      </c>
      <c r="C8" s="4">
        <f>'fig 2j'!D8-'fig 2j'!C8</f>
        <v>3.4667559864961248</v>
      </c>
      <c r="D8" s="4">
        <f>'fig 2k'!D8-'fig 2k'!C8</f>
        <v>-7.7124271492085938</v>
      </c>
      <c r="E8" s="24"/>
      <c r="F8" s="24"/>
      <c r="G8" s="23"/>
      <c r="H8" s="1"/>
      <c r="I8" s="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39"/>
      <c r="B9" s="4">
        <v>8</v>
      </c>
      <c r="C9" s="4">
        <f>'fig 2j'!D9-'fig 2j'!C9</f>
        <v>-20.272019590832038</v>
      </c>
      <c r="D9" s="4">
        <f>'fig 2k'!D9-'fig 2k'!C9</f>
        <v>15.036272691598199</v>
      </c>
      <c r="E9" s="24"/>
      <c r="F9" s="24"/>
      <c r="G9" s="23"/>
      <c r="H9" s="23"/>
      <c r="I9" s="2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39"/>
      <c r="B10" s="4">
        <v>9</v>
      </c>
      <c r="C10" s="4">
        <f>'fig 2j'!D10-'fig 2j'!C10</f>
        <v>17.202088594918209</v>
      </c>
      <c r="D10" s="4">
        <f>'fig 2k'!D10-'fig 2k'!C10</f>
        <v>29.006897983060938</v>
      </c>
      <c r="E10" s="24"/>
      <c r="F10" s="24"/>
      <c r="G10" s="23"/>
      <c r="H10" s="23"/>
      <c r="I10" s="2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39"/>
      <c r="B11" s="4">
        <v>10</v>
      </c>
      <c r="C11" s="4">
        <f>'fig 2j'!D11-'fig 2j'!C11</f>
        <v>-0.30717952884678823</v>
      </c>
      <c r="D11" s="4">
        <f>'fig 2k'!D11-'fig 2k'!C11</f>
        <v>-6.2036180339810301</v>
      </c>
      <c r="E11" s="24"/>
      <c r="F11" s="24"/>
      <c r="G11" s="23"/>
      <c r="H11" s="23"/>
      <c r="I11" s="2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4"/>
      <c r="B12" s="4"/>
      <c r="C12" s="4"/>
      <c r="D12" s="4"/>
      <c r="E12" s="24"/>
      <c r="F12" s="24"/>
      <c r="G12" s="23"/>
      <c r="H12" s="23"/>
      <c r="I12" s="2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52" t="s">
        <v>18</v>
      </c>
      <c r="B13" s="4">
        <v>1</v>
      </c>
      <c r="C13" s="4">
        <f>'fig 2j'!D13-'fig 2j'!C13</f>
        <v>-36.748165230018344</v>
      </c>
      <c r="D13" s="4">
        <f>'fig 2k'!D13-'fig 2k'!C13</f>
        <v>-56.15588794208891</v>
      </c>
      <c r="E13" s="24"/>
      <c r="F13" s="24"/>
      <c r="G13" s="23"/>
      <c r="H13" s="23"/>
      <c r="I13" s="2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39"/>
      <c r="B14" s="4">
        <v>2</v>
      </c>
      <c r="C14" s="4">
        <f>'fig 2j'!D14-'fig 2j'!C14</f>
        <v>-51.934886775618288</v>
      </c>
      <c r="D14" s="4">
        <f>'fig 2k'!D14-'fig 2k'!C14</f>
        <v>-49.312028081787858</v>
      </c>
      <c r="E14" s="4"/>
      <c r="F14" s="4"/>
      <c r="G14" s="2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39"/>
      <c r="B15" s="4">
        <v>3</v>
      </c>
      <c r="C15" s="4">
        <f>'fig 2j'!D15-'fig 2j'!C15</f>
        <v>-12.094440280477706</v>
      </c>
      <c r="D15" s="4">
        <f>'fig 2k'!D15-'fig 2k'!C15</f>
        <v>-1.2938075913000944</v>
      </c>
      <c r="E15" s="25"/>
      <c r="F15" s="25"/>
      <c r="G15" s="25"/>
      <c r="H15" s="25"/>
      <c r="I15" s="2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39"/>
      <c r="B16" s="4">
        <v>4</v>
      </c>
      <c r="C16" s="4">
        <f>'fig 2j'!D16-'fig 2j'!C16</f>
        <v>-53.485464463894466</v>
      </c>
      <c r="D16" s="4">
        <f>'fig 2k'!D16-'fig 2k'!C16</f>
        <v>-50.579413724510303</v>
      </c>
      <c r="E16" s="1"/>
      <c r="F16" s="1"/>
      <c r="G16" s="3"/>
      <c r="H16" s="1"/>
      <c r="I16" s="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9"/>
      <c r="B17" s="4">
        <v>5</v>
      </c>
      <c r="C17" s="4">
        <f>'fig 2j'!D17-'fig 2j'!C17</f>
        <v>-4.33988957902001</v>
      </c>
      <c r="D17" s="4">
        <f>'fig 2k'!D17-'fig 2k'!C17</f>
        <v>-17.244651483781894</v>
      </c>
      <c r="E17" s="1"/>
      <c r="F17" s="1"/>
      <c r="G17" s="3"/>
      <c r="H17" s="1"/>
      <c r="I17" s="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39"/>
      <c r="B18" s="4">
        <v>6</v>
      </c>
      <c r="C18" s="4">
        <f>'fig 2j'!D18-'fig 2j'!C18</f>
        <v>10.434968623984602</v>
      </c>
      <c r="D18" s="4">
        <f>'fig 2k'!D18-'fig 2k'!C18</f>
        <v>-4.6330617579284734</v>
      </c>
      <c r="E18" s="1"/>
      <c r="F18" s="1"/>
      <c r="G18" s="3"/>
      <c r="H18" s="1"/>
      <c r="I18" s="2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39"/>
      <c r="B19" s="4">
        <v>7</v>
      </c>
      <c r="C19" s="4">
        <f>'fig 2j'!D19-'fig 2j'!C19</f>
        <v>-22.157854122022897</v>
      </c>
      <c r="D19" s="4">
        <f>'fig 2k'!D19-'fig 2k'!C19</f>
        <v>-28.030242603106892</v>
      </c>
      <c r="E19" s="23"/>
      <c r="F19" s="23"/>
      <c r="G19" s="38"/>
      <c r="H19" s="39"/>
      <c r="I19" s="3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8" t="s">
        <v>11</v>
      </c>
      <c r="B20" s="39"/>
      <c r="C20" s="39"/>
      <c r="D20" s="3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52" t="s">
        <v>53</v>
      </c>
      <c r="B21" s="4" t="s">
        <v>12</v>
      </c>
      <c r="C21" s="4">
        <f t="shared" ref="C21:D21" si="0">ROUND(AVERAGE(C13:C19),2)</f>
        <v>-24.33</v>
      </c>
      <c r="D21" s="4">
        <f t="shared" si="0"/>
        <v>-29.61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39"/>
      <c r="B22" s="4" t="s">
        <v>52</v>
      </c>
      <c r="C22" s="4">
        <f t="shared" ref="C22:D22" si="1">ROUND(STDEV(C13:C19)/SQRT(7),2)</f>
        <v>9.17</v>
      </c>
      <c r="D22" s="4">
        <f t="shared" si="1"/>
        <v>8.61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52" t="s">
        <v>19</v>
      </c>
      <c r="B23" s="4" t="s">
        <v>12</v>
      </c>
      <c r="C23" s="4">
        <f t="shared" ref="C23:D23" si="2">ROUND(AVERAGE(C2:C11),2)</f>
        <v>-8.14</v>
      </c>
      <c r="D23" s="4">
        <f t="shared" si="2"/>
        <v>1.1000000000000001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39"/>
      <c r="B24" s="4" t="s">
        <v>52</v>
      </c>
      <c r="C24" s="4">
        <f t="shared" ref="C24:D24" si="3">ROUND(STDEV(C2:C11)/SQRT(10),2)</f>
        <v>4.93</v>
      </c>
      <c r="D24" s="4">
        <f t="shared" si="3"/>
        <v>4.55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 t="s">
        <v>60</v>
      </c>
      <c r="C26" s="4">
        <f>TTEST(C2:C11,C13:C19,1,2)</f>
        <v>5.6469211292704144E-2</v>
      </c>
      <c r="D26" s="4">
        <f>TTEST(D13:D19,D2:D11,1,2)</f>
        <v>1.8933589383529606E-3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21:A22"/>
    <mergeCell ref="A23:A24"/>
    <mergeCell ref="H1:I1"/>
    <mergeCell ref="A2:A11"/>
    <mergeCell ref="A13:A19"/>
    <mergeCell ref="G19:I19"/>
    <mergeCell ref="A20:D2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6640625" defaultRowHeight="15" customHeight="1"/>
  <cols>
    <col min="1" max="1" width="4.33203125" customWidth="1"/>
    <col min="2" max="2" width="9.83203125" customWidth="1"/>
    <col min="3" max="4" width="14.5" customWidth="1"/>
    <col min="5" max="5" width="10.83203125" customWidth="1"/>
    <col min="6" max="26" width="14.5" customWidth="1"/>
  </cols>
  <sheetData>
    <row r="1" spans="1:8" ht="15.75" customHeight="1">
      <c r="A1" s="4"/>
      <c r="B1" s="43" t="s">
        <v>18</v>
      </c>
      <c r="C1" s="39"/>
      <c r="D1" s="39"/>
      <c r="E1" s="43" t="s">
        <v>19</v>
      </c>
      <c r="F1" s="39"/>
      <c r="G1" s="39"/>
    </row>
    <row r="2" spans="1:8" ht="15.75" customHeight="1">
      <c r="A2" s="4"/>
      <c r="B2" s="4"/>
      <c r="C2" s="14" t="s">
        <v>20</v>
      </c>
      <c r="D2" s="14" t="s">
        <v>21</v>
      </c>
      <c r="E2" s="4"/>
      <c r="F2" s="14" t="s">
        <v>20</v>
      </c>
      <c r="G2" s="14" t="s">
        <v>21</v>
      </c>
    </row>
    <row r="3" spans="1:8" ht="15.75" customHeight="1">
      <c r="A3" s="44" t="s">
        <v>22</v>
      </c>
      <c r="B3" s="15" t="s">
        <v>0</v>
      </c>
      <c r="C3" s="1">
        <v>54.069003285870799</v>
      </c>
      <c r="D3" s="1">
        <v>77.104377104377093</v>
      </c>
      <c r="E3" s="15" t="s">
        <v>0</v>
      </c>
      <c r="F3" s="4">
        <v>64.081402979964196</v>
      </c>
      <c r="G3" s="4">
        <v>71.563342318059298</v>
      </c>
    </row>
    <row r="4" spans="1:8" ht="15.75" customHeight="1">
      <c r="A4" s="39"/>
      <c r="B4" s="15" t="s">
        <v>2</v>
      </c>
      <c r="C4" s="1">
        <v>68.814866553839195</v>
      </c>
      <c r="D4" s="1">
        <v>85.485854858548606</v>
      </c>
      <c r="E4" s="15" t="s">
        <v>2</v>
      </c>
      <c r="F4" s="4">
        <v>56.753993820753898</v>
      </c>
      <c r="G4" s="4">
        <v>56.773357903029797</v>
      </c>
    </row>
    <row r="5" spans="1:8" ht="15.75" customHeight="1">
      <c r="A5" s="39"/>
      <c r="B5" s="15" t="s">
        <v>3</v>
      </c>
      <c r="C5" s="1">
        <v>74.6460004805989</v>
      </c>
      <c r="D5" s="1">
        <v>76.998769987699902</v>
      </c>
      <c r="E5" s="15" t="s">
        <v>3</v>
      </c>
      <c r="F5" s="4">
        <v>62.8760578457562</v>
      </c>
      <c r="G5" s="4">
        <v>60.916442048517503</v>
      </c>
    </row>
    <row r="6" spans="1:8" ht="15.75" customHeight="1">
      <c r="A6" s="39"/>
      <c r="B6" s="15" t="s">
        <v>4</v>
      </c>
      <c r="C6" s="1">
        <v>58.5686920542487</v>
      </c>
      <c r="D6" s="1">
        <v>77.661767467800402</v>
      </c>
      <c r="E6" s="15" t="s">
        <v>4</v>
      </c>
      <c r="F6" s="4">
        <v>70.7912457912458</v>
      </c>
      <c r="G6" s="4">
        <v>79.882154882154893</v>
      </c>
    </row>
    <row r="7" spans="1:8" ht="15.75" customHeight="1">
      <c r="A7" s="39"/>
      <c r="B7" s="15" t="s">
        <v>5</v>
      </c>
      <c r="C7" s="1">
        <v>79.889152810767996</v>
      </c>
      <c r="D7" s="1">
        <v>85.040431266846397</v>
      </c>
      <c r="E7" s="15" t="s">
        <v>5</v>
      </c>
      <c r="F7" s="4">
        <v>59.595959595959599</v>
      </c>
      <c r="G7" s="4">
        <v>51.767676767676797</v>
      </c>
    </row>
    <row r="8" spans="1:8" ht="15.75" customHeight="1">
      <c r="A8" s="39"/>
      <c r="B8" s="15" t="s">
        <v>6</v>
      </c>
      <c r="C8" s="1">
        <v>54.9302399492666</v>
      </c>
      <c r="D8" s="1">
        <v>60.375897622982599</v>
      </c>
      <c r="E8" s="15" t="s">
        <v>6</v>
      </c>
      <c r="F8" s="4">
        <v>67.171717171717205</v>
      </c>
      <c r="G8" s="4">
        <v>71.885521885521896</v>
      </c>
    </row>
    <row r="9" spans="1:8" ht="15.75" customHeight="1">
      <c r="A9" s="39"/>
      <c r="B9" s="15" t="s">
        <v>7</v>
      </c>
      <c r="C9" s="1">
        <v>66.6666666666667</v>
      </c>
      <c r="D9" s="1">
        <v>76.936026936027005</v>
      </c>
      <c r="E9" s="15" t="s">
        <v>7</v>
      </c>
      <c r="F9" s="4">
        <v>72.2222222222222</v>
      </c>
      <c r="G9" s="4">
        <v>73.905723905723903</v>
      </c>
    </row>
    <row r="10" spans="1:8" ht="15.75" customHeight="1">
      <c r="A10" s="39"/>
      <c r="B10" s="2"/>
      <c r="C10" s="1"/>
      <c r="D10" s="1"/>
      <c r="E10" s="15" t="s">
        <v>8</v>
      </c>
      <c r="F10" s="4">
        <v>75.771971496437104</v>
      </c>
      <c r="G10" s="4">
        <v>66.543191353968894</v>
      </c>
    </row>
    <row r="11" spans="1:8" ht="15.75" customHeight="1">
      <c r="A11" s="39"/>
      <c r="B11" s="2"/>
      <c r="C11" s="1"/>
      <c r="D11" s="1"/>
      <c r="E11" s="15" t="s">
        <v>9</v>
      </c>
      <c r="F11" s="4">
        <v>79.097387173396697</v>
      </c>
      <c r="G11" s="4">
        <v>65.157891235964996</v>
      </c>
    </row>
    <row r="12" spans="1:8" ht="15.75" customHeight="1">
      <c r="A12" s="39"/>
      <c r="B12" s="2"/>
      <c r="C12" s="1"/>
      <c r="D12" s="1"/>
      <c r="E12" s="15" t="s">
        <v>10</v>
      </c>
      <c r="F12" s="4">
        <v>76.262626262626299</v>
      </c>
      <c r="G12" s="4">
        <v>75.168350168350202</v>
      </c>
    </row>
    <row r="13" spans="1:8" ht="15.75" customHeight="1"/>
    <row r="14" spans="1:8" ht="15.75" customHeight="1">
      <c r="A14" s="40" t="s">
        <v>11</v>
      </c>
      <c r="B14" s="36"/>
      <c r="C14" s="36"/>
      <c r="D14" s="36"/>
      <c r="E14" s="36"/>
      <c r="F14" s="36"/>
      <c r="G14" s="37"/>
    </row>
    <row r="15" spans="1:8" ht="15.75" customHeight="1">
      <c r="A15" s="15"/>
      <c r="B15" s="15" t="s">
        <v>15</v>
      </c>
      <c r="C15" s="2">
        <f t="shared" ref="C15:D15" si="0">ROUND(AVERAGE(C3:C12),2)</f>
        <v>65.37</v>
      </c>
      <c r="D15" s="2">
        <f t="shared" si="0"/>
        <v>77.09</v>
      </c>
      <c r="E15" s="4"/>
      <c r="F15" s="2">
        <f t="shared" ref="F15:G15" si="1">ROUND(AVERAGE(F3:F12),2)</f>
        <v>68.459999999999994</v>
      </c>
      <c r="G15" s="2">
        <f t="shared" si="1"/>
        <v>67.36</v>
      </c>
      <c r="H15" s="4"/>
    </row>
    <row r="16" spans="1:8" ht="15.75" customHeight="1">
      <c r="A16" s="15"/>
      <c r="B16" s="15" t="s">
        <v>23</v>
      </c>
      <c r="C16" s="2">
        <f t="shared" ref="C16:D16" si="2">ROUND(STDEV(C3:C12)/SQRT(7),2)</f>
        <v>3.76</v>
      </c>
      <c r="D16" s="2">
        <f t="shared" si="2"/>
        <v>3.14</v>
      </c>
      <c r="E16" s="4"/>
      <c r="F16" s="2">
        <f>ROUND(STDEV(F4:F13)/SQRT(10),2)</f>
        <v>2.48</v>
      </c>
      <c r="G16" s="2">
        <f>ROUND(STDEV(G3:G12)/SQRT(10),2)</f>
        <v>2.79</v>
      </c>
      <c r="H16" s="4"/>
    </row>
    <row r="17" spans="1:8" ht="15.75" customHeight="1">
      <c r="A17" s="15"/>
      <c r="B17" s="15" t="s">
        <v>13</v>
      </c>
      <c r="C17" s="2">
        <f>ROUND(TTEST(C3:C12,D3:D12,2,1),3)</f>
        <v>8.0000000000000002E-3</v>
      </c>
      <c r="D17" s="4"/>
      <c r="E17" s="4"/>
      <c r="F17" s="4">
        <v>0.65</v>
      </c>
      <c r="G17" s="4"/>
      <c r="H17" s="4"/>
    </row>
    <row r="18" spans="1:8" ht="15.75" customHeight="1">
      <c r="A18" s="2"/>
      <c r="B18" s="45" t="s">
        <v>24</v>
      </c>
      <c r="C18" s="39"/>
      <c r="D18" s="39"/>
      <c r="E18" s="4"/>
      <c r="F18" s="4"/>
      <c r="G18" s="4"/>
      <c r="H18" s="4"/>
    </row>
    <row r="19" spans="1:8" ht="15.75" customHeight="1">
      <c r="A19" s="4"/>
      <c r="B19" s="4"/>
      <c r="C19" s="4"/>
      <c r="D19" s="4"/>
      <c r="E19" s="4"/>
      <c r="F19" s="4"/>
      <c r="G19" s="4"/>
      <c r="H19" s="4"/>
    </row>
    <row r="20" spans="1:8" ht="15.75" customHeight="1">
      <c r="A20" s="4"/>
      <c r="B20" s="4"/>
      <c r="C20" s="4"/>
      <c r="D20" s="4"/>
      <c r="E20" s="4"/>
      <c r="F20" s="4"/>
      <c r="G20" s="4"/>
      <c r="H20" s="4"/>
    </row>
    <row r="21" spans="1:8" ht="15.75" customHeight="1"/>
    <row r="22" spans="1:8" ht="15.75" customHeight="1"/>
    <row r="23" spans="1:8" ht="15.75" customHeight="1"/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D1"/>
    <mergeCell ref="E1:G1"/>
    <mergeCell ref="A3:A12"/>
    <mergeCell ref="A14:G14"/>
    <mergeCell ref="B18:D1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workbookViewId="0"/>
  </sheetViews>
  <sheetFormatPr defaultColWidth="12.6640625" defaultRowHeight="15" customHeight="1"/>
  <cols>
    <col min="2" max="2" width="10.6640625" customWidth="1"/>
    <col min="6" max="6" width="10.6640625" customWidth="1"/>
  </cols>
  <sheetData>
    <row r="1" spans="1:9" ht="15" customHeight="1">
      <c r="A1" s="4"/>
      <c r="B1" s="43" t="s">
        <v>18</v>
      </c>
      <c r="C1" s="39"/>
      <c r="D1" s="39"/>
      <c r="E1" s="39"/>
      <c r="F1" s="43" t="s">
        <v>19</v>
      </c>
      <c r="G1" s="39"/>
      <c r="H1" s="39"/>
      <c r="I1" s="39"/>
    </row>
    <row r="2" spans="1:9" ht="15" customHeight="1">
      <c r="A2" s="4"/>
      <c r="B2" s="4"/>
      <c r="C2" s="14" t="s">
        <v>20</v>
      </c>
      <c r="D2" s="14" t="s">
        <v>21</v>
      </c>
      <c r="E2" s="14" t="s">
        <v>25</v>
      </c>
      <c r="F2" s="4"/>
      <c r="G2" s="14" t="s">
        <v>20</v>
      </c>
      <c r="H2" s="14" t="s">
        <v>21</v>
      </c>
      <c r="I2" s="10" t="s">
        <v>25</v>
      </c>
    </row>
    <row r="3" spans="1:9" ht="15" customHeight="1">
      <c r="A3" s="44" t="s">
        <v>22</v>
      </c>
      <c r="B3" s="15" t="s">
        <v>0</v>
      </c>
      <c r="C3" s="1">
        <v>54.069003285870799</v>
      </c>
      <c r="D3" s="1">
        <v>77.104377104377093</v>
      </c>
      <c r="E3" s="1">
        <f t="shared" ref="E3:E9" si="0">D3-C3</f>
        <v>23.035373818506294</v>
      </c>
      <c r="F3" s="15" t="s">
        <v>0</v>
      </c>
      <c r="G3" s="4">
        <v>64.081402979964196</v>
      </c>
      <c r="H3" s="4">
        <v>71.563342318059298</v>
      </c>
      <c r="I3" s="4">
        <f t="shared" ref="I3:I12" si="1">H3-G3</f>
        <v>7.4819393380951027</v>
      </c>
    </row>
    <row r="4" spans="1:9" ht="15" customHeight="1">
      <c r="A4" s="39"/>
      <c r="B4" s="15" t="s">
        <v>2</v>
      </c>
      <c r="C4" s="1">
        <v>68.814866553839195</v>
      </c>
      <c r="D4" s="1">
        <v>85.485854858548606</v>
      </c>
      <c r="E4" s="1">
        <f t="shared" si="0"/>
        <v>16.670988304709411</v>
      </c>
      <c r="F4" s="15" t="s">
        <v>2</v>
      </c>
      <c r="G4" s="4">
        <v>56.753993820753898</v>
      </c>
      <c r="H4" s="4">
        <v>56.773357903029797</v>
      </c>
      <c r="I4" s="4">
        <f t="shared" si="1"/>
        <v>1.9364082275899364E-2</v>
      </c>
    </row>
    <row r="5" spans="1:9" ht="15" customHeight="1">
      <c r="A5" s="39"/>
      <c r="B5" s="15" t="s">
        <v>3</v>
      </c>
      <c r="C5" s="1">
        <v>74.6460004805989</v>
      </c>
      <c r="D5" s="1">
        <v>76.998769987699902</v>
      </c>
      <c r="E5" s="1">
        <f t="shared" si="0"/>
        <v>2.3527695071010015</v>
      </c>
      <c r="F5" s="15" t="s">
        <v>3</v>
      </c>
      <c r="G5" s="4">
        <v>62.8760578457562</v>
      </c>
      <c r="H5" s="4">
        <v>60.916442048517503</v>
      </c>
      <c r="I5" s="4">
        <f t="shared" si="1"/>
        <v>-1.9596157972386976</v>
      </c>
    </row>
    <row r="6" spans="1:9" ht="15" customHeight="1">
      <c r="A6" s="39"/>
      <c r="B6" s="15" t="s">
        <v>4</v>
      </c>
      <c r="C6" s="1">
        <v>58.5686920542487</v>
      </c>
      <c r="D6" s="1">
        <v>77.661767467800402</v>
      </c>
      <c r="E6" s="1">
        <f t="shared" si="0"/>
        <v>19.093075413551702</v>
      </c>
      <c r="F6" s="15" t="s">
        <v>4</v>
      </c>
      <c r="G6" s="4">
        <v>70.7912457912458</v>
      </c>
      <c r="H6" s="4">
        <v>79.882154882154893</v>
      </c>
      <c r="I6" s="4">
        <f t="shared" si="1"/>
        <v>9.0909090909090935</v>
      </c>
    </row>
    <row r="7" spans="1:9" ht="15" customHeight="1">
      <c r="A7" s="39"/>
      <c r="B7" s="15" t="s">
        <v>5</v>
      </c>
      <c r="C7" s="1">
        <v>79.889152810767996</v>
      </c>
      <c r="D7" s="1">
        <v>85.040431266846397</v>
      </c>
      <c r="E7" s="1">
        <f t="shared" si="0"/>
        <v>5.1512784560784013</v>
      </c>
      <c r="F7" s="15" t="s">
        <v>5</v>
      </c>
      <c r="G7" s="4">
        <v>59.595959595959599</v>
      </c>
      <c r="H7" s="4">
        <v>51.767676767676797</v>
      </c>
      <c r="I7" s="4">
        <f t="shared" si="1"/>
        <v>-7.8282828282828021</v>
      </c>
    </row>
    <row r="8" spans="1:9" ht="15" customHeight="1">
      <c r="A8" s="39"/>
      <c r="B8" s="15" t="s">
        <v>6</v>
      </c>
      <c r="C8" s="1">
        <v>54.9302399492666</v>
      </c>
      <c r="D8" s="1">
        <v>60.375897622982599</v>
      </c>
      <c r="E8" s="1">
        <f t="shared" si="0"/>
        <v>5.4456576737159992</v>
      </c>
      <c r="F8" s="15" t="s">
        <v>6</v>
      </c>
      <c r="G8" s="4">
        <v>67.171717171717205</v>
      </c>
      <c r="H8" s="4">
        <v>71.885521885521896</v>
      </c>
      <c r="I8" s="4">
        <f t="shared" si="1"/>
        <v>4.7138047138046915</v>
      </c>
    </row>
    <row r="9" spans="1:9" ht="15" customHeight="1">
      <c r="A9" s="39"/>
      <c r="B9" s="15" t="s">
        <v>7</v>
      </c>
      <c r="C9" s="1">
        <v>66.6666666666667</v>
      </c>
      <c r="D9" s="1">
        <v>76.936026936027005</v>
      </c>
      <c r="E9" s="1">
        <f t="shared" si="0"/>
        <v>10.269360269360305</v>
      </c>
      <c r="F9" s="15" t="s">
        <v>7</v>
      </c>
      <c r="G9" s="4">
        <v>72.2222222222222</v>
      </c>
      <c r="H9" s="4">
        <v>73.905723905723903</v>
      </c>
      <c r="I9" s="4">
        <f t="shared" si="1"/>
        <v>1.6835016835017029</v>
      </c>
    </row>
    <row r="10" spans="1:9" ht="15" customHeight="1">
      <c r="A10" s="39"/>
      <c r="B10" s="2"/>
      <c r="C10" s="1"/>
      <c r="D10" s="1"/>
      <c r="E10" s="1"/>
      <c r="F10" s="15" t="s">
        <v>8</v>
      </c>
      <c r="G10" s="4">
        <v>75.771971496437104</v>
      </c>
      <c r="H10" s="4">
        <v>66.543191353968894</v>
      </c>
      <c r="I10" s="4">
        <f t="shared" si="1"/>
        <v>-9.2287801424682101</v>
      </c>
    </row>
    <row r="11" spans="1:9" ht="15" customHeight="1">
      <c r="A11" s="39"/>
      <c r="B11" s="2"/>
      <c r="C11" s="1"/>
      <c r="D11" s="1"/>
      <c r="E11" s="1"/>
      <c r="F11" s="15" t="s">
        <v>9</v>
      </c>
      <c r="G11" s="4">
        <v>79.097387173396697</v>
      </c>
      <c r="H11" s="4">
        <v>65.157891235964996</v>
      </c>
      <c r="I11" s="4">
        <f t="shared" si="1"/>
        <v>-13.939495937431701</v>
      </c>
    </row>
    <row r="12" spans="1:9" ht="15" customHeight="1">
      <c r="A12" s="39"/>
      <c r="B12" s="2"/>
      <c r="C12" s="1"/>
      <c r="D12" s="1"/>
      <c r="E12" s="1"/>
      <c r="F12" s="15" t="s">
        <v>10</v>
      </c>
      <c r="G12" s="4">
        <v>76.262626262626299</v>
      </c>
      <c r="H12" s="4">
        <v>75.168350168350202</v>
      </c>
      <c r="I12" s="4">
        <f t="shared" si="1"/>
        <v>-1.094276094276097</v>
      </c>
    </row>
    <row r="13" spans="1:9" ht="15" customHeight="1">
      <c r="I13" s="4"/>
    </row>
    <row r="14" spans="1:9" ht="15" customHeight="1">
      <c r="A14" s="40" t="s">
        <v>11</v>
      </c>
      <c r="B14" s="36"/>
      <c r="C14" s="36"/>
      <c r="D14" s="36"/>
      <c r="E14" s="36"/>
      <c r="F14" s="36"/>
      <c r="G14" s="36"/>
      <c r="H14" s="36"/>
      <c r="I14" s="37"/>
    </row>
    <row r="15" spans="1:9" ht="15" customHeight="1">
      <c r="A15" s="15"/>
      <c r="B15" s="15" t="s">
        <v>15</v>
      </c>
      <c r="C15" s="2"/>
      <c r="D15" s="2"/>
      <c r="E15" s="2">
        <f>ROUND(AVERAGE(E3:E9),2)</f>
        <v>11.72</v>
      </c>
      <c r="F15" s="4"/>
      <c r="G15" s="2"/>
      <c r="H15" s="2"/>
      <c r="I15" s="4">
        <f>ROUND(AVERAGE(I3:I12),2)</f>
        <v>-1.1100000000000001</v>
      </c>
    </row>
    <row r="16" spans="1:9" ht="15" customHeight="1">
      <c r="A16" s="15"/>
      <c r="B16" s="15" t="s">
        <v>23</v>
      </c>
      <c r="C16" s="2"/>
      <c r="D16" s="2"/>
      <c r="E16" s="2">
        <f>ROUND(STDEV(E3:E9)/SQRT(7),2)</f>
        <v>3.01</v>
      </c>
      <c r="F16" s="4"/>
      <c r="G16" s="2"/>
      <c r="H16" s="2"/>
      <c r="I16" s="4">
        <f>ROUND(STDEV(I3:I12)/SQRT(10),2)</f>
        <v>2.35</v>
      </c>
    </row>
    <row r="17" spans="1:9" ht="15" customHeight="1">
      <c r="A17" s="15"/>
      <c r="B17" s="15" t="s">
        <v>13</v>
      </c>
      <c r="C17" s="2"/>
      <c r="D17" s="4"/>
      <c r="E17" s="4"/>
      <c r="F17" s="4"/>
      <c r="G17" s="4"/>
      <c r="H17" s="4"/>
      <c r="I17" s="4"/>
    </row>
    <row r="18" spans="1:9" ht="15" customHeight="1">
      <c r="A18" s="2"/>
      <c r="B18" s="45" t="s">
        <v>26</v>
      </c>
      <c r="C18" s="39"/>
      <c r="D18" s="39"/>
      <c r="E18" s="2">
        <v>4.0000000000000001E-3</v>
      </c>
      <c r="F18" s="4"/>
      <c r="G18" s="4"/>
      <c r="H18" s="4"/>
      <c r="I18" s="4"/>
    </row>
    <row r="19" spans="1:9" ht="15" customHeight="1">
      <c r="I19" s="4"/>
    </row>
    <row r="20" spans="1:9" ht="15" customHeight="1">
      <c r="I20" s="4"/>
    </row>
    <row r="21" spans="1:9" ht="15" customHeight="1">
      <c r="I21" s="4"/>
    </row>
    <row r="22" spans="1:9" ht="15" customHeight="1">
      <c r="I22" s="4"/>
    </row>
    <row r="23" spans="1:9" ht="15" customHeight="1">
      <c r="I23" s="4"/>
    </row>
    <row r="24" spans="1:9" ht="15" customHeight="1">
      <c r="I24" s="4"/>
    </row>
    <row r="25" spans="1:9" ht="15" customHeight="1">
      <c r="I25" s="4"/>
    </row>
    <row r="26" spans="1:9" ht="15" customHeight="1">
      <c r="I26" s="4"/>
    </row>
    <row r="27" spans="1:9" ht="15" customHeight="1">
      <c r="I27" s="4"/>
    </row>
    <row r="28" spans="1:9" ht="15" customHeight="1">
      <c r="I28" s="4"/>
    </row>
    <row r="29" spans="1:9" ht="15" customHeight="1">
      <c r="I29" s="4"/>
    </row>
    <row r="30" spans="1:9" ht="15" customHeight="1">
      <c r="I30" s="4"/>
    </row>
    <row r="31" spans="1:9" ht="15" customHeight="1">
      <c r="I31" s="4"/>
    </row>
    <row r="32" spans="1:9" ht="15" customHeight="1">
      <c r="I32" s="4"/>
    </row>
    <row r="33" spans="9:9" ht="15" customHeight="1">
      <c r="I33" s="4"/>
    </row>
    <row r="34" spans="9:9" ht="15" customHeight="1">
      <c r="I34" s="4"/>
    </row>
    <row r="35" spans="9:9" ht="15" customHeight="1">
      <c r="I35" s="4"/>
    </row>
    <row r="36" spans="9:9" ht="15" customHeight="1">
      <c r="I36" s="4"/>
    </row>
    <row r="37" spans="9:9" ht="15" customHeight="1">
      <c r="I37" s="4"/>
    </row>
    <row r="38" spans="9:9" ht="15" customHeight="1">
      <c r="I38" s="4"/>
    </row>
    <row r="39" spans="9:9" ht="15" customHeight="1">
      <c r="I39" s="4"/>
    </row>
    <row r="40" spans="9:9" ht="15" customHeight="1">
      <c r="I40" s="4"/>
    </row>
    <row r="41" spans="9:9" ht="15" customHeight="1">
      <c r="I41" s="4"/>
    </row>
    <row r="42" spans="9:9" ht="15" customHeight="1">
      <c r="I42" s="4"/>
    </row>
    <row r="43" spans="9:9" ht="15" customHeight="1">
      <c r="I43" s="4"/>
    </row>
    <row r="44" spans="9:9" ht="15" customHeight="1">
      <c r="I44" s="4"/>
    </row>
    <row r="45" spans="9:9" ht="15" customHeight="1">
      <c r="I45" s="4"/>
    </row>
    <row r="46" spans="9:9" ht="15" customHeight="1">
      <c r="I46" s="4"/>
    </row>
    <row r="47" spans="9:9" ht="15" customHeight="1">
      <c r="I47" s="4"/>
    </row>
    <row r="48" spans="9:9" ht="15" customHeight="1">
      <c r="I48" s="4"/>
    </row>
    <row r="49" spans="9:9" ht="15" customHeight="1">
      <c r="I49" s="4"/>
    </row>
    <row r="50" spans="9:9" ht="15" customHeight="1">
      <c r="I50" s="4"/>
    </row>
    <row r="51" spans="9:9" ht="12.3">
      <c r="I51" s="4"/>
    </row>
    <row r="52" spans="9:9" ht="12.3">
      <c r="I52" s="4"/>
    </row>
    <row r="53" spans="9:9" ht="12.3">
      <c r="I53" s="4"/>
    </row>
    <row r="54" spans="9:9" ht="12.3">
      <c r="I54" s="4"/>
    </row>
    <row r="55" spans="9:9" ht="12.3">
      <c r="I55" s="4"/>
    </row>
    <row r="56" spans="9:9" ht="12.3">
      <c r="I56" s="4"/>
    </row>
    <row r="57" spans="9:9" ht="12.3">
      <c r="I57" s="4"/>
    </row>
    <row r="58" spans="9:9" ht="12.3">
      <c r="I58" s="4"/>
    </row>
    <row r="59" spans="9:9" ht="12.3">
      <c r="I59" s="4"/>
    </row>
    <row r="60" spans="9:9" ht="12.3">
      <c r="I60" s="4"/>
    </row>
    <row r="61" spans="9:9" ht="12.3">
      <c r="I61" s="4"/>
    </row>
    <row r="62" spans="9:9" ht="12.3">
      <c r="I62" s="4"/>
    </row>
    <row r="63" spans="9:9" ht="12.3">
      <c r="I63" s="4"/>
    </row>
    <row r="64" spans="9:9" ht="12.3">
      <c r="I64" s="4"/>
    </row>
    <row r="65" spans="9:9" ht="12.3">
      <c r="I65" s="4"/>
    </row>
    <row r="66" spans="9:9" ht="12.3">
      <c r="I66" s="4"/>
    </row>
    <row r="67" spans="9:9" ht="12.3">
      <c r="I67" s="4"/>
    </row>
    <row r="68" spans="9:9" ht="12.3">
      <c r="I68" s="4"/>
    </row>
    <row r="69" spans="9:9" ht="12.3">
      <c r="I69" s="4"/>
    </row>
    <row r="70" spans="9:9" ht="12.3">
      <c r="I70" s="4"/>
    </row>
    <row r="71" spans="9:9" ht="12.3">
      <c r="I71" s="4"/>
    </row>
    <row r="72" spans="9:9" ht="12.3">
      <c r="I72" s="4"/>
    </row>
    <row r="73" spans="9:9" ht="12.3">
      <c r="I73" s="4"/>
    </row>
    <row r="74" spans="9:9" ht="12.3">
      <c r="I74" s="4"/>
    </row>
    <row r="75" spans="9:9" ht="12.3">
      <c r="I75" s="4"/>
    </row>
    <row r="76" spans="9:9" ht="12.3">
      <c r="I76" s="4"/>
    </row>
    <row r="77" spans="9:9" ht="12.3">
      <c r="I77" s="4"/>
    </row>
    <row r="78" spans="9:9" ht="12.3">
      <c r="I78" s="4"/>
    </row>
    <row r="79" spans="9:9" ht="12.3">
      <c r="I79" s="4"/>
    </row>
    <row r="80" spans="9:9" ht="12.3">
      <c r="I80" s="4"/>
    </row>
    <row r="81" spans="9:9" ht="12.3">
      <c r="I81" s="4"/>
    </row>
    <row r="82" spans="9:9" ht="12.3">
      <c r="I82" s="4"/>
    </row>
    <row r="83" spans="9:9" ht="12.3">
      <c r="I83" s="4"/>
    </row>
    <row r="84" spans="9:9" ht="12.3">
      <c r="I84" s="4"/>
    </row>
    <row r="85" spans="9:9" ht="12.3">
      <c r="I85" s="4"/>
    </row>
    <row r="86" spans="9:9" ht="12.3">
      <c r="I86" s="4"/>
    </row>
    <row r="87" spans="9:9" ht="12.3">
      <c r="I87" s="4"/>
    </row>
    <row r="88" spans="9:9" ht="12.3">
      <c r="I88" s="4"/>
    </row>
    <row r="89" spans="9:9" ht="12.3">
      <c r="I89" s="4"/>
    </row>
    <row r="90" spans="9:9" ht="12.3">
      <c r="I90" s="4"/>
    </row>
    <row r="91" spans="9:9" ht="12.3">
      <c r="I91" s="4"/>
    </row>
    <row r="92" spans="9:9" ht="12.3">
      <c r="I92" s="4"/>
    </row>
    <row r="93" spans="9:9" ht="12.3">
      <c r="I93" s="4"/>
    </row>
    <row r="94" spans="9:9" ht="12.3">
      <c r="I94" s="4"/>
    </row>
    <row r="95" spans="9:9" ht="12.3">
      <c r="I95" s="4"/>
    </row>
    <row r="96" spans="9:9" ht="12.3">
      <c r="I96" s="4"/>
    </row>
    <row r="97" spans="9:9" ht="12.3">
      <c r="I97" s="4"/>
    </row>
    <row r="98" spans="9:9" ht="12.3">
      <c r="I98" s="4"/>
    </row>
    <row r="99" spans="9:9" ht="12.3">
      <c r="I99" s="4"/>
    </row>
    <row r="100" spans="9:9" ht="12.3">
      <c r="I100" s="4"/>
    </row>
    <row r="101" spans="9:9" ht="12.3">
      <c r="I101" s="4"/>
    </row>
    <row r="102" spans="9:9" ht="12.3">
      <c r="I102" s="4"/>
    </row>
    <row r="103" spans="9:9" ht="12.3">
      <c r="I103" s="4"/>
    </row>
    <row r="104" spans="9:9" ht="12.3">
      <c r="I104" s="4"/>
    </row>
    <row r="105" spans="9:9" ht="12.3">
      <c r="I105" s="4"/>
    </row>
    <row r="106" spans="9:9" ht="12.3">
      <c r="I106" s="4"/>
    </row>
    <row r="107" spans="9:9" ht="12.3">
      <c r="I107" s="4"/>
    </row>
    <row r="108" spans="9:9" ht="12.3">
      <c r="I108" s="4"/>
    </row>
    <row r="109" spans="9:9" ht="12.3">
      <c r="I109" s="4"/>
    </row>
    <row r="110" spans="9:9" ht="12.3">
      <c r="I110" s="4"/>
    </row>
    <row r="111" spans="9:9" ht="12.3">
      <c r="I111" s="4"/>
    </row>
    <row r="112" spans="9:9" ht="12.3">
      <c r="I112" s="4"/>
    </row>
    <row r="113" spans="9:9" ht="12.3">
      <c r="I113" s="4"/>
    </row>
    <row r="114" spans="9:9" ht="12.3">
      <c r="I114" s="4"/>
    </row>
    <row r="115" spans="9:9" ht="12.3">
      <c r="I115" s="4"/>
    </row>
    <row r="116" spans="9:9" ht="12.3">
      <c r="I116" s="4"/>
    </row>
    <row r="117" spans="9:9" ht="12.3">
      <c r="I117" s="4"/>
    </row>
    <row r="118" spans="9:9" ht="12.3">
      <c r="I118" s="4"/>
    </row>
    <row r="119" spans="9:9" ht="12.3">
      <c r="I119" s="4"/>
    </row>
    <row r="120" spans="9:9" ht="12.3">
      <c r="I120" s="4"/>
    </row>
    <row r="121" spans="9:9" ht="12.3">
      <c r="I121" s="4"/>
    </row>
    <row r="122" spans="9:9" ht="12.3">
      <c r="I122" s="4"/>
    </row>
    <row r="123" spans="9:9" ht="12.3">
      <c r="I123" s="4"/>
    </row>
    <row r="124" spans="9:9" ht="12.3">
      <c r="I124" s="4"/>
    </row>
    <row r="125" spans="9:9" ht="12.3">
      <c r="I125" s="4"/>
    </row>
    <row r="126" spans="9:9" ht="12.3">
      <c r="I126" s="4"/>
    </row>
    <row r="127" spans="9:9" ht="12.3">
      <c r="I127" s="4"/>
    </row>
    <row r="128" spans="9:9" ht="12.3">
      <c r="I128" s="4"/>
    </row>
    <row r="129" spans="9:9" ht="12.3">
      <c r="I129" s="4"/>
    </row>
    <row r="130" spans="9:9" ht="12.3">
      <c r="I130" s="4"/>
    </row>
    <row r="131" spans="9:9" ht="12.3">
      <c r="I131" s="4"/>
    </row>
    <row r="132" spans="9:9" ht="12.3">
      <c r="I132" s="4"/>
    </row>
    <row r="133" spans="9:9" ht="12.3">
      <c r="I133" s="4"/>
    </row>
    <row r="134" spans="9:9" ht="12.3">
      <c r="I134" s="4"/>
    </row>
    <row r="135" spans="9:9" ht="12.3">
      <c r="I135" s="4"/>
    </row>
    <row r="136" spans="9:9" ht="12.3">
      <c r="I136" s="4"/>
    </row>
    <row r="137" spans="9:9" ht="12.3">
      <c r="I137" s="4"/>
    </row>
    <row r="138" spans="9:9" ht="12.3">
      <c r="I138" s="4"/>
    </row>
    <row r="139" spans="9:9" ht="12.3">
      <c r="I139" s="4"/>
    </row>
    <row r="140" spans="9:9" ht="12.3">
      <c r="I140" s="4"/>
    </row>
    <row r="141" spans="9:9" ht="12.3">
      <c r="I141" s="4"/>
    </row>
    <row r="142" spans="9:9" ht="12.3">
      <c r="I142" s="4"/>
    </row>
    <row r="143" spans="9:9" ht="12.3">
      <c r="I143" s="4"/>
    </row>
    <row r="144" spans="9:9" ht="12.3">
      <c r="I144" s="4"/>
    </row>
    <row r="145" spans="9:9" ht="12.3">
      <c r="I145" s="4"/>
    </row>
    <row r="146" spans="9:9" ht="12.3">
      <c r="I146" s="4"/>
    </row>
    <row r="147" spans="9:9" ht="12.3">
      <c r="I147" s="4"/>
    </row>
    <row r="148" spans="9:9" ht="12.3">
      <c r="I148" s="4"/>
    </row>
    <row r="149" spans="9:9" ht="12.3">
      <c r="I149" s="4"/>
    </row>
    <row r="150" spans="9:9" ht="12.3">
      <c r="I150" s="4"/>
    </row>
    <row r="151" spans="9:9" ht="12.3">
      <c r="I151" s="4"/>
    </row>
    <row r="152" spans="9:9" ht="12.3">
      <c r="I152" s="4"/>
    </row>
    <row r="153" spans="9:9" ht="12.3">
      <c r="I153" s="4"/>
    </row>
    <row r="154" spans="9:9" ht="12.3">
      <c r="I154" s="4"/>
    </row>
    <row r="155" spans="9:9" ht="12.3">
      <c r="I155" s="4"/>
    </row>
    <row r="156" spans="9:9" ht="12.3">
      <c r="I156" s="4"/>
    </row>
    <row r="157" spans="9:9" ht="12.3">
      <c r="I157" s="4"/>
    </row>
    <row r="158" spans="9:9" ht="12.3">
      <c r="I158" s="4"/>
    </row>
    <row r="159" spans="9:9" ht="12.3">
      <c r="I159" s="4"/>
    </row>
    <row r="160" spans="9:9" ht="12.3">
      <c r="I160" s="4"/>
    </row>
    <row r="161" spans="9:9" ht="12.3">
      <c r="I161" s="4"/>
    </row>
    <row r="162" spans="9:9" ht="12.3">
      <c r="I162" s="4"/>
    </row>
    <row r="163" spans="9:9" ht="12.3">
      <c r="I163" s="4"/>
    </row>
    <row r="164" spans="9:9" ht="12.3">
      <c r="I164" s="4"/>
    </row>
    <row r="165" spans="9:9" ht="12.3">
      <c r="I165" s="4"/>
    </row>
    <row r="166" spans="9:9" ht="12.3">
      <c r="I166" s="4"/>
    </row>
    <row r="167" spans="9:9" ht="12.3">
      <c r="I167" s="4"/>
    </row>
    <row r="168" spans="9:9" ht="12.3">
      <c r="I168" s="4"/>
    </row>
    <row r="169" spans="9:9" ht="12.3">
      <c r="I169" s="4"/>
    </row>
    <row r="170" spans="9:9" ht="12.3">
      <c r="I170" s="4"/>
    </row>
    <row r="171" spans="9:9" ht="12.3">
      <c r="I171" s="4"/>
    </row>
    <row r="172" spans="9:9" ht="12.3">
      <c r="I172" s="4"/>
    </row>
    <row r="173" spans="9:9" ht="12.3">
      <c r="I173" s="4"/>
    </row>
    <row r="174" spans="9:9" ht="12.3">
      <c r="I174" s="4"/>
    </row>
    <row r="175" spans="9:9" ht="12.3">
      <c r="I175" s="4"/>
    </row>
    <row r="176" spans="9:9" ht="12.3">
      <c r="I176" s="4"/>
    </row>
    <row r="177" spans="9:9" ht="12.3">
      <c r="I177" s="4"/>
    </row>
    <row r="178" spans="9:9" ht="12.3">
      <c r="I178" s="4"/>
    </row>
    <row r="179" spans="9:9" ht="12.3">
      <c r="I179" s="4"/>
    </row>
    <row r="180" spans="9:9" ht="12.3">
      <c r="I180" s="4"/>
    </row>
    <row r="181" spans="9:9" ht="12.3">
      <c r="I181" s="4"/>
    </row>
    <row r="182" spans="9:9" ht="12.3">
      <c r="I182" s="4"/>
    </row>
    <row r="183" spans="9:9" ht="12.3">
      <c r="I183" s="4"/>
    </row>
    <row r="184" spans="9:9" ht="12.3">
      <c r="I184" s="4"/>
    </row>
    <row r="185" spans="9:9" ht="12.3">
      <c r="I185" s="4"/>
    </row>
    <row r="186" spans="9:9" ht="12.3">
      <c r="I186" s="4"/>
    </row>
    <row r="187" spans="9:9" ht="12.3">
      <c r="I187" s="4"/>
    </row>
    <row r="188" spans="9:9" ht="12.3">
      <c r="I188" s="4"/>
    </row>
    <row r="189" spans="9:9" ht="12.3">
      <c r="I189" s="4"/>
    </row>
    <row r="190" spans="9:9" ht="12.3">
      <c r="I190" s="4"/>
    </row>
    <row r="191" spans="9:9" ht="12.3">
      <c r="I191" s="4"/>
    </row>
    <row r="192" spans="9:9" ht="12.3">
      <c r="I192" s="4"/>
    </row>
    <row r="193" spans="9:9" ht="12.3">
      <c r="I193" s="4"/>
    </row>
    <row r="194" spans="9:9" ht="12.3">
      <c r="I194" s="4"/>
    </row>
    <row r="195" spans="9:9" ht="12.3">
      <c r="I195" s="4"/>
    </row>
    <row r="196" spans="9:9" ht="12.3">
      <c r="I196" s="4"/>
    </row>
    <row r="197" spans="9:9" ht="12.3">
      <c r="I197" s="4"/>
    </row>
    <row r="198" spans="9:9" ht="12.3">
      <c r="I198" s="4"/>
    </row>
    <row r="199" spans="9:9" ht="12.3">
      <c r="I199" s="4"/>
    </row>
    <row r="200" spans="9:9" ht="12.3">
      <c r="I200" s="4"/>
    </row>
    <row r="201" spans="9:9" ht="12.3">
      <c r="I201" s="4"/>
    </row>
    <row r="202" spans="9:9" ht="12.3">
      <c r="I202" s="4"/>
    </row>
    <row r="203" spans="9:9" ht="12.3">
      <c r="I203" s="4"/>
    </row>
    <row r="204" spans="9:9" ht="12.3">
      <c r="I204" s="4"/>
    </row>
    <row r="205" spans="9:9" ht="12.3">
      <c r="I205" s="4"/>
    </row>
    <row r="206" spans="9:9" ht="12.3">
      <c r="I206" s="4"/>
    </row>
    <row r="207" spans="9:9" ht="12.3">
      <c r="I207" s="4"/>
    </row>
    <row r="208" spans="9:9" ht="12.3">
      <c r="I208" s="4"/>
    </row>
    <row r="209" spans="9:9" ht="12.3">
      <c r="I209" s="4"/>
    </row>
    <row r="210" spans="9:9" ht="12.3">
      <c r="I210" s="4"/>
    </row>
    <row r="211" spans="9:9" ht="12.3">
      <c r="I211" s="4"/>
    </row>
    <row r="212" spans="9:9" ht="12.3">
      <c r="I212" s="4"/>
    </row>
    <row r="213" spans="9:9" ht="12.3">
      <c r="I213" s="4"/>
    </row>
    <row r="214" spans="9:9" ht="12.3">
      <c r="I214" s="4"/>
    </row>
    <row r="215" spans="9:9" ht="12.3">
      <c r="I215" s="4"/>
    </row>
    <row r="216" spans="9:9" ht="12.3">
      <c r="I216" s="4"/>
    </row>
    <row r="217" spans="9:9" ht="12.3">
      <c r="I217" s="4"/>
    </row>
    <row r="218" spans="9:9" ht="12.3">
      <c r="I218" s="4"/>
    </row>
    <row r="219" spans="9:9" ht="12.3">
      <c r="I219" s="4"/>
    </row>
    <row r="220" spans="9:9" ht="12.3">
      <c r="I220" s="4"/>
    </row>
    <row r="221" spans="9:9" ht="12.3">
      <c r="I221" s="4"/>
    </row>
    <row r="222" spans="9:9" ht="12.3">
      <c r="I222" s="4"/>
    </row>
    <row r="223" spans="9:9" ht="12.3">
      <c r="I223" s="4"/>
    </row>
    <row r="224" spans="9:9" ht="12.3">
      <c r="I224" s="4"/>
    </row>
    <row r="225" spans="9:9" ht="12.3">
      <c r="I225" s="4"/>
    </row>
    <row r="226" spans="9:9" ht="12.3">
      <c r="I226" s="4"/>
    </row>
    <row r="227" spans="9:9" ht="12.3">
      <c r="I227" s="4"/>
    </row>
    <row r="228" spans="9:9" ht="12.3">
      <c r="I228" s="4"/>
    </row>
    <row r="229" spans="9:9" ht="12.3">
      <c r="I229" s="4"/>
    </row>
    <row r="230" spans="9:9" ht="12.3">
      <c r="I230" s="4"/>
    </row>
    <row r="231" spans="9:9" ht="12.3">
      <c r="I231" s="4"/>
    </row>
    <row r="232" spans="9:9" ht="12.3">
      <c r="I232" s="4"/>
    </row>
    <row r="233" spans="9:9" ht="12.3">
      <c r="I233" s="4"/>
    </row>
    <row r="234" spans="9:9" ht="12.3">
      <c r="I234" s="4"/>
    </row>
    <row r="235" spans="9:9" ht="12.3">
      <c r="I235" s="4"/>
    </row>
    <row r="236" spans="9:9" ht="12.3">
      <c r="I236" s="4"/>
    </row>
    <row r="237" spans="9:9" ht="12.3">
      <c r="I237" s="4"/>
    </row>
    <row r="238" spans="9:9" ht="12.3">
      <c r="I238" s="4"/>
    </row>
    <row r="239" spans="9:9" ht="12.3">
      <c r="I239" s="4"/>
    </row>
    <row r="240" spans="9:9" ht="12.3">
      <c r="I240" s="4"/>
    </row>
    <row r="241" spans="9:9" ht="12.3">
      <c r="I241" s="4"/>
    </row>
    <row r="242" spans="9:9" ht="12.3">
      <c r="I242" s="4"/>
    </row>
    <row r="243" spans="9:9" ht="12.3">
      <c r="I243" s="4"/>
    </row>
    <row r="244" spans="9:9" ht="12.3">
      <c r="I244" s="4"/>
    </row>
    <row r="245" spans="9:9" ht="12.3">
      <c r="I245" s="4"/>
    </row>
    <row r="246" spans="9:9" ht="12.3">
      <c r="I246" s="4"/>
    </row>
    <row r="247" spans="9:9" ht="12.3">
      <c r="I247" s="4"/>
    </row>
    <row r="248" spans="9:9" ht="12.3">
      <c r="I248" s="4"/>
    </row>
    <row r="249" spans="9:9" ht="12.3">
      <c r="I249" s="4"/>
    </row>
    <row r="250" spans="9:9" ht="12.3">
      <c r="I250" s="4"/>
    </row>
    <row r="251" spans="9:9" ht="12.3">
      <c r="I251" s="4"/>
    </row>
    <row r="252" spans="9:9" ht="12.3">
      <c r="I252" s="4"/>
    </row>
    <row r="253" spans="9:9" ht="12.3">
      <c r="I253" s="4"/>
    </row>
    <row r="254" spans="9:9" ht="12.3">
      <c r="I254" s="4"/>
    </row>
    <row r="255" spans="9:9" ht="12.3">
      <c r="I255" s="4"/>
    </row>
    <row r="256" spans="9:9" ht="12.3">
      <c r="I256" s="4"/>
    </row>
    <row r="257" spans="9:9" ht="12.3">
      <c r="I257" s="4"/>
    </row>
    <row r="258" spans="9:9" ht="12.3">
      <c r="I258" s="4"/>
    </row>
    <row r="259" spans="9:9" ht="12.3">
      <c r="I259" s="4"/>
    </row>
    <row r="260" spans="9:9" ht="12.3">
      <c r="I260" s="4"/>
    </row>
    <row r="261" spans="9:9" ht="12.3">
      <c r="I261" s="4"/>
    </row>
    <row r="262" spans="9:9" ht="12.3">
      <c r="I262" s="4"/>
    </row>
    <row r="263" spans="9:9" ht="12.3">
      <c r="I263" s="4"/>
    </row>
    <row r="264" spans="9:9" ht="12.3">
      <c r="I264" s="4"/>
    </row>
    <row r="265" spans="9:9" ht="12.3">
      <c r="I265" s="4"/>
    </row>
    <row r="266" spans="9:9" ht="12.3">
      <c r="I266" s="4"/>
    </row>
    <row r="267" spans="9:9" ht="12.3">
      <c r="I267" s="4"/>
    </row>
    <row r="268" spans="9:9" ht="12.3">
      <c r="I268" s="4"/>
    </row>
    <row r="269" spans="9:9" ht="12.3">
      <c r="I269" s="4"/>
    </row>
    <row r="270" spans="9:9" ht="12.3">
      <c r="I270" s="4"/>
    </row>
    <row r="271" spans="9:9" ht="12.3">
      <c r="I271" s="4"/>
    </row>
    <row r="272" spans="9:9" ht="12.3">
      <c r="I272" s="4"/>
    </row>
    <row r="273" spans="9:9" ht="12.3">
      <c r="I273" s="4"/>
    </row>
    <row r="274" spans="9:9" ht="12.3">
      <c r="I274" s="4"/>
    </row>
    <row r="275" spans="9:9" ht="12.3">
      <c r="I275" s="4"/>
    </row>
    <row r="276" spans="9:9" ht="12.3">
      <c r="I276" s="4"/>
    </row>
    <row r="277" spans="9:9" ht="12.3">
      <c r="I277" s="4"/>
    </row>
    <row r="278" spans="9:9" ht="12.3">
      <c r="I278" s="4"/>
    </row>
    <row r="279" spans="9:9" ht="12.3">
      <c r="I279" s="4"/>
    </row>
    <row r="280" spans="9:9" ht="12.3">
      <c r="I280" s="4"/>
    </row>
    <row r="281" spans="9:9" ht="12.3">
      <c r="I281" s="4"/>
    </row>
    <row r="282" spans="9:9" ht="12.3">
      <c r="I282" s="4"/>
    </row>
    <row r="283" spans="9:9" ht="12.3">
      <c r="I283" s="4"/>
    </row>
    <row r="284" spans="9:9" ht="12.3">
      <c r="I284" s="4"/>
    </row>
    <row r="285" spans="9:9" ht="12.3">
      <c r="I285" s="4"/>
    </row>
    <row r="286" spans="9:9" ht="12.3">
      <c r="I286" s="4"/>
    </row>
    <row r="287" spans="9:9" ht="12.3">
      <c r="I287" s="4"/>
    </row>
    <row r="288" spans="9:9" ht="12.3">
      <c r="I288" s="4"/>
    </row>
    <row r="289" spans="9:9" ht="12.3">
      <c r="I289" s="4"/>
    </row>
    <row r="290" spans="9:9" ht="12.3">
      <c r="I290" s="4"/>
    </row>
    <row r="291" spans="9:9" ht="12.3">
      <c r="I291" s="4"/>
    </row>
    <row r="292" spans="9:9" ht="12.3">
      <c r="I292" s="4"/>
    </row>
    <row r="293" spans="9:9" ht="12.3">
      <c r="I293" s="4"/>
    </row>
    <row r="294" spans="9:9" ht="12.3">
      <c r="I294" s="4"/>
    </row>
    <row r="295" spans="9:9" ht="12.3">
      <c r="I295" s="4"/>
    </row>
    <row r="296" spans="9:9" ht="12.3">
      <c r="I296" s="4"/>
    </row>
    <row r="297" spans="9:9" ht="12.3">
      <c r="I297" s="4"/>
    </row>
    <row r="298" spans="9:9" ht="12.3">
      <c r="I298" s="4"/>
    </row>
    <row r="299" spans="9:9" ht="12.3">
      <c r="I299" s="4"/>
    </row>
    <row r="300" spans="9:9" ht="12.3">
      <c r="I300" s="4"/>
    </row>
    <row r="301" spans="9:9" ht="12.3">
      <c r="I301" s="4"/>
    </row>
    <row r="302" spans="9:9" ht="12.3">
      <c r="I302" s="4"/>
    </row>
    <row r="303" spans="9:9" ht="12.3">
      <c r="I303" s="4"/>
    </row>
    <row r="304" spans="9:9" ht="12.3">
      <c r="I304" s="4"/>
    </row>
    <row r="305" spans="9:9" ht="12.3">
      <c r="I305" s="4"/>
    </row>
    <row r="306" spans="9:9" ht="12.3">
      <c r="I306" s="4"/>
    </row>
    <row r="307" spans="9:9" ht="12.3">
      <c r="I307" s="4"/>
    </row>
    <row r="308" spans="9:9" ht="12.3">
      <c r="I308" s="4"/>
    </row>
    <row r="309" spans="9:9" ht="12.3">
      <c r="I309" s="4"/>
    </row>
    <row r="310" spans="9:9" ht="12.3">
      <c r="I310" s="4"/>
    </row>
    <row r="311" spans="9:9" ht="12.3">
      <c r="I311" s="4"/>
    </row>
    <row r="312" spans="9:9" ht="12.3">
      <c r="I312" s="4"/>
    </row>
    <row r="313" spans="9:9" ht="12.3">
      <c r="I313" s="4"/>
    </row>
    <row r="314" spans="9:9" ht="12.3">
      <c r="I314" s="4"/>
    </row>
    <row r="315" spans="9:9" ht="12.3">
      <c r="I315" s="4"/>
    </row>
    <row r="316" spans="9:9" ht="12.3">
      <c r="I316" s="4"/>
    </row>
    <row r="317" spans="9:9" ht="12.3">
      <c r="I317" s="4"/>
    </row>
    <row r="318" spans="9:9" ht="12.3">
      <c r="I318" s="4"/>
    </row>
    <row r="319" spans="9:9" ht="12.3">
      <c r="I319" s="4"/>
    </row>
    <row r="320" spans="9:9" ht="12.3">
      <c r="I320" s="4"/>
    </row>
    <row r="321" spans="9:9" ht="12.3">
      <c r="I321" s="4"/>
    </row>
    <row r="322" spans="9:9" ht="12.3">
      <c r="I322" s="4"/>
    </row>
    <row r="323" spans="9:9" ht="12.3">
      <c r="I323" s="4"/>
    </row>
    <row r="324" spans="9:9" ht="12.3">
      <c r="I324" s="4"/>
    </row>
    <row r="325" spans="9:9" ht="12.3">
      <c r="I325" s="4"/>
    </row>
    <row r="326" spans="9:9" ht="12.3">
      <c r="I326" s="4"/>
    </row>
    <row r="327" spans="9:9" ht="12.3">
      <c r="I327" s="4"/>
    </row>
    <row r="328" spans="9:9" ht="12.3">
      <c r="I328" s="4"/>
    </row>
    <row r="329" spans="9:9" ht="12.3">
      <c r="I329" s="4"/>
    </row>
    <row r="330" spans="9:9" ht="12.3">
      <c r="I330" s="4"/>
    </row>
    <row r="331" spans="9:9" ht="12.3">
      <c r="I331" s="4"/>
    </row>
    <row r="332" spans="9:9" ht="12.3">
      <c r="I332" s="4"/>
    </row>
    <row r="333" spans="9:9" ht="12.3">
      <c r="I333" s="4"/>
    </row>
    <row r="334" spans="9:9" ht="12.3">
      <c r="I334" s="4"/>
    </row>
    <row r="335" spans="9:9" ht="12.3">
      <c r="I335" s="4"/>
    </row>
    <row r="336" spans="9:9" ht="12.3">
      <c r="I336" s="4"/>
    </row>
    <row r="337" spans="9:9" ht="12.3">
      <c r="I337" s="4"/>
    </row>
    <row r="338" spans="9:9" ht="12.3">
      <c r="I338" s="4"/>
    </row>
    <row r="339" spans="9:9" ht="12.3">
      <c r="I339" s="4"/>
    </row>
    <row r="340" spans="9:9" ht="12.3">
      <c r="I340" s="4"/>
    </row>
    <row r="341" spans="9:9" ht="12.3">
      <c r="I341" s="4"/>
    </row>
    <row r="342" spans="9:9" ht="12.3">
      <c r="I342" s="4"/>
    </row>
    <row r="343" spans="9:9" ht="12.3">
      <c r="I343" s="4"/>
    </row>
    <row r="344" spans="9:9" ht="12.3">
      <c r="I344" s="4"/>
    </row>
    <row r="345" spans="9:9" ht="12.3">
      <c r="I345" s="4"/>
    </row>
    <row r="346" spans="9:9" ht="12.3">
      <c r="I346" s="4"/>
    </row>
    <row r="347" spans="9:9" ht="12.3">
      <c r="I347" s="4"/>
    </row>
    <row r="348" spans="9:9" ht="12.3">
      <c r="I348" s="4"/>
    </row>
    <row r="349" spans="9:9" ht="12.3">
      <c r="I349" s="4"/>
    </row>
    <row r="350" spans="9:9" ht="12.3">
      <c r="I350" s="4"/>
    </row>
    <row r="351" spans="9:9" ht="12.3">
      <c r="I351" s="4"/>
    </row>
    <row r="352" spans="9:9" ht="12.3">
      <c r="I352" s="4"/>
    </row>
    <row r="353" spans="9:9" ht="12.3">
      <c r="I353" s="4"/>
    </row>
    <row r="354" spans="9:9" ht="12.3">
      <c r="I354" s="4"/>
    </row>
    <row r="355" spans="9:9" ht="12.3">
      <c r="I355" s="4"/>
    </row>
    <row r="356" spans="9:9" ht="12.3">
      <c r="I356" s="4"/>
    </row>
    <row r="357" spans="9:9" ht="12.3">
      <c r="I357" s="4"/>
    </row>
    <row r="358" spans="9:9" ht="12.3">
      <c r="I358" s="4"/>
    </row>
    <row r="359" spans="9:9" ht="12.3">
      <c r="I359" s="4"/>
    </row>
    <row r="360" spans="9:9" ht="12.3">
      <c r="I360" s="4"/>
    </row>
    <row r="361" spans="9:9" ht="12.3">
      <c r="I361" s="4"/>
    </row>
    <row r="362" spans="9:9" ht="12.3">
      <c r="I362" s="4"/>
    </row>
    <row r="363" spans="9:9" ht="12.3">
      <c r="I363" s="4"/>
    </row>
    <row r="364" spans="9:9" ht="12.3">
      <c r="I364" s="4"/>
    </row>
    <row r="365" spans="9:9" ht="12.3">
      <c r="I365" s="4"/>
    </row>
    <row r="366" spans="9:9" ht="12.3">
      <c r="I366" s="4"/>
    </row>
    <row r="367" spans="9:9" ht="12.3">
      <c r="I367" s="4"/>
    </row>
    <row r="368" spans="9:9" ht="12.3">
      <c r="I368" s="4"/>
    </row>
    <row r="369" spans="9:9" ht="12.3">
      <c r="I369" s="4"/>
    </row>
    <row r="370" spans="9:9" ht="12.3">
      <c r="I370" s="4"/>
    </row>
    <row r="371" spans="9:9" ht="12.3">
      <c r="I371" s="4"/>
    </row>
    <row r="372" spans="9:9" ht="12.3">
      <c r="I372" s="4"/>
    </row>
    <row r="373" spans="9:9" ht="12.3">
      <c r="I373" s="4"/>
    </row>
    <row r="374" spans="9:9" ht="12.3">
      <c r="I374" s="4"/>
    </row>
    <row r="375" spans="9:9" ht="12.3">
      <c r="I375" s="4"/>
    </row>
    <row r="376" spans="9:9" ht="12.3">
      <c r="I376" s="4"/>
    </row>
    <row r="377" spans="9:9" ht="12.3">
      <c r="I377" s="4"/>
    </row>
    <row r="378" spans="9:9" ht="12.3">
      <c r="I378" s="4"/>
    </row>
    <row r="379" spans="9:9" ht="12.3">
      <c r="I379" s="4"/>
    </row>
    <row r="380" spans="9:9" ht="12.3">
      <c r="I380" s="4"/>
    </row>
    <row r="381" spans="9:9" ht="12.3">
      <c r="I381" s="4"/>
    </row>
    <row r="382" spans="9:9" ht="12.3">
      <c r="I382" s="4"/>
    </row>
    <row r="383" spans="9:9" ht="12.3">
      <c r="I383" s="4"/>
    </row>
    <row r="384" spans="9:9" ht="12.3">
      <c r="I384" s="4"/>
    </row>
    <row r="385" spans="9:9" ht="12.3">
      <c r="I385" s="4"/>
    </row>
    <row r="386" spans="9:9" ht="12.3">
      <c r="I386" s="4"/>
    </row>
    <row r="387" spans="9:9" ht="12.3">
      <c r="I387" s="4"/>
    </row>
    <row r="388" spans="9:9" ht="12.3">
      <c r="I388" s="4"/>
    </row>
    <row r="389" spans="9:9" ht="12.3">
      <c r="I389" s="4"/>
    </row>
    <row r="390" spans="9:9" ht="12.3">
      <c r="I390" s="4"/>
    </row>
    <row r="391" spans="9:9" ht="12.3">
      <c r="I391" s="4"/>
    </row>
    <row r="392" spans="9:9" ht="12.3">
      <c r="I392" s="4"/>
    </row>
    <row r="393" spans="9:9" ht="12.3">
      <c r="I393" s="4"/>
    </row>
    <row r="394" spans="9:9" ht="12.3">
      <c r="I394" s="4"/>
    </row>
    <row r="395" spans="9:9" ht="12.3">
      <c r="I395" s="4"/>
    </row>
    <row r="396" spans="9:9" ht="12.3">
      <c r="I396" s="4"/>
    </row>
    <row r="397" spans="9:9" ht="12.3">
      <c r="I397" s="4"/>
    </row>
    <row r="398" spans="9:9" ht="12.3">
      <c r="I398" s="4"/>
    </row>
    <row r="399" spans="9:9" ht="12.3">
      <c r="I399" s="4"/>
    </row>
    <row r="400" spans="9:9" ht="12.3">
      <c r="I400" s="4"/>
    </row>
    <row r="401" spans="9:9" ht="12.3">
      <c r="I401" s="4"/>
    </row>
    <row r="402" spans="9:9" ht="12.3">
      <c r="I402" s="4"/>
    </row>
    <row r="403" spans="9:9" ht="12.3">
      <c r="I403" s="4"/>
    </row>
    <row r="404" spans="9:9" ht="12.3">
      <c r="I404" s="4"/>
    </row>
    <row r="405" spans="9:9" ht="12.3">
      <c r="I405" s="4"/>
    </row>
    <row r="406" spans="9:9" ht="12.3">
      <c r="I406" s="4"/>
    </row>
    <row r="407" spans="9:9" ht="12.3">
      <c r="I407" s="4"/>
    </row>
    <row r="408" spans="9:9" ht="12.3">
      <c r="I408" s="4"/>
    </row>
    <row r="409" spans="9:9" ht="12.3">
      <c r="I409" s="4"/>
    </row>
    <row r="410" spans="9:9" ht="12.3">
      <c r="I410" s="4"/>
    </row>
    <row r="411" spans="9:9" ht="12.3">
      <c r="I411" s="4"/>
    </row>
    <row r="412" spans="9:9" ht="12.3">
      <c r="I412" s="4"/>
    </row>
    <row r="413" spans="9:9" ht="12.3">
      <c r="I413" s="4"/>
    </row>
    <row r="414" spans="9:9" ht="12.3">
      <c r="I414" s="4"/>
    </row>
    <row r="415" spans="9:9" ht="12.3">
      <c r="I415" s="4"/>
    </row>
    <row r="416" spans="9:9" ht="12.3">
      <c r="I416" s="4"/>
    </row>
    <row r="417" spans="9:9" ht="12.3">
      <c r="I417" s="4"/>
    </row>
    <row r="418" spans="9:9" ht="12.3">
      <c r="I418" s="4"/>
    </row>
    <row r="419" spans="9:9" ht="12.3">
      <c r="I419" s="4"/>
    </row>
    <row r="420" spans="9:9" ht="12.3">
      <c r="I420" s="4"/>
    </row>
    <row r="421" spans="9:9" ht="12.3">
      <c r="I421" s="4"/>
    </row>
    <row r="422" spans="9:9" ht="12.3">
      <c r="I422" s="4"/>
    </row>
    <row r="423" spans="9:9" ht="12.3">
      <c r="I423" s="4"/>
    </row>
    <row r="424" spans="9:9" ht="12.3">
      <c r="I424" s="4"/>
    </row>
    <row r="425" spans="9:9" ht="12.3">
      <c r="I425" s="4"/>
    </row>
    <row r="426" spans="9:9" ht="12.3">
      <c r="I426" s="4"/>
    </row>
    <row r="427" spans="9:9" ht="12.3">
      <c r="I427" s="4"/>
    </row>
    <row r="428" spans="9:9" ht="12.3">
      <c r="I428" s="4"/>
    </row>
    <row r="429" spans="9:9" ht="12.3">
      <c r="I429" s="4"/>
    </row>
    <row r="430" spans="9:9" ht="12.3">
      <c r="I430" s="4"/>
    </row>
    <row r="431" spans="9:9" ht="12.3">
      <c r="I431" s="4"/>
    </row>
    <row r="432" spans="9:9" ht="12.3">
      <c r="I432" s="4"/>
    </row>
    <row r="433" spans="9:9" ht="12.3">
      <c r="I433" s="4"/>
    </row>
    <row r="434" spans="9:9" ht="12.3">
      <c r="I434" s="4"/>
    </row>
    <row r="435" spans="9:9" ht="12.3">
      <c r="I435" s="4"/>
    </row>
    <row r="436" spans="9:9" ht="12.3">
      <c r="I436" s="4"/>
    </row>
    <row r="437" spans="9:9" ht="12.3">
      <c r="I437" s="4"/>
    </row>
    <row r="438" spans="9:9" ht="12.3">
      <c r="I438" s="4"/>
    </row>
    <row r="439" spans="9:9" ht="12.3">
      <c r="I439" s="4"/>
    </row>
    <row r="440" spans="9:9" ht="12.3">
      <c r="I440" s="4"/>
    </row>
    <row r="441" spans="9:9" ht="12.3">
      <c r="I441" s="4"/>
    </row>
    <row r="442" spans="9:9" ht="12.3">
      <c r="I442" s="4"/>
    </row>
    <row r="443" spans="9:9" ht="12.3">
      <c r="I443" s="4"/>
    </row>
    <row r="444" spans="9:9" ht="12.3">
      <c r="I444" s="4"/>
    </row>
    <row r="445" spans="9:9" ht="12.3">
      <c r="I445" s="4"/>
    </row>
    <row r="446" spans="9:9" ht="12.3">
      <c r="I446" s="4"/>
    </row>
    <row r="447" spans="9:9" ht="12.3">
      <c r="I447" s="4"/>
    </row>
    <row r="448" spans="9:9" ht="12.3">
      <c r="I448" s="4"/>
    </row>
    <row r="449" spans="9:9" ht="12.3">
      <c r="I449" s="4"/>
    </row>
    <row r="450" spans="9:9" ht="12.3">
      <c r="I450" s="4"/>
    </row>
    <row r="451" spans="9:9" ht="12.3">
      <c r="I451" s="4"/>
    </row>
    <row r="452" spans="9:9" ht="12.3">
      <c r="I452" s="4"/>
    </row>
    <row r="453" spans="9:9" ht="12.3">
      <c r="I453" s="4"/>
    </row>
    <row r="454" spans="9:9" ht="12.3">
      <c r="I454" s="4"/>
    </row>
    <row r="455" spans="9:9" ht="12.3">
      <c r="I455" s="4"/>
    </row>
    <row r="456" spans="9:9" ht="12.3">
      <c r="I456" s="4"/>
    </row>
    <row r="457" spans="9:9" ht="12.3">
      <c r="I457" s="4"/>
    </row>
    <row r="458" spans="9:9" ht="12.3">
      <c r="I458" s="4"/>
    </row>
    <row r="459" spans="9:9" ht="12.3">
      <c r="I459" s="4"/>
    </row>
    <row r="460" spans="9:9" ht="12.3">
      <c r="I460" s="4"/>
    </row>
    <row r="461" spans="9:9" ht="12.3">
      <c r="I461" s="4"/>
    </row>
    <row r="462" spans="9:9" ht="12.3">
      <c r="I462" s="4"/>
    </row>
    <row r="463" spans="9:9" ht="12.3">
      <c r="I463" s="4"/>
    </row>
    <row r="464" spans="9:9" ht="12.3">
      <c r="I464" s="4"/>
    </row>
    <row r="465" spans="9:9" ht="12.3">
      <c r="I465" s="4"/>
    </row>
    <row r="466" spans="9:9" ht="12.3">
      <c r="I466" s="4"/>
    </row>
    <row r="467" spans="9:9" ht="12.3">
      <c r="I467" s="4"/>
    </row>
    <row r="468" spans="9:9" ht="12.3">
      <c r="I468" s="4"/>
    </row>
    <row r="469" spans="9:9" ht="12.3">
      <c r="I469" s="4"/>
    </row>
    <row r="470" spans="9:9" ht="12.3">
      <c r="I470" s="4"/>
    </row>
    <row r="471" spans="9:9" ht="12.3">
      <c r="I471" s="4"/>
    </row>
    <row r="472" spans="9:9" ht="12.3">
      <c r="I472" s="4"/>
    </row>
    <row r="473" spans="9:9" ht="12.3">
      <c r="I473" s="4"/>
    </row>
    <row r="474" spans="9:9" ht="12.3">
      <c r="I474" s="4"/>
    </row>
    <row r="475" spans="9:9" ht="12.3">
      <c r="I475" s="4"/>
    </row>
    <row r="476" spans="9:9" ht="12.3">
      <c r="I476" s="4"/>
    </row>
    <row r="477" spans="9:9" ht="12.3">
      <c r="I477" s="4"/>
    </row>
    <row r="478" spans="9:9" ht="12.3">
      <c r="I478" s="4"/>
    </row>
    <row r="479" spans="9:9" ht="12.3">
      <c r="I479" s="4"/>
    </row>
    <row r="480" spans="9:9" ht="12.3">
      <c r="I480" s="4"/>
    </row>
    <row r="481" spans="9:9" ht="12.3">
      <c r="I481" s="4"/>
    </row>
    <row r="482" spans="9:9" ht="12.3">
      <c r="I482" s="4"/>
    </row>
    <row r="483" spans="9:9" ht="12.3">
      <c r="I483" s="4"/>
    </row>
    <row r="484" spans="9:9" ht="12.3">
      <c r="I484" s="4"/>
    </row>
    <row r="485" spans="9:9" ht="12.3">
      <c r="I485" s="4"/>
    </row>
    <row r="486" spans="9:9" ht="12.3">
      <c r="I486" s="4"/>
    </row>
    <row r="487" spans="9:9" ht="12.3">
      <c r="I487" s="4"/>
    </row>
    <row r="488" spans="9:9" ht="12.3">
      <c r="I488" s="4"/>
    </row>
    <row r="489" spans="9:9" ht="12.3">
      <c r="I489" s="4"/>
    </row>
    <row r="490" spans="9:9" ht="12.3">
      <c r="I490" s="4"/>
    </row>
    <row r="491" spans="9:9" ht="12.3">
      <c r="I491" s="4"/>
    </row>
    <row r="492" spans="9:9" ht="12.3">
      <c r="I492" s="4"/>
    </row>
    <row r="493" spans="9:9" ht="12.3">
      <c r="I493" s="4"/>
    </row>
    <row r="494" spans="9:9" ht="12.3">
      <c r="I494" s="4"/>
    </row>
    <row r="495" spans="9:9" ht="12.3">
      <c r="I495" s="4"/>
    </row>
    <row r="496" spans="9:9" ht="12.3">
      <c r="I496" s="4"/>
    </row>
    <row r="497" spans="9:9" ht="12.3">
      <c r="I497" s="4"/>
    </row>
    <row r="498" spans="9:9" ht="12.3">
      <c r="I498" s="4"/>
    </row>
    <row r="499" spans="9:9" ht="12.3">
      <c r="I499" s="4"/>
    </row>
    <row r="500" spans="9:9" ht="12.3">
      <c r="I500" s="4"/>
    </row>
    <row r="501" spans="9:9" ht="12.3">
      <c r="I501" s="4"/>
    </row>
    <row r="502" spans="9:9" ht="12.3">
      <c r="I502" s="4"/>
    </row>
    <row r="503" spans="9:9" ht="12.3">
      <c r="I503" s="4"/>
    </row>
    <row r="504" spans="9:9" ht="12.3">
      <c r="I504" s="4"/>
    </row>
    <row r="505" spans="9:9" ht="12.3">
      <c r="I505" s="4"/>
    </row>
    <row r="506" spans="9:9" ht="12.3">
      <c r="I506" s="4"/>
    </row>
    <row r="507" spans="9:9" ht="12.3">
      <c r="I507" s="4"/>
    </row>
    <row r="508" spans="9:9" ht="12.3">
      <c r="I508" s="4"/>
    </row>
    <row r="509" spans="9:9" ht="12.3">
      <c r="I509" s="4"/>
    </row>
    <row r="510" spans="9:9" ht="12.3">
      <c r="I510" s="4"/>
    </row>
    <row r="511" spans="9:9" ht="12.3">
      <c r="I511" s="4"/>
    </row>
    <row r="512" spans="9:9" ht="12.3">
      <c r="I512" s="4"/>
    </row>
    <row r="513" spans="9:9" ht="12.3">
      <c r="I513" s="4"/>
    </row>
    <row r="514" spans="9:9" ht="12.3">
      <c r="I514" s="4"/>
    </row>
    <row r="515" spans="9:9" ht="12.3">
      <c r="I515" s="4"/>
    </row>
    <row r="516" spans="9:9" ht="12.3">
      <c r="I516" s="4"/>
    </row>
    <row r="517" spans="9:9" ht="12.3">
      <c r="I517" s="4"/>
    </row>
    <row r="518" spans="9:9" ht="12.3">
      <c r="I518" s="4"/>
    </row>
    <row r="519" spans="9:9" ht="12.3">
      <c r="I519" s="4"/>
    </row>
    <row r="520" spans="9:9" ht="12.3">
      <c r="I520" s="4"/>
    </row>
    <row r="521" spans="9:9" ht="12.3">
      <c r="I521" s="4"/>
    </row>
    <row r="522" spans="9:9" ht="12.3">
      <c r="I522" s="4"/>
    </row>
    <row r="523" spans="9:9" ht="12.3">
      <c r="I523" s="4"/>
    </row>
    <row r="524" spans="9:9" ht="12.3">
      <c r="I524" s="4"/>
    </row>
    <row r="525" spans="9:9" ht="12.3">
      <c r="I525" s="4"/>
    </row>
    <row r="526" spans="9:9" ht="12.3">
      <c r="I526" s="4"/>
    </row>
    <row r="527" spans="9:9" ht="12.3">
      <c r="I527" s="4"/>
    </row>
    <row r="528" spans="9:9" ht="12.3">
      <c r="I528" s="4"/>
    </row>
    <row r="529" spans="9:9" ht="12.3">
      <c r="I529" s="4"/>
    </row>
    <row r="530" spans="9:9" ht="12.3">
      <c r="I530" s="4"/>
    </row>
    <row r="531" spans="9:9" ht="12.3">
      <c r="I531" s="4"/>
    </row>
    <row r="532" spans="9:9" ht="12.3">
      <c r="I532" s="4"/>
    </row>
    <row r="533" spans="9:9" ht="12.3">
      <c r="I533" s="4"/>
    </row>
    <row r="534" spans="9:9" ht="12.3">
      <c r="I534" s="4"/>
    </row>
    <row r="535" spans="9:9" ht="12.3">
      <c r="I535" s="4"/>
    </row>
    <row r="536" spans="9:9" ht="12.3">
      <c r="I536" s="4"/>
    </row>
    <row r="537" spans="9:9" ht="12.3">
      <c r="I537" s="4"/>
    </row>
    <row r="538" spans="9:9" ht="12.3">
      <c r="I538" s="4"/>
    </row>
    <row r="539" spans="9:9" ht="12.3">
      <c r="I539" s="4"/>
    </row>
    <row r="540" spans="9:9" ht="12.3">
      <c r="I540" s="4"/>
    </row>
    <row r="541" spans="9:9" ht="12.3">
      <c r="I541" s="4"/>
    </row>
    <row r="542" spans="9:9" ht="12.3">
      <c r="I542" s="4"/>
    </row>
    <row r="543" spans="9:9" ht="12.3">
      <c r="I543" s="4"/>
    </row>
    <row r="544" spans="9:9" ht="12.3">
      <c r="I544" s="4"/>
    </row>
    <row r="545" spans="9:9" ht="12.3">
      <c r="I545" s="4"/>
    </row>
    <row r="546" spans="9:9" ht="12.3">
      <c r="I546" s="4"/>
    </row>
    <row r="547" spans="9:9" ht="12.3">
      <c r="I547" s="4"/>
    </row>
    <row r="548" spans="9:9" ht="12.3">
      <c r="I548" s="4"/>
    </row>
    <row r="549" spans="9:9" ht="12.3">
      <c r="I549" s="4"/>
    </row>
    <row r="550" spans="9:9" ht="12.3">
      <c r="I550" s="4"/>
    </row>
    <row r="551" spans="9:9" ht="12.3">
      <c r="I551" s="4"/>
    </row>
    <row r="552" spans="9:9" ht="12.3">
      <c r="I552" s="4"/>
    </row>
    <row r="553" spans="9:9" ht="12.3">
      <c r="I553" s="4"/>
    </row>
    <row r="554" spans="9:9" ht="12.3">
      <c r="I554" s="4"/>
    </row>
    <row r="555" spans="9:9" ht="12.3">
      <c r="I555" s="4"/>
    </row>
    <row r="556" spans="9:9" ht="12.3">
      <c r="I556" s="4"/>
    </row>
    <row r="557" spans="9:9" ht="12.3">
      <c r="I557" s="4"/>
    </row>
    <row r="558" spans="9:9" ht="12.3">
      <c r="I558" s="4"/>
    </row>
    <row r="559" spans="9:9" ht="12.3">
      <c r="I559" s="4"/>
    </row>
    <row r="560" spans="9:9" ht="12.3">
      <c r="I560" s="4"/>
    </row>
    <row r="561" spans="9:9" ht="12.3">
      <c r="I561" s="4"/>
    </row>
    <row r="562" spans="9:9" ht="12.3">
      <c r="I562" s="4"/>
    </row>
    <row r="563" spans="9:9" ht="12.3">
      <c r="I563" s="4"/>
    </row>
    <row r="564" spans="9:9" ht="12.3">
      <c r="I564" s="4"/>
    </row>
    <row r="565" spans="9:9" ht="12.3">
      <c r="I565" s="4"/>
    </row>
    <row r="566" spans="9:9" ht="12.3">
      <c r="I566" s="4"/>
    </row>
    <row r="567" spans="9:9" ht="12.3">
      <c r="I567" s="4"/>
    </row>
    <row r="568" spans="9:9" ht="12.3">
      <c r="I568" s="4"/>
    </row>
    <row r="569" spans="9:9" ht="12.3">
      <c r="I569" s="4"/>
    </row>
    <row r="570" spans="9:9" ht="12.3">
      <c r="I570" s="4"/>
    </row>
    <row r="571" spans="9:9" ht="12.3">
      <c r="I571" s="4"/>
    </row>
    <row r="572" spans="9:9" ht="12.3">
      <c r="I572" s="4"/>
    </row>
    <row r="573" spans="9:9" ht="12.3">
      <c r="I573" s="4"/>
    </row>
    <row r="574" spans="9:9" ht="12.3">
      <c r="I574" s="4"/>
    </row>
    <row r="575" spans="9:9" ht="12.3">
      <c r="I575" s="4"/>
    </row>
    <row r="576" spans="9:9" ht="12.3">
      <c r="I576" s="4"/>
    </row>
    <row r="577" spans="9:9" ht="12.3">
      <c r="I577" s="4"/>
    </row>
    <row r="578" spans="9:9" ht="12.3">
      <c r="I578" s="4"/>
    </row>
    <row r="579" spans="9:9" ht="12.3">
      <c r="I579" s="4"/>
    </row>
    <row r="580" spans="9:9" ht="12.3">
      <c r="I580" s="4"/>
    </row>
    <row r="581" spans="9:9" ht="12.3">
      <c r="I581" s="4"/>
    </row>
    <row r="582" spans="9:9" ht="12.3">
      <c r="I582" s="4"/>
    </row>
    <row r="583" spans="9:9" ht="12.3">
      <c r="I583" s="4"/>
    </row>
    <row r="584" spans="9:9" ht="12.3">
      <c r="I584" s="4"/>
    </row>
    <row r="585" spans="9:9" ht="12.3">
      <c r="I585" s="4"/>
    </row>
    <row r="586" spans="9:9" ht="12.3">
      <c r="I586" s="4"/>
    </row>
    <row r="587" spans="9:9" ht="12.3">
      <c r="I587" s="4"/>
    </row>
    <row r="588" spans="9:9" ht="12.3">
      <c r="I588" s="4"/>
    </row>
    <row r="589" spans="9:9" ht="12.3">
      <c r="I589" s="4"/>
    </row>
    <row r="590" spans="9:9" ht="12.3">
      <c r="I590" s="4"/>
    </row>
    <row r="591" spans="9:9" ht="12.3">
      <c r="I591" s="4"/>
    </row>
    <row r="592" spans="9:9" ht="12.3">
      <c r="I592" s="4"/>
    </row>
    <row r="593" spans="9:9" ht="12.3">
      <c r="I593" s="4"/>
    </row>
    <row r="594" spans="9:9" ht="12.3">
      <c r="I594" s="4"/>
    </row>
    <row r="595" spans="9:9" ht="12.3">
      <c r="I595" s="4"/>
    </row>
    <row r="596" spans="9:9" ht="12.3">
      <c r="I596" s="4"/>
    </row>
    <row r="597" spans="9:9" ht="12.3">
      <c r="I597" s="4"/>
    </row>
    <row r="598" spans="9:9" ht="12.3">
      <c r="I598" s="4"/>
    </row>
    <row r="599" spans="9:9" ht="12.3">
      <c r="I599" s="4"/>
    </row>
    <row r="600" spans="9:9" ht="12.3">
      <c r="I600" s="4"/>
    </row>
    <row r="601" spans="9:9" ht="12.3">
      <c r="I601" s="4"/>
    </row>
    <row r="602" spans="9:9" ht="12.3">
      <c r="I602" s="4"/>
    </row>
    <row r="603" spans="9:9" ht="12.3">
      <c r="I603" s="4"/>
    </row>
    <row r="604" spans="9:9" ht="12.3">
      <c r="I604" s="4"/>
    </row>
    <row r="605" spans="9:9" ht="12.3">
      <c r="I605" s="4"/>
    </row>
    <row r="606" spans="9:9" ht="12.3">
      <c r="I606" s="4"/>
    </row>
    <row r="607" spans="9:9" ht="12.3">
      <c r="I607" s="4"/>
    </row>
    <row r="608" spans="9:9" ht="12.3">
      <c r="I608" s="4"/>
    </row>
    <row r="609" spans="9:9" ht="12.3">
      <c r="I609" s="4"/>
    </row>
    <row r="610" spans="9:9" ht="12.3">
      <c r="I610" s="4"/>
    </row>
    <row r="611" spans="9:9" ht="12.3">
      <c r="I611" s="4"/>
    </row>
    <row r="612" spans="9:9" ht="12.3">
      <c r="I612" s="4"/>
    </row>
    <row r="613" spans="9:9" ht="12.3">
      <c r="I613" s="4"/>
    </row>
    <row r="614" spans="9:9" ht="12.3">
      <c r="I614" s="4"/>
    </row>
    <row r="615" spans="9:9" ht="12.3">
      <c r="I615" s="4"/>
    </row>
    <row r="616" spans="9:9" ht="12.3">
      <c r="I616" s="4"/>
    </row>
    <row r="617" spans="9:9" ht="12.3">
      <c r="I617" s="4"/>
    </row>
    <row r="618" spans="9:9" ht="12.3">
      <c r="I618" s="4"/>
    </row>
    <row r="619" spans="9:9" ht="12.3">
      <c r="I619" s="4"/>
    </row>
    <row r="620" spans="9:9" ht="12.3">
      <c r="I620" s="4"/>
    </row>
    <row r="621" spans="9:9" ht="12.3">
      <c r="I621" s="4"/>
    </row>
    <row r="622" spans="9:9" ht="12.3">
      <c r="I622" s="4"/>
    </row>
    <row r="623" spans="9:9" ht="12.3">
      <c r="I623" s="4"/>
    </row>
    <row r="624" spans="9:9" ht="12.3">
      <c r="I624" s="4"/>
    </row>
    <row r="625" spans="9:9" ht="12.3">
      <c r="I625" s="4"/>
    </row>
    <row r="626" spans="9:9" ht="12.3">
      <c r="I626" s="4"/>
    </row>
    <row r="627" spans="9:9" ht="12.3">
      <c r="I627" s="4"/>
    </row>
    <row r="628" spans="9:9" ht="12.3">
      <c r="I628" s="4"/>
    </row>
    <row r="629" spans="9:9" ht="12.3">
      <c r="I629" s="4"/>
    </row>
    <row r="630" spans="9:9" ht="12.3">
      <c r="I630" s="4"/>
    </row>
    <row r="631" spans="9:9" ht="12.3">
      <c r="I631" s="4"/>
    </row>
    <row r="632" spans="9:9" ht="12.3">
      <c r="I632" s="4"/>
    </row>
    <row r="633" spans="9:9" ht="12.3">
      <c r="I633" s="4"/>
    </row>
    <row r="634" spans="9:9" ht="12.3">
      <c r="I634" s="4"/>
    </row>
    <row r="635" spans="9:9" ht="12.3">
      <c r="I635" s="4"/>
    </row>
    <row r="636" spans="9:9" ht="12.3">
      <c r="I636" s="4"/>
    </row>
    <row r="637" spans="9:9" ht="12.3">
      <c r="I637" s="4"/>
    </row>
    <row r="638" spans="9:9" ht="12.3">
      <c r="I638" s="4"/>
    </row>
    <row r="639" spans="9:9" ht="12.3">
      <c r="I639" s="4"/>
    </row>
    <row r="640" spans="9:9" ht="12.3">
      <c r="I640" s="4"/>
    </row>
    <row r="641" spans="9:9" ht="12.3">
      <c r="I641" s="4"/>
    </row>
    <row r="642" spans="9:9" ht="12.3">
      <c r="I642" s="4"/>
    </row>
    <row r="643" spans="9:9" ht="12.3">
      <c r="I643" s="4"/>
    </row>
    <row r="644" spans="9:9" ht="12.3">
      <c r="I644" s="4"/>
    </row>
    <row r="645" spans="9:9" ht="12.3">
      <c r="I645" s="4"/>
    </row>
    <row r="646" spans="9:9" ht="12.3">
      <c r="I646" s="4"/>
    </row>
    <row r="647" spans="9:9" ht="12.3">
      <c r="I647" s="4"/>
    </row>
    <row r="648" spans="9:9" ht="12.3">
      <c r="I648" s="4"/>
    </row>
    <row r="649" spans="9:9" ht="12.3">
      <c r="I649" s="4"/>
    </row>
    <row r="650" spans="9:9" ht="12.3">
      <c r="I650" s="4"/>
    </row>
    <row r="651" spans="9:9" ht="12.3">
      <c r="I651" s="4"/>
    </row>
    <row r="652" spans="9:9" ht="12.3">
      <c r="I652" s="4"/>
    </row>
    <row r="653" spans="9:9" ht="12.3">
      <c r="I653" s="4"/>
    </row>
    <row r="654" spans="9:9" ht="12.3">
      <c r="I654" s="4"/>
    </row>
    <row r="655" spans="9:9" ht="12.3">
      <c r="I655" s="4"/>
    </row>
    <row r="656" spans="9:9" ht="12.3">
      <c r="I656" s="4"/>
    </row>
    <row r="657" spans="9:9" ht="12.3">
      <c r="I657" s="4"/>
    </row>
    <row r="658" spans="9:9" ht="12.3">
      <c r="I658" s="4"/>
    </row>
    <row r="659" spans="9:9" ht="12.3">
      <c r="I659" s="4"/>
    </row>
    <row r="660" spans="9:9" ht="12.3">
      <c r="I660" s="4"/>
    </row>
    <row r="661" spans="9:9" ht="12.3">
      <c r="I661" s="4"/>
    </row>
    <row r="662" spans="9:9" ht="12.3">
      <c r="I662" s="4"/>
    </row>
    <row r="663" spans="9:9" ht="12.3">
      <c r="I663" s="4"/>
    </row>
    <row r="664" spans="9:9" ht="12.3">
      <c r="I664" s="4"/>
    </row>
    <row r="665" spans="9:9" ht="12.3">
      <c r="I665" s="4"/>
    </row>
    <row r="666" spans="9:9" ht="12.3">
      <c r="I666" s="4"/>
    </row>
    <row r="667" spans="9:9" ht="12.3">
      <c r="I667" s="4"/>
    </row>
    <row r="668" spans="9:9" ht="12.3">
      <c r="I668" s="4"/>
    </row>
    <row r="669" spans="9:9" ht="12.3">
      <c r="I669" s="4"/>
    </row>
    <row r="670" spans="9:9" ht="12.3">
      <c r="I670" s="4"/>
    </row>
    <row r="671" spans="9:9" ht="12.3">
      <c r="I671" s="4"/>
    </row>
    <row r="672" spans="9:9" ht="12.3">
      <c r="I672" s="4"/>
    </row>
    <row r="673" spans="9:9" ht="12.3">
      <c r="I673" s="4"/>
    </row>
    <row r="674" spans="9:9" ht="12.3">
      <c r="I674" s="4"/>
    </row>
    <row r="675" spans="9:9" ht="12.3">
      <c r="I675" s="4"/>
    </row>
    <row r="676" spans="9:9" ht="12.3">
      <c r="I676" s="4"/>
    </row>
    <row r="677" spans="9:9" ht="12.3">
      <c r="I677" s="4"/>
    </row>
    <row r="678" spans="9:9" ht="12.3">
      <c r="I678" s="4"/>
    </row>
    <row r="679" spans="9:9" ht="12.3">
      <c r="I679" s="4"/>
    </row>
    <row r="680" spans="9:9" ht="12.3">
      <c r="I680" s="4"/>
    </row>
    <row r="681" spans="9:9" ht="12.3">
      <c r="I681" s="4"/>
    </row>
    <row r="682" spans="9:9" ht="12.3">
      <c r="I682" s="4"/>
    </row>
    <row r="683" spans="9:9" ht="12.3">
      <c r="I683" s="4"/>
    </row>
    <row r="684" spans="9:9" ht="12.3">
      <c r="I684" s="4"/>
    </row>
    <row r="685" spans="9:9" ht="12.3">
      <c r="I685" s="4"/>
    </row>
    <row r="686" spans="9:9" ht="12.3">
      <c r="I686" s="4"/>
    </row>
    <row r="687" spans="9:9" ht="12.3">
      <c r="I687" s="4"/>
    </row>
    <row r="688" spans="9:9" ht="12.3">
      <c r="I688" s="4"/>
    </row>
    <row r="689" spans="9:9" ht="12.3">
      <c r="I689" s="4"/>
    </row>
    <row r="690" spans="9:9" ht="12.3">
      <c r="I690" s="4"/>
    </row>
    <row r="691" spans="9:9" ht="12.3">
      <c r="I691" s="4"/>
    </row>
    <row r="692" spans="9:9" ht="12.3">
      <c r="I692" s="4"/>
    </row>
    <row r="693" spans="9:9" ht="12.3">
      <c r="I693" s="4"/>
    </row>
    <row r="694" spans="9:9" ht="12.3">
      <c r="I694" s="4"/>
    </row>
    <row r="695" spans="9:9" ht="12.3">
      <c r="I695" s="4"/>
    </row>
    <row r="696" spans="9:9" ht="12.3">
      <c r="I696" s="4"/>
    </row>
    <row r="697" spans="9:9" ht="12.3">
      <c r="I697" s="4"/>
    </row>
    <row r="698" spans="9:9" ht="12.3">
      <c r="I698" s="4"/>
    </row>
    <row r="699" spans="9:9" ht="12.3">
      <c r="I699" s="4"/>
    </row>
    <row r="700" spans="9:9" ht="12.3">
      <c r="I700" s="4"/>
    </row>
    <row r="701" spans="9:9" ht="12.3">
      <c r="I701" s="4"/>
    </row>
    <row r="702" spans="9:9" ht="12.3">
      <c r="I702" s="4"/>
    </row>
    <row r="703" spans="9:9" ht="12.3">
      <c r="I703" s="4"/>
    </row>
    <row r="704" spans="9:9" ht="12.3">
      <c r="I704" s="4"/>
    </row>
    <row r="705" spans="9:9" ht="12.3">
      <c r="I705" s="4"/>
    </row>
    <row r="706" spans="9:9" ht="12.3">
      <c r="I706" s="4"/>
    </row>
    <row r="707" spans="9:9" ht="12.3">
      <c r="I707" s="4"/>
    </row>
    <row r="708" spans="9:9" ht="12.3">
      <c r="I708" s="4"/>
    </row>
    <row r="709" spans="9:9" ht="12.3">
      <c r="I709" s="4"/>
    </row>
    <row r="710" spans="9:9" ht="12.3">
      <c r="I710" s="4"/>
    </row>
    <row r="711" spans="9:9" ht="12.3">
      <c r="I711" s="4"/>
    </row>
    <row r="712" spans="9:9" ht="12.3">
      <c r="I712" s="4"/>
    </row>
    <row r="713" spans="9:9" ht="12.3">
      <c r="I713" s="4"/>
    </row>
    <row r="714" spans="9:9" ht="12.3">
      <c r="I714" s="4"/>
    </row>
    <row r="715" spans="9:9" ht="12.3">
      <c r="I715" s="4"/>
    </row>
    <row r="716" spans="9:9" ht="12.3">
      <c r="I716" s="4"/>
    </row>
    <row r="717" spans="9:9" ht="12.3">
      <c r="I717" s="4"/>
    </row>
    <row r="718" spans="9:9" ht="12.3">
      <c r="I718" s="4"/>
    </row>
    <row r="719" spans="9:9" ht="12.3">
      <c r="I719" s="4"/>
    </row>
    <row r="720" spans="9:9" ht="12.3">
      <c r="I720" s="4"/>
    </row>
    <row r="721" spans="9:9" ht="12.3">
      <c r="I721" s="4"/>
    </row>
    <row r="722" spans="9:9" ht="12.3">
      <c r="I722" s="4"/>
    </row>
    <row r="723" spans="9:9" ht="12.3">
      <c r="I723" s="4"/>
    </row>
    <row r="724" spans="9:9" ht="12.3">
      <c r="I724" s="4"/>
    </row>
    <row r="725" spans="9:9" ht="12.3">
      <c r="I725" s="4"/>
    </row>
    <row r="726" spans="9:9" ht="12.3">
      <c r="I726" s="4"/>
    </row>
    <row r="727" spans="9:9" ht="12.3">
      <c r="I727" s="4"/>
    </row>
    <row r="728" spans="9:9" ht="12.3">
      <c r="I728" s="4"/>
    </row>
    <row r="729" spans="9:9" ht="12.3">
      <c r="I729" s="4"/>
    </row>
    <row r="730" spans="9:9" ht="12.3">
      <c r="I730" s="4"/>
    </row>
    <row r="731" spans="9:9" ht="12.3">
      <c r="I731" s="4"/>
    </row>
    <row r="732" spans="9:9" ht="12.3">
      <c r="I732" s="4"/>
    </row>
    <row r="733" spans="9:9" ht="12.3">
      <c r="I733" s="4"/>
    </row>
    <row r="734" spans="9:9" ht="12.3">
      <c r="I734" s="4"/>
    </row>
    <row r="735" spans="9:9" ht="12.3">
      <c r="I735" s="4"/>
    </row>
    <row r="736" spans="9:9" ht="12.3">
      <c r="I736" s="4"/>
    </row>
    <row r="737" spans="9:9" ht="12.3">
      <c r="I737" s="4"/>
    </row>
    <row r="738" spans="9:9" ht="12.3">
      <c r="I738" s="4"/>
    </row>
    <row r="739" spans="9:9" ht="12.3">
      <c r="I739" s="4"/>
    </row>
    <row r="740" spans="9:9" ht="12.3">
      <c r="I740" s="4"/>
    </row>
    <row r="741" spans="9:9" ht="12.3">
      <c r="I741" s="4"/>
    </row>
    <row r="742" spans="9:9" ht="12.3">
      <c r="I742" s="4"/>
    </row>
    <row r="743" spans="9:9" ht="12.3">
      <c r="I743" s="4"/>
    </row>
    <row r="744" spans="9:9" ht="12.3">
      <c r="I744" s="4"/>
    </row>
    <row r="745" spans="9:9" ht="12.3">
      <c r="I745" s="4"/>
    </row>
    <row r="746" spans="9:9" ht="12.3">
      <c r="I746" s="4"/>
    </row>
    <row r="747" spans="9:9" ht="12.3">
      <c r="I747" s="4"/>
    </row>
    <row r="748" spans="9:9" ht="12.3">
      <c r="I748" s="4"/>
    </row>
    <row r="749" spans="9:9" ht="12.3">
      <c r="I749" s="4"/>
    </row>
    <row r="750" spans="9:9" ht="12.3">
      <c r="I750" s="4"/>
    </row>
    <row r="751" spans="9:9" ht="12.3">
      <c r="I751" s="4"/>
    </row>
    <row r="752" spans="9:9" ht="12.3">
      <c r="I752" s="4"/>
    </row>
    <row r="753" spans="9:9" ht="12.3">
      <c r="I753" s="4"/>
    </row>
    <row r="754" spans="9:9" ht="12.3">
      <c r="I754" s="4"/>
    </row>
    <row r="755" spans="9:9" ht="12.3">
      <c r="I755" s="4"/>
    </row>
    <row r="756" spans="9:9" ht="12.3">
      <c r="I756" s="4"/>
    </row>
    <row r="757" spans="9:9" ht="12.3">
      <c r="I757" s="4"/>
    </row>
    <row r="758" spans="9:9" ht="12.3">
      <c r="I758" s="4"/>
    </row>
    <row r="759" spans="9:9" ht="12.3">
      <c r="I759" s="4"/>
    </row>
    <row r="760" spans="9:9" ht="12.3">
      <c r="I760" s="4"/>
    </row>
    <row r="761" spans="9:9" ht="12.3">
      <c r="I761" s="4"/>
    </row>
    <row r="762" spans="9:9" ht="12.3">
      <c r="I762" s="4"/>
    </row>
    <row r="763" spans="9:9" ht="12.3">
      <c r="I763" s="4"/>
    </row>
    <row r="764" spans="9:9" ht="12.3">
      <c r="I764" s="4"/>
    </row>
    <row r="765" spans="9:9" ht="12.3">
      <c r="I765" s="4"/>
    </row>
    <row r="766" spans="9:9" ht="12.3">
      <c r="I766" s="4"/>
    </row>
    <row r="767" spans="9:9" ht="12.3">
      <c r="I767" s="4"/>
    </row>
    <row r="768" spans="9:9" ht="12.3">
      <c r="I768" s="4"/>
    </row>
    <row r="769" spans="9:9" ht="12.3">
      <c r="I769" s="4"/>
    </row>
    <row r="770" spans="9:9" ht="12.3">
      <c r="I770" s="4"/>
    </row>
    <row r="771" spans="9:9" ht="12.3">
      <c r="I771" s="4"/>
    </row>
    <row r="772" spans="9:9" ht="12.3">
      <c r="I772" s="4"/>
    </row>
    <row r="773" spans="9:9" ht="12.3">
      <c r="I773" s="4"/>
    </row>
    <row r="774" spans="9:9" ht="12.3">
      <c r="I774" s="4"/>
    </row>
    <row r="775" spans="9:9" ht="12.3">
      <c r="I775" s="4"/>
    </row>
    <row r="776" spans="9:9" ht="12.3">
      <c r="I776" s="4"/>
    </row>
    <row r="777" spans="9:9" ht="12.3">
      <c r="I777" s="4"/>
    </row>
    <row r="778" spans="9:9" ht="12.3">
      <c r="I778" s="4"/>
    </row>
    <row r="779" spans="9:9" ht="12.3">
      <c r="I779" s="4"/>
    </row>
    <row r="780" spans="9:9" ht="12.3">
      <c r="I780" s="4"/>
    </row>
    <row r="781" spans="9:9" ht="12.3">
      <c r="I781" s="4"/>
    </row>
    <row r="782" spans="9:9" ht="12.3">
      <c r="I782" s="4"/>
    </row>
    <row r="783" spans="9:9" ht="12.3">
      <c r="I783" s="4"/>
    </row>
    <row r="784" spans="9:9" ht="12.3">
      <c r="I784" s="4"/>
    </row>
    <row r="785" spans="9:9" ht="12.3">
      <c r="I785" s="4"/>
    </row>
    <row r="786" spans="9:9" ht="12.3">
      <c r="I786" s="4"/>
    </row>
    <row r="787" spans="9:9" ht="12.3">
      <c r="I787" s="4"/>
    </row>
    <row r="788" spans="9:9" ht="12.3">
      <c r="I788" s="4"/>
    </row>
    <row r="789" spans="9:9" ht="12.3">
      <c r="I789" s="4"/>
    </row>
    <row r="790" spans="9:9" ht="12.3">
      <c r="I790" s="4"/>
    </row>
    <row r="791" spans="9:9" ht="12.3">
      <c r="I791" s="4"/>
    </row>
    <row r="792" spans="9:9" ht="12.3">
      <c r="I792" s="4"/>
    </row>
    <row r="793" spans="9:9" ht="12.3">
      <c r="I793" s="4"/>
    </row>
    <row r="794" spans="9:9" ht="12.3">
      <c r="I794" s="4"/>
    </row>
    <row r="795" spans="9:9" ht="12.3">
      <c r="I795" s="4"/>
    </row>
    <row r="796" spans="9:9" ht="12.3">
      <c r="I796" s="4"/>
    </row>
    <row r="797" spans="9:9" ht="12.3">
      <c r="I797" s="4"/>
    </row>
    <row r="798" spans="9:9" ht="12.3">
      <c r="I798" s="4"/>
    </row>
    <row r="799" spans="9:9" ht="12.3">
      <c r="I799" s="4"/>
    </row>
    <row r="800" spans="9:9" ht="12.3">
      <c r="I800" s="4"/>
    </row>
    <row r="801" spans="9:9" ht="12.3">
      <c r="I801" s="4"/>
    </row>
    <row r="802" spans="9:9" ht="12.3">
      <c r="I802" s="4"/>
    </row>
    <row r="803" spans="9:9" ht="12.3">
      <c r="I803" s="4"/>
    </row>
    <row r="804" spans="9:9" ht="12.3">
      <c r="I804" s="4"/>
    </row>
    <row r="805" spans="9:9" ht="12.3">
      <c r="I805" s="4"/>
    </row>
    <row r="806" spans="9:9" ht="12.3">
      <c r="I806" s="4"/>
    </row>
    <row r="807" spans="9:9" ht="12.3">
      <c r="I807" s="4"/>
    </row>
    <row r="808" spans="9:9" ht="12.3">
      <c r="I808" s="4"/>
    </row>
    <row r="809" spans="9:9" ht="12.3">
      <c r="I809" s="4"/>
    </row>
    <row r="810" spans="9:9" ht="12.3">
      <c r="I810" s="4"/>
    </row>
    <row r="811" spans="9:9" ht="12.3">
      <c r="I811" s="4"/>
    </row>
    <row r="812" spans="9:9" ht="12.3">
      <c r="I812" s="4"/>
    </row>
    <row r="813" spans="9:9" ht="12.3">
      <c r="I813" s="4"/>
    </row>
    <row r="814" spans="9:9" ht="12.3">
      <c r="I814" s="4"/>
    </row>
    <row r="815" spans="9:9" ht="12.3">
      <c r="I815" s="4"/>
    </row>
    <row r="816" spans="9:9" ht="12.3">
      <c r="I816" s="4"/>
    </row>
    <row r="817" spans="9:9" ht="12.3">
      <c r="I817" s="4"/>
    </row>
    <row r="818" spans="9:9" ht="12.3">
      <c r="I818" s="4"/>
    </row>
    <row r="819" spans="9:9" ht="12.3">
      <c r="I819" s="4"/>
    </row>
    <row r="820" spans="9:9" ht="12.3">
      <c r="I820" s="4"/>
    </row>
    <row r="821" spans="9:9" ht="12.3">
      <c r="I821" s="4"/>
    </row>
    <row r="822" spans="9:9" ht="12.3">
      <c r="I822" s="4"/>
    </row>
    <row r="823" spans="9:9" ht="12.3">
      <c r="I823" s="4"/>
    </row>
    <row r="824" spans="9:9" ht="12.3">
      <c r="I824" s="4"/>
    </row>
    <row r="825" spans="9:9" ht="12.3">
      <c r="I825" s="4"/>
    </row>
    <row r="826" spans="9:9" ht="12.3">
      <c r="I826" s="4"/>
    </row>
    <row r="827" spans="9:9" ht="12.3">
      <c r="I827" s="4"/>
    </row>
    <row r="828" spans="9:9" ht="12.3">
      <c r="I828" s="4"/>
    </row>
    <row r="829" spans="9:9" ht="12.3">
      <c r="I829" s="4"/>
    </row>
    <row r="830" spans="9:9" ht="12.3">
      <c r="I830" s="4"/>
    </row>
    <row r="831" spans="9:9" ht="12.3">
      <c r="I831" s="4"/>
    </row>
    <row r="832" spans="9:9" ht="12.3">
      <c r="I832" s="4"/>
    </row>
    <row r="833" spans="9:9" ht="12.3">
      <c r="I833" s="4"/>
    </row>
    <row r="834" spans="9:9" ht="12.3">
      <c r="I834" s="4"/>
    </row>
    <row r="835" spans="9:9" ht="12.3">
      <c r="I835" s="4"/>
    </row>
    <row r="836" spans="9:9" ht="12.3">
      <c r="I836" s="4"/>
    </row>
    <row r="837" spans="9:9" ht="12.3">
      <c r="I837" s="4"/>
    </row>
    <row r="838" spans="9:9" ht="12.3">
      <c r="I838" s="4"/>
    </row>
    <row r="839" spans="9:9" ht="12.3">
      <c r="I839" s="4"/>
    </row>
    <row r="840" spans="9:9" ht="12.3">
      <c r="I840" s="4"/>
    </row>
    <row r="841" spans="9:9" ht="12.3">
      <c r="I841" s="4"/>
    </row>
    <row r="842" spans="9:9" ht="12.3">
      <c r="I842" s="4"/>
    </row>
    <row r="843" spans="9:9" ht="12.3">
      <c r="I843" s="4"/>
    </row>
    <row r="844" spans="9:9" ht="12.3">
      <c r="I844" s="4"/>
    </row>
    <row r="845" spans="9:9" ht="12.3">
      <c r="I845" s="4"/>
    </row>
    <row r="846" spans="9:9" ht="12.3">
      <c r="I846" s="4"/>
    </row>
    <row r="847" spans="9:9" ht="12.3">
      <c r="I847" s="4"/>
    </row>
    <row r="848" spans="9:9" ht="12.3">
      <c r="I848" s="4"/>
    </row>
    <row r="849" spans="9:9" ht="12.3">
      <c r="I849" s="4"/>
    </row>
    <row r="850" spans="9:9" ht="12.3">
      <c r="I850" s="4"/>
    </row>
    <row r="851" spans="9:9" ht="12.3">
      <c r="I851" s="4"/>
    </row>
    <row r="852" spans="9:9" ht="12.3">
      <c r="I852" s="4"/>
    </row>
    <row r="853" spans="9:9" ht="12.3">
      <c r="I853" s="4"/>
    </row>
    <row r="854" spans="9:9" ht="12.3">
      <c r="I854" s="4"/>
    </row>
    <row r="855" spans="9:9" ht="12.3">
      <c r="I855" s="4"/>
    </row>
    <row r="856" spans="9:9" ht="12.3">
      <c r="I856" s="4"/>
    </row>
    <row r="857" spans="9:9" ht="12.3">
      <c r="I857" s="4"/>
    </row>
    <row r="858" spans="9:9" ht="12.3">
      <c r="I858" s="4"/>
    </row>
    <row r="859" spans="9:9" ht="12.3">
      <c r="I859" s="4"/>
    </row>
    <row r="860" spans="9:9" ht="12.3">
      <c r="I860" s="4"/>
    </row>
    <row r="861" spans="9:9" ht="12.3">
      <c r="I861" s="4"/>
    </row>
    <row r="862" spans="9:9" ht="12.3">
      <c r="I862" s="4"/>
    </row>
    <row r="863" spans="9:9" ht="12.3">
      <c r="I863" s="4"/>
    </row>
    <row r="864" spans="9:9" ht="12.3">
      <c r="I864" s="4"/>
    </row>
    <row r="865" spans="9:9" ht="12.3">
      <c r="I865" s="4"/>
    </row>
    <row r="866" spans="9:9" ht="12.3">
      <c r="I866" s="4"/>
    </row>
    <row r="867" spans="9:9" ht="12.3">
      <c r="I867" s="4"/>
    </row>
    <row r="868" spans="9:9" ht="12.3">
      <c r="I868" s="4"/>
    </row>
    <row r="869" spans="9:9" ht="12.3">
      <c r="I869" s="4"/>
    </row>
    <row r="870" spans="9:9" ht="12.3">
      <c r="I870" s="4"/>
    </row>
    <row r="871" spans="9:9" ht="12.3">
      <c r="I871" s="4"/>
    </row>
    <row r="872" spans="9:9" ht="12.3">
      <c r="I872" s="4"/>
    </row>
    <row r="873" spans="9:9" ht="12.3">
      <c r="I873" s="4"/>
    </row>
    <row r="874" spans="9:9" ht="12.3">
      <c r="I874" s="4"/>
    </row>
    <row r="875" spans="9:9" ht="12.3">
      <c r="I875" s="4"/>
    </row>
    <row r="876" spans="9:9" ht="12.3">
      <c r="I876" s="4"/>
    </row>
    <row r="877" spans="9:9" ht="12.3">
      <c r="I877" s="4"/>
    </row>
    <row r="878" spans="9:9" ht="12.3">
      <c r="I878" s="4"/>
    </row>
    <row r="879" spans="9:9" ht="12.3">
      <c r="I879" s="4"/>
    </row>
    <row r="880" spans="9:9" ht="12.3">
      <c r="I880" s="4"/>
    </row>
    <row r="881" spans="9:9" ht="12.3">
      <c r="I881" s="4"/>
    </row>
    <row r="882" spans="9:9" ht="12.3">
      <c r="I882" s="4"/>
    </row>
    <row r="883" spans="9:9" ht="12.3">
      <c r="I883" s="4"/>
    </row>
    <row r="884" spans="9:9" ht="12.3">
      <c r="I884" s="4"/>
    </row>
    <row r="885" spans="9:9" ht="12.3">
      <c r="I885" s="4"/>
    </row>
    <row r="886" spans="9:9" ht="12.3">
      <c r="I886" s="4"/>
    </row>
    <row r="887" spans="9:9" ht="12.3">
      <c r="I887" s="4"/>
    </row>
    <row r="888" spans="9:9" ht="12.3">
      <c r="I888" s="4"/>
    </row>
    <row r="889" spans="9:9" ht="12.3">
      <c r="I889" s="4"/>
    </row>
    <row r="890" spans="9:9" ht="12.3">
      <c r="I890" s="4"/>
    </row>
    <row r="891" spans="9:9" ht="12.3">
      <c r="I891" s="4"/>
    </row>
    <row r="892" spans="9:9" ht="12.3">
      <c r="I892" s="4"/>
    </row>
    <row r="893" spans="9:9" ht="12.3">
      <c r="I893" s="4"/>
    </row>
    <row r="894" spans="9:9" ht="12.3">
      <c r="I894" s="4"/>
    </row>
    <row r="895" spans="9:9" ht="12.3">
      <c r="I895" s="4"/>
    </row>
    <row r="896" spans="9:9" ht="12.3">
      <c r="I896" s="4"/>
    </row>
    <row r="897" spans="9:9" ht="12.3">
      <c r="I897" s="4"/>
    </row>
    <row r="898" spans="9:9" ht="12.3">
      <c r="I898" s="4"/>
    </row>
    <row r="899" spans="9:9" ht="12.3">
      <c r="I899" s="4"/>
    </row>
    <row r="900" spans="9:9" ht="12.3">
      <c r="I900" s="4"/>
    </row>
    <row r="901" spans="9:9" ht="12.3">
      <c r="I901" s="4"/>
    </row>
    <row r="902" spans="9:9" ht="12.3">
      <c r="I902" s="4"/>
    </row>
    <row r="903" spans="9:9" ht="12.3">
      <c r="I903" s="4"/>
    </row>
    <row r="904" spans="9:9" ht="12.3">
      <c r="I904" s="4"/>
    </row>
    <row r="905" spans="9:9" ht="12.3">
      <c r="I905" s="4"/>
    </row>
    <row r="906" spans="9:9" ht="12.3">
      <c r="I906" s="4"/>
    </row>
    <row r="907" spans="9:9" ht="12.3">
      <c r="I907" s="4"/>
    </row>
    <row r="908" spans="9:9" ht="12.3">
      <c r="I908" s="4"/>
    </row>
    <row r="909" spans="9:9" ht="12.3">
      <c r="I909" s="4"/>
    </row>
    <row r="910" spans="9:9" ht="12.3">
      <c r="I910" s="4"/>
    </row>
    <row r="911" spans="9:9" ht="12.3">
      <c r="I911" s="4"/>
    </row>
    <row r="912" spans="9:9" ht="12.3">
      <c r="I912" s="4"/>
    </row>
    <row r="913" spans="9:9" ht="12.3">
      <c r="I913" s="4"/>
    </row>
    <row r="914" spans="9:9" ht="12.3">
      <c r="I914" s="4"/>
    </row>
    <row r="915" spans="9:9" ht="12.3">
      <c r="I915" s="4"/>
    </row>
    <row r="916" spans="9:9" ht="12.3">
      <c r="I916" s="4"/>
    </row>
    <row r="917" spans="9:9" ht="12.3">
      <c r="I917" s="4"/>
    </row>
    <row r="918" spans="9:9" ht="12.3">
      <c r="I918" s="4"/>
    </row>
    <row r="919" spans="9:9" ht="12.3">
      <c r="I919" s="4"/>
    </row>
    <row r="920" spans="9:9" ht="12.3">
      <c r="I920" s="4"/>
    </row>
    <row r="921" spans="9:9" ht="12.3">
      <c r="I921" s="4"/>
    </row>
    <row r="922" spans="9:9" ht="12.3">
      <c r="I922" s="4"/>
    </row>
    <row r="923" spans="9:9" ht="12.3">
      <c r="I923" s="4"/>
    </row>
    <row r="924" spans="9:9" ht="12.3">
      <c r="I924" s="4"/>
    </row>
    <row r="925" spans="9:9" ht="12.3">
      <c r="I925" s="4"/>
    </row>
    <row r="926" spans="9:9" ht="12.3">
      <c r="I926" s="4"/>
    </row>
    <row r="927" spans="9:9" ht="12.3">
      <c r="I927" s="4"/>
    </row>
    <row r="928" spans="9:9" ht="12.3">
      <c r="I928" s="4"/>
    </row>
    <row r="929" spans="9:9" ht="12.3">
      <c r="I929" s="4"/>
    </row>
    <row r="930" spans="9:9" ht="12.3">
      <c r="I930" s="4"/>
    </row>
    <row r="931" spans="9:9" ht="12.3">
      <c r="I931" s="4"/>
    </row>
    <row r="932" spans="9:9" ht="12.3">
      <c r="I932" s="4"/>
    </row>
    <row r="933" spans="9:9" ht="12.3">
      <c r="I933" s="4"/>
    </row>
    <row r="934" spans="9:9" ht="12.3">
      <c r="I934" s="4"/>
    </row>
    <row r="935" spans="9:9" ht="12.3">
      <c r="I935" s="4"/>
    </row>
    <row r="936" spans="9:9" ht="12.3">
      <c r="I936" s="4"/>
    </row>
    <row r="937" spans="9:9" ht="12.3">
      <c r="I937" s="4"/>
    </row>
    <row r="938" spans="9:9" ht="12.3">
      <c r="I938" s="4"/>
    </row>
    <row r="939" spans="9:9" ht="12.3">
      <c r="I939" s="4"/>
    </row>
    <row r="940" spans="9:9" ht="12.3">
      <c r="I940" s="4"/>
    </row>
    <row r="941" spans="9:9" ht="12.3">
      <c r="I941" s="4"/>
    </row>
    <row r="942" spans="9:9" ht="12.3">
      <c r="I942" s="4"/>
    </row>
    <row r="943" spans="9:9" ht="12.3">
      <c r="I943" s="4"/>
    </row>
    <row r="944" spans="9:9" ht="12.3">
      <c r="I944" s="4"/>
    </row>
    <row r="945" spans="9:9" ht="12.3">
      <c r="I945" s="4"/>
    </row>
    <row r="946" spans="9:9" ht="12.3">
      <c r="I946" s="4"/>
    </row>
    <row r="947" spans="9:9" ht="12.3">
      <c r="I947" s="4"/>
    </row>
    <row r="948" spans="9:9" ht="12.3">
      <c r="I948" s="4"/>
    </row>
    <row r="949" spans="9:9" ht="12.3">
      <c r="I949" s="4"/>
    </row>
    <row r="950" spans="9:9" ht="12.3">
      <c r="I950" s="4"/>
    </row>
    <row r="951" spans="9:9" ht="12.3">
      <c r="I951" s="4"/>
    </row>
    <row r="952" spans="9:9" ht="12.3">
      <c r="I952" s="4"/>
    </row>
    <row r="953" spans="9:9" ht="12.3">
      <c r="I953" s="4"/>
    </row>
    <row r="954" spans="9:9" ht="12.3">
      <c r="I954" s="4"/>
    </row>
    <row r="955" spans="9:9" ht="12.3">
      <c r="I955" s="4"/>
    </row>
    <row r="956" spans="9:9" ht="12.3">
      <c r="I956" s="4"/>
    </row>
    <row r="957" spans="9:9" ht="12.3">
      <c r="I957" s="4"/>
    </row>
    <row r="958" spans="9:9" ht="12.3">
      <c r="I958" s="4"/>
    </row>
    <row r="959" spans="9:9" ht="12.3">
      <c r="I959" s="4"/>
    </row>
    <row r="960" spans="9:9" ht="12.3">
      <c r="I960" s="4"/>
    </row>
    <row r="961" spans="9:9" ht="12.3">
      <c r="I961" s="4"/>
    </row>
    <row r="962" spans="9:9" ht="12.3">
      <c r="I962" s="4"/>
    </row>
    <row r="963" spans="9:9" ht="12.3">
      <c r="I963" s="4"/>
    </row>
    <row r="964" spans="9:9" ht="12.3">
      <c r="I964" s="4"/>
    </row>
    <row r="965" spans="9:9" ht="12.3">
      <c r="I965" s="4"/>
    </row>
    <row r="966" spans="9:9" ht="12.3">
      <c r="I966" s="4"/>
    </row>
    <row r="967" spans="9:9" ht="12.3">
      <c r="I967" s="4"/>
    </row>
    <row r="968" spans="9:9" ht="12.3">
      <c r="I968" s="4"/>
    </row>
    <row r="969" spans="9:9" ht="12.3">
      <c r="I969" s="4"/>
    </row>
    <row r="970" spans="9:9" ht="12.3">
      <c r="I970" s="4"/>
    </row>
    <row r="971" spans="9:9" ht="12.3">
      <c r="I971" s="4"/>
    </row>
    <row r="972" spans="9:9" ht="12.3">
      <c r="I972" s="4"/>
    </row>
    <row r="973" spans="9:9" ht="12.3">
      <c r="I973" s="4"/>
    </row>
    <row r="974" spans="9:9" ht="12.3">
      <c r="I974" s="4"/>
    </row>
    <row r="975" spans="9:9" ht="12.3">
      <c r="I975" s="4"/>
    </row>
    <row r="976" spans="9:9" ht="12.3">
      <c r="I976" s="4"/>
    </row>
    <row r="977" spans="9:9" ht="12.3">
      <c r="I977" s="4"/>
    </row>
    <row r="978" spans="9:9" ht="12.3">
      <c r="I978" s="4"/>
    </row>
    <row r="979" spans="9:9" ht="12.3">
      <c r="I979" s="4"/>
    </row>
    <row r="980" spans="9:9" ht="12.3">
      <c r="I980" s="4"/>
    </row>
    <row r="981" spans="9:9" ht="12.3">
      <c r="I981" s="4"/>
    </row>
    <row r="982" spans="9:9" ht="12.3">
      <c r="I982" s="4"/>
    </row>
    <row r="983" spans="9:9" ht="12.3">
      <c r="I983" s="4"/>
    </row>
    <row r="984" spans="9:9" ht="12.3">
      <c r="I984" s="4"/>
    </row>
    <row r="985" spans="9:9" ht="12.3">
      <c r="I985" s="4"/>
    </row>
    <row r="986" spans="9:9" ht="12.3">
      <c r="I986" s="4"/>
    </row>
    <row r="987" spans="9:9" ht="12.3">
      <c r="I987" s="4"/>
    </row>
    <row r="988" spans="9:9" ht="12.3">
      <c r="I988" s="4"/>
    </row>
    <row r="989" spans="9:9" ht="12.3">
      <c r="I989" s="4"/>
    </row>
    <row r="990" spans="9:9" ht="12.3">
      <c r="I990" s="4"/>
    </row>
    <row r="991" spans="9:9" ht="12.3">
      <c r="I991" s="4"/>
    </row>
    <row r="992" spans="9:9" ht="12.3">
      <c r="I992" s="4"/>
    </row>
    <row r="993" spans="9:9" ht="12.3">
      <c r="I993" s="4"/>
    </row>
    <row r="994" spans="9:9" ht="12.3">
      <c r="I994" s="4"/>
    </row>
    <row r="995" spans="9:9" ht="12.3">
      <c r="I995" s="4"/>
    </row>
    <row r="996" spans="9:9" ht="12.3">
      <c r="I996" s="4"/>
    </row>
    <row r="997" spans="9:9" ht="12.3">
      <c r="I997" s="4"/>
    </row>
    <row r="998" spans="9:9" ht="12.3">
      <c r="I998" s="4"/>
    </row>
    <row r="999" spans="9:9" ht="12.3">
      <c r="I999" s="4"/>
    </row>
    <row r="1000" spans="9:9" ht="12.3">
      <c r="I1000" s="4"/>
    </row>
  </sheetData>
  <mergeCells count="5">
    <mergeCell ref="B1:E1"/>
    <mergeCell ref="F1:I1"/>
    <mergeCell ref="A3:A12"/>
    <mergeCell ref="A14:I14"/>
    <mergeCell ref="B18:D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92"/>
  <sheetViews>
    <sheetView workbookViewId="0"/>
  </sheetViews>
  <sheetFormatPr defaultColWidth="12.6640625" defaultRowHeight="15" customHeight="1"/>
  <cols>
    <col min="1" max="1" width="21.83203125" customWidth="1"/>
    <col min="2" max="26" width="14.5" customWidth="1"/>
  </cols>
  <sheetData>
    <row r="1" spans="1:10" ht="15.75" customHeight="1">
      <c r="A1" s="16" t="s">
        <v>27</v>
      </c>
      <c r="B1" s="17">
        <v>-1.5</v>
      </c>
      <c r="C1" s="17">
        <v>-1</v>
      </c>
      <c r="D1" s="17">
        <v>-0.5</v>
      </c>
      <c r="E1" s="17">
        <v>-0.25</v>
      </c>
      <c r="F1" s="17">
        <v>0</v>
      </c>
      <c r="G1" s="17">
        <v>0.25</v>
      </c>
      <c r="H1" s="17">
        <v>0.5</v>
      </c>
      <c r="I1" s="17">
        <v>1</v>
      </c>
      <c r="J1" s="17">
        <v>1.5</v>
      </c>
    </row>
    <row r="2" spans="1:10" ht="15.75" customHeight="1">
      <c r="A2" s="18" t="s">
        <v>28</v>
      </c>
      <c r="B2" s="8">
        <v>54.248366013071902</v>
      </c>
      <c r="C2" s="8">
        <v>44.115942028985501</v>
      </c>
      <c r="D2" s="8">
        <v>60.312151616499499</v>
      </c>
      <c r="E2" s="8">
        <v>76.173913043478294</v>
      </c>
      <c r="F2" s="8">
        <v>62.947206050654302</v>
      </c>
      <c r="G2" s="8">
        <v>67.325428194993407</v>
      </c>
      <c r="H2" s="8">
        <v>64.426877470355706</v>
      </c>
      <c r="I2" s="8">
        <v>39.393939393939398</v>
      </c>
      <c r="J2" s="8">
        <v>36.678614097968897</v>
      </c>
    </row>
    <row r="3" spans="1:10" ht="15.75" customHeight="1">
      <c r="A3" s="19" t="s">
        <v>29</v>
      </c>
      <c r="B3" s="7">
        <v>4.8340548340548404</v>
      </c>
      <c r="C3" s="7">
        <v>66.6666666666667</v>
      </c>
      <c r="D3" s="7">
        <v>87.459505541346999</v>
      </c>
      <c r="E3" s="7">
        <v>95.370370370370395</v>
      </c>
      <c r="F3" s="7">
        <v>86.763551165146893</v>
      </c>
      <c r="G3" s="7">
        <v>84.395424836601293</v>
      </c>
      <c r="H3" s="7">
        <v>43.995859213250498</v>
      </c>
      <c r="I3" s="7">
        <v>52.3017902813299</v>
      </c>
      <c r="J3" s="7">
        <v>7.79273061881758</v>
      </c>
    </row>
    <row r="4" spans="1:10" ht="15.75" customHeight="1">
      <c r="A4" s="19" t="s">
        <v>30</v>
      </c>
      <c r="B4" s="7">
        <v>12.2852049910873</v>
      </c>
      <c r="C4" s="7">
        <v>0</v>
      </c>
      <c r="D4" s="7">
        <v>45.860125426688903</v>
      </c>
      <c r="E4" s="7">
        <v>52.433862433862402</v>
      </c>
      <c r="F4" s="7">
        <v>74.389576324898798</v>
      </c>
      <c r="G4" s="7">
        <v>33.023294788000698</v>
      </c>
      <c r="H4" s="7">
        <v>18.608487029539699</v>
      </c>
      <c r="I4" s="7">
        <v>27.805429864253401</v>
      </c>
      <c r="J4" s="7">
        <v>21.845919145690299</v>
      </c>
    </row>
    <row r="5" spans="1:10" ht="15.75" customHeight="1">
      <c r="A5" s="19" t="s">
        <v>31</v>
      </c>
      <c r="B5" s="7">
        <v>34.230595463992003</v>
      </c>
      <c r="C5" s="7">
        <v>38.4444444444444</v>
      </c>
      <c r="D5" s="7">
        <v>61.3333333333333</v>
      </c>
      <c r="E5" s="7">
        <v>78.854700854700795</v>
      </c>
      <c r="F5" s="7">
        <v>67.6220103425986</v>
      </c>
      <c r="G5" s="7">
        <v>65.061728395061706</v>
      </c>
      <c r="H5" s="7">
        <v>79.128205128205096</v>
      </c>
      <c r="I5" s="7">
        <v>30.307692307692299</v>
      </c>
      <c r="J5" s="7">
        <v>26.621863799283201</v>
      </c>
    </row>
    <row r="6" spans="1:10" ht="15.75" customHeight="1">
      <c r="A6" s="19" t="s">
        <v>32</v>
      </c>
      <c r="B6" s="7">
        <v>19.3813131313131</v>
      </c>
      <c r="C6" s="7">
        <v>20</v>
      </c>
      <c r="D6" s="7">
        <v>33.3333333333333</v>
      </c>
      <c r="E6" s="7">
        <v>77.3333333333333</v>
      </c>
      <c r="F6" s="7">
        <v>94.4444444444444</v>
      </c>
      <c r="G6" s="7">
        <v>35.9444444444444</v>
      </c>
      <c r="H6" s="7">
        <v>57.7777777777778</v>
      </c>
      <c r="I6" s="7">
        <v>21.3333333333333</v>
      </c>
      <c r="J6" s="7">
        <v>19.348659003831401</v>
      </c>
    </row>
    <row r="7" spans="1:10" ht="15.75" customHeight="1">
      <c r="A7" s="19" t="s">
        <v>33</v>
      </c>
      <c r="B7" s="7">
        <v>2.8985507246376798</v>
      </c>
      <c r="C7" s="7">
        <v>1.51515151515151</v>
      </c>
      <c r="D7" s="7">
        <v>3.17460317460317</v>
      </c>
      <c r="E7" s="7">
        <v>23.836257309941502</v>
      </c>
      <c r="F7" s="7">
        <v>37.616352941753597</v>
      </c>
      <c r="G7" s="7">
        <v>41.461544360095097</v>
      </c>
      <c r="H7" s="7">
        <v>41.3333333333333</v>
      </c>
      <c r="I7" s="7">
        <v>43.454545454545503</v>
      </c>
      <c r="J7" s="7">
        <v>64.128974473802103</v>
      </c>
    </row>
    <row r="8" spans="1:10" ht="15.75" customHeight="1">
      <c r="A8" s="19" t="s">
        <v>34</v>
      </c>
      <c r="B8" s="7">
        <v>8.8235294117647101</v>
      </c>
      <c r="C8" s="7">
        <v>11.5942028985507</v>
      </c>
      <c r="D8" s="7">
        <v>36.363636363636402</v>
      </c>
      <c r="E8" s="7">
        <v>69.565217391304301</v>
      </c>
      <c r="F8" s="7">
        <v>77.609427609427598</v>
      </c>
      <c r="G8" s="7">
        <v>84.057971014492793</v>
      </c>
      <c r="H8" s="7">
        <v>72.727272727272705</v>
      </c>
      <c r="I8" s="7">
        <v>52.173913043478301</v>
      </c>
      <c r="J8" s="7">
        <v>38.095238095238102</v>
      </c>
    </row>
    <row r="9" spans="1:10" ht="15.75" customHeight="1">
      <c r="A9" s="18" t="s">
        <v>35</v>
      </c>
      <c r="B9" s="8">
        <v>40.650406504065003</v>
      </c>
      <c r="C9" s="8">
        <v>11.1111111111111</v>
      </c>
      <c r="D9" s="8">
        <v>18.181818181818201</v>
      </c>
      <c r="E9" s="8">
        <v>60.606060606060602</v>
      </c>
      <c r="F9" s="8">
        <v>83.248730964467001</v>
      </c>
      <c r="G9" s="8">
        <v>50</v>
      </c>
      <c r="H9" s="8">
        <v>34.848484848484802</v>
      </c>
      <c r="I9" s="8">
        <v>4.7619047619047601</v>
      </c>
      <c r="J9" s="8">
        <v>5.9523809523809499</v>
      </c>
    </row>
    <row r="10" spans="1:10" ht="15.75" customHeight="1">
      <c r="A10" s="19" t="s">
        <v>36</v>
      </c>
      <c r="B10" s="7">
        <v>0</v>
      </c>
      <c r="C10" s="7">
        <v>6.9841269841269797</v>
      </c>
      <c r="D10" s="7">
        <v>10.500610500610501</v>
      </c>
      <c r="E10" s="7">
        <v>28.205128205128201</v>
      </c>
      <c r="F10" s="7">
        <v>95.378421900161001</v>
      </c>
      <c r="G10" s="7">
        <v>64.920634920634896</v>
      </c>
      <c r="H10" s="7">
        <v>39.560439560439598</v>
      </c>
      <c r="I10" s="7">
        <v>89.102564102564102</v>
      </c>
      <c r="J10" s="7">
        <v>4.0476190476190501</v>
      </c>
    </row>
    <row r="11" spans="1:10" ht="15.75" customHeight="1">
      <c r="A11" s="19" t="s">
        <v>37</v>
      </c>
      <c r="B11" s="7">
        <v>22.301587301587301</v>
      </c>
      <c r="C11" s="7">
        <v>79.523809523809504</v>
      </c>
      <c r="D11" s="7">
        <v>87.3626373626374</v>
      </c>
      <c r="E11" s="7">
        <v>70.101010101010104</v>
      </c>
      <c r="F11" s="7">
        <v>95.146269385276398</v>
      </c>
      <c r="G11" s="7">
        <v>32.680652680652699</v>
      </c>
      <c r="H11" s="7">
        <v>16.031746031746</v>
      </c>
      <c r="I11" s="7">
        <v>33.3333333333333</v>
      </c>
      <c r="J11" s="7">
        <v>25.313283208020099</v>
      </c>
    </row>
    <row r="12" spans="1:10" ht="15.75" customHeight="1">
      <c r="A12" s="19" t="s">
        <v>38</v>
      </c>
      <c r="B12" s="7">
        <v>0</v>
      </c>
      <c r="C12" s="7">
        <v>17.167277167277199</v>
      </c>
      <c r="D12" s="7">
        <v>1.5873015873015901</v>
      </c>
      <c r="E12" s="7">
        <v>18.0246913580247</v>
      </c>
      <c r="F12" s="7">
        <v>65.1104594761443</v>
      </c>
      <c r="G12" s="7">
        <v>13.8977072310406</v>
      </c>
      <c r="H12" s="7">
        <v>32.692307692307701</v>
      </c>
      <c r="I12" s="7">
        <v>2.38095238095238</v>
      </c>
      <c r="J12" s="7">
        <v>5.3251408090117804</v>
      </c>
    </row>
    <row r="13" spans="1:10" ht="15.75" customHeight="1">
      <c r="A13" s="19" t="s">
        <v>39</v>
      </c>
      <c r="B13" s="7">
        <v>14.473684210526301</v>
      </c>
      <c r="C13" s="7">
        <v>10</v>
      </c>
      <c r="D13" s="7">
        <v>21.428571428571399</v>
      </c>
      <c r="E13" s="7">
        <v>78.571428571428598</v>
      </c>
      <c r="F13" s="7">
        <v>98.097826086956502</v>
      </c>
      <c r="G13" s="7">
        <v>33.3333333333333</v>
      </c>
      <c r="H13" s="7">
        <v>42.5</v>
      </c>
      <c r="I13" s="7">
        <v>2.38095238095238</v>
      </c>
      <c r="J13" s="7">
        <v>30</v>
      </c>
    </row>
    <row r="14" spans="1:10" ht="15.75" customHeight="1">
      <c r="A14" s="19" t="s">
        <v>40</v>
      </c>
      <c r="B14" s="7">
        <v>11.055461233729501</v>
      </c>
      <c r="C14" s="7">
        <v>7.9853479853479898</v>
      </c>
      <c r="D14" s="7">
        <v>18.849206349206401</v>
      </c>
      <c r="E14" s="7">
        <v>65.238095238095198</v>
      </c>
      <c r="F14" s="7">
        <v>68.884335334602696</v>
      </c>
      <c r="G14" s="7">
        <v>83.465608465608497</v>
      </c>
      <c r="H14" s="7">
        <v>78.928571428571402</v>
      </c>
      <c r="I14" s="7">
        <v>70.423280423280403</v>
      </c>
      <c r="J14" s="7">
        <v>75.034188034188006</v>
      </c>
    </row>
    <row r="15" spans="1:10" ht="15.75" customHeight="1">
      <c r="A15" s="19" t="s">
        <v>41</v>
      </c>
      <c r="B15" s="7">
        <v>6.3492063492063497</v>
      </c>
      <c r="C15" s="7">
        <v>3.17460317460317</v>
      </c>
      <c r="D15" s="7">
        <v>12.1212121212121</v>
      </c>
      <c r="E15" s="7">
        <v>63.636363636363598</v>
      </c>
      <c r="F15" s="7">
        <v>88.107202680067005</v>
      </c>
      <c r="G15" s="7">
        <v>66.6666666666667</v>
      </c>
      <c r="H15" s="7">
        <v>61.904761904761898</v>
      </c>
      <c r="I15" s="7">
        <v>36.507936507936499</v>
      </c>
      <c r="J15" s="7">
        <v>47.435897435897402</v>
      </c>
    </row>
    <row r="16" spans="1:10" ht="15.75" customHeight="1"/>
    <row r="17" spans="1:10" ht="15.75" customHeight="1">
      <c r="A17" s="40" t="s">
        <v>11</v>
      </c>
      <c r="B17" s="36"/>
      <c r="C17" s="36"/>
      <c r="D17" s="36"/>
      <c r="E17" s="36"/>
      <c r="F17" s="36"/>
      <c r="G17" s="36"/>
      <c r="H17" s="36"/>
      <c r="I17" s="36"/>
      <c r="J17" s="37"/>
    </row>
    <row r="18" spans="1:10" ht="15.75" customHeight="1">
      <c r="A18" s="20" t="s">
        <v>42</v>
      </c>
      <c r="B18" s="9">
        <f t="shared" ref="B18:J18" si="0">ROUND(AVERAGE(B2:B8),2)</f>
        <v>19.53</v>
      </c>
      <c r="C18" s="9">
        <f t="shared" si="0"/>
        <v>26.05</v>
      </c>
      <c r="D18" s="9">
        <f t="shared" si="0"/>
        <v>46.83</v>
      </c>
      <c r="E18" s="9">
        <f t="shared" si="0"/>
        <v>67.650000000000006</v>
      </c>
      <c r="F18" s="9">
        <f t="shared" si="0"/>
        <v>71.63</v>
      </c>
      <c r="G18" s="9">
        <f t="shared" si="0"/>
        <v>58.75</v>
      </c>
      <c r="H18" s="9">
        <f t="shared" si="0"/>
        <v>54</v>
      </c>
      <c r="I18" s="9">
        <f t="shared" si="0"/>
        <v>38.11</v>
      </c>
      <c r="J18" s="9">
        <f t="shared" si="0"/>
        <v>30.64</v>
      </c>
    </row>
    <row r="19" spans="1:10" ht="15.75" customHeight="1">
      <c r="A19" s="20" t="s">
        <v>43</v>
      </c>
      <c r="B19" s="9">
        <f t="shared" ref="B19:J19" si="1">ROUND(STDEV(B2:B8)/SQRT(10),2)</f>
        <v>5.89</v>
      </c>
      <c r="C19" s="9">
        <f t="shared" si="1"/>
        <v>7.81</v>
      </c>
      <c r="D19" s="9">
        <f t="shared" si="1"/>
        <v>8.41</v>
      </c>
      <c r="E19" s="9">
        <f t="shared" si="1"/>
        <v>7.32</v>
      </c>
      <c r="F19" s="9">
        <f t="shared" si="1"/>
        <v>5.83</v>
      </c>
      <c r="G19" s="9">
        <f t="shared" si="1"/>
        <v>6.94</v>
      </c>
      <c r="H19" s="9">
        <f t="shared" si="1"/>
        <v>6.61</v>
      </c>
      <c r="I19" s="9">
        <f t="shared" si="1"/>
        <v>3.83</v>
      </c>
      <c r="J19" s="9">
        <f t="shared" si="1"/>
        <v>5.71</v>
      </c>
    </row>
    <row r="20" spans="1:10" ht="15.75" customHeight="1">
      <c r="A20" s="20" t="s">
        <v>44</v>
      </c>
      <c r="B20" s="9">
        <f t="shared" ref="B20:J20" si="2">ROUND(AVERAGE(B9:B15),2)</f>
        <v>13.55</v>
      </c>
      <c r="C20" s="9">
        <f t="shared" si="2"/>
        <v>19.420000000000002</v>
      </c>
      <c r="D20" s="9">
        <f t="shared" si="2"/>
        <v>24.29</v>
      </c>
      <c r="E20" s="9">
        <f t="shared" si="2"/>
        <v>54.91</v>
      </c>
      <c r="F20" s="9">
        <f t="shared" si="2"/>
        <v>84.85</v>
      </c>
      <c r="G20" s="9">
        <f t="shared" si="2"/>
        <v>49.28</v>
      </c>
      <c r="H20" s="9">
        <f t="shared" si="2"/>
        <v>43.78</v>
      </c>
      <c r="I20" s="9">
        <f t="shared" si="2"/>
        <v>34.130000000000003</v>
      </c>
      <c r="J20" s="9">
        <f t="shared" si="2"/>
        <v>27.59</v>
      </c>
    </row>
    <row r="21" spans="1:10" ht="15.75" customHeight="1">
      <c r="A21" s="20" t="s">
        <v>45</v>
      </c>
      <c r="B21" s="9">
        <f t="shared" ref="B21:J21" si="3">ROUND(STDEV(B9:B15)/SQRT(10),2)</f>
        <v>4.54</v>
      </c>
      <c r="C21" s="9">
        <f t="shared" si="3"/>
        <v>8.49</v>
      </c>
      <c r="D21" s="9">
        <f t="shared" si="3"/>
        <v>9.0399999999999991</v>
      </c>
      <c r="E21" s="9">
        <f t="shared" si="3"/>
        <v>7.16</v>
      </c>
      <c r="F21" s="9">
        <f t="shared" si="3"/>
        <v>4.18</v>
      </c>
      <c r="G21" s="9">
        <f t="shared" si="3"/>
        <v>7.64</v>
      </c>
      <c r="H21" s="9">
        <f t="shared" si="3"/>
        <v>6.53</v>
      </c>
      <c r="I21" s="9">
        <f t="shared" si="3"/>
        <v>10.97</v>
      </c>
      <c r="J21" s="9">
        <f t="shared" si="3"/>
        <v>8.34</v>
      </c>
    </row>
    <row r="22" spans="1:10" ht="15.75" customHeight="1">
      <c r="A22" s="20"/>
      <c r="B22" s="9"/>
      <c r="C22" s="9"/>
      <c r="D22" s="9"/>
      <c r="E22" s="9"/>
      <c r="F22" s="9"/>
      <c r="G22" s="9"/>
      <c r="H22" s="9"/>
      <c r="I22" s="9"/>
      <c r="J22" s="9"/>
    </row>
    <row r="23" spans="1:10" ht="15.75" customHeight="1">
      <c r="A23" s="9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A17:J1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9"/>
  <sheetViews>
    <sheetView workbookViewId="0"/>
  </sheetViews>
  <sheetFormatPr defaultColWidth="12.6640625" defaultRowHeight="15" customHeight="1"/>
  <cols>
    <col min="1" max="1" width="3.6640625" customWidth="1"/>
    <col min="2" max="2" width="9.33203125" customWidth="1"/>
    <col min="6" max="6" width="3.33203125" customWidth="1"/>
    <col min="7" max="7" width="9.6640625" customWidth="1"/>
  </cols>
  <sheetData>
    <row r="1" spans="1:9" ht="15" customHeight="1">
      <c r="C1" s="46" t="s">
        <v>46</v>
      </c>
      <c r="D1" s="39"/>
      <c r="H1" s="10" t="s">
        <v>46</v>
      </c>
    </row>
    <row r="2" spans="1:9" ht="15" customHeight="1">
      <c r="B2" s="10" t="s">
        <v>14</v>
      </c>
      <c r="C2" s="21" t="s">
        <v>47</v>
      </c>
      <c r="D2" s="21" t="s">
        <v>48</v>
      </c>
      <c r="G2" s="10" t="s">
        <v>14</v>
      </c>
      <c r="H2" s="21" t="s">
        <v>47</v>
      </c>
      <c r="I2" s="21" t="s">
        <v>48</v>
      </c>
    </row>
    <row r="3" spans="1:9" ht="15" customHeight="1">
      <c r="A3" s="47" t="s">
        <v>59</v>
      </c>
      <c r="B3" s="4">
        <v>1</v>
      </c>
      <c r="C3" s="4">
        <v>62.947206050654302</v>
      </c>
      <c r="D3" s="4">
        <v>83.248730964467001</v>
      </c>
      <c r="F3" s="47" t="s">
        <v>19</v>
      </c>
      <c r="G3" s="4">
        <v>1</v>
      </c>
      <c r="H3">
        <v>81.899573739196398</v>
      </c>
      <c r="I3">
        <v>93.771797256452004</v>
      </c>
    </row>
    <row r="4" spans="1:9" ht="15" customHeight="1">
      <c r="A4" s="47"/>
      <c r="B4" s="4">
        <v>2</v>
      </c>
      <c r="C4" s="4">
        <v>86.763551165146893</v>
      </c>
      <c r="D4" s="4">
        <v>95.378421900161001</v>
      </c>
      <c r="F4" s="47"/>
      <c r="G4" s="4">
        <v>2</v>
      </c>
      <c r="H4">
        <v>76.002730010094695</v>
      </c>
      <c r="I4">
        <v>84.425686093123701</v>
      </c>
    </row>
    <row r="5" spans="1:9" ht="15" customHeight="1">
      <c r="A5" s="47"/>
      <c r="B5" s="4">
        <v>3</v>
      </c>
      <c r="C5" s="4">
        <v>74.389576324898798</v>
      </c>
      <c r="D5" s="4">
        <v>95.146269385276398</v>
      </c>
      <c r="F5" s="47"/>
      <c r="G5" s="4">
        <v>3</v>
      </c>
      <c r="H5">
        <v>76.4637165286737</v>
      </c>
      <c r="I5">
        <v>78.442028985507207</v>
      </c>
    </row>
    <row r="6" spans="1:9" ht="15" customHeight="1">
      <c r="A6" s="47"/>
      <c r="B6" s="4">
        <v>4</v>
      </c>
      <c r="C6" s="4">
        <v>67.6220103425986</v>
      </c>
      <c r="D6" s="4">
        <v>65.1104594761443</v>
      </c>
      <c r="F6" s="47"/>
      <c r="G6" s="4">
        <v>4</v>
      </c>
      <c r="H6">
        <v>74.891122278056997</v>
      </c>
      <c r="I6">
        <v>88.557213930348297</v>
      </c>
    </row>
    <row r="7" spans="1:9" ht="15" customHeight="1">
      <c r="A7" s="47"/>
      <c r="B7" s="4">
        <v>5</v>
      </c>
      <c r="C7" s="4">
        <v>94.4444444444444</v>
      </c>
      <c r="D7" s="4">
        <v>98.097826086956502</v>
      </c>
      <c r="F7" s="47"/>
      <c r="G7" s="4">
        <v>5</v>
      </c>
      <c r="H7">
        <v>78.222407774646598</v>
      </c>
      <c r="I7">
        <v>43.169551461008702</v>
      </c>
    </row>
    <row r="8" spans="1:9" ht="15" customHeight="1">
      <c r="A8" s="47"/>
      <c r="B8" s="4">
        <v>6</v>
      </c>
      <c r="C8" s="4">
        <v>37.616352941753597</v>
      </c>
      <c r="D8" s="4">
        <v>68.884335334602696</v>
      </c>
      <c r="F8" s="47"/>
      <c r="G8" s="4">
        <v>6</v>
      </c>
      <c r="H8">
        <v>74.579124579124596</v>
      </c>
      <c r="I8">
        <v>83.379016293589203</v>
      </c>
    </row>
    <row r="9" spans="1:9" ht="15" customHeight="1">
      <c r="A9" s="47"/>
      <c r="B9" s="4">
        <v>7</v>
      </c>
      <c r="C9" s="4">
        <v>77.609427609427598</v>
      </c>
      <c r="D9" s="4">
        <v>88.107202680067005</v>
      </c>
      <c r="F9" s="47"/>
      <c r="G9" s="4">
        <v>7</v>
      </c>
      <c r="H9">
        <v>72.735985066293296</v>
      </c>
      <c r="I9">
        <v>79.262641464513806</v>
      </c>
    </row>
    <row r="10" spans="1:9" ht="15" customHeight="1">
      <c r="A10" s="47"/>
      <c r="B10" s="4"/>
      <c r="C10" s="4"/>
      <c r="D10" s="4"/>
      <c r="F10" s="47"/>
      <c r="G10" s="28">
        <v>8</v>
      </c>
      <c r="H10">
        <v>85.849056603773604</v>
      </c>
      <c r="I10">
        <v>66.775838099367505</v>
      </c>
    </row>
    <row r="11" spans="1:9" ht="16" customHeight="1">
      <c r="A11" s="47"/>
      <c r="B11" s="4"/>
      <c r="C11" s="4"/>
      <c r="D11" s="4"/>
      <c r="F11" s="47"/>
      <c r="G11" s="28">
        <v>9</v>
      </c>
      <c r="H11">
        <v>99.523809523809504</v>
      </c>
      <c r="I11">
        <v>89.909230006596502</v>
      </c>
    </row>
    <row r="12" spans="1:9" ht="15" customHeight="1">
      <c r="A12" s="47"/>
      <c r="B12" s="4"/>
      <c r="C12" s="4"/>
      <c r="D12" s="4"/>
      <c r="F12" s="47"/>
      <c r="G12" s="28">
        <v>10</v>
      </c>
      <c r="H12">
        <v>85.678937338249099</v>
      </c>
      <c r="I12">
        <v>82.289732735929206</v>
      </c>
    </row>
    <row r="13" spans="1:9" ht="15" customHeight="1">
      <c r="A13" s="47"/>
      <c r="B13" s="4"/>
      <c r="C13" s="4"/>
      <c r="D13" s="4"/>
    </row>
    <row r="14" spans="1:9" ht="15" customHeight="1">
      <c r="A14" s="47"/>
      <c r="B14" s="48" t="s">
        <v>11</v>
      </c>
      <c r="C14" s="48"/>
      <c r="D14" s="48"/>
      <c r="E14" s="48"/>
      <c r="F14" s="48"/>
      <c r="G14" s="48"/>
      <c r="H14" s="48"/>
      <c r="I14" s="48"/>
    </row>
    <row r="15" spans="1:9" ht="15" customHeight="1">
      <c r="A15" s="47"/>
      <c r="B15" s="10" t="s">
        <v>15</v>
      </c>
      <c r="C15" s="4">
        <f t="shared" ref="C15:D15" si="0">ROUND(AVERAGE(C3:C9),2)</f>
        <v>71.63</v>
      </c>
      <c r="D15" s="4">
        <f t="shared" si="0"/>
        <v>84.85</v>
      </c>
      <c r="E15" s="4"/>
      <c r="F15" s="4"/>
      <c r="G15" s="4"/>
      <c r="H15" s="4">
        <f>ROUND(AVERAGE(H3:H12),2)</f>
        <v>80.58</v>
      </c>
      <c r="I15" s="4">
        <f>ROUND(AVERAGE(I3:I12),2)</f>
        <v>79</v>
      </c>
    </row>
    <row r="16" spans="1:9" ht="15" customHeight="1">
      <c r="A16" s="47"/>
      <c r="B16" s="10" t="s">
        <v>49</v>
      </c>
      <c r="C16" s="4">
        <f t="shared" ref="C16:D16" si="1">ROUND(STDEV(C3:C9)/SQRT(7),2)</f>
        <v>6.97</v>
      </c>
      <c r="D16" s="4">
        <f t="shared" si="1"/>
        <v>5</v>
      </c>
      <c r="E16" s="4"/>
      <c r="F16" s="4"/>
      <c r="G16" s="4"/>
      <c r="H16" s="4">
        <f>ROUND(STDEV(H3:H12)/SQRT(10),2)</f>
        <v>2.56</v>
      </c>
      <c r="I16" s="4">
        <f>ROUND(STDEV(I3:I12)/SQRT(10),2)</f>
        <v>4.62</v>
      </c>
    </row>
    <row r="17" spans="2:8" ht="15" customHeight="1">
      <c r="B17" s="4"/>
      <c r="C17" s="4"/>
      <c r="D17" s="4"/>
    </row>
    <row r="18" spans="2:8" ht="15" customHeight="1">
      <c r="B18" s="27" t="s">
        <v>61</v>
      </c>
      <c r="C18" s="5"/>
    </row>
    <row r="19" spans="2:8" ht="15" customHeight="1">
      <c r="B19" s="27" t="s">
        <v>60</v>
      </c>
      <c r="C19">
        <f>TTEST(C3:C9,D3:D9,2,1)</f>
        <v>2.3102425635216802E-2</v>
      </c>
      <c r="H19">
        <f>TTEST(H3:H12,I3:I12,2,1)</f>
        <v>0.75531291571363313</v>
      </c>
    </row>
  </sheetData>
  <mergeCells count="4">
    <mergeCell ref="C1:D1"/>
    <mergeCell ref="A3:A16"/>
    <mergeCell ref="B14:I14"/>
    <mergeCell ref="F3:F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defaultColWidth="10.6640625" defaultRowHeight="12.3"/>
  <sheetData>
    <row r="1" spans="1:10">
      <c r="C1" s="46" t="s">
        <v>46</v>
      </c>
      <c r="D1" s="39"/>
      <c r="H1" s="10" t="s">
        <v>46</v>
      </c>
    </row>
    <row r="2" spans="1:10" ht="12.6">
      <c r="B2" s="10" t="s">
        <v>14</v>
      </c>
      <c r="C2" s="21" t="s">
        <v>47</v>
      </c>
      <c r="D2" s="21" t="s">
        <v>48</v>
      </c>
      <c r="E2" s="27" t="s">
        <v>25</v>
      </c>
      <c r="G2" s="10" t="s">
        <v>14</v>
      </c>
      <c r="H2" s="21" t="s">
        <v>47</v>
      </c>
      <c r="I2" s="21" t="s">
        <v>48</v>
      </c>
      <c r="J2" s="27" t="s">
        <v>25</v>
      </c>
    </row>
    <row r="3" spans="1:10">
      <c r="A3" s="47" t="s">
        <v>59</v>
      </c>
      <c r="B3" s="4">
        <v>1</v>
      </c>
      <c r="C3" s="4">
        <v>62.947206050654302</v>
      </c>
      <c r="D3" s="4">
        <v>83.248730964467001</v>
      </c>
      <c r="E3">
        <f>D3-C3</f>
        <v>20.301524913812699</v>
      </c>
      <c r="F3" s="47" t="s">
        <v>19</v>
      </c>
      <c r="G3" s="4">
        <v>1</v>
      </c>
      <c r="H3">
        <v>81.899573739196398</v>
      </c>
      <c r="I3">
        <v>93.771797256452004</v>
      </c>
      <c r="J3">
        <f>I3-H3</f>
        <v>11.872223517255605</v>
      </c>
    </row>
    <row r="4" spans="1:10">
      <c r="A4" s="47"/>
      <c r="B4" s="4">
        <v>2</v>
      </c>
      <c r="C4" s="4">
        <v>86.763551165146893</v>
      </c>
      <c r="D4" s="4">
        <v>95.378421900161001</v>
      </c>
      <c r="E4">
        <f t="shared" ref="E4:E9" si="0">D4-C4</f>
        <v>8.614870735014108</v>
      </c>
      <c r="F4" s="47"/>
      <c r="G4" s="4">
        <v>2</v>
      </c>
      <c r="H4">
        <v>76.002730010094695</v>
      </c>
      <c r="I4">
        <v>84.425686093123701</v>
      </c>
      <c r="J4">
        <f t="shared" ref="J4:J12" si="1">I4-H4</f>
        <v>8.4229560830290069</v>
      </c>
    </row>
    <row r="5" spans="1:10">
      <c r="A5" s="47"/>
      <c r="B5" s="4">
        <v>3</v>
      </c>
      <c r="C5" s="4">
        <v>74.389576324898798</v>
      </c>
      <c r="D5" s="4">
        <v>95.146269385276398</v>
      </c>
      <c r="E5">
        <f t="shared" si="0"/>
        <v>20.7566930603776</v>
      </c>
      <c r="F5" s="47"/>
      <c r="G5" s="4">
        <v>3</v>
      </c>
      <c r="H5">
        <v>76.4637165286737</v>
      </c>
      <c r="I5">
        <v>78.442028985507207</v>
      </c>
      <c r="J5">
        <f t="shared" si="1"/>
        <v>1.9783124568335069</v>
      </c>
    </row>
    <row r="6" spans="1:10">
      <c r="A6" s="47"/>
      <c r="B6" s="4">
        <v>4</v>
      </c>
      <c r="C6" s="4">
        <v>67.6220103425986</v>
      </c>
      <c r="D6" s="4">
        <v>65.1104594761443</v>
      </c>
      <c r="E6">
        <f t="shared" si="0"/>
        <v>-2.5115508664543</v>
      </c>
      <c r="F6" s="47"/>
      <c r="G6" s="4">
        <v>4</v>
      </c>
      <c r="H6">
        <v>74.891122278056997</v>
      </c>
      <c r="I6">
        <v>88.557213930348297</v>
      </c>
      <c r="J6">
        <f t="shared" si="1"/>
        <v>13.6660916522913</v>
      </c>
    </row>
    <row r="7" spans="1:10">
      <c r="A7" s="47"/>
      <c r="B7" s="4">
        <v>5</v>
      </c>
      <c r="C7" s="4">
        <v>94.4444444444444</v>
      </c>
      <c r="D7" s="4">
        <v>98.097826086956502</v>
      </c>
      <c r="E7">
        <f t="shared" si="0"/>
        <v>3.6533816425121017</v>
      </c>
      <c r="F7" s="47"/>
      <c r="G7" s="4">
        <v>5</v>
      </c>
      <c r="H7">
        <v>78.222407774646598</v>
      </c>
      <c r="I7">
        <v>43.169551461008702</v>
      </c>
      <c r="J7">
        <f t="shared" si="1"/>
        <v>-35.052856313637896</v>
      </c>
    </row>
    <row r="8" spans="1:10">
      <c r="A8" s="47"/>
      <c r="B8" s="4">
        <v>6</v>
      </c>
      <c r="C8" s="4">
        <v>37.616352941753597</v>
      </c>
      <c r="D8" s="4">
        <v>68.884335334602696</v>
      </c>
      <c r="E8">
        <f t="shared" si="0"/>
        <v>31.267982392849099</v>
      </c>
      <c r="F8" s="47"/>
      <c r="G8" s="4">
        <v>6</v>
      </c>
      <c r="H8">
        <v>74.579124579124596</v>
      </c>
      <c r="I8">
        <v>83.379016293589203</v>
      </c>
      <c r="J8">
        <f t="shared" si="1"/>
        <v>8.7998917144646072</v>
      </c>
    </row>
    <row r="9" spans="1:10">
      <c r="A9" s="47"/>
      <c r="B9" s="4">
        <v>7</v>
      </c>
      <c r="C9" s="4">
        <v>77.609427609427598</v>
      </c>
      <c r="D9" s="4">
        <v>88.107202680067005</v>
      </c>
      <c r="E9">
        <f t="shared" si="0"/>
        <v>10.497775070639406</v>
      </c>
      <c r="F9" s="47"/>
      <c r="G9" s="4">
        <v>7</v>
      </c>
      <c r="H9">
        <v>72.735985066293296</v>
      </c>
      <c r="I9">
        <v>79.262641464513806</v>
      </c>
      <c r="J9">
        <f t="shared" si="1"/>
        <v>6.5266563982205099</v>
      </c>
    </row>
    <row r="10" spans="1:10">
      <c r="A10" s="47"/>
      <c r="B10" s="4"/>
      <c r="C10" s="4"/>
      <c r="D10" s="4"/>
      <c r="F10" s="47"/>
      <c r="G10" s="28">
        <v>8</v>
      </c>
      <c r="H10">
        <v>85.849056603773604</v>
      </c>
      <c r="I10">
        <v>66.775838099367505</v>
      </c>
      <c r="J10">
        <f t="shared" si="1"/>
        <v>-19.0732185044061</v>
      </c>
    </row>
    <row r="11" spans="1:10">
      <c r="A11" s="47"/>
      <c r="B11" s="4"/>
      <c r="C11" s="4"/>
      <c r="D11" s="4"/>
      <c r="F11" s="47"/>
      <c r="G11" s="28">
        <v>9</v>
      </c>
      <c r="H11">
        <v>99.523809523809504</v>
      </c>
      <c r="I11">
        <v>89.909230006596502</v>
      </c>
      <c r="J11">
        <f t="shared" si="1"/>
        <v>-9.6145795172130022</v>
      </c>
    </row>
    <row r="12" spans="1:10">
      <c r="A12" s="47"/>
      <c r="B12" s="4"/>
      <c r="C12" s="4"/>
      <c r="D12" s="4"/>
      <c r="F12" s="47"/>
      <c r="G12" s="28">
        <v>10</v>
      </c>
      <c r="H12">
        <v>85.678937338249099</v>
      </c>
      <c r="I12">
        <v>82.289732735929206</v>
      </c>
      <c r="J12">
        <f t="shared" si="1"/>
        <v>-3.389204602319893</v>
      </c>
    </row>
    <row r="13" spans="1:10">
      <c r="A13" s="47"/>
      <c r="B13" s="4"/>
      <c r="C13" s="4"/>
      <c r="D13" s="4"/>
    </row>
    <row r="14" spans="1:10">
      <c r="A14" s="47"/>
      <c r="B14" s="49" t="s">
        <v>11</v>
      </c>
      <c r="C14" s="49"/>
      <c r="D14" s="49"/>
      <c r="E14" s="49"/>
      <c r="F14" s="49"/>
      <c r="G14" s="49"/>
      <c r="H14" s="49"/>
      <c r="I14" s="49"/>
      <c r="J14" s="29"/>
    </row>
    <row r="15" spans="1:10">
      <c r="A15" s="47"/>
      <c r="B15" s="10" t="s">
        <v>15</v>
      </c>
      <c r="C15" s="4">
        <f t="shared" ref="C15:E15" si="2">ROUND(AVERAGE(C3:C9),2)</f>
        <v>71.63</v>
      </c>
      <c r="D15" s="4">
        <f t="shared" si="2"/>
        <v>84.85</v>
      </c>
      <c r="E15" s="4">
        <f t="shared" si="2"/>
        <v>13.23</v>
      </c>
      <c r="F15" s="4"/>
      <c r="G15" s="4"/>
      <c r="H15" s="4">
        <f>ROUND(AVERAGE(H3:H12),2)</f>
        <v>80.58</v>
      </c>
      <c r="I15" s="4">
        <f>ROUND(AVERAGE(I3:I12),2)</f>
        <v>79</v>
      </c>
      <c r="J15" s="4">
        <f>ROUND(AVERAGE(J3:J12),2)</f>
        <v>-1.59</v>
      </c>
    </row>
    <row r="16" spans="1:10">
      <c r="A16" s="47"/>
      <c r="B16" s="10" t="s">
        <v>49</v>
      </c>
      <c r="C16" s="4">
        <f t="shared" ref="C16:E16" si="3">ROUND(STDEV(C3:C9)/SQRT(7),2)</f>
        <v>6.97</v>
      </c>
      <c r="D16" s="4">
        <f t="shared" si="3"/>
        <v>5</v>
      </c>
      <c r="E16" s="4">
        <f t="shared" si="3"/>
        <v>4.37</v>
      </c>
      <c r="F16" s="4"/>
      <c r="G16" s="4"/>
      <c r="H16" s="4">
        <f>ROUND(STDEV(H3:H12)/SQRT(10),2)</f>
        <v>2.56</v>
      </c>
      <c r="I16" s="4">
        <f>ROUND(STDEV(I3:I12)/SQRT(10),2)</f>
        <v>4.62</v>
      </c>
      <c r="J16" s="4">
        <f>ROUND(STDEV(J3:J12)/SQRT(10),2)</f>
        <v>4.9400000000000004</v>
      </c>
    </row>
    <row r="18" spans="2:3">
      <c r="B18" s="27" t="s">
        <v>62</v>
      </c>
    </row>
    <row r="19" spans="2:3">
      <c r="B19" s="27" t="s">
        <v>60</v>
      </c>
      <c r="C19">
        <f>TTEST(E3:E9,J3:J12,1,2)</f>
        <v>2.5191387926201847E-2</v>
      </c>
    </row>
  </sheetData>
  <mergeCells count="4">
    <mergeCell ref="C1:D1"/>
    <mergeCell ref="A3:A16"/>
    <mergeCell ref="F3:F12"/>
    <mergeCell ref="B14:I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4"/>
  <sheetViews>
    <sheetView workbookViewId="0"/>
  </sheetViews>
  <sheetFormatPr defaultColWidth="12.6640625" defaultRowHeight="15" customHeight="1"/>
  <cols>
    <col min="1" max="1" width="3.1640625" customWidth="1"/>
    <col min="2" max="2" width="3.5" customWidth="1"/>
    <col min="3" max="3" width="6.6640625" customWidth="1"/>
  </cols>
  <sheetData>
    <row r="1" spans="1:26" ht="15" customHeight="1">
      <c r="A1" s="4"/>
      <c r="B1" s="4"/>
      <c r="C1" s="4"/>
      <c r="D1" s="46" t="s">
        <v>50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5" customHeight="1">
      <c r="A2" s="5"/>
      <c r="B2" s="5"/>
      <c r="C2" s="10" t="s">
        <v>14</v>
      </c>
      <c r="D2" s="5">
        <v>-2</v>
      </c>
      <c r="E2" s="5">
        <v>-1</v>
      </c>
      <c r="F2" s="5">
        <f t="shared" ref="F2:Z2" si="0">E2+1</f>
        <v>0</v>
      </c>
      <c r="G2" s="5">
        <f t="shared" si="0"/>
        <v>1</v>
      </c>
      <c r="H2" s="5">
        <f t="shared" si="0"/>
        <v>2</v>
      </c>
      <c r="I2" s="5">
        <f t="shared" si="0"/>
        <v>3</v>
      </c>
      <c r="J2" s="5">
        <f t="shared" si="0"/>
        <v>4</v>
      </c>
      <c r="K2" s="5">
        <f t="shared" si="0"/>
        <v>5</v>
      </c>
      <c r="L2" s="5">
        <f t="shared" si="0"/>
        <v>6</v>
      </c>
      <c r="M2" s="5">
        <f t="shared" si="0"/>
        <v>7</v>
      </c>
      <c r="N2" s="5">
        <f t="shared" si="0"/>
        <v>8</v>
      </c>
      <c r="O2" s="5">
        <f t="shared" si="0"/>
        <v>9</v>
      </c>
      <c r="P2" s="5">
        <f t="shared" si="0"/>
        <v>10</v>
      </c>
      <c r="Q2" s="5">
        <f t="shared" si="0"/>
        <v>11</v>
      </c>
      <c r="R2" s="5">
        <f t="shared" si="0"/>
        <v>12</v>
      </c>
      <c r="S2" s="5">
        <f t="shared" si="0"/>
        <v>13</v>
      </c>
      <c r="T2" s="5">
        <f t="shared" si="0"/>
        <v>14</v>
      </c>
      <c r="U2" s="5">
        <f t="shared" si="0"/>
        <v>15</v>
      </c>
      <c r="V2" s="5">
        <f t="shared" si="0"/>
        <v>16</v>
      </c>
      <c r="W2" s="5">
        <f t="shared" si="0"/>
        <v>17</v>
      </c>
      <c r="X2" s="5">
        <f t="shared" si="0"/>
        <v>18</v>
      </c>
      <c r="Y2" s="5">
        <f t="shared" si="0"/>
        <v>19</v>
      </c>
      <c r="Z2" s="5">
        <f t="shared" si="0"/>
        <v>20</v>
      </c>
    </row>
    <row r="3" spans="1:26" ht="15" customHeight="1">
      <c r="A3" s="50" t="s">
        <v>51</v>
      </c>
      <c r="B3" s="50" t="s">
        <v>19</v>
      </c>
      <c r="C3" s="4">
        <v>1</v>
      </c>
      <c r="D3" s="5">
        <v>115.709640121405</v>
      </c>
      <c r="E3" s="5">
        <v>100.674286405418</v>
      </c>
      <c r="F3" s="5">
        <v>112.5</v>
      </c>
      <c r="G3" s="5">
        <v>112.328042328042</v>
      </c>
      <c r="H3" s="5">
        <v>96.236559139784902</v>
      </c>
      <c r="I3" s="5">
        <v>88.584298584298594</v>
      </c>
      <c r="J3" s="5">
        <v>126.524720317575</v>
      </c>
      <c r="K3" s="5">
        <v>119.572192513369</v>
      </c>
      <c r="L3" s="5">
        <v>117.066656161362</v>
      </c>
      <c r="M3" s="5">
        <v>110.57829759584099</v>
      </c>
      <c r="N3" s="5">
        <v>103.533026113671</v>
      </c>
      <c r="O3" s="5">
        <v>88.516731016731001</v>
      </c>
      <c r="P3" s="5">
        <v>73.592132505175996</v>
      </c>
      <c r="Q3" s="5">
        <v>80.098039215686299</v>
      </c>
      <c r="R3" s="5">
        <v>94.7929606625259</v>
      </c>
      <c r="S3" s="5">
        <v>59.268518518518498</v>
      </c>
      <c r="T3" s="5">
        <v>74.949874686716797</v>
      </c>
      <c r="U3" s="5">
        <v>71.088657105606302</v>
      </c>
      <c r="V3" s="5">
        <v>70.131779984721206</v>
      </c>
      <c r="W3" s="5">
        <v>87.137681159420296</v>
      </c>
      <c r="X3" s="5">
        <v>76.483320600967701</v>
      </c>
      <c r="Y3" s="5">
        <v>76.449275362318801</v>
      </c>
      <c r="Z3" s="5" t="s">
        <v>1</v>
      </c>
    </row>
    <row r="4" spans="1:26" ht="15" customHeight="1">
      <c r="A4" s="39"/>
      <c r="B4" s="39"/>
      <c r="C4" s="4">
        <v>2</v>
      </c>
      <c r="D4" s="5">
        <v>110.548523206751</v>
      </c>
      <c r="E4" s="5">
        <v>105.91192787794699</v>
      </c>
      <c r="F4" s="5">
        <v>113.150406504065</v>
      </c>
      <c r="G4" s="5">
        <v>91.889483065953698</v>
      </c>
      <c r="H4" s="5">
        <v>88.144329896907195</v>
      </c>
      <c r="I4" s="5">
        <v>95.081453634085193</v>
      </c>
      <c r="J4" s="5">
        <v>143.25822325822301</v>
      </c>
      <c r="K4" s="5">
        <v>129.648020774846</v>
      </c>
      <c r="L4" s="5">
        <v>126.535909445746</v>
      </c>
      <c r="M4" s="5">
        <v>125.833073808782</v>
      </c>
      <c r="N4" s="5">
        <v>103.66300366300401</v>
      </c>
      <c r="O4" s="5">
        <v>87.229437229437195</v>
      </c>
      <c r="P4" s="5">
        <v>85.119047619047606</v>
      </c>
      <c r="Q4" s="5">
        <v>74.917582417582395</v>
      </c>
      <c r="R4" s="5">
        <v>67.934782608695699</v>
      </c>
      <c r="S4" s="5">
        <v>92.016129032258107</v>
      </c>
      <c r="T4" s="5">
        <v>87.082742316784902</v>
      </c>
      <c r="U4" s="5">
        <v>82.794221282593398</v>
      </c>
      <c r="V4" s="5">
        <v>103.856599334184</v>
      </c>
      <c r="W4" s="5">
        <v>100.764740917213</v>
      </c>
      <c r="X4" s="5">
        <v>102.955486542443</v>
      </c>
      <c r="Y4" s="5">
        <v>88.737060041407901</v>
      </c>
      <c r="Z4" s="5">
        <v>83.374310480693495</v>
      </c>
    </row>
    <row r="5" spans="1:26" ht="15" customHeight="1">
      <c r="A5" s="39"/>
      <c r="B5" s="39"/>
      <c r="C5" s="4">
        <v>3</v>
      </c>
      <c r="D5" s="5">
        <v>106.04906542056101</v>
      </c>
      <c r="E5" s="5">
        <v>85.775193798449607</v>
      </c>
      <c r="F5" s="5">
        <v>107.756813417191</v>
      </c>
      <c r="G5" s="5">
        <v>87.183383991894601</v>
      </c>
      <c r="H5" s="5">
        <v>98.210445468510002</v>
      </c>
      <c r="I5" s="5">
        <v>98.936170212766001</v>
      </c>
      <c r="J5" s="5">
        <v>98.510638297872404</v>
      </c>
      <c r="K5" s="5">
        <v>94.871299871299897</v>
      </c>
      <c r="L5" s="5">
        <v>91.846846846846802</v>
      </c>
      <c r="M5" s="5">
        <v>97.046332046331997</v>
      </c>
      <c r="N5" s="5">
        <v>100.68105045221699</v>
      </c>
      <c r="O5" s="5">
        <v>94.684684684684697</v>
      </c>
      <c r="P5" s="5">
        <v>111.542443064182</v>
      </c>
      <c r="Q5" s="5">
        <v>80.084054536712699</v>
      </c>
      <c r="R5" s="5">
        <v>81.295504498935401</v>
      </c>
      <c r="S5" s="5">
        <v>82.0910973084886</v>
      </c>
      <c r="T5" s="5">
        <v>84.342650103519702</v>
      </c>
      <c r="U5" s="5">
        <v>70.600414078674902</v>
      </c>
      <c r="V5" s="5">
        <v>63.871635610765999</v>
      </c>
      <c r="W5" s="5">
        <v>59.7826086956522</v>
      </c>
      <c r="X5" s="5">
        <v>75.155279503105604</v>
      </c>
      <c r="Y5" s="5">
        <v>94.979296066252601</v>
      </c>
      <c r="Z5" s="5">
        <v>94.539337474120103</v>
      </c>
    </row>
    <row r="6" spans="1:26" ht="15" customHeight="1">
      <c r="A6" s="39"/>
      <c r="B6" s="39"/>
      <c r="C6" s="4">
        <v>4</v>
      </c>
      <c r="D6" s="5">
        <v>98.833992094861699</v>
      </c>
      <c r="E6" s="5">
        <v>70.417303910858607</v>
      </c>
      <c r="F6" s="5">
        <v>75.3441118636662</v>
      </c>
      <c r="G6" s="5">
        <v>75.075757575757606</v>
      </c>
      <c r="H6" s="5">
        <v>66.484137752794496</v>
      </c>
      <c r="I6" s="5">
        <v>52.841312915939803</v>
      </c>
      <c r="J6" s="5">
        <v>67.692382244621001</v>
      </c>
      <c r="K6" s="5">
        <v>76.515151515151501</v>
      </c>
      <c r="L6" s="5">
        <v>83.817923370162205</v>
      </c>
      <c r="M6" s="5">
        <v>72.942107643600195</v>
      </c>
      <c r="N6" s="5">
        <v>67.482393228661905</v>
      </c>
      <c r="O6" s="5">
        <v>80.497382198952906</v>
      </c>
      <c r="P6" s="5">
        <v>69.994184919558094</v>
      </c>
      <c r="Q6" s="5">
        <v>58.805000969180099</v>
      </c>
      <c r="R6" s="5">
        <v>73.654454997738597</v>
      </c>
      <c r="S6" s="5">
        <v>65.059443044517707</v>
      </c>
      <c r="T6" s="5">
        <v>60.551140401886698</v>
      </c>
      <c r="U6" s="5">
        <v>57.525683271951898</v>
      </c>
      <c r="V6" s="5">
        <v>69.821347806422395</v>
      </c>
      <c r="W6" s="5">
        <v>51.167861988757501</v>
      </c>
      <c r="X6" s="5">
        <v>65.124055049428193</v>
      </c>
      <c r="Y6" s="5">
        <v>62.004910512373201</v>
      </c>
      <c r="Z6" s="5">
        <v>76.138786586547795</v>
      </c>
    </row>
    <row r="7" spans="1:26" ht="15" customHeight="1">
      <c r="A7" s="39"/>
      <c r="B7" s="39"/>
      <c r="C7" s="4">
        <v>5</v>
      </c>
      <c r="D7" s="5">
        <v>100.395256916996</v>
      </c>
      <c r="E7" s="5">
        <v>109.26051560379901</v>
      </c>
      <c r="F7" s="5">
        <v>102.21850613155</v>
      </c>
      <c r="G7" s="5">
        <v>122.861214692898</v>
      </c>
      <c r="H7" s="5">
        <v>115.899399108354</v>
      </c>
      <c r="I7" s="5">
        <v>107.317733990148</v>
      </c>
      <c r="J7" s="5">
        <v>118.896855820605</v>
      </c>
      <c r="K7" s="5">
        <v>112.78967115427101</v>
      </c>
      <c r="L7" s="5">
        <v>107.04743083004</v>
      </c>
      <c r="M7" s="5">
        <v>92.314448836188006</v>
      </c>
      <c r="N7" s="5">
        <v>131.527201223509</v>
      </c>
      <c r="O7" s="5">
        <v>105.586385497595</v>
      </c>
      <c r="P7" s="5">
        <v>131.630434782609</v>
      </c>
      <c r="Q7" s="5">
        <v>105.884936319719</v>
      </c>
      <c r="R7" s="5">
        <v>105.999238191976</v>
      </c>
      <c r="S7" s="5">
        <v>105.850894790156</v>
      </c>
      <c r="T7" s="5">
        <v>90.630434782608702</v>
      </c>
      <c r="U7" s="5">
        <v>104.809611395922</v>
      </c>
      <c r="V7" s="5">
        <v>121.14019520851799</v>
      </c>
      <c r="W7" s="5">
        <v>99.407114624505894</v>
      </c>
      <c r="X7" s="5">
        <v>107.930959143544</v>
      </c>
      <c r="Y7" s="5">
        <v>113.21914800175701</v>
      </c>
      <c r="Z7" s="5">
        <v>124.04479578392601</v>
      </c>
    </row>
    <row r="8" spans="1:26" ht="15" customHeight="1">
      <c r="A8" s="39"/>
      <c r="B8" s="39"/>
      <c r="C8" s="4">
        <v>6</v>
      </c>
      <c r="D8" s="5">
        <v>106.477821695213</v>
      </c>
      <c r="E8" s="5">
        <v>100.043917435222</v>
      </c>
      <c r="F8" s="5">
        <v>106.697408871322</v>
      </c>
      <c r="G8" s="5">
        <v>86.658008658008697</v>
      </c>
      <c r="H8" s="5">
        <v>100.132154277883</v>
      </c>
      <c r="I8" s="5">
        <v>101.24486066697099</v>
      </c>
      <c r="J8" s="5">
        <v>90.600730927364097</v>
      </c>
      <c r="K8" s="5">
        <v>91.698753507798699</v>
      </c>
      <c r="L8" s="5">
        <v>98.196969696969703</v>
      </c>
      <c r="M8" s="5">
        <v>104.372404245501</v>
      </c>
      <c r="N8" s="5">
        <v>98.721657880073707</v>
      </c>
      <c r="O8" s="5">
        <v>106.29370629370599</v>
      </c>
      <c r="P8" s="5">
        <v>98.773448773448806</v>
      </c>
      <c r="Q8" s="5">
        <v>98.401096391046096</v>
      </c>
      <c r="R8" s="5">
        <v>97.201918684330806</v>
      </c>
      <c r="S8" s="5">
        <v>85.760667903525004</v>
      </c>
      <c r="T8" s="5">
        <v>98.880597014925399</v>
      </c>
      <c r="U8" s="5">
        <v>116.133617626155</v>
      </c>
      <c r="V8" s="5">
        <v>94.5269016697588</v>
      </c>
      <c r="W8" s="5">
        <v>110.750360750361</v>
      </c>
      <c r="X8" s="5">
        <v>60.598446779351299</v>
      </c>
      <c r="Y8" s="5">
        <v>105.17359524897201</v>
      </c>
      <c r="Z8" s="5">
        <v>100</v>
      </c>
    </row>
    <row r="9" spans="1:26" ht="15" customHeight="1">
      <c r="A9" s="39"/>
      <c r="B9" s="39"/>
      <c r="C9" s="4">
        <v>7</v>
      </c>
      <c r="D9" s="5">
        <v>98.9597467209407</v>
      </c>
      <c r="E9" s="5">
        <v>94.5499773857983</v>
      </c>
      <c r="F9" s="5">
        <v>89.665719903867199</v>
      </c>
      <c r="G9" s="5">
        <v>102.319109461967</v>
      </c>
      <c r="H9" s="5">
        <v>91.380429914912696</v>
      </c>
      <c r="I9" s="5">
        <v>105.214582371943</v>
      </c>
      <c r="J9" s="5">
        <v>95.258421781264403</v>
      </c>
      <c r="K9" s="5">
        <v>91.349130629490503</v>
      </c>
      <c r="L9" s="5">
        <v>82.9026303645593</v>
      </c>
      <c r="M9" s="5">
        <v>95.727272727272705</v>
      </c>
      <c r="N9" s="5">
        <v>88.383838383838395</v>
      </c>
      <c r="O9" s="5">
        <v>78.535353535353494</v>
      </c>
      <c r="P9" s="5">
        <v>98.374458874458895</v>
      </c>
      <c r="Q9" s="5">
        <v>94.805194805194802</v>
      </c>
      <c r="R9" s="5">
        <v>99.8269497000462</v>
      </c>
      <c r="S9" s="5">
        <v>88.417166589755396</v>
      </c>
      <c r="T9" s="5">
        <v>97.201918684330806</v>
      </c>
      <c r="U9" s="5">
        <v>110.83991385498901</v>
      </c>
      <c r="V9" s="5">
        <v>101.53061224489799</v>
      </c>
      <c r="W9" s="5">
        <v>100.74658843694399</v>
      </c>
      <c r="X9" s="5">
        <v>96.656007309273605</v>
      </c>
      <c r="Y9" s="5">
        <v>79.083987078910894</v>
      </c>
      <c r="Z9" s="5">
        <v>117.83571758191</v>
      </c>
    </row>
    <row r="10" spans="1:26" ht="15" customHeight="1">
      <c r="A10" s="39"/>
      <c r="B10" s="39"/>
      <c r="C10" s="4">
        <v>8</v>
      </c>
      <c r="D10" s="5">
        <v>99.040880503144706</v>
      </c>
      <c r="E10" s="5">
        <v>85.297169811320799</v>
      </c>
      <c r="F10" s="5">
        <v>66.864779874213795</v>
      </c>
      <c r="G10" s="5">
        <v>54.841269841269899</v>
      </c>
      <c r="H10" s="5">
        <v>89.435483870967701</v>
      </c>
      <c r="I10" s="5">
        <v>80.351966873706004</v>
      </c>
      <c r="J10" s="5">
        <v>52.155388471177901</v>
      </c>
      <c r="K10" s="5">
        <v>69.738863287250396</v>
      </c>
      <c r="L10" s="5">
        <v>72.013457556935805</v>
      </c>
      <c r="M10" s="5">
        <v>65.067287784679095</v>
      </c>
      <c r="N10" s="5">
        <v>62.646118057574903</v>
      </c>
      <c r="O10" s="5">
        <v>120.263012181617</v>
      </c>
      <c r="P10" s="5">
        <v>108.201058201058</v>
      </c>
      <c r="Q10" s="5">
        <v>66.078431372549005</v>
      </c>
      <c r="R10" s="5">
        <v>67.139230751796205</v>
      </c>
      <c r="S10" s="5">
        <v>71.985157699443405</v>
      </c>
      <c r="T10" s="5">
        <v>68.607660455486496</v>
      </c>
      <c r="U10" s="5">
        <v>50.5175983436853</v>
      </c>
      <c r="V10" s="5">
        <v>39.8277608915907</v>
      </c>
      <c r="W10" s="5">
        <v>47.179089026915101</v>
      </c>
      <c r="X10" s="5">
        <v>58.928571428571402</v>
      </c>
      <c r="Y10" s="5">
        <v>65.746460746460798</v>
      </c>
      <c r="Z10" s="5">
        <v>65.711739241150994</v>
      </c>
    </row>
    <row r="11" spans="1:26" ht="15" customHeight="1">
      <c r="A11" s="39"/>
      <c r="B11" s="39"/>
      <c r="C11" s="4">
        <v>9</v>
      </c>
      <c r="D11" s="5">
        <v>70.476190476190496</v>
      </c>
      <c r="E11" s="5">
        <v>80</v>
      </c>
      <c r="F11" s="5">
        <v>74.952380952381006</v>
      </c>
      <c r="G11" s="5">
        <v>106.411279595637</v>
      </c>
      <c r="H11" s="5">
        <v>97.142857142857096</v>
      </c>
      <c r="I11" s="5">
        <v>98.814699792960695</v>
      </c>
      <c r="J11" s="5">
        <v>89.409937888198797</v>
      </c>
      <c r="K11" s="5">
        <v>90.734989648033107</v>
      </c>
      <c r="L11" s="5">
        <v>98.584298584298594</v>
      </c>
      <c r="M11" s="5">
        <v>91.278467908902698</v>
      </c>
      <c r="N11" s="5">
        <v>93.322981366459601</v>
      </c>
      <c r="O11" s="5">
        <v>55.227743271221499</v>
      </c>
      <c r="P11" s="5">
        <v>129.795701511689</v>
      </c>
      <c r="Q11" s="5">
        <v>150.20168067226899</v>
      </c>
      <c r="R11" s="5">
        <v>131.43896976483799</v>
      </c>
      <c r="S11" s="5">
        <v>108.46205186880201</v>
      </c>
      <c r="T11" s="5">
        <v>76.874039938556095</v>
      </c>
      <c r="U11" s="5">
        <v>95.548654244306405</v>
      </c>
      <c r="V11" s="5">
        <v>81.350931677018593</v>
      </c>
      <c r="W11" s="5">
        <v>89.942045733095199</v>
      </c>
      <c r="X11" s="5">
        <v>90.942028985507307</v>
      </c>
      <c r="Y11" s="5">
        <v>77.008668242710797</v>
      </c>
      <c r="Z11" s="5">
        <v>109.084139985108</v>
      </c>
    </row>
    <row r="12" spans="1:26" ht="15" customHeight="1">
      <c r="A12" s="39"/>
      <c r="B12" s="39"/>
      <c r="C12" s="4">
        <v>10</v>
      </c>
      <c r="D12" s="5">
        <v>105.445761967501</v>
      </c>
      <c r="E12" s="5">
        <v>80.809975722798498</v>
      </c>
      <c r="F12" s="5">
        <v>84.968319860170396</v>
      </c>
      <c r="G12" s="5">
        <v>66.629162916291605</v>
      </c>
      <c r="H12" s="5">
        <v>102.599577976462</v>
      </c>
      <c r="I12" s="5">
        <v>93.060860707919502</v>
      </c>
      <c r="J12" s="5">
        <v>95.872218234027301</v>
      </c>
      <c r="K12" s="5">
        <v>90.3333333333333</v>
      </c>
      <c r="L12" s="5">
        <v>93.832800365463697</v>
      </c>
      <c r="M12" s="5">
        <v>118.76427592508</v>
      </c>
      <c r="N12" s="5">
        <v>102.03759861120299</v>
      </c>
      <c r="O12" s="5">
        <v>102.273271117492</v>
      </c>
      <c r="P12" s="5">
        <v>84.523809523809504</v>
      </c>
      <c r="Q12" s="5">
        <v>104.777365491651</v>
      </c>
      <c r="R12" s="5">
        <v>101.83708000966899</v>
      </c>
      <c r="S12" s="5">
        <v>94.583306141095093</v>
      </c>
      <c r="T12" s="5">
        <v>89.503779802287298</v>
      </c>
      <c r="U12" s="5">
        <v>106.679035250464</v>
      </c>
      <c r="V12" s="5">
        <v>103.17115882442501</v>
      </c>
      <c r="W12" s="5">
        <v>90.878169449598005</v>
      </c>
      <c r="X12" s="5">
        <v>84.222769567597197</v>
      </c>
      <c r="Y12" s="5">
        <v>92.532467532467507</v>
      </c>
      <c r="Z12" s="5">
        <v>93.547281863864796</v>
      </c>
    </row>
    <row r="13" spans="1:26" ht="15" customHeight="1">
      <c r="A13" s="39"/>
      <c r="C13" s="4"/>
    </row>
    <row r="14" spans="1:26" ht="15" customHeight="1">
      <c r="A14" s="39"/>
      <c r="B14" s="50" t="s">
        <v>18</v>
      </c>
      <c r="C14" s="4">
        <v>1</v>
      </c>
      <c r="D14" s="5">
        <v>116.855351545007</v>
      </c>
      <c r="E14" s="5">
        <v>100.087834870444</v>
      </c>
      <c r="F14" s="5">
        <v>109.464207290294</v>
      </c>
      <c r="G14" s="5">
        <v>74.1510583219126</v>
      </c>
      <c r="H14" s="5">
        <v>96.296723580987504</v>
      </c>
      <c r="I14" s="5">
        <v>88.047992616520503</v>
      </c>
      <c r="J14" s="5">
        <v>79.199353945546903</v>
      </c>
      <c r="K14" s="5">
        <v>90.539916935855999</v>
      </c>
      <c r="L14" s="5">
        <v>99.584679280110805</v>
      </c>
      <c r="M14" s="5">
        <v>86.432856483617897</v>
      </c>
      <c r="N14" s="5">
        <v>74.342408860175397</v>
      </c>
      <c r="O14" s="5">
        <v>83.585858585858603</v>
      </c>
      <c r="P14" s="5">
        <v>78.622519612367299</v>
      </c>
      <c r="Q14" s="5">
        <v>72.773419473927106</v>
      </c>
      <c r="R14" s="5">
        <v>70.766035994462399</v>
      </c>
      <c r="S14" s="5">
        <v>77.895708352561101</v>
      </c>
      <c r="T14" s="5">
        <v>80.122288878634095</v>
      </c>
      <c r="U14" s="5">
        <v>72.600369173973206</v>
      </c>
      <c r="V14" s="5">
        <v>76.465159206275899</v>
      </c>
      <c r="W14" s="5">
        <v>62.955699123211801</v>
      </c>
      <c r="X14" s="5">
        <v>53.599446239040198</v>
      </c>
      <c r="Y14" s="5">
        <v>85.175357637286595</v>
      </c>
      <c r="Z14" s="5">
        <v>77.388094139363204</v>
      </c>
    </row>
    <row r="15" spans="1:26" ht="15" customHeight="1">
      <c r="A15" s="39"/>
      <c r="B15" s="39"/>
      <c r="C15" s="4">
        <v>2</v>
      </c>
      <c r="D15" s="5">
        <v>111.034626616604</v>
      </c>
      <c r="E15" s="5">
        <v>106.597222222222</v>
      </c>
      <c r="F15" s="5">
        <v>91.726190476190496</v>
      </c>
      <c r="G15" s="5">
        <v>87.304964539007102</v>
      </c>
      <c r="H15" s="5">
        <v>86.879432624113505</v>
      </c>
      <c r="I15" s="5">
        <v>104.964539007092</v>
      </c>
      <c r="J15" s="5">
        <v>93.764568764568807</v>
      </c>
      <c r="K15" s="5">
        <v>92.339149400218105</v>
      </c>
      <c r="L15" s="5">
        <v>90.2700781805259</v>
      </c>
      <c r="M15" s="5">
        <v>77.478786201807793</v>
      </c>
      <c r="N15" s="5">
        <v>89.503546099290801</v>
      </c>
      <c r="O15" s="5">
        <v>75.598598044641193</v>
      </c>
      <c r="P15" s="5">
        <v>65.621890547263703</v>
      </c>
      <c r="Q15" s="5">
        <v>57.0655270655271</v>
      </c>
      <c r="R15" s="5">
        <v>73.329568981742895</v>
      </c>
      <c r="S15" s="5">
        <v>25.6688963210702</v>
      </c>
      <c r="T15" s="5">
        <v>68.164188752424096</v>
      </c>
      <c r="U15" s="5">
        <v>69.710513367229794</v>
      </c>
      <c r="V15" s="5">
        <v>67.688451898978201</v>
      </c>
      <c r="W15" s="5">
        <v>69.711029711029695</v>
      </c>
      <c r="X15" s="5">
        <v>56.495726495726501</v>
      </c>
      <c r="Y15" s="5">
        <v>52.599936295588499</v>
      </c>
      <c r="Z15" s="5">
        <v>44.457716196846597</v>
      </c>
    </row>
    <row r="16" spans="1:26" ht="15" customHeight="1">
      <c r="A16" s="39"/>
      <c r="B16" s="39"/>
      <c r="C16" s="4">
        <v>3</v>
      </c>
      <c r="D16" s="5">
        <v>61.251282051282097</v>
      </c>
      <c r="E16" s="5">
        <v>77.413523548954501</v>
      </c>
      <c r="F16" s="5">
        <v>66.352201257861594</v>
      </c>
      <c r="G16" s="5">
        <v>103.70082815735</v>
      </c>
      <c r="H16" s="5">
        <v>76.705426356589101</v>
      </c>
      <c r="I16" s="5">
        <v>75.121816168327797</v>
      </c>
      <c r="J16" s="5">
        <v>43.716931216931201</v>
      </c>
      <c r="K16" s="5">
        <v>81.851851851851904</v>
      </c>
      <c r="L16" s="5">
        <v>57.8214351595647</v>
      </c>
      <c r="M16" s="5">
        <v>43.857634902411</v>
      </c>
      <c r="N16" s="5">
        <v>28.928571428571399</v>
      </c>
      <c r="O16" s="5">
        <v>49.285714285714299</v>
      </c>
      <c r="P16" s="5">
        <v>43.452380952380999</v>
      </c>
      <c r="Q16" s="5">
        <v>78.852169728082103</v>
      </c>
      <c r="R16" s="5">
        <v>41.707583196944903</v>
      </c>
      <c r="S16" s="5">
        <v>56.640211640211596</v>
      </c>
      <c r="T16" s="5">
        <v>66.184727681078002</v>
      </c>
      <c r="U16" s="5">
        <v>41.806797853309497</v>
      </c>
      <c r="V16" s="5">
        <v>55.736009732360102</v>
      </c>
      <c r="W16" s="5">
        <v>63.214285714285701</v>
      </c>
      <c r="X16" s="5">
        <v>56.555315188408699</v>
      </c>
      <c r="Y16" s="5">
        <v>51.752305665349098</v>
      </c>
      <c r="Z16" s="5">
        <v>60.4260651629073</v>
      </c>
    </row>
    <row r="17" spans="1:26" ht="15" customHeight="1">
      <c r="A17" s="39"/>
      <c r="B17" s="39"/>
      <c r="C17" s="4">
        <v>4</v>
      </c>
      <c r="D17" s="5">
        <v>106.52380952381</v>
      </c>
      <c r="E17" s="5">
        <v>112.22198281021799</v>
      </c>
      <c r="F17" s="5">
        <v>94.262820512820497</v>
      </c>
      <c r="G17" s="5">
        <v>65.683229813664596</v>
      </c>
      <c r="H17" s="5">
        <v>47.303921568627501</v>
      </c>
      <c r="I17" s="5">
        <v>97.663040580173799</v>
      </c>
      <c r="J17" s="5">
        <v>125.48690327469301</v>
      </c>
      <c r="K17" s="5">
        <v>83.188634569849995</v>
      </c>
      <c r="L17" s="5">
        <v>92.388758782201407</v>
      </c>
      <c r="M17" s="5">
        <v>80.4962406015038</v>
      </c>
      <c r="N17" s="5">
        <v>94.729414261460093</v>
      </c>
      <c r="O17" s="5">
        <v>103.94808743169401</v>
      </c>
      <c r="P17" s="5">
        <v>97.684819784267304</v>
      </c>
      <c r="Q17" s="5">
        <v>73.497267759562902</v>
      </c>
      <c r="R17" s="5">
        <v>84.089026915113905</v>
      </c>
      <c r="S17" s="5">
        <v>28.6904761904762</v>
      </c>
      <c r="T17" s="5">
        <v>81.686474250141501</v>
      </c>
      <c r="U17" s="5">
        <v>65.288388082505705</v>
      </c>
      <c r="V17" s="5">
        <v>45.393374741200802</v>
      </c>
      <c r="W17" s="5">
        <v>86.3987926806263</v>
      </c>
      <c r="X17" s="5">
        <v>53.555900621117999</v>
      </c>
      <c r="Y17" s="5">
        <v>54.9509803921569</v>
      </c>
      <c r="Z17" s="5">
        <v>44.045338441890202</v>
      </c>
    </row>
    <row r="18" spans="1:26" ht="15" customHeight="1">
      <c r="A18" s="39"/>
      <c r="B18" s="39"/>
      <c r="C18" s="4">
        <v>5</v>
      </c>
      <c r="D18" s="5">
        <v>89.297619047619094</v>
      </c>
      <c r="E18" s="5">
        <v>44.571428571428598</v>
      </c>
      <c r="F18" s="5">
        <v>52.714285714285701</v>
      </c>
      <c r="G18" s="5">
        <v>84.803921568627402</v>
      </c>
      <c r="H18" s="5">
        <v>60.103768780239399</v>
      </c>
      <c r="I18" s="5">
        <v>59.078251183514297</v>
      </c>
      <c r="J18" s="5">
        <v>64.043799337916994</v>
      </c>
      <c r="K18" s="5">
        <v>67.003105590062106</v>
      </c>
      <c r="L18" s="5">
        <v>37.135050741608097</v>
      </c>
      <c r="M18" s="5">
        <v>67.445355191256795</v>
      </c>
      <c r="N18" s="5">
        <v>61.678520625889099</v>
      </c>
      <c r="O18" s="5">
        <v>50.614439324116702</v>
      </c>
      <c r="P18" s="5">
        <v>49.256756756756801</v>
      </c>
      <c r="Q18" s="5">
        <v>59.202127659574501</v>
      </c>
      <c r="R18" s="5">
        <v>27.1199388846448</v>
      </c>
      <c r="S18" s="5">
        <v>20.945945945945901</v>
      </c>
      <c r="T18" s="5">
        <v>55.7575757575758</v>
      </c>
      <c r="U18" s="5">
        <v>30.2611367127496</v>
      </c>
      <c r="V18" s="5">
        <v>33.959899749373399</v>
      </c>
      <c r="W18" s="5">
        <v>36.097883597883602</v>
      </c>
      <c r="X18" s="5">
        <v>51.630434782608702</v>
      </c>
      <c r="Y18" s="5">
        <v>64.078674948240206</v>
      </c>
      <c r="Z18" s="5" t="s">
        <v>1</v>
      </c>
    </row>
    <row r="19" spans="1:26" ht="15" customHeight="1">
      <c r="A19" s="39"/>
      <c r="B19" s="39"/>
      <c r="C19" s="4">
        <v>6</v>
      </c>
      <c r="D19" s="5">
        <v>81.430976430976401</v>
      </c>
      <c r="E19" s="5">
        <v>85.902429067156604</v>
      </c>
      <c r="F19" s="5">
        <v>117.764238181661</v>
      </c>
      <c r="G19" s="5">
        <v>99.141295862607294</v>
      </c>
      <c r="H19" s="5">
        <v>115.86212969123</v>
      </c>
      <c r="I19" s="5">
        <v>105.21855486173099</v>
      </c>
      <c r="J19" s="5">
        <v>112.19111969111999</v>
      </c>
      <c r="K19" s="5">
        <v>136.43892339544499</v>
      </c>
      <c r="L19" s="5">
        <v>117.098570551609</v>
      </c>
      <c r="M19" s="5">
        <v>107.001287001287</v>
      </c>
      <c r="N19" s="5">
        <v>106.436251920123</v>
      </c>
      <c r="O19" s="5">
        <v>95.090056748087804</v>
      </c>
      <c r="P19" s="5">
        <v>80.913770913770904</v>
      </c>
      <c r="Q19" s="5">
        <v>86.438923395445102</v>
      </c>
      <c r="R19" s="5">
        <v>86.516563146997896</v>
      </c>
      <c r="S19" s="5">
        <v>82.181259600614396</v>
      </c>
      <c r="T19" s="5">
        <v>77.225672877846804</v>
      </c>
      <c r="U19" s="5">
        <v>95.082815734989694</v>
      </c>
      <c r="V19" s="5">
        <v>72.023809523809504</v>
      </c>
      <c r="W19" s="5">
        <v>82.040229885057499</v>
      </c>
      <c r="X19" s="5">
        <v>93.840579710144894</v>
      </c>
      <c r="Y19" s="5">
        <v>98.557173678532905</v>
      </c>
      <c r="Z19" s="5">
        <v>124.00479616307</v>
      </c>
    </row>
    <row r="20" spans="1:26" ht="15" customHeight="1">
      <c r="A20" s="39"/>
      <c r="B20" s="39"/>
      <c r="C20" s="4">
        <v>7</v>
      </c>
      <c r="D20" s="5">
        <v>106.34606938954801</v>
      </c>
      <c r="E20" s="5">
        <v>96.991655687307897</v>
      </c>
      <c r="F20" s="5">
        <v>94.268774703557298</v>
      </c>
      <c r="G20" s="5">
        <v>87.878787878787904</v>
      </c>
      <c r="H20" s="5">
        <v>98.880767473732305</v>
      </c>
      <c r="I20" s="5">
        <v>93.615806304248494</v>
      </c>
      <c r="J20" s="5">
        <v>96.151210598446795</v>
      </c>
      <c r="K20" s="5">
        <v>103.734582000914</v>
      </c>
      <c r="L20" s="5">
        <v>101.416171767931</v>
      </c>
      <c r="M20" s="5">
        <v>99.211968935586995</v>
      </c>
      <c r="N20" s="5">
        <v>97.875742348104197</v>
      </c>
      <c r="O20" s="5">
        <v>93.832800365463697</v>
      </c>
      <c r="P20" s="5">
        <v>91.868433074463198</v>
      </c>
      <c r="Q20" s="5">
        <v>92.565098218364497</v>
      </c>
      <c r="R20" s="5">
        <v>92.873458200091406</v>
      </c>
      <c r="S20" s="5">
        <v>80.481955230698901</v>
      </c>
      <c r="T20" s="5">
        <v>84.981726815897701</v>
      </c>
      <c r="U20" s="5">
        <v>80.127912288716303</v>
      </c>
      <c r="V20" s="5">
        <v>86.534947464595703</v>
      </c>
      <c r="W20" s="5">
        <v>77.706715395157602</v>
      </c>
      <c r="X20" s="5">
        <v>87.060301507537702</v>
      </c>
      <c r="Y20" s="5">
        <v>74.406121516674304</v>
      </c>
      <c r="Z20" s="5">
        <v>69.666514390132505</v>
      </c>
    </row>
    <row r="21" spans="1:26" ht="15" customHeight="1">
      <c r="A21" s="39"/>
      <c r="C21" s="4"/>
      <c r="D21" s="51" t="s">
        <v>11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15" customHeight="1">
      <c r="A22" s="39"/>
      <c r="B22" s="52" t="s">
        <v>19</v>
      </c>
      <c r="C22" s="5" t="s">
        <v>12</v>
      </c>
      <c r="D22" s="5">
        <f t="shared" ref="D22:Z22" si="1">ROUND(AVERAGE(D3:D12),2)</f>
        <v>101.19</v>
      </c>
      <c r="E22" s="5">
        <f t="shared" si="1"/>
        <v>91.27</v>
      </c>
      <c r="F22" s="5">
        <f t="shared" si="1"/>
        <v>93.41</v>
      </c>
      <c r="G22" s="5">
        <f t="shared" si="1"/>
        <v>90.62</v>
      </c>
      <c r="H22" s="5">
        <f t="shared" si="1"/>
        <v>94.57</v>
      </c>
      <c r="I22" s="5">
        <f t="shared" si="1"/>
        <v>92.14</v>
      </c>
      <c r="J22" s="5">
        <f t="shared" si="1"/>
        <v>97.82</v>
      </c>
      <c r="K22" s="5">
        <f t="shared" si="1"/>
        <v>96.73</v>
      </c>
      <c r="L22" s="5">
        <f t="shared" si="1"/>
        <v>97.18</v>
      </c>
      <c r="M22" s="5">
        <f t="shared" si="1"/>
        <v>97.39</v>
      </c>
      <c r="N22" s="5">
        <f t="shared" si="1"/>
        <v>95.2</v>
      </c>
      <c r="O22" s="5">
        <f t="shared" si="1"/>
        <v>91.91</v>
      </c>
      <c r="P22" s="5">
        <f t="shared" si="1"/>
        <v>99.15</v>
      </c>
      <c r="Q22" s="5">
        <f t="shared" si="1"/>
        <v>91.41</v>
      </c>
      <c r="R22" s="5">
        <f t="shared" si="1"/>
        <v>92.11</v>
      </c>
      <c r="S22" s="5">
        <f t="shared" si="1"/>
        <v>85.35</v>
      </c>
      <c r="T22" s="5">
        <f t="shared" si="1"/>
        <v>82.86</v>
      </c>
      <c r="U22" s="5">
        <f t="shared" si="1"/>
        <v>86.65</v>
      </c>
      <c r="V22" s="5">
        <f t="shared" si="1"/>
        <v>84.92</v>
      </c>
      <c r="W22" s="5">
        <f t="shared" si="1"/>
        <v>83.78</v>
      </c>
      <c r="X22" s="5">
        <f t="shared" si="1"/>
        <v>81.900000000000006</v>
      </c>
      <c r="Y22" s="5">
        <f t="shared" si="1"/>
        <v>85.49</v>
      </c>
      <c r="Z22" s="5">
        <f t="shared" si="1"/>
        <v>96.03</v>
      </c>
    </row>
    <row r="23" spans="1:26" ht="15" customHeight="1">
      <c r="A23" s="39"/>
      <c r="B23" s="39"/>
      <c r="C23" s="4" t="s">
        <v>52</v>
      </c>
      <c r="D23" s="5">
        <f t="shared" ref="D23:Z23" si="2">ROUND(STDEV(D3:D12)/SQRT(10),2)</f>
        <v>3.84</v>
      </c>
      <c r="E23" s="5">
        <f t="shared" si="2"/>
        <v>4.0199999999999996</v>
      </c>
      <c r="F23" s="5">
        <f t="shared" si="2"/>
        <v>5.45</v>
      </c>
      <c r="G23" s="5">
        <f t="shared" si="2"/>
        <v>6.69</v>
      </c>
      <c r="H23" s="5">
        <f t="shared" si="2"/>
        <v>4</v>
      </c>
      <c r="I23" s="5">
        <f t="shared" si="2"/>
        <v>5.03</v>
      </c>
      <c r="J23" s="5">
        <f t="shared" si="2"/>
        <v>8.4700000000000006</v>
      </c>
      <c r="K23" s="5">
        <f t="shared" si="2"/>
        <v>5.9</v>
      </c>
      <c r="L23" s="5">
        <f t="shared" si="2"/>
        <v>5.18</v>
      </c>
      <c r="M23" s="5">
        <f t="shared" si="2"/>
        <v>5.96</v>
      </c>
      <c r="N23" s="5">
        <f t="shared" si="2"/>
        <v>6.17</v>
      </c>
      <c r="O23" s="5">
        <f t="shared" si="2"/>
        <v>5.77</v>
      </c>
      <c r="P23" s="5">
        <f t="shared" si="2"/>
        <v>6.79</v>
      </c>
      <c r="Q23" s="5">
        <f t="shared" si="2"/>
        <v>8.26</v>
      </c>
      <c r="R23" s="5">
        <f t="shared" si="2"/>
        <v>6.32</v>
      </c>
      <c r="S23" s="5">
        <f t="shared" si="2"/>
        <v>5.14</v>
      </c>
      <c r="T23" s="5">
        <f t="shared" si="2"/>
        <v>3.92</v>
      </c>
      <c r="U23" s="5">
        <f t="shared" si="2"/>
        <v>7.4</v>
      </c>
      <c r="V23" s="5">
        <f t="shared" si="2"/>
        <v>7.68</v>
      </c>
      <c r="W23" s="5">
        <f t="shared" si="2"/>
        <v>7.17</v>
      </c>
      <c r="X23" s="5">
        <f t="shared" si="2"/>
        <v>5.54</v>
      </c>
      <c r="Y23" s="5">
        <f t="shared" si="2"/>
        <v>5.21</v>
      </c>
      <c r="Z23" s="5">
        <f t="shared" si="2"/>
        <v>6.05</v>
      </c>
    </row>
    <row r="24" spans="1:26" ht="15" customHeight="1">
      <c r="A24" s="39"/>
      <c r="B24" s="50" t="s">
        <v>53</v>
      </c>
      <c r="C24" s="4" t="s">
        <v>12</v>
      </c>
      <c r="D24" s="5">
        <f t="shared" ref="D24:Z24" si="3">ROUND(AVERAGE(D14:D20),2)</f>
        <v>96.11</v>
      </c>
      <c r="E24" s="5">
        <f t="shared" si="3"/>
        <v>89.11</v>
      </c>
      <c r="F24" s="5">
        <f t="shared" si="3"/>
        <v>89.51</v>
      </c>
      <c r="G24" s="5">
        <f t="shared" si="3"/>
        <v>86.09</v>
      </c>
      <c r="H24" s="5">
        <f t="shared" si="3"/>
        <v>83.15</v>
      </c>
      <c r="I24" s="5">
        <f t="shared" si="3"/>
        <v>89.1</v>
      </c>
      <c r="J24" s="5">
        <f t="shared" si="3"/>
        <v>87.79</v>
      </c>
      <c r="K24" s="5">
        <f t="shared" si="3"/>
        <v>93.59</v>
      </c>
      <c r="L24" s="5">
        <f t="shared" si="3"/>
        <v>85.1</v>
      </c>
      <c r="M24" s="5">
        <f t="shared" si="3"/>
        <v>80.27</v>
      </c>
      <c r="N24" s="5">
        <f t="shared" si="3"/>
        <v>79.069999999999993</v>
      </c>
      <c r="O24" s="5">
        <f t="shared" si="3"/>
        <v>78.849999999999994</v>
      </c>
      <c r="P24" s="5">
        <f t="shared" si="3"/>
        <v>72.489999999999995</v>
      </c>
      <c r="Q24" s="5">
        <f t="shared" si="3"/>
        <v>74.34</v>
      </c>
      <c r="R24" s="5">
        <f t="shared" si="3"/>
        <v>68.06</v>
      </c>
      <c r="S24" s="5">
        <f t="shared" si="3"/>
        <v>53.21</v>
      </c>
      <c r="T24" s="5">
        <f t="shared" si="3"/>
        <v>73.45</v>
      </c>
      <c r="U24" s="5">
        <f t="shared" si="3"/>
        <v>64.98</v>
      </c>
      <c r="V24" s="5">
        <f t="shared" si="3"/>
        <v>62.54</v>
      </c>
      <c r="W24" s="5">
        <f t="shared" si="3"/>
        <v>68.3</v>
      </c>
      <c r="X24" s="5">
        <f t="shared" si="3"/>
        <v>64.680000000000007</v>
      </c>
      <c r="Y24" s="5">
        <f t="shared" si="3"/>
        <v>68.790000000000006</v>
      </c>
      <c r="Z24" s="5">
        <f t="shared" si="3"/>
        <v>70</v>
      </c>
    </row>
    <row r="25" spans="1:26" ht="15" customHeight="1">
      <c r="A25" s="39"/>
      <c r="B25" s="39"/>
      <c r="C25" s="4" t="s">
        <v>52</v>
      </c>
      <c r="D25" s="5">
        <f t="shared" ref="D25:Z25" si="4">ROUND(STDEV(D14:D20)/SQRT(7),2)</f>
        <v>7.47</v>
      </c>
      <c r="E25" s="5">
        <f t="shared" si="4"/>
        <v>8.66</v>
      </c>
      <c r="F25" s="5">
        <f t="shared" si="4"/>
        <v>8.64</v>
      </c>
      <c r="G25" s="5">
        <f t="shared" si="4"/>
        <v>4.99</v>
      </c>
      <c r="H25" s="5">
        <f t="shared" si="4"/>
        <v>8.9499999999999993</v>
      </c>
      <c r="I25" s="5">
        <f t="shared" si="4"/>
        <v>6.37</v>
      </c>
      <c r="J25" s="5">
        <f t="shared" si="4"/>
        <v>10.58</v>
      </c>
      <c r="K25" s="5">
        <f t="shared" si="4"/>
        <v>8.31</v>
      </c>
      <c r="L25" s="5">
        <f t="shared" si="4"/>
        <v>10.49</v>
      </c>
      <c r="M25" s="5">
        <f t="shared" si="4"/>
        <v>7.88</v>
      </c>
      <c r="N25" s="5">
        <f t="shared" si="4"/>
        <v>10.11</v>
      </c>
      <c r="O25" s="5">
        <f t="shared" si="4"/>
        <v>8.1999999999999993</v>
      </c>
      <c r="P25" s="5">
        <f t="shared" si="4"/>
        <v>7.79</v>
      </c>
      <c r="Q25" s="5">
        <f t="shared" si="4"/>
        <v>4.95</v>
      </c>
      <c r="R25" s="5">
        <f t="shared" si="4"/>
        <v>9.2799999999999994</v>
      </c>
      <c r="S25" s="5">
        <f t="shared" si="4"/>
        <v>10.47</v>
      </c>
      <c r="T25" s="5">
        <f t="shared" si="4"/>
        <v>3.94</v>
      </c>
      <c r="U25" s="5">
        <f t="shared" si="4"/>
        <v>8.39</v>
      </c>
      <c r="V25" s="5">
        <f t="shared" si="4"/>
        <v>6.97</v>
      </c>
      <c r="W25" s="5">
        <f t="shared" si="4"/>
        <v>6.36</v>
      </c>
      <c r="X25" s="5">
        <f t="shared" si="4"/>
        <v>6.73</v>
      </c>
      <c r="Y25" s="5">
        <f t="shared" si="4"/>
        <v>6.82</v>
      </c>
      <c r="Z25" s="5">
        <f t="shared" si="4"/>
        <v>11.2</v>
      </c>
    </row>
    <row r="26" spans="1:26" ht="15" customHeight="1">
      <c r="A26" s="4"/>
      <c r="B26" s="4"/>
      <c r="C26" s="4"/>
      <c r="D26" s="46" t="s">
        <v>50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15" customHeight="1">
      <c r="A27" s="5"/>
      <c r="B27" s="5"/>
      <c r="C27" s="10" t="s">
        <v>14</v>
      </c>
      <c r="D27" s="5">
        <v>-2</v>
      </c>
      <c r="E27" s="5">
        <v>-1</v>
      </c>
      <c r="F27" s="5">
        <f t="shared" ref="F27:Z27" si="5">E27+1</f>
        <v>0</v>
      </c>
      <c r="G27" s="5">
        <f t="shared" si="5"/>
        <v>1</v>
      </c>
      <c r="H27" s="5">
        <f t="shared" si="5"/>
        <v>2</v>
      </c>
      <c r="I27" s="5">
        <f t="shared" si="5"/>
        <v>3</v>
      </c>
      <c r="J27" s="5">
        <f t="shared" si="5"/>
        <v>4</v>
      </c>
      <c r="K27" s="5">
        <f t="shared" si="5"/>
        <v>5</v>
      </c>
      <c r="L27" s="5">
        <f t="shared" si="5"/>
        <v>6</v>
      </c>
      <c r="M27" s="5">
        <f t="shared" si="5"/>
        <v>7</v>
      </c>
      <c r="N27" s="5">
        <f t="shared" si="5"/>
        <v>8</v>
      </c>
      <c r="O27" s="5">
        <f t="shared" si="5"/>
        <v>9</v>
      </c>
      <c r="P27" s="5">
        <f t="shared" si="5"/>
        <v>10</v>
      </c>
      <c r="Q27" s="5">
        <f t="shared" si="5"/>
        <v>11</v>
      </c>
      <c r="R27" s="5">
        <f t="shared" si="5"/>
        <v>12</v>
      </c>
      <c r="S27" s="5">
        <f t="shared" si="5"/>
        <v>13</v>
      </c>
      <c r="T27" s="5">
        <f t="shared" si="5"/>
        <v>14</v>
      </c>
      <c r="U27" s="5">
        <f t="shared" si="5"/>
        <v>15</v>
      </c>
      <c r="V27" s="5">
        <f t="shared" si="5"/>
        <v>16</v>
      </c>
      <c r="W27" s="5">
        <f t="shared" si="5"/>
        <v>17</v>
      </c>
      <c r="X27" s="5">
        <f t="shared" si="5"/>
        <v>18</v>
      </c>
      <c r="Y27" s="5">
        <f t="shared" si="5"/>
        <v>19</v>
      </c>
      <c r="Z27" s="5">
        <f t="shared" si="5"/>
        <v>20</v>
      </c>
    </row>
    <row r="28" spans="1:26" ht="15" customHeight="1">
      <c r="A28" s="50" t="s">
        <v>54</v>
      </c>
      <c r="B28" s="50" t="s">
        <v>19</v>
      </c>
      <c r="C28" s="4">
        <v>1</v>
      </c>
      <c r="D28" s="5">
        <v>75.795795795795797</v>
      </c>
      <c r="E28" s="5">
        <v>59.770440251572303</v>
      </c>
      <c r="F28" s="5">
        <v>80.164335664335695</v>
      </c>
      <c r="G28" s="5">
        <v>79.828042328042301</v>
      </c>
      <c r="H28" s="5">
        <v>80.363543266769099</v>
      </c>
      <c r="I28" s="5">
        <v>68.509110614373796</v>
      </c>
      <c r="J28" s="5">
        <v>126.34089678816299</v>
      </c>
      <c r="K28" s="5">
        <v>93.073593073593102</v>
      </c>
      <c r="L28" s="5">
        <v>92.766567704926302</v>
      </c>
      <c r="M28" s="5">
        <v>84.592745480258401</v>
      </c>
      <c r="N28" s="5">
        <v>101.152073732719</v>
      </c>
      <c r="O28" s="5">
        <v>53.040540540540597</v>
      </c>
      <c r="P28" s="5">
        <v>53.830227743271202</v>
      </c>
      <c r="Q28" s="5">
        <v>55.336134453781497</v>
      </c>
      <c r="R28" s="5">
        <v>68.483436853002104</v>
      </c>
      <c r="S28" s="5">
        <v>44.818376068376097</v>
      </c>
      <c r="T28" s="5">
        <v>36.616541353383496</v>
      </c>
      <c r="U28" s="5">
        <v>61.330822347771502</v>
      </c>
      <c r="V28" s="5">
        <v>76.6793990323402</v>
      </c>
      <c r="W28" s="5">
        <v>65.232919254658398</v>
      </c>
      <c r="X28" s="5">
        <v>70.173796791443905</v>
      </c>
      <c r="Y28" s="5">
        <v>78.234989648033107</v>
      </c>
      <c r="Z28" s="5" t="s">
        <v>1</v>
      </c>
    </row>
    <row r="29" spans="1:26" ht="15" customHeight="1">
      <c r="A29" s="39"/>
      <c r="B29" s="39"/>
      <c r="C29" s="4">
        <v>2</v>
      </c>
      <c r="D29" s="5">
        <v>100.35621551444299</v>
      </c>
      <c r="E29" s="5">
        <v>96.0428802588997</v>
      </c>
      <c r="F29" s="5">
        <v>111.98214494106701</v>
      </c>
      <c r="G29" s="5">
        <v>107.09511077158101</v>
      </c>
      <c r="H29" s="5">
        <v>117.473334225912</v>
      </c>
      <c r="I29" s="5">
        <v>102.81954887217999</v>
      </c>
      <c r="J29" s="5">
        <v>150.47288359788399</v>
      </c>
      <c r="K29" s="5">
        <v>133.38199513382</v>
      </c>
      <c r="L29" s="5">
        <v>126.716474494732</v>
      </c>
      <c r="M29" s="5">
        <v>126.096231703519</v>
      </c>
      <c r="N29" s="5">
        <v>104.97252747252701</v>
      </c>
      <c r="O29" s="5">
        <v>91.872294372294405</v>
      </c>
      <c r="P29" s="5">
        <v>88.3333333333333</v>
      </c>
      <c r="Q29" s="5">
        <v>89.560439560439605</v>
      </c>
      <c r="R29" s="5">
        <v>90.553830227743305</v>
      </c>
      <c r="S29" s="5">
        <v>85.944700460829495</v>
      </c>
      <c r="T29" s="5">
        <v>101.022913256956</v>
      </c>
      <c r="U29" s="5">
        <v>99.460887949259998</v>
      </c>
      <c r="V29" s="5">
        <v>108.80829015544001</v>
      </c>
      <c r="W29" s="5">
        <v>93.808219178082197</v>
      </c>
      <c r="X29" s="5">
        <v>85.812629399585902</v>
      </c>
      <c r="Y29" s="5">
        <v>89.570393374741201</v>
      </c>
      <c r="Z29" s="5">
        <v>80.744680851063805</v>
      </c>
    </row>
    <row r="30" spans="1:26" ht="15" customHeight="1">
      <c r="A30" s="39"/>
      <c r="B30" s="39"/>
      <c r="C30" s="4">
        <v>3</v>
      </c>
      <c r="D30" s="5">
        <v>91.549065420560794</v>
      </c>
      <c r="E30" s="5">
        <v>85.441860465116307</v>
      </c>
      <c r="F30" s="5">
        <v>93.867924528301899</v>
      </c>
      <c r="G30" s="5">
        <v>92.070602037007404</v>
      </c>
      <c r="H30" s="5">
        <v>81.186635944700498</v>
      </c>
      <c r="I30" s="5">
        <v>90.602836879432601</v>
      </c>
      <c r="J30" s="5">
        <v>89.463019250253296</v>
      </c>
      <c r="K30" s="5">
        <v>76.061776061776101</v>
      </c>
      <c r="L30" s="5">
        <v>87.323037323037298</v>
      </c>
      <c r="M30" s="5">
        <v>82.998712998713003</v>
      </c>
      <c r="N30" s="5">
        <v>95.574534161490703</v>
      </c>
      <c r="O30" s="5">
        <v>87.040574408995496</v>
      </c>
      <c r="P30" s="5">
        <v>89.042443064182194</v>
      </c>
      <c r="Q30" s="5">
        <v>80.174634246857593</v>
      </c>
      <c r="R30" s="5">
        <v>78.849852325022297</v>
      </c>
      <c r="S30" s="5">
        <v>80.662525879917197</v>
      </c>
      <c r="T30" s="5">
        <v>68.628364389233994</v>
      </c>
      <c r="U30" s="5">
        <v>69.052795031055894</v>
      </c>
      <c r="V30" s="5">
        <v>62.562111801242203</v>
      </c>
      <c r="W30" s="5">
        <v>75.139751552795005</v>
      </c>
      <c r="X30" s="5">
        <v>81.345755693581793</v>
      </c>
      <c r="Y30" s="5">
        <v>110.812629399586</v>
      </c>
      <c r="Z30" s="5">
        <v>103.586956521739</v>
      </c>
    </row>
    <row r="31" spans="1:26" ht="15" customHeight="1">
      <c r="A31" s="39"/>
      <c r="B31" s="39"/>
      <c r="C31" s="4">
        <v>4</v>
      </c>
      <c r="D31" s="5">
        <v>90.434782608695599</v>
      </c>
      <c r="E31" s="5">
        <v>52.334299958289499</v>
      </c>
      <c r="F31" s="5">
        <v>73.96071265418</v>
      </c>
      <c r="G31" s="5">
        <v>64.393939393939405</v>
      </c>
      <c r="H31" s="5">
        <v>64.427860696517399</v>
      </c>
      <c r="I31" s="5">
        <v>57.711442786069703</v>
      </c>
      <c r="J31" s="5">
        <v>65.527880080118905</v>
      </c>
      <c r="K31" s="5">
        <v>60.8225108225108</v>
      </c>
      <c r="L31" s="5">
        <v>70.181559733798494</v>
      </c>
      <c r="M31" s="5">
        <v>63.634748336240897</v>
      </c>
      <c r="N31" s="5">
        <v>72.352523098791806</v>
      </c>
      <c r="O31" s="5">
        <v>73.679200380771107</v>
      </c>
      <c r="P31" s="5">
        <v>60.903275828649001</v>
      </c>
      <c r="Q31" s="5">
        <v>56.748723912903003</v>
      </c>
      <c r="R31" s="5">
        <v>53.091684434968002</v>
      </c>
      <c r="S31" s="5">
        <v>56.076759061833698</v>
      </c>
      <c r="T31" s="5">
        <v>60.767590618336897</v>
      </c>
      <c r="U31" s="5">
        <v>55.469406215674901</v>
      </c>
      <c r="V31" s="5">
        <v>65.167668152742806</v>
      </c>
      <c r="W31" s="5">
        <v>51.492537313432798</v>
      </c>
      <c r="X31" s="5">
        <v>67.937907863280998</v>
      </c>
      <c r="Y31" s="5">
        <v>45.662919170381898</v>
      </c>
      <c r="Z31" s="5">
        <v>65.099825547586704</v>
      </c>
    </row>
    <row r="32" spans="1:26" ht="15" customHeight="1">
      <c r="A32" s="39"/>
      <c r="B32" s="39"/>
      <c r="C32" s="4">
        <v>5</v>
      </c>
      <c r="D32" s="5">
        <v>91.699604743083</v>
      </c>
      <c r="E32" s="5">
        <v>88.805970149253696</v>
      </c>
      <c r="F32" s="5">
        <v>106.56633221850601</v>
      </c>
      <c r="G32" s="5">
        <v>86.172903004586203</v>
      </c>
      <c r="H32" s="5">
        <v>80.942689151644402</v>
      </c>
      <c r="I32" s="5">
        <v>90.836964759378603</v>
      </c>
      <c r="J32" s="5">
        <v>114.647843962897</v>
      </c>
      <c r="K32" s="5">
        <v>91.050540719487998</v>
      </c>
      <c r="L32" s="5">
        <v>101.217391304348</v>
      </c>
      <c r="M32" s="5">
        <v>101.010101010101</v>
      </c>
      <c r="N32" s="5">
        <v>97.205725597685401</v>
      </c>
      <c r="O32" s="5">
        <v>108.52756196818299</v>
      </c>
      <c r="P32" s="5">
        <v>116.017786561265</v>
      </c>
      <c r="Q32" s="5">
        <v>92.841458058849398</v>
      </c>
      <c r="R32" s="5">
        <v>86.139930832668298</v>
      </c>
      <c r="S32" s="5">
        <v>70.475400719010096</v>
      </c>
      <c r="T32" s="5">
        <v>78.673913043478294</v>
      </c>
      <c r="U32" s="5">
        <v>94.532931554024998</v>
      </c>
      <c r="V32" s="5">
        <v>95.053238686779096</v>
      </c>
      <c r="W32" s="5">
        <v>84.189723320158095</v>
      </c>
      <c r="X32" s="5">
        <v>102.69380499334601</v>
      </c>
      <c r="Y32" s="5">
        <v>112.428634167765</v>
      </c>
      <c r="Z32" s="5">
        <v>100.131752305665</v>
      </c>
    </row>
    <row r="33" spans="1:26" ht="15" customHeight="1">
      <c r="A33" s="39"/>
      <c r="B33" s="39"/>
      <c r="C33" s="4">
        <v>6</v>
      </c>
      <c r="D33" s="5">
        <v>65.173473869125999</v>
      </c>
      <c r="E33" s="5">
        <v>69.609134826526102</v>
      </c>
      <c r="F33" s="5">
        <v>80.6104523495828</v>
      </c>
      <c r="G33" s="5">
        <v>68.584415584415595</v>
      </c>
      <c r="H33" s="5">
        <v>71.452500598229193</v>
      </c>
      <c r="I33" s="5">
        <v>60.011094433205002</v>
      </c>
      <c r="J33" s="5">
        <v>39.085579412212603</v>
      </c>
      <c r="K33" s="5">
        <v>55.551567360612601</v>
      </c>
      <c r="L33" s="5">
        <v>66.595238095238102</v>
      </c>
      <c r="M33" s="5">
        <v>72.987122860219301</v>
      </c>
      <c r="N33" s="5">
        <v>55.3233894818053</v>
      </c>
      <c r="O33" s="5">
        <v>76.531801531801506</v>
      </c>
      <c r="P33" s="5">
        <v>64.249639249639202</v>
      </c>
      <c r="Q33" s="5">
        <v>61.496334486284198</v>
      </c>
      <c r="R33" s="5">
        <v>44.063390545802598</v>
      </c>
      <c r="S33" s="5">
        <v>48.531230674087801</v>
      </c>
      <c r="T33" s="5">
        <v>87.163805034975496</v>
      </c>
      <c r="U33" s="5">
        <v>85.289461781999094</v>
      </c>
      <c r="V33" s="5">
        <v>58.163265306122497</v>
      </c>
      <c r="W33" s="5">
        <v>83.585858585858603</v>
      </c>
      <c r="X33" s="5">
        <v>32.351693532598098</v>
      </c>
      <c r="Y33" s="5">
        <v>88.939829015205902</v>
      </c>
      <c r="Z33" s="5">
        <v>67.045454545454604</v>
      </c>
    </row>
    <row r="34" spans="1:26" ht="15" customHeight="1">
      <c r="A34" s="39"/>
      <c r="B34" s="39"/>
      <c r="C34" s="4">
        <v>7</v>
      </c>
      <c r="D34" s="5">
        <v>59.236426562837998</v>
      </c>
      <c r="E34" s="5">
        <v>61.150767899632299</v>
      </c>
      <c r="F34" s="5">
        <v>46.780344409796001</v>
      </c>
      <c r="G34" s="5">
        <v>45.933828076685202</v>
      </c>
      <c r="H34" s="5">
        <v>61.0016420361248</v>
      </c>
      <c r="I34" s="5">
        <v>75.669127826488193</v>
      </c>
      <c r="J34" s="5">
        <v>65.712967235809899</v>
      </c>
      <c r="K34" s="5">
        <v>44.313557506960798</v>
      </c>
      <c r="L34" s="5">
        <v>37.448084910013897</v>
      </c>
      <c r="M34" s="5">
        <v>54.363636363636402</v>
      </c>
      <c r="N34" s="5">
        <v>32.474747474747502</v>
      </c>
      <c r="O34" s="5">
        <v>23.989898989899</v>
      </c>
      <c r="P34" s="5">
        <v>54.218614718614702</v>
      </c>
      <c r="Q34" s="5">
        <v>68.636363636363598</v>
      </c>
      <c r="R34" s="5">
        <v>70.281495154591596</v>
      </c>
      <c r="S34" s="5">
        <v>45.235348407937202</v>
      </c>
      <c r="T34" s="5">
        <v>51.747373229785303</v>
      </c>
      <c r="U34" s="5">
        <v>54.671082686158101</v>
      </c>
      <c r="V34" s="5">
        <v>96.768707482993193</v>
      </c>
      <c r="W34" s="5">
        <v>60.811523501878803</v>
      </c>
      <c r="X34" s="5">
        <v>53.928734582000899</v>
      </c>
      <c r="Y34" s="5">
        <v>31.3567143516382</v>
      </c>
      <c r="Z34" s="5">
        <v>58.7448084910014</v>
      </c>
    </row>
    <row r="35" spans="1:26" ht="15" customHeight="1">
      <c r="A35" s="39"/>
      <c r="B35" s="39"/>
      <c r="C35" s="4">
        <v>8</v>
      </c>
      <c r="D35" s="5">
        <v>63.207547169811299</v>
      </c>
      <c r="E35" s="5">
        <v>77.5471698113207</v>
      </c>
      <c r="F35" s="5">
        <v>53.698113207547202</v>
      </c>
      <c r="G35" s="5">
        <v>50.079365079365097</v>
      </c>
      <c r="H35" s="5">
        <v>68.721198156681993</v>
      </c>
      <c r="I35" s="5">
        <v>70.590062111801203</v>
      </c>
      <c r="J35" s="5">
        <v>54.010025062656602</v>
      </c>
      <c r="K35" s="5">
        <v>76.048387096774206</v>
      </c>
      <c r="L35" s="5">
        <v>69.394409937888199</v>
      </c>
      <c r="M35" s="5">
        <v>69.710144927536305</v>
      </c>
      <c r="N35" s="5">
        <v>74.722141449387706</v>
      </c>
      <c r="O35" s="5">
        <v>116.45348837209301</v>
      </c>
      <c r="P35" s="5">
        <v>103.915343915344</v>
      </c>
      <c r="Q35" s="5">
        <v>91.911764705882405</v>
      </c>
      <c r="R35" s="5">
        <v>90.2885814011468</v>
      </c>
      <c r="S35" s="5">
        <v>80.210265924551607</v>
      </c>
      <c r="T35" s="5">
        <v>59.917184265010398</v>
      </c>
      <c r="U35" s="5">
        <v>63.8509316770186</v>
      </c>
      <c r="V35" s="5">
        <v>74.946808510638306</v>
      </c>
      <c r="W35" s="5">
        <v>55.155279503105596</v>
      </c>
      <c r="X35" s="5">
        <v>93.809523809523796</v>
      </c>
      <c r="Y35" s="5">
        <v>70.516575688989505</v>
      </c>
      <c r="Z35" s="5">
        <v>75.235548764960498</v>
      </c>
    </row>
    <row r="36" spans="1:26" ht="15" customHeight="1">
      <c r="A36" s="39"/>
      <c r="B36" s="39"/>
      <c r="C36" s="4">
        <v>9</v>
      </c>
      <c r="D36" s="5">
        <v>75.642857142857096</v>
      </c>
      <c r="E36" s="5">
        <v>69.6666666666667</v>
      </c>
      <c r="F36" s="5">
        <v>51.369047619047599</v>
      </c>
      <c r="G36" s="5">
        <v>89.744612928970497</v>
      </c>
      <c r="H36" s="5">
        <v>100.76604554865401</v>
      </c>
      <c r="I36" s="5">
        <v>84.886128364389293</v>
      </c>
      <c r="J36" s="5">
        <v>69.290890269151106</v>
      </c>
      <c r="K36" s="5">
        <v>74.068322981366506</v>
      </c>
      <c r="L36" s="5">
        <v>80.608108108108098</v>
      </c>
      <c r="M36" s="5">
        <v>61.0403726708075</v>
      </c>
      <c r="N36" s="5">
        <v>42.013457556935798</v>
      </c>
      <c r="O36" s="5">
        <v>44.632505175983397</v>
      </c>
      <c r="P36" s="5">
        <v>135.48025603525201</v>
      </c>
      <c r="Q36" s="5">
        <v>147.57010172490101</v>
      </c>
      <c r="R36" s="5">
        <v>134.32117527862201</v>
      </c>
      <c r="S36" s="5">
        <v>116.704805491991</v>
      </c>
      <c r="T36" s="5">
        <v>73.421658986175103</v>
      </c>
      <c r="U36" s="5">
        <v>95.548654244306405</v>
      </c>
      <c r="V36" s="5">
        <v>70.874741200828197</v>
      </c>
      <c r="W36" s="5">
        <v>86.218275523256906</v>
      </c>
      <c r="X36" s="5">
        <v>85.822981366459601</v>
      </c>
      <c r="Y36" s="5">
        <v>88.792144026186605</v>
      </c>
      <c r="Z36" s="5">
        <v>109.084139985108</v>
      </c>
    </row>
    <row r="37" spans="1:26" ht="15" customHeight="1">
      <c r="A37" s="39"/>
      <c r="B37" s="39"/>
      <c r="C37" s="4">
        <v>10</v>
      </c>
      <c r="D37" s="5">
        <v>68.686868686868706</v>
      </c>
      <c r="E37" s="5">
        <v>56.896932244537602</v>
      </c>
      <c r="F37" s="5">
        <v>47.023655828549899</v>
      </c>
      <c r="G37" s="5">
        <v>50.189768976897703</v>
      </c>
      <c r="H37" s="5">
        <v>57.686158063042498</v>
      </c>
      <c r="I37" s="5">
        <v>68.277310924369701</v>
      </c>
      <c r="J37" s="5">
        <v>62.105984467793498</v>
      </c>
      <c r="K37" s="5">
        <v>53.320346320346303</v>
      </c>
      <c r="L37" s="5">
        <v>73.270029802693102</v>
      </c>
      <c r="M37" s="5">
        <v>81.967739128543101</v>
      </c>
      <c r="N37" s="5">
        <v>75.414221987826096</v>
      </c>
      <c r="O37" s="5">
        <v>61.580630424851499</v>
      </c>
      <c r="P37" s="5">
        <v>56.168831168831197</v>
      </c>
      <c r="Q37" s="5">
        <v>63.4353741496599</v>
      </c>
      <c r="R37" s="5">
        <v>90.689893862482705</v>
      </c>
      <c r="S37" s="5">
        <v>74.886336444125405</v>
      </c>
      <c r="T37" s="5">
        <v>72.663952962460399</v>
      </c>
      <c r="U37" s="5">
        <v>93.0426716141002</v>
      </c>
      <c r="V37" s="5">
        <v>75.140855794122103</v>
      </c>
      <c r="W37" s="5">
        <v>53.865182436611001</v>
      </c>
      <c r="X37" s="5">
        <v>46.596506941334503</v>
      </c>
      <c r="Y37" s="5">
        <v>44.047619047619001</v>
      </c>
      <c r="Z37" s="5">
        <v>63.352476669059598</v>
      </c>
    </row>
    <row r="38" spans="1:26" ht="15" customHeight="1">
      <c r="A38" s="39"/>
      <c r="C38" s="4"/>
    </row>
    <row r="39" spans="1:26" ht="15" customHeight="1">
      <c r="A39" s="39"/>
      <c r="B39" s="50" t="s">
        <v>18</v>
      </c>
      <c r="C39" s="4">
        <v>1</v>
      </c>
      <c r="D39" s="5">
        <v>103.93227462193001</v>
      </c>
      <c r="E39" s="5">
        <v>102.26174791392199</v>
      </c>
      <c r="F39" s="5">
        <v>92.072902942468204</v>
      </c>
      <c r="G39" s="5">
        <v>59.973569144423401</v>
      </c>
      <c r="H39" s="5">
        <v>84.933087217351201</v>
      </c>
      <c r="I39" s="5">
        <v>53.957083525611402</v>
      </c>
      <c r="J39" s="5">
        <v>76.926626672819594</v>
      </c>
      <c r="K39" s="5">
        <v>74.630826026765106</v>
      </c>
      <c r="L39" s="5">
        <v>45.039224734656202</v>
      </c>
      <c r="M39" s="5">
        <v>29.614674665436102</v>
      </c>
      <c r="N39" s="5">
        <v>47.069681587448102</v>
      </c>
      <c r="O39" s="5">
        <v>45.707070707070699</v>
      </c>
      <c r="P39" s="5">
        <v>53.622519612367299</v>
      </c>
      <c r="Q39" s="5">
        <v>61.409783110290697</v>
      </c>
      <c r="R39" s="5">
        <v>36.675126903553299</v>
      </c>
      <c r="S39" s="5">
        <v>34.713890170742999</v>
      </c>
      <c r="T39" s="5">
        <v>41.485925242270397</v>
      </c>
      <c r="U39" s="5">
        <v>31.6912782648823</v>
      </c>
      <c r="V39" s="5">
        <v>44.646977388094101</v>
      </c>
      <c r="W39" s="5">
        <v>26.592062759575501</v>
      </c>
      <c r="X39" s="5">
        <v>35.417628057221997</v>
      </c>
      <c r="Y39" s="5">
        <v>55.629903091831999</v>
      </c>
      <c r="Z39" s="5">
        <v>38.7517305029995</v>
      </c>
    </row>
    <row r="40" spans="1:26" ht="15" customHeight="1">
      <c r="A40" s="39"/>
      <c r="B40" s="39"/>
      <c r="C40" s="4">
        <v>2</v>
      </c>
      <c r="D40" s="5">
        <v>86.286727456940199</v>
      </c>
      <c r="E40" s="5">
        <v>81.433823529411796</v>
      </c>
      <c r="F40" s="5">
        <v>69.1718426501035</v>
      </c>
      <c r="G40" s="5">
        <v>81.471631205673802</v>
      </c>
      <c r="H40" s="5">
        <v>61.879432624113498</v>
      </c>
      <c r="I40" s="5">
        <v>71.631205673758899</v>
      </c>
      <c r="J40" s="5">
        <v>75.303030303030297</v>
      </c>
      <c r="K40" s="5">
        <v>52.027794088862798</v>
      </c>
      <c r="L40" s="5">
        <v>51.222459132906899</v>
      </c>
      <c r="M40" s="5">
        <v>38.824940047961597</v>
      </c>
      <c r="N40" s="5">
        <v>61.170212765957402</v>
      </c>
      <c r="O40" s="5">
        <v>31.2396236856668</v>
      </c>
      <c r="P40" s="5">
        <v>30.383795309168502</v>
      </c>
      <c r="Q40" s="5">
        <v>32.706552706552699</v>
      </c>
      <c r="R40" s="5">
        <v>34.917980570154498</v>
      </c>
      <c r="S40" s="5">
        <v>15.7971014492754</v>
      </c>
      <c r="T40" s="5">
        <v>28.823529411764699</v>
      </c>
      <c r="U40" s="5">
        <v>18.3368869936034</v>
      </c>
      <c r="V40" s="5">
        <v>21.9924812030075</v>
      </c>
      <c r="W40" s="5">
        <v>34.537037037037003</v>
      </c>
      <c r="X40" s="5">
        <v>35.213675213675202</v>
      </c>
      <c r="Y40" s="5">
        <v>41.9772256728778</v>
      </c>
      <c r="Z40" s="5">
        <v>11.7654085045389</v>
      </c>
    </row>
    <row r="41" spans="1:26" ht="15" customHeight="1">
      <c r="A41" s="39"/>
      <c r="B41" s="39"/>
      <c r="C41" s="4">
        <v>3</v>
      </c>
      <c r="D41" s="5">
        <v>46.123076923076901</v>
      </c>
      <c r="E41" s="5">
        <v>67.594859241126102</v>
      </c>
      <c r="F41" s="5">
        <v>59.816253545443303</v>
      </c>
      <c r="G41" s="5">
        <v>96.880468434513404</v>
      </c>
      <c r="H41" s="5">
        <v>46.064400715563501</v>
      </c>
      <c r="I41" s="5">
        <v>44.883720930232599</v>
      </c>
      <c r="J41" s="5">
        <v>41.253561253561301</v>
      </c>
      <c r="K41" s="5">
        <v>65.441595441595396</v>
      </c>
      <c r="L41" s="5">
        <v>34.488101826231301</v>
      </c>
      <c r="M41" s="5">
        <v>58.2166092613854</v>
      </c>
      <c r="N41" s="5">
        <v>45.595238095238102</v>
      </c>
      <c r="O41" s="5">
        <v>55.650183150183203</v>
      </c>
      <c r="P41" s="5">
        <v>39.120879120879103</v>
      </c>
      <c r="Q41" s="5">
        <v>76.242279618192001</v>
      </c>
      <c r="R41" s="5">
        <v>53.520770010131699</v>
      </c>
      <c r="S41" s="5">
        <v>65.925925925925895</v>
      </c>
      <c r="T41" s="5">
        <v>69.133445629796</v>
      </c>
      <c r="U41" s="5">
        <v>48.455149501661097</v>
      </c>
      <c r="V41" s="5">
        <v>64.536376032726395</v>
      </c>
      <c r="W41" s="5">
        <v>51.190476190476197</v>
      </c>
      <c r="X41" s="5">
        <v>59.352517985611499</v>
      </c>
      <c r="Y41" s="5">
        <v>49.397993311036799</v>
      </c>
      <c r="Z41" s="5">
        <v>60.902255639097703</v>
      </c>
    </row>
    <row r="42" spans="1:26" ht="15" customHeight="1">
      <c r="A42" s="39"/>
      <c r="B42" s="39"/>
      <c r="C42" s="4">
        <v>4</v>
      </c>
      <c r="D42" s="5">
        <v>98.857142857142904</v>
      </c>
      <c r="E42" s="5">
        <v>102.37297996121499</v>
      </c>
      <c r="F42" s="5">
        <v>106.596153846154</v>
      </c>
      <c r="G42" s="5">
        <v>62.349896480331303</v>
      </c>
      <c r="H42" s="5">
        <v>65.399159663865504</v>
      </c>
      <c r="I42" s="5">
        <v>106.560283687943</v>
      </c>
      <c r="J42" s="5">
        <v>134.37453737971899</v>
      </c>
      <c r="K42" s="5">
        <v>62.831491712707198</v>
      </c>
      <c r="L42" s="5">
        <v>100.245901639344</v>
      </c>
      <c r="M42" s="5">
        <v>95.909774436090203</v>
      </c>
      <c r="N42" s="5">
        <v>83.807716635041103</v>
      </c>
      <c r="O42" s="5">
        <v>108.72878918607999</v>
      </c>
      <c r="P42" s="5">
        <v>109.589581689029</v>
      </c>
      <c r="Q42" s="5">
        <v>84.092505854800905</v>
      </c>
      <c r="R42" s="5">
        <v>91.946169772256695</v>
      </c>
      <c r="S42" s="5">
        <v>43.859649122806999</v>
      </c>
      <c r="T42" s="5">
        <v>92.012288786482301</v>
      </c>
      <c r="U42" s="5">
        <v>63.502673796791399</v>
      </c>
      <c r="V42" s="5">
        <v>50.750517598343698</v>
      </c>
      <c r="W42" s="5">
        <v>67.685342388228705</v>
      </c>
      <c r="X42" s="5">
        <v>56.293995859213197</v>
      </c>
      <c r="Y42" s="5">
        <v>51.617647058823501</v>
      </c>
      <c r="Z42" s="5">
        <v>48.176392572944302</v>
      </c>
    </row>
    <row r="43" spans="1:26" ht="15" customHeight="1">
      <c r="A43" s="39"/>
      <c r="B43" s="39"/>
      <c r="C43" s="4">
        <v>5</v>
      </c>
      <c r="D43" s="5">
        <v>85.714285714285694</v>
      </c>
      <c r="E43" s="5">
        <v>31.238095238095202</v>
      </c>
      <c r="F43" s="5">
        <v>36.380952380952401</v>
      </c>
      <c r="G43" s="5">
        <v>41.470588235294102</v>
      </c>
      <c r="H43" s="5">
        <v>22.841864018334601</v>
      </c>
      <c r="I43" s="5">
        <v>28.320105820105798</v>
      </c>
      <c r="J43" s="5">
        <v>47.377132671250301</v>
      </c>
      <c r="K43" s="5">
        <v>66.407867494824004</v>
      </c>
      <c r="L43" s="5">
        <v>34.516003122560498</v>
      </c>
      <c r="M43" s="5">
        <v>46.511771231357102</v>
      </c>
      <c r="N43" s="5">
        <v>39.974259974260001</v>
      </c>
      <c r="O43" s="5">
        <v>36.566820276497701</v>
      </c>
      <c r="P43" s="5">
        <v>40.566280566280597</v>
      </c>
      <c r="Q43" s="5">
        <v>46.225937183383998</v>
      </c>
      <c r="R43" s="5">
        <v>35.334224598930497</v>
      </c>
      <c r="S43" s="5">
        <v>24.993564993564998</v>
      </c>
      <c r="T43" s="5">
        <v>59.686147186147203</v>
      </c>
      <c r="U43" s="5">
        <v>30.380184331797199</v>
      </c>
      <c r="V43" s="5">
        <v>31.102756892230602</v>
      </c>
      <c r="W43" s="5">
        <v>26.9562795878585</v>
      </c>
      <c r="X43" s="5">
        <v>41.0351966873706</v>
      </c>
      <c r="Y43" s="5">
        <v>26.697722567287801</v>
      </c>
      <c r="Z43" s="5" t="s">
        <v>1</v>
      </c>
    </row>
    <row r="44" spans="1:26" ht="15" customHeight="1">
      <c r="A44" s="39"/>
      <c r="B44" s="39"/>
      <c r="C44" s="4">
        <v>6</v>
      </c>
      <c r="D44" s="5">
        <v>72.727272727272705</v>
      </c>
      <c r="E44" s="5">
        <v>83.032863849765306</v>
      </c>
      <c r="F44" s="5">
        <v>98.152709359605893</v>
      </c>
      <c r="G44" s="5">
        <v>73.069867291178795</v>
      </c>
      <c r="H44" s="5">
        <v>121.692169216922</v>
      </c>
      <c r="I44" s="5">
        <v>96.271186440677994</v>
      </c>
      <c r="J44" s="5">
        <v>98.341913341913298</v>
      </c>
      <c r="K44" s="5">
        <v>100.022883295195</v>
      </c>
      <c r="L44" s="5">
        <v>96.283274736313402</v>
      </c>
      <c r="M44" s="5">
        <v>84.144144144144093</v>
      </c>
      <c r="N44" s="5">
        <v>85.483870967741893</v>
      </c>
      <c r="O44" s="5">
        <v>87.838974497005594</v>
      </c>
      <c r="P44" s="5">
        <v>57.104247104247101</v>
      </c>
      <c r="Q44" s="5">
        <v>67.272256728778501</v>
      </c>
      <c r="R44" s="5">
        <v>60.087991718426501</v>
      </c>
      <c r="S44" s="5">
        <v>64.919354838709694</v>
      </c>
      <c r="T44" s="5">
        <v>69.130434782608702</v>
      </c>
      <c r="U44" s="5">
        <v>56.511387163561103</v>
      </c>
      <c r="V44" s="5">
        <v>69.404761904761898</v>
      </c>
      <c r="W44" s="5">
        <v>85.031682876510502</v>
      </c>
      <c r="X44" s="5">
        <v>67.054865424430602</v>
      </c>
      <c r="Y44" s="5">
        <v>83.120665742024997</v>
      </c>
      <c r="Z44" s="5">
        <v>89.8381294964029</v>
      </c>
    </row>
    <row r="45" spans="1:26" ht="15" customHeight="1">
      <c r="A45" s="39"/>
      <c r="B45" s="39"/>
      <c r="C45" s="4">
        <v>7</v>
      </c>
      <c r="D45" s="5">
        <v>82.828282828282795</v>
      </c>
      <c r="E45" s="5">
        <v>77.525252525252498</v>
      </c>
      <c r="F45" s="5">
        <v>70.454545454545496</v>
      </c>
      <c r="G45" s="5">
        <v>71.969696969696997</v>
      </c>
      <c r="H45" s="5">
        <v>66.521460114424897</v>
      </c>
      <c r="I45" s="5">
        <v>65.801953490395704</v>
      </c>
      <c r="J45" s="5">
        <v>73.207487654723806</v>
      </c>
      <c r="K45" s="5">
        <v>62.176140442472096</v>
      </c>
      <c r="L45" s="5">
        <v>66.784137135895904</v>
      </c>
      <c r="M45" s="5">
        <v>69.233613957232095</v>
      </c>
      <c r="N45" s="5">
        <v>56.100850573212398</v>
      </c>
      <c r="O45" s="5">
        <v>51.625008157671502</v>
      </c>
      <c r="P45" s="5">
        <v>59.509125715155903</v>
      </c>
      <c r="Q45" s="5">
        <v>70.920076573342897</v>
      </c>
      <c r="R45" s="5">
        <v>79.237094563727695</v>
      </c>
      <c r="S45" s="5">
        <v>75.503600252344</v>
      </c>
      <c r="T45" s="5">
        <v>72.968739802910704</v>
      </c>
      <c r="U45" s="5">
        <v>62.811894972699001</v>
      </c>
      <c r="V45" s="5">
        <v>56.123692053340299</v>
      </c>
      <c r="W45" s="5">
        <v>51.840914529356802</v>
      </c>
      <c r="X45" s="5">
        <v>54.268093715329897</v>
      </c>
      <c r="Y45" s="5">
        <v>55.574952685505501</v>
      </c>
      <c r="Z45" s="5">
        <v>36.874306597924701</v>
      </c>
    </row>
    <row r="46" spans="1:26" ht="15" customHeight="1">
      <c r="C46" s="4"/>
      <c r="D46" s="51" t="s">
        <v>11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15" customHeight="1">
      <c r="B47" s="52" t="s">
        <v>19</v>
      </c>
      <c r="C47" s="5" t="s">
        <v>12</v>
      </c>
      <c r="D47" s="5">
        <f t="shared" ref="D47:Z47" si="6">ROUND(AVERAGE(D28:D37),2)</f>
        <v>78.180000000000007</v>
      </c>
      <c r="E47" s="5">
        <f t="shared" si="6"/>
        <v>71.73</v>
      </c>
      <c r="F47" s="5">
        <f t="shared" si="6"/>
        <v>74.599999999999994</v>
      </c>
      <c r="G47" s="5">
        <f t="shared" si="6"/>
        <v>73.41</v>
      </c>
      <c r="H47" s="5">
        <f t="shared" si="6"/>
        <v>78.400000000000006</v>
      </c>
      <c r="I47" s="5">
        <f t="shared" si="6"/>
        <v>76.989999999999995</v>
      </c>
      <c r="J47" s="5">
        <f t="shared" si="6"/>
        <v>83.67</v>
      </c>
      <c r="K47" s="5">
        <f t="shared" si="6"/>
        <v>75.77</v>
      </c>
      <c r="L47" s="5">
        <f t="shared" si="6"/>
        <v>80.55</v>
      </c>
      <c r="M47" s="5">
        <f t="shared" si="6"/>
        <v>79.84</v>
      </c>
      <c r="N47" s="5">
        <f t="shared" si="6"/>
        <v>75.12</v>
      </c>
      <c r="O47" s="5">
        <f t="shared" si="6"/>
        <v>73.73</v>
      </c>
      <c r="P47" s="5">
        <f t="shared" si="6"/>
        <v>82.22</v>
      </c>
      <c r="Q47" s="5">
        <f t="shared" si="6"/>
        <v>80.77</v>
      </c>
      <c r="R47" s="5">
        <f t="shared" si="6"/>
        <v>80.680000000000007</v>
      </c>
      <c r="S47" s="5">
        <f t="shared" si="6"/>
        <v>70.349999999999994</v>
      </c>
      <c r="T47" s="5">
        <f t="shared" si="6"/>
        <v>69.06</v>
      </c>
      <c r="U47" s="5">
        <f t="shared" si="6"/>
        <v>77.22</v>
      </c>
      <c r="V47" s="5">
        <f t="shared" si="6"/>
        <v>78.42</v>
      </c>
      <c r="W47" s="5">
        <f t="shared" si="6"/>
        <v>70.95</v>
      </c>
      <c r="X47" s="5">
        <f t="shared" si="6"/>
        <v>72.05</v>
      </c>
      <c r="Y47" s="5">
        <f t="shared" si="6"/>
        <v>76.040000000000006</v>
      </c>
      <c r="Z47" s="5">
        <f t="shared" si="6"/>
        <v>80.34</v>
      </c>
    </row>
    <row r="48" spans="1:26" ht="15" customHeight="1">
      <c r="B48" s="39"/>
      <c r="C48" s="4" t="s">
        <v>52</v>
      </c>
      <c r="D48" s="5">
        <f t="shared" ref="D48:Z48" si="7">ROUND(STDEV(D28:D37)/SQRT(10),2)</f>
        <v>4.54</v>
      </c>
      <c r="E48" s="5">
        <f t="shared" si="7"/>
        <v>4.67</v>
      </c>
      <c r="F48" s="5">
        <f t="shared" si="7"/>
        <v>7.72</v>
      </c>
      <c r="G48" s="5">
        <f t="shared" si="7"/>
        <v>6.58</v>
      </c>
      <c r="H48" s="5">
        <f t="shared" si="7"/>
        <v>5.88</v>
      </c>
      <c r="I48" s="5">
        <f t="shared" si="7"/>
        <v>4.66</v>
      </c>
      <c r="J48" s="5">
        <f t="shared" si="7"/>
        <v>11.29</v>
      </c>
      <c r="K48" s="5">
        <f t="shared" si="7"/>
        <v>8.15</v>
      </c>
      <c r="L48" s="5">
        <f t="shared" si="7"/>
        <v>7.52</v>
      </c>
      <c r="M48" s="5">
        <f t="shared" si="7"/>
        <v>6.7</v>
      </c>
      <c r="N48" s="5">
        <f t="shared" si="7"/>
        <v>8.02</v>
      </c>
      <c r="O48" s="5">
        <f t="shared" si="7"/>
        <v>9.1</v>
      </c>
      <c r="P48" s="5">
        <f t="shared" si="7"/>
        <v>9.18</v>
      </c>
      <c r="Q48" s="5">
        <f t="shared" si="7"/>
        <v>8.73</v>
      </c>
      <c r="R48" s="5">
        <f t="shared" si="7"/>
        <v>7.86</v>
      </c>
      <c r="S48" s="5">
        <f t="shared" si="7"/>
        <v>7.13</v>
      </c>
      <c r="T48" s="5">
        <f t="shared" si="7"/>
        <v>5.75</v>
      </c>
      <c r="U48" s="5">
        <f t="shared" si="7"/>
        <v>5.7</v>
      </c>
      <c r="V48" s="5">
        <f t="shared" si="7"/>
        <v>5.22</v>
      </c>
      <c r="W48" s="5">
        <f t="shared" si="7"/>
        <v>4.9000000000000004</v>
      </c>
      <c r="X48" s="5">
        <f t="shared" si="7"/>
        <v>7.03</v>
      </c>
      <c r="Y48" s="5">
        <f t="shared" si="7"/>
        <v>8.83</v>
      </c>
      <c r="Z48" s="5">
        <f t="shared" si="7"/>
        <v>6.07</v>
      </c>
    </row>
    <row r="49" spans="2:26" ht="15" customHeight="1">
      <c r="B49" s="50" t="s">
        <v>53</v>
      </c>
      <c r="C49" s="4" t="s">
        <v>12</v>
      </c>
      <c r="D49" s="5">
        <f t="shared" ref="D49:Z49" si="8">ROUND(AVERAGE(D39:D45),2)</f>
        <v>82.35</v>
      </c>
      <c r="E49" s="5">
        <f t="shared" si="8"/>
        <v>77.92</v>
      </c>
      <c r="F49" s="5">
        <f t="shared" si="8"/>
        <v>76.09</v>
      </c>
      <c r="G49" s="5">
        <f t="shared" si="8"/>
        <v>69.599999999999994</v>
      </c>
      <c r="H49" s="5">
        <f t="shared" si="8"/>
        <v>67.05</v>
      </c>
      <c r="I49" s="5">
        <f t="shared" si="8"/>
        <v>66.78</v>
      </c>
      <c r="J49" s="5">
        <f t="shared" si="8"/>
        <v>78.11</v>
      </c>
      <c r="K49" s="5">
        <f t="shared" si="8"/>
        <v>69.08</v>
      </c>
      <c r="L49" s="5">
        <f t="shared" si="8"/>
        <v>61.23</v>
      </c>
      <c r="M49" s="5">
        <f t="shared" si="8"/>
        <v>60.35</v>
      </c>
      <c r="N49" s="5">
        <f t="shared" si="8"/>
        <v>59.89</v>
      </c>
      <c r="O49" s="5">
        <f t="shared" si="8"/>
        <v>59.62</v>
      </c>
      <c r="P49" s="5">
        <f t="shared" si="8"/>
        <v>55.7</v>
      </c>
      <c r="Q49" s="5">
        <f t="shared" si="8"/>
        <v>62.7</v>
      </c>
      <c r="R49" s="5">
        <f t="shared" si="8"/>
        <v>55.96</v>
      </c>
      <c r="S49" s="5">
        <f t="shared" si="8"/>
        <v>46.53</v>
      </c>
      <c r="T49" s="5">
        <f t="shared" si="8"/>
        <v>61.89</v>
      </c>
      <c r="U49" s="5">
        <f t="shared" si="8"/>
        <v>44.53</v>
      </c>
      <c r="V49" s="5">
        <f t="shared" si="8"/>
        <v>48.37</v>
      </c>
      <c r="W49" s="5">
        <f t="shared" si="8"/>
        <v>49.12</v>
      </c>
      <c r="X49" s="5">
        <f t="shared" si="8"/>
        <v>49.81</v>
      </c>
      <c r="Y49" s="5">
        <f t="shared" si="8"/>
        <v>52</v>
      </c>
      <c r="Z49" s="5">
        <f t="shared" si="8"/>
        <v>47.72</v>
      </c>
    </row>
    <row r="50" spans="2:26" ht="15" customHeight="1">
      <c r="B50" s="39"/>
      <c r="C50" s="4" t="s">
        <v>52</v>
      </c>
      <c r="D50" s="5">
        <f t="shared" ref="D50:Z50" si="9">ROUND(STDEV(D39:D45)/SQRT(7),2)</f>
        <v>7.19</v>
      </c>
      <c r="E50" s="5">
        <f t="shared" si="9"/>
        <v>9.15</v>
      </c>
      <c r="F50" s="5">
        <f t="shared" si="9"/>
        <v>9.25</v>
      </c>
      <c r="G50" s="5">
        <f t="shared" si="9"/>
        <v>6.62</v>
      </c>
      <c r="H50" s="5">
        <f t="shared" si="9"/>
        <v>11.68</v>
      </c>
      <c r="I50" s="5">
        <f t="shared" si="9"/>
        <v>10.47</v>
      </c>
      <c r="J50" s="5">
        <f t="shared" si="9"/>
        <v>11.86</v>
      </c>
      <c r="K50" s="5">
        <f t="shared" si="9"/>
        <v>5.74</v>
      </c>
      <c r="L50" s="5">
        <f t="shared" si="9"/>
        <v>10.43</v>
      </c>
      <c r="M50" s="5">
        <f t="shared" si="9"/>
        <v>9.15</v>
      </c>
      <c r="N50" s="5">
        <f t="shared" si="9"/>
        <v>6.92</v>
      </c>
      <c r="O50" s="5">
        <f t="shared" si="9"/>
        <v>10.71</v>
      </c>
      <c r="P50" s="5">
        <f t="shared" si="9"/>
        <v>9.84</v>
      </c>
      <c r="Q50" s="5">
        <f t="shared" si="9"/>
        <v>6.73</v>
      </c>
      <c r="R50" s="5">
        <f t="shared" si="9"/>
        <v>8.59</v>
      </c>
      <c r="S50" s="5">
        <f t="shared" si="9"/>
        <v>8.6</v>
      </c>
      <c r="T50" s="5">
        <f t="shared" si="9"/>
        <v>7.94</v>
      </c>
      <c r="U50" s="5">
        <f t="shared" si="9"/>
        <v>6.73</v>
      </c>
      <c r="V50" s="5">
        <f t="shared" si="9"/>
        <v>6.51</v>
      </c>
      <c r="W50" s="5">
        <f t="shared" si="9"/>
        <v>8.25</v>
      </c>
      <c r="X50" s="5">
        <f t="shared" si="9"/>
        <v>4.75</v>
      </c>
      <c r="Y50" s="5">
        <f t="shared" si="9"/>
        <v>6.44</v>
      </c>
      <c r="Z50" s="5">
        <f t="shared" si="9"/>
        <v>9.91</v>
      </c>
    </row>
    <row r="51" spans="2:26" ht="12.3">
      <c r="C51" s="4"/>
    </row>
    <row r="52" spans="2:26" ht="12.3">
      <c r="C52" s="4"/>
    </row>
    <row r="53" spans="2:26" ht="12.3">
      <c r="C53" s="4"/>
    </row>
    <row r="54" spans="2:26" ht="12.3">
      <c r="C54" s="4"/>
    </row>
    <row r="55" spans="2:26" ht="12.3">
      <c r="C55" s="4"/>
    </row>
    <row r="56" spans="2:26" ht="12.3">
      <c r="C56" s="4"/>
    </row>
    <row r="57" spans="2:26" ht="12.3">
      <c r="C57" s="4"/>
    </row>
    <row r="58" spans="2:26" ht="12.3">
      <c r="C58" s="4"/>
    </row>
    <row r="59" spans="2:26" ht="12.3">
      <c r="C59" s="4"/>
    </row>
    <row r="60" spans="2:26" ht="12.3">
      <c r="C60" s="4"/>
    </row>
    <row r="61" spans="2:26" ht="12.3">
      <c r="C61" s="4"/>
    </row>
    <row r="62" spans="2:26" ht="12.3">
      <c r="C62" s="4"/>
    </row>
    <row r="63" spans="2:26" ht="12.3">
      <c r="C63" s="4"/>
    </row>
    <row r="64" spans="2:26" ht="12.3">
      <c r="C64" s="4"/>
    </row>
    <row r="65" spans="3:3" ht="12.3">
      <c r="C65" s="4"/>
    </row>
    <row r="66" spans="3:3" ht="12.3">
      <c r="C66" s="4"/>
    </row>
    <row r="67" spans="3:3" ht="12.3">
      <c r="C67" s="4"/>
    </row>
    <row r="68" spans="3:3" ht="12.3">
      <c r="C68" s="4"/>
    </row>
    <row r="69" spans="3:3" ht="12.3">
      <c r="C69" s="4"/>
    </row>
    <row r="70" spans="3:3" ht="12.3">
      <c r="C70" s="4"/>
    </row>
    <row r="71" spans="3:3" ht="12.3">
      <c r="C71" s="4"/>
    </row>
    <row r="72" spans="3:3" ht="12.3">
      <c r="C72" s="4"/>
    </row>
    <row r="73" spans="3:3" ht="12.3">
      <c r="C73" s="4"/>
    </row>
    <row r="74" spans="3:3" ht="12.3">
      <c r="C74" s="4"/>
    </row>
    <row r="75" spans="3:3" ht="12.3">
      <c r="C75" s="4"/>
    </row>
    <row r="76" spans="3:3" ht="12.3">
      <c r="C76" s="4"/>
    </row>
    <row r="77" spans="3:3" ht="12.3">
      <c r="C77" s="4"/>
    </row>
    <row r="78" spans="3:3" ht="12.3">
      <c r="C78" s="4"/>
    </row>
    <row r="79" spans="3:3" ht="12.3">
      <c r="C79" s="4"/>
    </row>
    <row r="80" spans="3:3" ht="12.3">
      <c r="C80" s="4"/>
    </row>
    <row r="81" spans="3:3" ht="12.3">
      <c r="C81" s="4"/>
    </row>
    <row r="82" spans="3:3" ht="12.3">
      <c r="C82" s="4"/>
    </row>
    <row r="83" spans="3:3" ht="12.3">
      <c r="C83" s="4"/>
    </row>
    <row r="84" spans="3:3" ht="12.3">
      <c r="C84" s="4"/>
    </row>
    <row r="85" spans="3:3" ht="12.3">
      <c r="C85" s="4"/>
    </row>
    <row r="86" spans="3:3" ht="12.3">
      <c r="C86" s="4"/>
    </row>
    <row r="87" spans="3:3" ht="12.3">
      <c r="C87" s="4"/>
    </row>
    <row r="88" spans="3:3" ht="12.3">
      <c r="C88" s="4"/>
    </row>
    <row r="89" spans="3:3" ht="12.3">
      <c r="C89" s="4"/>
    </row>
    <row r="90" spans="3:3" ht="12.3">
      <c r="C90" s="4"/>
    </row>
    <row r="91" spans="3:3" ht="12.3">
      <c r="C91" s="4"/>
    </row>
    <row r="92" spans="3:3" ht="12.3">
      <c r="C92" s="4"/>
    </row>
    <row r="93" spans="3:3" ht="12.3">
      <c r="C93" s="4"/>
    </row>
    <row r="94" spans="3:3" ht="12.3">
      <c r="C94" s="4"/>
    </row>
    <row r="95" spans="3:3" ht="12.3">
      <c r="C95" s="4"/>
    </row>
    <row r="96" spans="3:3" ht="12.3">
      <c r="C96" s="4"/>
    </row>
    <row r="97" spans="3:3" ht="12.3">
      <c r="C97" s="4"/>
    </row>
    <row r="98" spans="3:3" ht="12.3">
      <c r="C98" s="4"/>
    </row>
    <row r="99" spans="3:3" ht="12.3">
      <c r="C99" s="4"/>
    </row>
    <row r="100" spans="3:3" ht="12.3">
      <c r="C100" s="4"/>
    </row>
    <row r="101" spans="3:3" ht="12.3">
      <c r="C101" s="4"/>
    </row>
    <row r="102" spans="3:3" ht="12.3">
      <c r="C102" s="4"/>
    </row>
    <row r="103" spans="3:3" ht="12.3">
      <c r="C103" s="4"/>
    </row>
    <row r="104" spans="3:3" ht="12.3">
      <c r="C104" s="4"/>
    </row>
    <row r="105" spans="3:3" ht="12.3">
      <c r="C105" s="4"/>
    </row>
    <row r="106" spans="3:3" ht="12.3">
      <c r="C106" s="4"/>
    </row>
    <row r="107" spans="3:3" ht="12.3">
      <c r="C107" s="4"/>
    </row>
    <row r="108" spans="3:3" ht="12.3">
      <c r="C108" s="4"/>
    </row>
    <row r="109" spans="3:3" ht="12.3">
      <c r="C109" s="4"/>
    </row>
    <row r="110" spans="3:3" ht="12.3">
      <c r="C110" s="4"/>
    </row>
    <row r="111" spans="3:3" ht="12.3">
      <c r="C111" s="4"/>
    </row>
    <row r="112" spans="3:3" ht="12.3">
      <c r="C112" s="4"/>
    </row>
    <row r="113" spans="3:3" ht="12.3">
      <c r="C113" s="4"/>
    </row>
    <row r="114" spans="3:3" ht="12.3">
      <c r="C114" s="4"/>
    </row>
    <row r="115" spans="3:3" ht="12.3">
      <c r="C115" s="4"/>
    </row>
    <row r="116" spans="3:3" ht="12.3">
      <c r="C116" s="4"/>
    </row>
    <row r="117" spans="3:3" ht="12.3">
      <c r="C117" s="4"/>
    </row>
    <row r="118" spans="3:3" ht="12.3">
      <c r="C118" s="4"/>
    </row>
    <row r="119" spans="3:3" ht="12.3">
      <c r="C119" s="4"/>
    </row>
    <row r="120" spans="3:3" ht="12.3">
      <c r="C120" s="4"/>
    </row>
    <row r="121" spans="3:3" ht="12.3">
      <c r="C121" s="4"/>
    </row>
    <row r="122" spans="3:3" ht="12.3">
      <c r="C122" s="4"/>
    </row>
    <row r="123" spans="3:3" ht="12.3">
      <c r="C123" s="4"/>
    </row>
    <row r="124" spans="3:3" ht="12.3">
      <c r="C124" s="4"/>
    </row>
    <row r="125" spans="3:3" ht="12.3">
      <c r="C125" s="4"/>
    </row>
    <row r="126" spans="3:3" ht="12.3">
      <c r="C126" s="4"/>
    </row>
    <row r="127" spans="3:3" ht="12.3">
      <c r="C127" s="4"/>
    </row>
    <row r="128" spans="3:3" ht="12.3">
      <c r="C128" s="4"/>
    </row>
    <row r="129" spans="3:3" ht="12.3">
      <c r="C129" s="4"/>
    </row>
    <row r="130" spans="3:3" ht="12.3">
      <c r="C130" s="4"/>
    </row>
    <row r="131" spans="3:3" ht="12.3">
      <c r="C131" s="4"/>
    </row>
    <row r="132" spans="3:3" ht="12.3">
      <c r="C132" s="4"/>
    </row>
    <row r="133" spans="3:3" ht="12.3">
      <c r="C133" s="4"/>
    </row>
    <row r="134" spans="3:3" ht="12.3">
      <c r="C134" s="4"/>
    </row>
    <row r="135" spans="3:3" ht="12.3">
      <c r="C135" s="4"/>
    </row>
    <row r="136" spans="3:3" ht="12.3">
      <c r="C136" s="4"/>
    </row>
    <row r="137" spans="3:3" ht="12.3">
      <c r="C137" s="4"/>
    </row>
    <row r="138" spans="3:3" ht="12.3">
      <c r="C138" s="4"/>
    </row>
    <row r="139" spans="3:3" ht="12.3">
      <c r="C139" s="4"/>
    </row>
    <row r="140" spans="3:3" ht="12.3">
      <c r="C140" s="4"/>
    </row>
    <row r="141" spans="3:3" ht="12.3">
      <c r="C141" s="4"/>
    </row>
    <row r="142" spans="3:3" ht="12.3">
      <c r="C142" s="4"/>
    </row>
    <row r="143" spans="3:3" ht="12.3">
      <c r="C143" s="4"/>
    </row>
    <row r="144" spans="3:3" ht="12.3">
      <c r="C144" s="4"/>
    </row>
    <row r="145" spans="3:3" ht="12.3">
      <c r="C145" s="4"/>
    </row>
    <row r="146" spans="3:3" ht="12.3">
      <c r="C146" s="4"/>
    </row>
    <row r="147" spans="3:3" ht="12.3">
      <c r="C147" s="4"/>
    </row>
    <row r="148" spans="3:3" ht="12.3">
      <c r="C148" s="4"/>
    </row>
    <row r="149" spans="3:3" ht="12.3">
      <c r="C149" s="4"/>
    </row>
    <row r="150" spans="3:3" ht="12.3">
      <c r="C150" s="4"/>
    </row>
    <row r="151" spans="3:3" ht="12.3">
      <c r="C151" s="4"/>
    </row>
    <row r="152" spans="3:3" ht="12.3">
      <c r="C152" s="4"/>
    </row>
    <row r="153" spans="3:3" ht="12.3">
      <c r="C153" s="4"/>
    </row>
    <row r="154" spans="3:3" ht="12.3">
      <c r="C154" s="4"/>
    </row>
    <row r="155" spans="3:3" ht="12.3">
      <c r="C155" s="4"/>
    </row>
    <row r="156" spans="3:3" ht="12.3">
      <c r="C156" s="4"/>
    </row>
    <row r="157" spans="3:3" ht="12.3">
      <c r="C157" s="4"/>
    </row>
    <row r="158" spans="3:3" ht="12.3">
      <c r="C158" s="4"/>
    </row>
    <row r="159" spans="3:3" ht="12.3">
      <c r="C159" s="4"/>
    </row>
    <row r="160" spans="3:3" ht="12.3">
      <c r="C160" s="4"/>
    </row>
    <row r="161" spans="3:3" ht="12.3">
      <c r="C161" s="4"/>
    </row>
    <row r="162" spans="3:3" ht="12.3">
      <c r="C162" s="4"/>
    </row>
    <row r="163" spans="3:3" ht="12.3">
      <c r="C163" s="4"/>
    </row>
    <row r="164" spans="3:3" ht="12.3">
      <c r="C164" s="4"/>
    </row>
    <row r="165" spans="3:3" ht="12.3">
      <c r="C165" s="4"/>
    </row>
    <row r="166" spans="3:3" ht="12.3">
      <c r="C166" s="4"/>
    </row>
    <row r="167" spans="3:3" ht="12.3">
      <c r="C167" s="4"/>
    </row>
    <row r="168" spans="3:3" ht="12.3">
      <c r="C168" s="4"/>
    </row>
    <row r="169" spans="3:3" ht="12.3">
      <c r="C169" s="4"/>
    </row>
    <row r="170" spans="3:3" ht="12.3">
      <c r="C170" s="4"/>
    </row>
    <row r="171" spans="3:3" ht="12.3">
      <c r="C171" s="4"/>
    </row>
    <row r="172" spans="3:3" ht="12.3">
      <c r="C172" s="4"/>
    </row>
    <row r="173" spans="3:3" ht="12.3">
      <c r="C173" s="4"/>
    </row>
    <row r="174" spans="3:3" ht="12.3">
      <c r="C174" s="4"/>
    </row>
    <row r="175" spans="3:3" ht="12.3">
      <c r="C175" s="4"/>
    </row>
    <row r="176" spans="3:3" ht="12.3">
      <c r="C176" s="4"/>
    </row>
    <row r="177" spans="3:3" ht="12.3">
      <c r="C177" s="4"/>
    </row>
    <row r="178" spans="3:3" ht="12.3">
      <c r="C178" s="4"/>
    </row>
    <row r="179" spans="3:3" ht="12.3">
      <c r="C179" s="4"/>
    </row>
    <row r="180" spans="3:3" ht="12.3">
      <c r="C180" s="4"/>
    </row>
    <row r="181" spans="3:3" ht="12.3">
      <c r="C181" s="4"/>
    </row>
    <row r="182" spans="3:3" ht="12.3">
      <c r="C182" s="4"/>
    </row>
    <row r="183" spans="3:3" ht="12.3">
      <c r="C183" s="4"/>
    </row>
    <row r="184" spans="3:3" ht="12.3">
      <c r="C184" s="4"/>
    </row>
    <row r="185" spans="3:3" ht="12.3">
      <c r="C185" s="4"/>
    </row>
    <row r="186" spans="3:3" ht="12.3">
      <c r="C186" s="4"/>
    </row>
    <row r="187" spans="3:3" ht="12.3">
      <c r="C187" s="4"/>
    </row>
    <row r="188" spans="3:3" ht="12.3">
      <c r="C188" s="4"/>
    </row>
    <row r="189" spans="3:3" ht="12.3">
      <c r="C189" s="4"/>
    </row>
    <row r="190" spans="3:3" ht="12.3">
      <c r="C190" s="4"/>
    </row>
    <row r="191" spans="3:3" ht="12.3">
      <c r="C191" s="4"/>
    </row>
    <row r="192" spans="3:3" ht="12.3">
      <c r="C192" s="4"/>
    </row>
    <row r="193" spans="3:3" ht="12.3">
      <c r="C193" s="4"/>
    </row>
    <row r="194" spans="3:3" ht="12.3">
      <c r="C194" s="4"/>
    </row>
    <row r="195" spans="3:3" ht="12.3">
      <c r="C195" s="4"/>
    </row>
    <row r="196" spans="3:3" ht="12.3">
      <c r="C196" s="4"/>
    </row>
    <row r="197" spans="3:3" ht="12.3">
      <c r="C197" s="4"/>
    </row>
    <row r="198" spans="3:3" ht="12.3">
      <c r="C198" s="4"/>
    </row>
    <row r="199" spans="3:3" ht="12.3">
      <c r="C199" s="4"/>
    </row>
    <row r="200" spans="3:3" ht="12.3">
      <c r="C200" s="4"/>
    </row>
    <row r="201" spans="3:3" ht="12.3">
      <c r="C201" s="4"/>
    </row>
    <row r="202" spans="3:3" ht="12.3">
      <c r="C202" s="4"/>
    </row>
    <row r="203" spans="3:3" ht="12.3">
      <c r="C203" s="4"/>
    </row>
    <row r="204" spans="3:3" ht="12.3">
      <c r="C204" s="4"/>
    </row>
    <row r="205" spans="3:3" ht="12.3">
      <c r="C205" s="4"/>
    </row>
    <row r="206" spans="3:3" ht="12.3">
      <c r="C206" s="4"/>
    </row>
    <row r="207" spans="3:3" ht="12.3">
      <c r="C207" s="4"/>
    </row>
    <row r="208" spans="3:3" ht="12.3">
      <c r="C208" s="4"/>
    </row>
    <row r="209" spans="3:3" ht="12.3">
      <c r="C209" s="4"/>
    </row>
    <row r="210" spans="3:3" ht="12.3">
      <c r="C210" s="4"/>
    </row>
    <row r="211" spans="3:3" ht="12.3">
      <c r="C211" s="4"/>
    </row>
    <row r="212" spans="3:3" ht="12.3">
      <c r="C212" s="4"/>
    </row>
    <row r="213" spans="3:3" ht="12.3">
      <c r="C213" s="4"/>
    </row>
    <row r="214" spans="3:3" ht="12.3">
      <c r="C214" s="4"/>
    </row>
    <row r="215" spans="3:3" ht="12.3">
      <c r="C215" s="4"/>
    </row>
    <row r="216" spans="3:3" ht="12.3">
      <c r="C216" s="4"/>
    </row>
    <row r="217" spans="3:3" ht="12.3">
      <c r="C217" s="4"/>
    </row>
    <row r="218" spans="3:3" ht="12.3">
      <c r="C218" s="4"/>
    </row>
    <row r="219" spans="3:3" ht="12.3">
      <c r="C219" s="4"/>
    </row>
    <row r="220" spans="3:3" ht="12.3">
      <c r="C220" s="4"/>
    </row>
    <row r="221" spans="3:3" ht="12.3">
      <c r="C221" s="4"/>
    </row>
    <row r="222" spans="3:3" ht="12.3">
      <c r="C222" s="4"/>
    </row>
    <row r="223" spans="3:3" ht="12.3">
      <c r="C223" s="4"/>
    </row>
    <row r="224" spans="3:3" ht="12.3">
      <c r="C224" s="4"/>
    </row>
    <row r="225" spans="3:3" ht="12.3">
      <c r="C225" s="4"/>
    </row>
    <row r="226" spans="3:3" ht="12.3">
      <c r="C226" s="4"/>
    </row>
    <row r="227" spans="3:3" ht="12.3">
      <c r="C227" s="4"/>
    </row>
    <row r="228" spans="3:3" ht="12.3">
      <c r="C228" s="4"/>
    </row>
    <row r="229" spans="3:3" ht="12.3">
      <c r="C229" s="4"/>
    </row>
    <row r="230" spans="3:3" ht="12.3">
      <c r="C230" s="4"/>
    </row>
    <row r="231" spans="3:3" ht="12.3">
      <c r="C231" s="4"/>
    </row>
    <row r="232" spans="3:3" ht="12.3">
      <c r="C232" s="4"/>
    </row>
    <row r="233" spans="3:3" ht="12.3">
      <c r="C233" s="4"/>
    </row>
    <row r="234" spans="3:3" ht="12.3">
      <c r="C234" s="4"/>
    </row>
    <row r="235" spans="3:3" ht="12.3">
      <c r="C235" s="4"/>
    </row>
    <row r="236" spans="3:3" ht="12.3">
      <c r="C236" s="4"/>
    </row>
    <row r="237" spans="3:3" ht="12.3">
      <c r="C237" s="4"/>
    </row>
    <row r="238" spans="3:3" ht="12.3">
      <c r="C238" s="4"/>
    </row>
    <row r="239" spans="3:3" ht="12.3">
      <c r="C239" s="4"/>
    </row>
    <row r="240" spans="3:3" ht="12.3">
      <c r="C240" s="4"/>
    </row>
    <row r="241" spans="3:3" ht="12.3">
      <c r="C241" s="4"/>
    </row>
    <row r="242" spans="3:3" ht="12.3">
      <c r="C242" s="4"/>
    </row>
    <row r="243" spans="3:3" ht="12.3">
      <c r="C243" s="4"/>
    </row>
    <row r="244" spans="3:3" ht="12.3">
      <c r="C244" s="4"/>
    </row>
    <row r="245" spans="3:3" ht="12.3">
      <c r="C245" s="4"/>
    </row>
    <row r="246" spans="3:3" ht="12.3">
      <c r="C246" s="4"/>
    </row>
    <row r="247" spans="3:3" ht="12.3">
      <c r="C247" s="4"/>
    </row>
    <row r="248" spans="3:3" ht="12.3">
      <c r="C248" s="4"/>
    </row>
    <row r="249" spans="3:3" ht="12.3">
      <c r="C249" s="4"/>
    </row>
    <row r="250" spans="3:3" ht="12.3">
      <c r="C250" s="4"/>
    </row>
    <row r="251" spans="3:3" ht="12.3">
      <c r="C251" s="4"/>
    </row>
    <row r="252" spans="3:3" ht="12.3">
      <c r="C252" s="4"/>
    </row>
    <row r="253" spans="3:3" ht="12.3">
      <c r="C253" s="4"/>
    </row>
    <row r="254" spans="3:3" ht="12.3">
      <c r="C254" s="4"/>
    </row>
    <row r="255" spans="3:3" ht="12.3">
      <c r="C255" s="4"/>
    </row>
    <row r="256" spans="3:3" ht="12.3">
      <c r="C256" s="4"/>
    </row>
    <row r="257" spans="3:3" ht="12.3">
      <c r="C257" s="4"/>
    </row>
    <row r="258" spans="3:3" ht="12.3">
      <c r="C258" s="4"/>
    </row>
    <row r="259" spans="3:3" ht="12.3">
      <c r="C259" s="4"/>
    </row>
    <row r="260" spans="3:3" ht="12.3">
      <c r="C260" s="4"/>
    </row>
    <row r="261" spans="3:3" ht="12.3">
      <c r="C261" s="4"/>
    </row>
    <row r="262" spans="3:3" ht="12.3">
      <c r="C262" s="4"/>
    </row>
    <row r="263" spans="3:3" ht="12.3">
      <c r="C263" s="4"/>
    </row>
    <row r="264" spans="3:3" ht="12.3">
      <c r="C264" s="4"/>
    </row>
    <row r="265" spans="3:3" ht="12.3">
      <c r="C265" s="4"/>
    </row>
    <row r="266" spans="3:3" ht="12.3">
      <c r="C266" s="4"/>
    </row>
    <row r="267" spans="3:3" ht="12.3">
      <c r="C267" s="4"/>
    </row>
    <row r="268" spans="3:3" ht="12.3">
      <c r="C268" s="4"/>
    </row>
    <row r="269" spans="3:3" ht="12.3">
      <c r="C269" s="4"/>
    </row>
    <row r="270" spans="3:3" ht="12.3">
      <c r="C270" s="4"/>
    </row>
    <row r="271" spans="3:3" ht="12.3">
      <c r="C271" s="4"/>
    </row>
    <row r="272" spans="3:3" ht="12.3">
      <c r="C272" s="4"/>
    </row>
    <row r="273" spans="3:3" ht="12.3">
      <c r="C273" s="4"/>
    </row>
    <row r="274" spans="3:3" ht="12.3">
      <c r="C274" s="4"/>
    </row>
    <row r="275" spans="3:3" ht="12.3">
      <c r="C275" s="4"/>
    </row>
    <row r="276" spans="3:3" ht="12.3">
      <c r="C276" s="4"/>
    </row>
    <row r="277" spans="3:3" ht="12.3">
      <c r="C277" s="4"/>
    </row>
    <row r="278" spans="3:3" ht="12.3">
      <c r="C278" s="4"/>
    </row>
    <row r="279" spans="3:3" ht="12.3">
      <c r="C279" s="4"/>
    </row>
    <row r="280" spans="3:3" ht="12.3">
      <c r="C280" s="4"/>
    </row>
    <row r="281" spans="3:3" ht="12.3">
      <c r="C281" s="4"/>
    </row>
    <row r="282" spans="3:3" ht="12.3">
      <c r="C282" s="4"/>
    </row>
    <row r="283" spans="3:3" ht="12.3">
      <c r="C283" s="4"/>
    </row>
    <row r="284" spans="3:3" ht="12.3">
      <c r="C284" s="4"/>
    </row>
    <row r="285" spans="3:3" ht="12.3">
      <c r="C285" s="4"/>
    </row>
    <row r="286" spans="3:3" ht="12.3">
      <c r="C286" s="4"/>
    </row>
    <row r="287" spans="3:3" ht="12.3">
      <c r="C287" s="4"/>
    </row>
    <row r="288" spans="3:3" ht="12.3">
      <c r="C288" s="4"/>
    </row>
    <row r="289" spans="3:3" ht="12.3">
      <c r="C289" s="4"/>
    </row>
    <row r="290" spans="3:3" ht="12.3">
      <c r="C290" s="4"/>
    </row>
    <row r="291" spans="3:3" ht="12.3">
      <c r="C291" s="4"/>
    </row>
    <row r="292" spans="3:3" ht="12.3">
      <c r="C292" s="4"/>
    </row>
    <row r="293" spans="3:3" ht="12.3">
      <c r="C293" s="4"/>
    </row>
    <row r="294" spans="3:3" ht="12.3">
      <c r="C294" s="4"/>
    </row>
    <row r="295" spans="3:3" ht="12.3">
      <c r="C295" s="4"/>
    </row>
    <row r="296" spans="3:3" ht="12.3">
      <c r="C296" s="4"/>
    </row>
    <row r="297" spans="3:3" ht="12.3">
      <c r="C297" s="4"/>
    </row>
    <row r="298" spans="3:3" ht="12.3">
      <c r="C298" s="4"/>
    </row>
    <row r="299" spans="3:3" ht="12.3">
      <c r="C299" s="4"/>
    </row>
    <row r="300" spans="3:3" ht="12.3">
      <c r="C300" s="4"/>
    </row>
    <row r="301" spans="3:3" ht="12.3">
      <c r="C301" s="4"/>
    </row>
    <row r="302" spans="3:3" ht="12.3">
      <c r="C302" s="4"/>
    </row>
    <row r="303" spans="3:3" ht="12.3">
      <c r="C303" s="4"/>
    </row>
    <row r="304" spans="3:3" ht="12.3">
      <c r="C304" s="4"/>
    </row>
    <row r="305" spans="3:3" ht="12.3">
      <c r="C305" s="4"/>
    </row>
    <row r="306" spans="3:3" ht="12.3">
      <c r="C306" s="4"/>
    </row>
    <row r="307" spans="3:3" ht="12.3">
      <c r="C307" s="4"/>
    </row>
    <row r="308" spans="3:3" ht="12.3">
      <c r="C308" s="4"/>
    </row>
    <row r="309" spans="3:3" ht="12.3">
      <c r="C309" s="4"/>
    </row>
    <row r="310" spans="3:3" ht="12.3">
      <c r="C310" s="4"/>
    </row>
    <row r="311" spans="3:3" ht="12.3">
      <c r="C311" s="4"/>
    </row>
    <row r="312" spans="3:3" ht="12.3">
      <c r="C312" s="4"/>
    </row>
    <row r="313" spans="3:3" ht="12.3">
      <c r="C313" s="4"/>
    </row>
    <row r="314" spans="3:3" ht="12.3">
      <c r="C314" s="4"/>
    </row>
    <row r="315" spans="3:3" ht="12.3">
      <c r="C315" s="4"/>
    </row>
    <row r="316" spans="3:3" ht="12.3">
      <c r="C316" s="4"/>
    </row>
    <row r="317" spans="3:3" ht="12.3">
      <c r="C317" s="4"/>
    </row>
    <row r="318" spans="3:3" ht="12.3">
      <c r="C318" s="4"/>
    </row>
    <row r="319" spans="3:3" ht="12.3">
      <c r="C319" s="4"/>
    </row>
    <row r="320" spans="3:3" ht="12.3">
      <c r="C320" s="4"/>
    </row>
    <row r="321" spans="3:3" ht="12.3">
      <c r="C321" s="4"/>
    </row>
    <row r="322" spans="3:3" ht="12.3">
      <c r="C322" s="4"/>
    </row>
    <row r="323" spans="3:3" ht="12.3">
      <c r="C323" s="4"/>
    </row>
    <row r="324" spans="3:3" ht="12.3">
      <c r="C324" s="4"/>
    </row>
    <row r="325" spans="3:3" ht="12.3">
      <c r="C325" s="4"/>
    </row>
    <row r="326" spans="3:3" ht="12.3">
      <c r="C326" s="4"/>
    </row>
    <row r="327" spans="3:3" ht="12.3">
      <c r="C327" s="4"/>
    </row>
    <row r="328" spans="3:3" ht="12.3">
      <c r="C328" s="4"/>
    </row>
    <row r="329" spans="3:3" ht="12.3">
      <c r="C329" s="4"/>
    </row>
    <row r="330" spans="3:3" ht="12.3">
      <c r="C330" s="4"/>
    </row>
    <row r="331" spans="3:3" ht="12.3">
      <c r="C331" s="4"/>
    </row>
    <row r="332" spans="3:3" ht="12.3">
      <c r="C332" s="4"/>
    </row>
    <row r="333" spans="3:3" ht="12.3">
      <c r="C333" s="4"/>
    </row>
    <row r="334" spans="3:3" ht="12.3">
      <c r="C334" s="4"/>
    </row>
    <row r="335" spans="3:3" ht="12.3">
      <c r="C335" s="4"/>
    </row>
    <row r="336" spans="3:3" ht="12.3">
      <c r="C336" s="4"/>
    </row>
    <row r="337" spans="3:3" ht="12.3">
      <c r="C337" s="4"/>
    </row>
    <row r="338" spans="3:3" ht="12.3">
      <c r="C338" s="4"/>
    </row>
    <row r="339" spans="3:3" ht="12.3">
      <c r="C339" s="4"/>
    </row>
    <row r="340" spans="3:3" ht="12.3">
      <c r="C340" s="4"/>
    </row>
    <row r="341" spans="3:3" ht="12.3">
      <c r="C341" s="4"/>
    </row>
    <row r="342" spans="3:3" ht="12.3">
      <c r="C342" s="4"/>
    </row>
    <row r="343" spans="3:3" ht="12.3">
      <c r="C343" s="4"/>
    </row>
    <row r="344" spans="3:3" ht="12.3">
      <c r="C344" s="4"/>
    </row>
    <row r="345" spans="3:3" ht="12.3">
      <c r="C345" s="4"/>
    </row>
    <row r="346" spans="3:3" ht="12.3">
      <c r="C346" s="4"/>
    </row>
    <row r="347" spans="3:3" ht="12.3">
      <c r="C347" s="4"/>
    </row>
    <row r="348" spans="3:3" ht="12.3">
      <c r="C348" s="4"/>
    </row>
    <row r="349" spans="3:3" ht="12.3">
      <c r="C349" s="4"/>
    </row>
    <row r="350" spans="3:3" ht="12.3">
      <c r="C350" s="4"/>
    </row>
    <row r="351" spans="3:3" ht="12.3">
      <c r="C351" s="4"/>
    </row>
    <row r="352" spans="3:3" ht="12.3">
      <c r="C352" s="4"/>
    </row>
    <row r="353" spans="3:3" ht="12.3">
      <c r="C353" s="4"/>
    </row>
    <row r="354" spans="3:3" ht="12.3">
      <c r="C354" s="4"/>
    </row>
    <row r="355" spans="3:3" ht="12.3">
      <c r="C355" s="4"/>
    </row>
    <row r="356" spans="3:3" ht="12.3">
      <c r="C356" s="4"/>
    </row>
    <row r="357" spans="3:3" ht="12.3">
      <c r="C357" s="4"/>
    </row>
    <row r="358" spans="3:3" ht="12.3">
      <c r="C358" s="4"/>
    </row>
    <row r="359" spans="3:3" ht="12.3">
      <c r="C359" s="4"/>
    </row>
    <row r="360" spans="3:3" ht="12.3">
      <c r="C360" s="4"/>
    </row>
    <row r="361" spans="3:3" ht="12.3">
      <c r="C361" s="4"/>
    </row>
    <row r="362" spans="3:3" ht="12.3">
      <c r="C362" s="4"/>
    </row>
    <row r="363" spans="3:3" ht="12.3">
      <c r="C363" s="4"/>
    </row>
    <row r="364" spans="3:3" ht="12.3">
      <c r="C364" s="4"/>
    </row>
    <row r="365" spans="3:3" ht="12.3">
      <c r="C365" s="4"/>
    </row>
    <row r="366" spans="3:3" ht="12.3">
      <c r="C366" s="4"/>
    </row>
    <row r="367" spans="3:3" ht="12.3">
      <c r="C367" s="4"/>
    </row>
    <row r="368" spans="3:3" ht="12.3">
      <c r="C368" s="4"/>
    </row>
    <row r="369" spans="3:3" ht="12.3">
      <c r="C369" s="4"/>
    </row>
    <row r="370" spans="3:3" ht="12.3">
      <c r="C370" s="4"/>
    </row>
    <row r="371" spans="3:3" ht="12.3">
      <c r="C371" s="4"/>
    </row>
    <row r="372" spans="3:3" ht="12.3">
      <c r="C372" s="4"/>
    </row>
    <row r="373" spans="3:3" ht="12.3">
      <c r="C373" s="4"/>
    </row>
    <row r="374" spans="3:3" ht="12.3">
      <c r="C374" s="4"/>
    </row>
    <row r="375" spans="3:3" ht="12.3">
      <c r="C375" s="4"/>
    </row>
    <row r="376" spans="3:3" ht="12.3">
      <c r="C376" s="4"/>
    </row>
    <row r="377" spans="3:3" ht="12.3">
      <c r="C377" s="4"/>
    </row>
    <row r="378" spans="3:3" ht="12.3">
      <c r="C378" s="4"/>
    </row>
    <row r="379" spans="3:3" ht="12.3">
      <c r="C379" s="4"/>
    </row>
    <row r="380" spans="3:3" ht="12.3">
      <c r="C380" s="4"/>
    </row>
    <row r="381" spans="3:3" ht="12.3">
      <c r="C381" s="4"/>
    </row>
    <row r="382" spans="3:3" ht="12.3">
      <c r="C382" s="4"/>
    </row>
    <row r="383" spans="3:3" ht="12.3">
      <c r="C383" s="4"/>
    </row>
    <row r="384" spans="3:3" ht="12.3">
      <c r="C384" s="4"/>
    </row>
    <row r="385" spans="3:3" ht="12.3">
      <c r="C385" s="4"/>
    </row>
    <row r="386" spans="3:3" ht="12.3">
      <c r="C386" s="4"/>
    </row>
    <row r="387" spans="3:3" ht="12.3">
      <c r="C387" s="4"/>
    </row>
    <row r="388" spans="3:3" ht="12.3">
      <c r="C388" s="4"/>
    </row>
    <row r="389" spans="3:3" ht="12.3">
      <c r="C389" s="4"/>
    </row>
    <row r="390" spans="3:3" ht="12.3">
      <c r="C390" s="4"/>
    </row>
    <row r="391" spans="3:3" ht="12.3">
      <c r="C391" s="4"/>
    </row>
    <row r="392" spans="3:3" ht="12.3">
      <c r="C392" s="4"/>
    </row>
    <row r="393" spans="3:3" ht="12.3">
      <c r="C393" s="4"/>
    </row>
    <row r="394" spans="3:3" ht="12.3">
      <c r="C394" s="4"/>
    </row>
    <row r="395" spans="3:3" ht="12.3">
      <c r="C395" s="4"/>
    </row>
    <row r="396" spans="3:3" ht="12.3">
      <c r="C396" s="4"/>
    </row>
    <row r="397" spans="3:3" ht="12.3">
      <c r="C397" s="4"/>
    </row>
    <row r="398" spans="3:3" ht="12.3">
      <c r="C398" s="4"/>
    </row>
    <row r="399" spans="3:3" ht="12.3">
      <c r="C399" s="4"/>
    </row>
    <row r="400" spans="3:3" ht="12.3">
      <c r="C400" s="4"/>
    </row>
    <row r="401" spans="3:3" ht="12.3">
      <c r="C401" s="4"/>
    </row>
    <row r="402" spans="3:3" ht="12.3">
      <c r="C402" s="4"/>
    </row>
    <row r="403" spans="3:3" ht="12.3">
      <c r="C403" s="4"/>
    </row>
    <row r="404" spans="3:3" ht="12.3">
      <c r="C404" s="4"/>
    </row>
    <row r="405" spans="3:3" ht="12.3">
      <c r="C405" s="4"/>
    </row>
    <row r="406" spans="3:3" ht="12.3">
      <c r="C406" s="4"/>
    </row>
    <row r="407" spans="3:3" ht="12.3">
      <c r="C407" s="4"/>
    </row>
    <row r="408" spans="3:3" ht="12.3">
      <c r="C408" s="4"/>
    </row>
    <row r="409" spans="3:3" ht="12.3">
      <c r="C409" s="4"/>
    </row>
    <row r="410" spans="3:3" ht="12.3">
      <c r="C410" s="4"/>
    </row>
    <row r="411" spans="3:3" ht="12.3">
      <c r="C411" s="4"/>
    </row>
    <row r="412" spans="3:3" ht="12.3">
      <c r="C412" s="4"/>
    </row>
    <row r="413" spans="3:3" ht="12.3">
      <c r="C413" s="4"/>
    </row>
    <row r="414" spans="3:3" ht="12.3">
      <c r="C414" s="4"/>
    </row>
    <row r="415" spans="3:3" ht="12.3">
      <c r="C415" s="4"/>
    </row>
    <row r="416" spans="3:3" ht="12.3">
      <c r="C416" s="4"/>
    </row>
    <row r="417" spans="3:3" ht="12.3">
      <c r="C417" s="4"/>
    </row>
    <row r="418" spans="3:3" ht="12.3">
      <c r="C418" s="4"/>
    </row>
    <row r="419" spans="3:3" ht="12.3">
      <c r="C419" s="4"/>
    </row>
    <row r="420" spans="3:3" ht="12.3">
      <c r="C420" s="4"/>
    </row>
    <row r="421" spans="3:3" ht="12.3">
      <c r="C421" s="4"/>
    </row>
    <row r="422" spans="3:3" ht="12.3">
      <c r="C422" s="4"/>
    </row>
    <row r="423" spans="3:3" ht="12.3">
      <c r="C423" s="4"/>
    </row>
    <row r="424" spans="3:3" ht="12.3">
      <c r="C424" s="4"/>
    </row>
    <row r="425" spans="3:3" ht="12.3">
      <c r="C425" s="4"/>
    </row>
    <row r="426" spans="3:3" ht="12.3">
      <c r="C426" s="4"/>
    </row>
    <row r="427" spans="3:3" ht="12.3">
      <c r="C427" s="4"/>
    </row>
    <row r="428" spans="3:3" ht="12.3">
      <c r="C428" s="4"/>
    </row>
    <row r="429" spans="3:3" ht="12.3">
      <c r="C429" s="4"/>
    </row>
    <row r="430" spans="3:3" ht="12.3">
      <c r="C430" s="4"/>
    </row>
    <row r="431" spans="3:3" ht="12.3">
      <c r="C431" s="4"/>
    </row>
    <row r="432" spans="3:3" ht="12.3">
      <c r="C432" s="4"/>
    </row>
    <row r="433" spans="3:3" ht="12.3">
      <c r="C433" s="4"/>
    </row>
    <row r="434" spans="3:3" ht="12.3">
      <c r="C434" s="4"/>
    </row>
    <row r="435" spans="3:3" ht="12.3">
      <c r="C435" s="4"/>
    </row>
    <row r="436" spans="3:3" ht="12.3">
      <c r="C436" s="4"/>
    </row>
    <row r="437" spans="3:3" ht="12.3">
      <c r="C437" s="4"/>
    </row>
    <row r="438" spans="3:3" ht="12.3">
      <c r="C438" s="4"/>
    </row>
    <row r="439" spans="3:3" ht="12.3">
      <c r="C439" s="4"/>
    </row>
    <row r="440" spans="3:3" ht="12.3">
      <c r="C440" s="4"/>
    </row>
    <row r="441" spans="3:3" ht="12.3">
      <c r="C441" s="4"/>
    </row>
    <row r="442" spans="3:3" ht="12.3">
      <c r="C442" s="4"/>
    </row>
    <row r="443" spans="3:3" ht="12.3">
      <c r="C443" s="4"/>
    </row>
    <row r="444" spans="3:3" ht="12.3">
      <c r="C444" s="4"/>
    </row>
    <row r="445" spans="3:3" ht="12.3">
      <c r="C445" s="4"/>
    </row>
    <row r="446" spans="3:3" ht="12.3">
      <c r="C446" s="4"/>
    </row>
    <row r="447" spans="3:3" ht="12.3">
      <c r="C447" s="4"/>
    </row>
    <row r="448" spans="3:3" ht="12.3">
      <c r="C448" s="4"/>
    </row>
    <row r="449" spans="3:3" ht="12.3">
      <c r="C449" s="4"/>
    </row>
    <row r="450" spans="3:3" ht="12.3">
      <c r="C450" s="4"/>
    </row>
    <row r="451" spans="3:3" ht="12.3">
      <c r="C451" s="4"/>
    </row>
    <row r="452" spans="3:3" ht="12.3">
      <c r="C452" s="4"/>
    </row>
    <row r="453" spans="3:3" ht="12.3">
      <c r="C453" s="4"/>
    </row>
    <row r="454" spans="3:3" ht="12.3">
      <c r="C454" s="4"/>
    </row>
    <row r="455" spans="3:3" ht="12.3">
      <c r="C455" s="4"/>
    </row>
    <row r="456" spans="3:3" ht="12.3">
      <c r="C456" s="4"/>
    </row>
    <row r="457" spans="3:3" ht="12.3">
      <c r="C457" s="4"/>
    </row>
    <row r="458" spans="3:3" ht="12.3">
      <c r="C458" s="4"/>
    </row>
    <row r="459" spans="3:3" ht="12.3">
      <c r="C459" s="4"/>
    </row>
    <row r="460" spans="3:3" ht="12.3">
      <c r="C460" s="4"/>
    </row>
    <row r="461" spans="3:3" ht="12.3">
      <c r="C461" s="4"/>
    </row>
    <row r="462" spans="3:3" ht="12.3">
      <c r="C462" s="4"/>
    </row>
    <row r="463" spans="3:3" ht="12.3">
      <c r="C463" s="4"/>
    </row>
    <row r="464" spans="3:3" ht="12.3">
      <c r="C464" s="4"/>
    </row>
    <row r="465" spans="3:3" ht="12.3">
      <c r="C465" s="4"/>
    </row>
    <row r="466" spans="3:3" ht="12.3">
      <c r="C466" s="4"/>
    </row>
    <row r="467" spans="3:3" ht="12.3">
      <c r="C467" s="4"/>
    </row>
    <row r="468" spans="3:3" ht="12.3">
      <c r="C468" s="4"/>
    </row>
    <row r="469" spans="3:3" ht="12.3">
      <c r="C469" s="4"/>
    </row>
    <row r="470" spans="3:3" ht="12.3">
      <c r="C470" s="4"/>
    </row>
    <row r="471" spans="3:3" ht="12.3">
      <c r="C471" s="4"/>
    </row>
    <row r="472" spans="3:3" ht="12.3">
      <c r="C472" s="4"/>
    </row>
    <row r="473" spans="3:3" ht="12.3">
      <c r="C473" s="4"/>
    </row>
    <row r="474" spans="3:3" ht="12.3">
      <c r="C474" s="4"/>
    </row>
    <row r="475" spans="3:3" ht="12.3">
      <c r="C475" s="4"/>
    </row>
    <row r="476" spans="3:3" ht="12.3">
      <c r="C476" s="4"/>
    </row>
    <row r="477" spans="3:3" ht="12.3">
      <c r="C477" s="4"/>
    </row>
    <row r="478" spans="3:3" ht="12.3">
      <c r="C478" s="4"/>
    </row>
    <row r="479" spans="3:3" ht="12.3">
      <c r="C479" s="4"/>
    </row>
    <row r="480" spans="3:3" ht="12.3">
      <c r="C480" s="4"/>
    </row>
    <row r="481" spans="3:3" ht="12.3">
      <c r="C481" s="4"/>
    </row>
    <row r="482" spans="3:3" ht="12.3">
      <c r="C482" s="4"/>
    </row>
    <row r="483" spans="3:3" ht="12.3">
      <c r="C483" s="4"/>
    </row>
    <row r="484" spans="3:3" ht="12.3">
      <c r="C484" s="4"/>
    </row>
    <row r="485" spans="3:3" ht="12.3">
      <c r="C485" s="4"/>
    </row>
    <row r="486" spans="3:3" ht="12.3">
      <c r="C486" s="4"/>
    </row>
    <row r="487" spans="3:3" ht="12.3">
      <c r="C487" s="4"/>
    </row>
    <row r="488" spans="3:3" ht="12.3">
      <c r="C488" s="4"/>
    </row>
    <row r="489" spans="3:3" ht="12.3">
      <c r="C489" s="4"/>
    </row>
    <row r="490" spans="3:3" ht="12.3">
      <c r="C490" s="4"/>
    </row>
    <row r="491" spans="3:3" ht="12.3">
      <c r="C491" s="4"/>
    </row>
    <row r="492" spans="3:3" ht="12.3">
      <c r="C492" s="4"/>
    </row>
    <row r="493" spans="3:3" ht="12.3">
      <c r="C493" s="4"/>
    </row>
    <row r="494" spans="3:3" ht="12.3">
      <c r="C494" s="4"/>
    </row>
    <row r="495" spans="3:3" ht="12.3">
      <c r="C495" s="4"/>
    </row>
    <row r="496" spans="3:3" ht="12.3">
      <c r="C496" s="4"/>
    </row>
    <row r="497" spans="3:3" ht="12.3">
      <c r="C497" s="4"/>
    </row>
    <row r="498" spans="3:3" ht="12.3">
      <c r="C498" s="4"/>
    </row>
    <row r="499" spans="3:3" ht="12.3">
      <c r="C499" s="4"/>
    </row>
    <row r="500" spans="3:3" ht="12.3">
      <c r="C500" s="4"/>
    </row>
    <row r="501" spans="3:3" ht="12.3">
      <c r="C501" s="4"/>
    </row>
    <row r="502" spans="3:3" ht="12.3">
      <c r="C502" s="4"/>
    </row>
    <row r="503" spans="3:3" ht="12.3">
      <c r="C503" s="4"/>
    </row>
    <row r="504" spans="3:3" ht="12.3">
      <c r="C504" s="4"/>
    </row>
    <row r="505" spans="3:3" ht="12.3">
      <c r="C505" s="4"/>
    </row>
    <row r="506" spans="3:3" ht="12.3">
      <c r="C506" s="4"/>
    </row>
    <row r="507" spans="3:3" ht="12.3">
      <c r="C507" s="4"/>
    </row>
    <row r="508" spans="3:3" ht="12.3">
      <c r="C508" s="4"/>
    </row>
    <row r="509" spans="3:3" ht="12.3">
      <c r="C509" s="4"/>
    </row>
    <row r="510" spans="3:3" ht="12.3">
      <c r="C510" s="4"/>
    </row>
    <row r="511" spans="3:3" ht="12.3">
      <c r="C511" s="4"/>
    </row>
    <row r="512" spans="3:3" ht="12.3">
      <c r="C512" s="4"/>
    </row>
    <row r="513" spans="3:3" ht="12.3">
      <c r="C513" s="4"/>
    </row>
    <row r="514" spans="3:3" ht="12.3">
      <c r="C514" s="4"/>
    </row>
    <row r="515" spans="3:3" ht="12.3">
      <c r="C515" s="4"/>
    </row>
    <row r="516" spans="3:3" ht="12.3">
      <c r="C516" s="4"/>
    </row>
    <row r="517" spans="3:3" ht="12.3">
      <c r="C517" s="4"/>
    </row>
    <row r="518" spans="3:3" ht="12.3">
      <c r="C518" s="4"/>
    </row>
    <row r="519" spans="3:3" ht="12.3">
      <c r="C519" s="4"/>
    </row>
    <row r="520" spans="3:3" ht="12.3">
      <c r="C520" s="4"/>
    </row>
    <row r="521" spans="3:3" ht="12.3">
      <c r="C521" s="4"/>
    </row>
    <row r="522" spans="3:3" ht="12.3">
      <c r="C522" s="4"/>
    </row>
    <row r="523" spans="3:3" ht="12.3">
      <c r="C523" s="4"/>
    </row>
    <row r="524" spans="3:3" ht="12.3">
      <c r="C524" s="4"/>
    </row>
    <row r="525" spans="3:3" ht="12.3">
      <c r="C525" s="4"/>
    </row>
    <row r="526" spans="3:3" ht="12.3">
      <c r="C526" s="4"/>
    </row>
    <row r="527" spans="3:3" ht="12.3">
      <c r="C527" s="4"/>
    </row>
    <row r="528" spans="3:3" ht="12.3">
      <c r="C528" s="4"/>
    </row>
    <row r="529" spans="3:3" ht="12.3">
      <c r="C529" s="4"/>
    </row>
    <row r="530" spans="3:3" ht="12.3">
      <c r="C530" s="4"/>
    </row>
    <row r="531" spans="3:3" ht="12.3">
      <c r="C531" s="4"/>
    </row>
    <row r="532" spans="3:3" ht="12.3">
      <c r="C532" s="4"/>
    </row>
    <row r="533" spans="3:3" ht="12.3">
      <c r="C533" s="4"/>
    </row>
    <row r="534" spans="3:3" ht="12.3">
      <c r="C534" s="4"/>
    </row>
    <row r="535" spans="3:3" ht="12.3">
      <c r="C535" s="4"/>
    </row>
    <row r="536" spans="3:3" ht="12.3">
      <c r="C536" s="4"/>
    </row>
    <row r="537" spans="3:3" ht="12.3">
      <c r="C537" s="4"/>
    </row>
    <row r="538" spans="3:3" ht="12.3">
      <c r="C538" s="4"/>
    </row>
    <row r="539" spans="3:3" ht="12.3">
      <c r="C539" s="4"/>
    </row>
    <row r="540" spans="3:3" ht="12.3">
      <c r="C540" s="4"/>
    </row>
    <row r="541" spans="3:3" ht="12.3">
      <c r="C541" s="4"/>
    </row>
    <row r="542" spans="3:3" ht="12.3">
      <c r="C542" s="4"/>
    </row>
    <row r="543" spans="3:3" ht="12.3">
      <c r="C543" s="4"/>
    </row>
    <row r="544" spans="3:3" ht="12.3">
      <c r="C544" s="4"/>
    </row>
    <row r="545" spans="3:3" ht="12.3">
      <c r="C545" s="4"/>
    </row>
    <row r="546" spans="3:3" ht="12.3">
      <c r="C546" s="4"/>
    </row>
    <row r="547" spans="3:3" ht="12.3">
      <c r="C547" s="4"/>
    </row>
    <row r="548" spans="3:3" ht="12.3">
      <c r="C548" s="4"/>
    </row>
    <row r="549" spans="3:3" ht="12.3">
      <c r="C549" s="4"/>
    </row>
    <row r="550" spans="3:3" ht="12.3">
      <c r="C550" s="4"/>
    </row>
    <row r="551" spans="3:3" ht="12.3">
      <c r="C551" s="4"/>
    </row>
    <row r="552" spans="3:3" ht="12.3">
      <c r="C552" s="4"/>
    </row>
    <row r="553" spans="3:3" ht="12.3">
      <c r="C553" s="4"/>
    </row>
    <row r="554" spans="3:3" ht="12.3">
      <c r="C554" s="4"/>
    </row>
    <row r="555" spans="3:3" ht="12.3">
      <c r="C555" s="4"/>
    </row>
    <row r="556" spans="3:3" ht="12.3">
      <c r="C556" s="4"/>
    </row>
    <row r="557" spans="3:3" ht="12.3">
      <c r="C557" s="4"/>
    </row>
    <row r="558" spans="3:3" ht="12.3">
      <c r="C558" s="4"/>
    </row>
    <row r="559" spans="3:3" ht="12.3">
      <c r="C559" s="4"/>
    </row>
    <row r="560" spans="3:3" ht="12.3">
      <c r="C560" s="4"/>
    </row>
    <row r="561" spans="3:3" ht="12.3">
      <c r="C561" s="4"/>
    </row>
    <row r="562" spans="3:3" ht="12.3">
      <c r="C562" s="4"/>
    </row>
    <row r="563" spans="3:3" ht="12.3">
      <c r="C563" s="4"/>
    </row>
    <row r="564" spans="3:3" ht="12.3">
      <c r="C564" s="4"/>
    </row>
    <row r="565" spans="3:3" ht="12.3">
      <c r="C565" s="4"/>
    </row>
    <row r="566" spans="3:3" ht="12.3">
      <c r="C566" s="4"/>
    </row>
    <row r="567" spans="3:3" ht="12.3">
      <c r="C567" s="4"/>
    </row>
    <row r="568" spans="3:3" ht="12.3">
      <c r="C568" s="4"/>
    </row>
    <row r="569" spans="3:3" ht="12.3">
      <c r="C569" s="4"/>
    </row>
    <row r="570" spans="3:3" ht="12.3">
      <c r="C570" s="4"/>
    </row>
    <row r="571" spans="3:3" ht="12.3">
      <c r="C571" s="4"/>
    </row>
    <row r="572" spans="3:3" ht="12.3">
      <c r="C572" s="4"/>
    </row>
    <row r="573" spans="3:3" ht="12.3">
      <c r="C573" s="4"/>
    </row>
    <row r="574" spans="3:3" ht="12.3">
      <c r="C574" s="4"/>
    </row>
    <row r="575" spans="3:3" ht="12.3">
      <c r="C575" s="4"/>
    </row>
    <row r="576" spans="3:3" ht="12.3">
      <c r="C576" s="4"/>
    </row>
    <row r="577" spans="3:3" ht="12.3">
      <c r="C577" s="4"/>
    </row>
    <row r="578" spans="3:3" ht="12.3">
      <c r="C578" s="4"/>
    </row>
    <row r="579" spans="3:3" ht="12.3">
      <c r="C579" s="4"/>
    </row>
    <row r="580" spans="3:3" ht="12.3">
      <c r="C580" s="4"/>
    </row>
    <row r="581" spans="3:3" ht="12.3">
      <c r="C581" s="4"/>
    </row>
    <row r="582" spans="3:3" ht="12.3">
      <c r="C582" s="4"/>
    </row>
    <row r="583" spans="3:3" ht="12.3">
      <c r="C583" s="4"/>
    </row>
    <row r="584" spans="3:3" ht="12.3">
      <c r="C584" s="4"/>
    </row>
    <row r="585" spans="3:3" ht="12.3">
      <c r="C585" s="4"/>
    </row>
    <row r="586" spans="3:3" ht="12.3">
      <c r="C586" s="4"/>
    </row>
    <row r="587" spans="3:3" ht="12.3">
      <c r="C587" s="4"/>
    </row>
    <row r="588" spans="3:3" ht="12.3">
      <c r="C588" s="4"/>
    </row>
    <row r="589" spans="3:3" ht="12.3">
      <c r="C589" s="4"/>
    </row>
    <row r="590" spans="3:3" ht="12.3">
      <c r="C590" s="4"/>
    </row>
    <row r="591" spans="3:3" ht="12.3">
      <c r="C591" s="4"/>
    </row>
    <row r="592" spans="3:3" ht="12.3">
      <c r="C592" s="4"/>
    </row>
    <row r="593" spans="3:3" ht="12.3">
      <c r="C593" s="4"/>
    </row>
    <row r="594" spans="3:3" ht="12.3">
      <c r="C594" s="4"/>
    </row>
    <row r="595" spans="3:3" ht="12.3">
      <c r="C595" s="4"/>
    </row>
    <row r="596" spans="3:3" ht="12.3">
      <c r="C596" s="4"/>
    </row>
    <row r="597" spans="3:3" ht="12.3">
      <c r="C597" s="4"/>
    </row>
    <row r="598" spans="3:3" ht="12.3">
      <c r="C598" s="4"/>
    </row>
    <row r="599" spans="3:3" ht="12.3">
      <c r="C599" s="4"/>
    </row>
    <row r="600" spans="3:3" ht="12.3">
      <c r="C600" s="4"/>
    </row>
    <row r="601" spans="3:3" ht="12.3">
      <c r="C601" s="4"/>
    </row>
    <row r="602" spans="3:3" ht="12.3">
      <c r="C602" s="4"/>
    </row>
    <row r="603" spans="3:3" ht="12.3">
      <c r="C603" s="4"/>
    </row>
    <row r="604" spans="3:3" ht="12.3">
      <c r="C604" s="4"/>
    </row>
    <row r="605" spans="3:3" ht="12.3">
      <c r="C605" s="4"/>
    </row>
    <row r="606" spans="3:3" ht="12.3">
      <c r="C606" s="4"/>
    </row>
    <row r="607" spans="3:3" ht="12.3">
      <c r="C607" s="4"/>
    </row>
    <row r="608" spans="3:3" ht="12.3">
      <c r="C608" s="4"/>
    </row>
    <row r="609" spans="3:3" ht="12.3">
      <c r="C609" s="4"/>
    </row>
    <row r="610" spans="3:3" ht="12.3">
      <c r="C610" s="4"/>
    </row>
    <row r="611" spans="3:3" ht="12.3">
      <c r="C611" s="4"/>
    </row>
    <row r="612" spans="3:3" ht="12.3">
      <c r="C612" s="4"/>
    </row>
    <row r="613" spans="3:3" ht="12.3">
      <c r="C613" s="4"/>
    </row>
    <row r="614" spans="3:3" ht="12.3">
      <c r="C614" s="4"/>
    </row>
    <row r="615" spans="3:3" ht="12.3">
      <c r="C615" s="4"/>
    </row>
    <row r="616" spans="3:3" ht="12.3">
      <c r="C616" s="4"/>
    </row>
    <row r="617" spans="3:3" ht="12.3">
      <c r="C617" s="4"/>
    </row>
    <row r="618" spans="3:3" ht="12.3">
      <c r="C618" s="4"/>
    </row>
    <row r="619" spans="3:3" ht="12.3">
      <c r="C619" s="4"/>
    </row>
    <row r="620" spans="3:3" ht="12.3">
      <c r="C620" s="4"/>
    </row>
    <row r="621" spans="3:3" ht="12.3">
      <c r="C621" s="4"/>
    </row>
    <row r="622" spans="3:3" ht="12.3">
      <c r="C622" s="4"/>
    </row>
    <row r="623" spans="3:3" ht="12.3">
      <c r="C623" s="4"/>
    </row>
    <row r="624" spans="3:3" ht="12.3">
      <c r="C624" s="4"/>
    </row>
    <row r="625" spans="3:3" ht="12.3">
      <c r="C625" s="4"/>
    </row>
    <row r="626" spans="3:3" ht="12.3">
      <c r="C626" s="4"/>
    </row>
    <row r="627" spans="3:3" ht="12.3">
      <c r="C627" s="4"/>
    </row>
    <row r="628" spans="3:3" ht="12.3">
      <c r="C628" s="4"/>
    </row>
    <row r="629" spans="3:3" ht="12.3">
      <c r="C629" s="4"/>
    </row>
    <row r="630" spans="3:3" ht="12.3">
      <c r="C630" s="4"/>
    </row>
    <row r="631" spans="3:3" ht="12.3">
      <c r="C631" s="4"/>
    </row>
    <row r="632" spans="3:3" ht="12.3">
      <c r="C632" s="4"/>
    </row>
    <row r="633" spans="3:3" ht="12.3">
      <c r="C633" s="4"/>
    </row>
    <row r="634" spans="3:3" ht="12.3">
      <c r="C634" s="4"/>
    </row>
    <row r="635" spans="3:3" ht="12.3">
      <c r="C635" s="4"/>
    </row>
    <row r="636" spans="3:3" ht="12.3">
      <c r="C636" s="4"/>
    </row>
    <row r="637" spans="3:3" ht="12.3">
      <c r="C637" s="4"/>
    </row>
    <row r="638" spans="3:3" ht="12.3">
      <c r="C638" s="4"/>
    </row>
    <row r="639" spans="3:3" ht="12.3">
      <c r="C639" s="4"/>
    </row>
    <row r="640" spans="3:3" ht="12.3">
      <c r="C640" s="4"/>
    </row>
    <row r="641" spans="3:3" ht="12.3">
      <c r="C641" s="4"/>
    </row>
    <row r="642" spans="3:3" ht="12.3">
      <c r="C642" s="4"/>
    </row>
    <row r="643" spans="3:3" ht="12.3">
      <c r="C643" s="4"/>
    </row>
    <row r="644" spans="3:3" ht="12.3">
      <c r="C644" s="4"/>
    </row>
    <row r="645" spans="3:3" ht="12.3">
      <c r="C645" s="4"/>
    </row>
    <row r="646" spans="3:3" ht="12.3">
      <c r="C646" s="4"/>
    </row>
    <row r="647" spans="3:3" ht="12.3">
      <c r="C647" s="4"/>
    </row>
    <row r="648" spans="3:3" ht="12.3">
      <c r="C648" s="4"/>
    </row>
    <row r="649" spans="3:3" ht="12.3">
      <c r="C649" s="4"/>
    </row>
    <row r="650" spans="3:3" ht="12.3">
      <c r="C650" s="4"/>
    </row>
    <row r="651" spans="3:3" ht="12.3">
      <c r="C651" s="4"/>
    </row>
    <row r="652" spans="3:3" ht="12.3">
      <c r="C652" s="4"/>
    </row>
    <row r="653" spans="3:3" ht="12.3">
      <c r="C653" s="4"/>
    </row>
    <row r="654" spans="3:3" ht="12.3">
      <c r="C654" s="4"/>
    </row>
    <row r="655" spans="3:3" ht="12.3">
      <c r="C655" s="4"/>
    </row>
    <row r="656" spans="3:3" ht="12.3">
      <c r="C656" s="4"/>
    </row>
    <row r="657" spans="3:3" ht="12.3">
      <c r="C657" s="4"/>
    </row>
    <row r="658" spans="3:3" ht="12.3">
      <c r="C658" s="4"/>
    </row>
    <row r="659" spans="3:3" ht="12.3">
      <c r="C659" s="4"/>
    </row>
    <row r="660" spans="3:3" ht="12.3">
      <c r="C660" s="4"/>
    </row>
    <row r="661" spans="3:3" ht="12.3">
      <c r="C661" s="4"/>
    </row>
    <row r="662" spans="3:3" ht="12.3">
      <c r="C662" s="4"/>
    </row>
    <row r="663" spans="3:3" ht="12.3">
      <c r="C663" s="4"/>
    </row>
    <row r="664" spans="3:3" ht="12.3">
      <c r="C664" s="4"/>
    </row>
    <row r="665" spans="3:3" ht="12.3">
      <c r="C665" s="4"/>
    </row>
    <row r="666" spans="3:3" ht="12.3">
      <c r="C666" s="4"/>
    </row>
    <row r="667" spans="3:3" ht="12.3">
      <c r="C667" s="4"/>
    </row>
    <row r="668" spans="3:3" ht="12.3">
      <c r="C668" s="4"/>
    </row>
    <row r="669" spans="3:3" ht="12.3">
      <c r="C669" s="4"/>
    </row>
    <row r="670" spans="3:3" ht="12.3">
      <c r="C670" s="4"/>
    </row>
    <row r="671" spans="3:3" ht="12.3">
      <c r="C671" s="4"/>
    </row>
    <row r="672" spans="3:3" ht="12.3">
      <c r="C672" s="4"/>
    </row>
    <row r="673" spans="3:3" ht="12.3">
      <c r="C673" s="4"/>
    </row>
    <row r="674" spans="3:3" ht="12.3">
      <c r="C674" s="4"/>
    </row>
    <row r="675" spans="3:3" ht="12.3">
      <c r="C675" s="4"/>
    </row>
    <row r="676" spans="3:3" ht="12.3">
      <c r="C676" s="4"/>
    </row>
    <row r="677" spans="3:3" ht="12.3">
      <c r="C677" s="4"/>
    </row>
    <row r="678" spans="3:3" ht="12.3">
      <c r="C678" s="4"/>
    </row>
    <row r="679" spans="3:3" ht="12.3">
      <c r="C679" s="4"/>
    </row>
    <row r="680" spans="3:3" ht="12.3">
      <c r="C680" s="4"/>
    </row>
    <row r="681" spans="3:3" ht="12.3">
      <c r="C681" s="4"/>
    </row>
    <row r="682" spans="3:3" ht="12.3">
      <c r="C682" s="4"/>
    </row>
    <row r="683" spans="3:3" ht="12.3">
      <c r="C683" s="4"/>
    </row>
    <row r="684" spans="3:3" ht="12.3">
      <c r="C684" s="4"/>
    </row>
    <row r="685" spans="3:3" ht="12.3">
      <c r="C685" s="4"/>
    </row>
    <row r="686" spans="3:3" ht="12.3">
      <c r="C686" s="4"/>
    </row>
    <row r="687" spans="3:3" ht="12.3">
      <c r="C687" s="4"/>
    </row>
    <row r="688" spans="3:3" ht="12.3">
      <c r="C688" s="4"/>
    </row>
    <row r="689" spans="3:3" ht="12.3">
      <c r="C689" s="4"/>
    </row>
    <row r="690" spans="3:3" ht="12.3">
      <c r="C690" s="4"/>
    </row>
    <row r="691" spans="3:3" ht="12.3">
      <c r="C691" s="4"/>
    </row>
    <row r="692" spans="3:3" ht="12.3">
      <c r="C692" s="4"/>
    </row>
    <row r="693" spans="3:3" ht="12.3">
      <c r="C693" s="4"/>
    </row>
    <row r="694" spans="3:3" ht="12.3">
      <c r="C694" s="4"/>
    </row>
    <row r="695" spans="3:3" ht="12.3">
      <c r="C695" s="4"/>
    </row>
    <row r="696" spans="3:3" ht="12.3">
      <c r="C696" s="4"/>
    </row>
    <row r="697" spans="3:3" ht="12.3">
      <c r="C697" s="4"/>
    </row>
    <row r="698" spans="3:3" ht="12.3">
      <c r="C698" s="4"/>
    </row>
    <row r="699" spans="3:3" ht="12.3">
      <c r="C699" s="4"/>
    </row>
    <row r="700" spans="3:3" ht="12.3">
      <c r="C700" s="4"/>
    </row>
    <row r="701" spans="3:3" ht="12.3">
      <c r="C701" s="4"/>
    </row>
    <row r="702" spans="3:3" ht="12.3">
      <c r="C702" s="4"/>
    </row>
    <row r="703" spans="3:3" ht="12.3">
      <c r="C703" s="4"/>
    </row>
    <row r="704" spans="3:3" ht="12.3">
      <c r="C704" s="4"/>
    </row>
    <row r="705" spans="3:3" ht="12.3">
      <c r="C705" s="4"/>
    </row>
    <row r="706" spans="3:3" ht="12.3">
      <c r="C706" s="4"/>
    </row>
    <row r="707" spans="3:3" ht="12.3">
      <c r="C707" s="4"/>
    </row>
    <row r="708" spans="3:3" ht="12.3">
      <c r="C708" s="4"/>
    </row>
    <row r="709" spans="3:3" ht="12.3">
      <c r="C709" s="4"/>
    </row>
    <row r="710" spans="3:3" ht="12.3">
      <c r="C710" s="4"/>
    </row>
    <row r="711" spans="3:3" ht="12.3">
      <c r="C711" s="4"/>
    </row>
    <row r="712" spans="3:3" ht="12.3">
      <c r="C712" s="4"/>
    </row>
    <row r="713" spans="3:3" ht="12.3">
      <c r="C713" s="4"/>
    </row>
    <row r="714" spans="3:3" ht="12.3">
      <c r="C714" s="4"/>
    </row>
    <row r="715" spans="3:3" ht="12.3">
      <c r="C715" s="4"/>
    </row>
    <row r="716" spans="3:3" ht="12.3">
      <c r="C716" s="4"/>
    </row>
    <row r="717" spans="3:3" ht="12.3">
      <c r="C717" s="4"/>
    </row>
    <row r="718" spans="3:3" ht="12.3">
      <c r="C718" s="4"/>
    </row>
    <row r="719" spans="3:3" ht="12.3">
      <c r="C719" s="4"/>
    </row>
    <row r="720" spans="3:3" ht="12.3">
      <c r="C720" s="4"/>
    </row>
    <row r="721" spans="3:3" ht="12.3">
      <c r="C721" s="4"/>
    </row>
    <row r="722" spans="3:3" ht="12.3">
      <c r="C722" s="4"/>
    </row>
    <row r="723" spans="3:3" ht="12.3">
      <c r="C723" s="4"/>
    </row>
    <row r="724" spans="3:3" ht="12.3">
      <c r="C724" s="4"/>
    </row>
    <row r="725" spans="3:3" ht="12.3">
      <c r="C725" s="4"/>
    </row>
    <row r="726" spans="3:3" ht="12.3">
      <c r="C726" s="4"/>
    </row>
    <row r="727" spans="3:3" ht="12.3">
      <c r="C727" s="4"/>
    </row>
    <row r="728" spans="3:3" ht="12.3">
      <c r="C728" s="4"/>
    </row>
    <row r="729" spans="3:3" ht="12.3">
      <c r="C729" s="4"/>
    </row>
    <row r="730" spans="3:3" ht="12.3">
      <c r="C730" s="4"/>
    </row>
    <row r="731" spans="3:3" ht="12.3">
      <c r="C731" s="4"/>
    </row>
    <row r="732" spans="3:3" ht="12.3">
      <c r="C732" s="4"/>
    </row>
    <row r="733" spans="3:3" ht="12.3">
      <c r="C733" s="4"/>
    </row>
    <row r="734" spans="3:3" ht="12.3">
      <c r="C734" s="4"/>
    </row>
    <row r="735" spans="3:3" ht="12.3">
      <c r="C735" s="4"/>
    </row>
    <row r="736" spans="3:3" ht="12.3">
      <c r="C736" s="4"/>
    </row>
    <row r="737" spans="3:3" ht="12.3">
      <c r="C737" s="4"/>
    </row>
    <row r="738" spans="3:3" ht="12.3">
      <c r="C738" s="4"/>
    </row>
    <row r="739" spans="3:3" ht="12.3">
      <c r="C739" s="4"/>
    </row>
    <row r="740" spans="3:3" ht="12.3">
      <c r="C740" s="4"/>
    </row>
    <row r="741" spans="3:3" ht="12.3">
      <c r="C741" s="4"/>
    </row>
    <row r="742" spans="3:3" ht="12.3">
      <c r="C742" s="4"/>
    </row>
    <row r="743" spans="3:3" ht="12.3">
      <c r="C743" s="4"/>
    </row>
    <row r="744" spans="3:3" ht="12.3">
      <c r="C744" s="4"/>
    </row>
    <row r="745" spans="3:3" ht="12.3">
      <c r="C745" s="4"/>
    </row>
    <row r="746" spans="3:3" ht="12.3">
      <c r="C746" s="4"/>
    </row>
    <row r="747" spans="3:3" ht="12.3">
      <c r="C747" s="4"/>
    </row>
    <row r="748" spans="3:3" ht="12.3">
      <c r="C748" s="4"/>
    </row>
    <row r="749" spans="3:3" ht="12.3">
      <c r="C749" s="4"/>
    </row>
    <row r="750" spans="3:3" ht="12.3">
      <c r="C750" s="4"/>
    </row>
    <row r="751" spans="3:3" ht="12.3">
      <c r="C751" s="4"/>
    </row>
    <row r="752" spans="3:3" ht="12.3">
      <c r="C752" s="4"/>
    </row>
    <row r="753" spans="3:3" ht="12.3">
      <c r="C753" s="4"/>
    </row>
    <row r="754" spans="3:3" ht="12.3">
      <c r="C754" s="4"/>
    </row>
    <row r="755" spans="3:3" ht="12.3">
      <c r="C755" s="4"/>
    </row>
    <row r="756" spans="3:3" ht="12.3">
      <c r="C756" s="4"/>
    </row>
    <row r="757" spans="3:3" ht="12.3">
      <c r="C757" s="4"/>
    </row>
    <row r="758" spans="3:3" ht="12.3">
      <c r="C758" s="4"/>
    </row>
    <row r="759" spans="3:3" ht="12.3">
      <c r="C759" s="4"/>
    </row>
    <row r="760" spans="3:3" ht="12.3">
      <c r="C760" s="4"/>
    </row>
    <row r="761" spans="3:3" ht="12.3">
      <c r="C761" s="4"/>
    </row>
    <row r="762" spans="3:3" ht="12.3">
      <c r="C762" s="4"/>
    </row>
    <row r="763" spans="3:3" ht="12.3">
      <c r="C763" s="4"/>
    </row>
    <row r="764" spans="3:3" ht="12.3">
      <c r="C764" s="4"/>
    </row>
    <row r="765" spans="3:3" ht="12.3">
      <c r="C765" s="4"/>
    </row>
    <row r="766" spans="3:3" ht="12.3">
      <c r="C766" s="4"/>
    </row>
    <row r="767" spans="3:3" ht="12.3">
      <c r="C767" s="4"/>
    </row>
    <row r="768" spans="3:3" ht="12.3">
      <c r="C768" s="4"/>
    </row>
    <row r="769" spans="3:3" ht="12.3">
      <c r="C769" s="4"/>
    </row>
    <row r="770" spans="3:3" ht="12.3">
      <c r="C770" s="4"/>
    </row>
    <row r="771" spans="3:3" ht="12.3">
      <c r="C771" s="4"/>
    </row>
    <row r="772" spans="3:3" ht="12.3">
      <c r="C772" s="4"/>
    </row>
    <row r="773" spans="3:3" ht="12.3">
      <c r="C773" s="4"/>
    </row>
    <row r="774" spans="3:3" ht="12.3">
      <c r="C774" s="4"/>
    </row>
    <row r="775" spans="3:3" ht="12.3">
      <c r="C775" s="4"/>
    </row>
    <row r="776" spans="3:3" ht="12.3">
      <c r="C776" s="4"/>
    </row>
    <row r="777" spans="3:3" ht="12.3">
      <c r="C777" s="4"/>
    </row>
    <row r="778" spans="3:3" ht="12.3">
      <c r="C778" s="4"/>
    </row>
    <row r="779" spans="3:3" ht="12.3">
      <c r="C779" s="4"/>
    </row>
    <row r="780" spans="3:3" ht="12.3">
      <c r="C780" s="4"/>
    </row>
    <row r="781" spans="3:3" ht="12.3">
      <c r="C781" s="4"/>
    </row>
    <row r="782" spans="3:3" ht="12.3">
      <c r="C782" s="4"/>
    </row>
    <row r="783" spans="3:3" ht="12.3">
      <c r="C783" s="4"/>
    </row>
    <row r="784" spans="3:3" ht="12.3">
      <c r="C784" s="4"/>
    </row>
    <row r="785" spans="3:3" ht="12.3">
      <c r="C785" s="4"/>
    </row>
    <row r="786" spans="3:3" ht="12.3">
      <c r="C786" s="4"/>
    </row>
    <row r="787" spans="3:3" ht="12.3">
      <c r="C787" s="4"/>
    </row>
    <row r="788" spans="3:3" ht="12.3">
      <c r="C788" s="4"/>
    </row>
    <row r="789" spans="3:3" ht="12.3">
      <c r="C789" s="4"/>
    </row>
    <row r="790" spans="3:3" ht="12.3">
      <c r="C790" s="4"/>
    </row>
    <row r="791" spans="3:3" ht="12.3">
      <c r="C791" s="4"/>
    </row>
    <row r="792" spans="3:3" ht="12.3">
      <c r="C792" s="4"/>
    </row>
    <row r="793" spans="3:3" ht="12.3">
      <c r="C793" s="4"/>
    </row>
    <row r="794" spans="3:3" ht="12.3">
      <c r="C794" s="4"/>
    </row>
    <row r="795" spans="3:3" ht="12.3">
      <c r="C795" s="4"/>
    </row>
    <row r="796" spans="3:3" ht="12.3">
      <c r="C796" s="4"/>
    </row>
    <row r="797" spans="3:3" ht="12.3">
      <c r="C797" s="4"/>
    </row>
    <row r="798" spans="3:3" ht="12.3">
      <c r="C798" s="4"/>
    </row>
    <row r="799" spans="3:3" ht="12.3">
      <c r="C799" s="4"/>
    </row>
    <row r="800" spans="3:3" ht="12.3">
      <c r="C800" s="4"/>
    </row>
    <row r="801" spans="3:3" ht="12.3">
      <c r="C801" s="4"/>
    </row>
    <row r="802" spans="3:3" ht="12.3">
      <c r="C802" s="4"/>
    </row>
    <row r="803" spans="3:3" ht="12.3">
      <c r="C803" s="4"/>
    </row>
    <row r="804" spans="3:3" ht="12.3">
      <c r="C804" s="4"/>
    </row>
    <row r="805" spans="3:3" ht="12.3">
      <c r="C805" s="4"/>
    </row>
    <row r="806" spans="3:3" ht="12.3">
      <c r="C806" s="4"/>
    </row>
    <row r="807" spans="3:3" ht="12.3">
      <c r="C807" s="4"/>
    </row>
    <row r="808" spans="3:3" ht="12.3">
      <c r="C808" s="4"/>
    </row>
    <row r="809" spans="3:3" ht="12.3">
      <c r="C809" s="4"/>
    </row>
    <row r="810" spans="3:3" ht="12.3">
      <c r="C810" s="4"/>
    </row>
    <row r="811" spans="3:3" ht="12.3">
      <c r="C811" s="4"/>
    </row>
    <row r="812" spans="3:3" ht="12.3">
      <c r="C812" s="4"/>
    </row>
    <row r="813" spans="3:3" ht="12.3">
      <c r="C813" s="4"/>
    </row>
    <row r="814" spans="3:3" ht="12.3">
      <c r="C814" s="4"/>
    </row>
    <row r="815" spans="3:3" ht="12.3">
      <c r="C815" s="4"/>
    </row>
    <row r="816" spans="3:3" ht="12.3">
      <c r="C816" s="4"/>
    </row>
    <row r="817" spans="3:3" ht="12.3">
      <c r="C817" s="4"/>
    </row>
    <row r="818" spans="3:3" ht="12.3">
      <c r="C818" s="4"/>
    </row>
    <row r="819" spans="3:3" ht="12.3">
      <c r="C819" s="4"/>
    </row>
    <row r="820" spans="3:3" ht="12.3">
      <c r="C820" s="4"/>
    </row>
    <row r="821" spans="3:3" ht="12.3">
      <c r="C821" s="4"/>
    </row>
    <row r="822" spans="3:3" ht="12.3">
      <c r="C822" s="4"/>
    </row>
    <row r="823" spans="3:3" ht="12.3">
      <c r="C823" s="4"/>
    </row>
    <row r="824" spans="3:3" ht="12.3">
      <c r="C824" s="4"/>
    </row>
    <row r="825" spans="3:3" ht="12.3">
      <c r="C825" s="4"/>
    </row>
    <row r="826" spans="3:3" ht="12.3">
      <c r="C826" s="4"/>
    </row>
    <row r="827" spans="3:3" ht="12.3">
      <c r="C827" s="4"/>
    </row>
    <row r="828" spans="3:3" ht="12.3">
      <c r="C828" s="4"/>
    </row>
    <row r="829" spans="3:3" ht="12.3">
      <c r="C829" s="4"/>
    </row>
    <row r="830" spans="3:3" ht="12.3">
      <c r="C830" s="4"/>
    </row>
    <row r="831" spans="3:3" ht="12.3">
      <c r="C831" s="4"/>
    </row>
    <row r="832" spans="3:3" ht="12.3">
      <c r="C832" s="4"/>
    </row>
    <row r="833" spans="3:3" ht="12.3">
      <c r="C833" s="4"/>
    </row>
    <row r="834" spans="3:3" ht="12.3">
      <c r="C834" s="4"/>
    </row>
    <row r="835" spans="3:3" ht="12.3">
      <c r="C835" s="4"/>
    </row>
    <row r="836" spans="3:3" ht="12.3">
      <c r="C836" s="4"/>
    </row>
    <row r="837" spans="3:3" ht="12.3">
      <c r="C837" s="4"/>
    </row>
    <row r="838" spans="3:3" ht="12.3">
      <c r="C838" s="4"/>
    </row>
    <row r="839" spans="3:3" ht="12.3">
      <c r="C839" s="4"/>
    </row>
    <row r="840" spans="3:3" ht="12.3">
      <c r="C840" s="4"/>
    </row>
    <row r="841" spans="3:3" ht="12.3">
      <c r="C841" s="4"/>
    </row>
    <row r="842" spans="3:3" ht="12.3">
      <c r="C842" s="4"/>
    </row>
    <row r="843" spans="3:3" ht="12.3">
      <c r="C843" s="4"/>
    </row>
    <row r="844" spans="3:3" ht="12.3">
      <c r="C844" s="4"/>
    </row>
    <row r="845" spans="3:3" ht="12.3">
      <c r="C845" s="4"/>
    </row>
    <row r="846" spans="3:3" ht="12.3">
      <c r="C846" s="4"/>
    </row>
    <row r="847" spans="3:3" ht="12.3">
      <c r="C847" s="4"/>
    </row>
    <row r="848" spans="3:3" ht="12.3">
      <c r="C848" s="4"/>
    </row>
    <row r="849" spans="3:3" ht="12.3">
      <c r="C849" s="4"/>
    </row>
    <row r="850" spans="3:3" ht="12.3">
      <c r="C850" s="4"/>
    </row>
    <row r="851" spans="3:3" ht="12.3">
      <c r="C851" s="4"/>
    </row>
    <row r="852" spans="3:3" ht="12.3">
      <c r="C852" s="4"/>
    </row>
    <row r="853" spans="3:3" ht="12.3">
      <c r="C853" s="4"/>
    </row>
    <row r="854" spans="3:3" ht="12.3">
      <c r="C854" s="4"/>
    </row>
    <row r="855" spans="3:3" ht="12.3">
      <c r="C855" s="4"/>
    </row>
    <row r="856" spans="3:3" ht="12.3">
      <c r="C856" s="4"/>
    </row>
    <row r="857" spans="3:3" ht="12.3">
      <c r="C857" s="4"/>
    </row>
    <row r="858" spans="3:3" ht="12.3">
      <c r="C858" s="4"/>
    </row>
    <row r="859" spans="3:3" ht="12.3">
      <c r="C859" s="4"/>
    </row>
    <row r="860" spans="3:3" ht="12.3">
      <c r="C860" s="4"/>
    </row>
    <row r="861" spans="3:3" ht="12.3">
      <c r="C861" s="4"/>
    </row>
    <row r="862" spans="3:3" ht="12.3">
      <c r="C862" s="4"/>
    </row>
    <row r="863" spans="3:3" ht="12.3">
      <c r="C863" s="4"/>
    </row>
    <row r="864" spans="3:3" ht="12.3">
      <c r="C864" s="4"/>
    </row>
    <row r="865" spans="3:3" ht="12.3">
      <c r="C865" s="4"/>
    </row>
    <row r="866" spans="3:3" ht="12.3">
      <c r="C866" s="4"/>
    </row>
    <row r="867" spans="3:3" ht="12.3">
      <c r="C867" s="4"/>
    </row>
    <row r="868" spans="3:3" ht="12.3">
      <c r="C868" s="4"/>
    </row>
    <row r="869" spans="3:3" ht="12.3">
      <c r="C869" s="4"/>
    </row>
    <row r="870" spans="3:3" ht="12.3">
      <c r="C870" s="4"/>
    </row>
    <row r="871" spans="3:3" ht="12.3">
      <c r="C871" s="4"/>
    </row>
    <row r="872" spans="3:3" ht="12.3">
      <c r="C872" s="4"/>
    </row>
    <row r="873" spans="3:3" ht="12.3">
      <c r="C873" s="4"/>
    </row>
    <row r="874" spans="3:3" ht="12.3">
      <c r="C874" s="4"/>
    </row>
    <row r="875" spans="3:3" ht="12.3">
      <c r="C875" s="4"/>
    </row>
    <row r="876" spans="3:3" ht="12.3">
      <c r="C876" s="4"/>
    </row>
    <row r="877" spans="3:3" ht="12.3">
      <c r="C877" s="4"/>
    </row>
    <row r="878" spans="3:3" ht="12.3">
      <c r="C878" s="4"/>
    </row>
    <row r="879" spans="3:3" ht="12.3">
      <c r="C879" s="4"/>
    </row>
    <row r="880" spans="3:3" ht="12.3">
      <c r="C880" s="4"/>
    </row>
    <row r="881" spans="3:3" ht="12.3">
      <c r="C881" s="4"/>
    </row>
    <row r="882" spans="3:3" ht="12.3">
      <c r="C882" s="4"/>
    </row>
    <row r="883" spans="3:3" ht="12.3">
      <c r="C883" s="4"/>
    </row>
    <row r="884" spans="3:3" ht="12.3">
      <c r="C884" s="4"/>
    </row>
    <row r="885" spans="3:3" ht="12.3">
      <c r="C885" s="4"/>
    </row>
    <row r="886" spans="3:3" ht="12.3">
      <c r="C886" s="4"/>
    </row>
    <row r="887" spans="3:3" ht="12.3">
      <c r="C887" s="4"/>
    </row>
    <row r="888" spans="3:3" ht="12.3">
      <c r="C888" s="4"/>
    </row>
    <row r="889" spans="3:3" ht="12.3">
      <c r="C889" s="4"/>
    </row>
    <row r="890" spans="3:3" ht="12.3">
      <c r="C890" s="4"/>
    </row>
    <row r="891" spans="3:3" ht="12.3">
      <c r="C891" s="4"/>
    </row>
    <row r="892" spans="3:3" ht="12.3">
      <c r="C892" s="4"/>
    </row>
    <row r="893" spans="3:3" ht="12.3">
      <c r="C893" s="4"/>
    </row>
    <row r="894" spans="3:3" ht="12.3">
      <c r="C894" s="4"/>
    </row>
    <row r="895" spans="3:3" ht="12.3">
      <c r="C895" s="4"/>
    </row>
    <row r="896" spans="3:3" ht="12.3">
      <c r="C896" s="4"/>
    </row>
    <row r="897" spans="3:3" ht="12.3">
      <c r="C897" s="4"/>
    </row>
    <row r="898" spans="3:3" ht="12.3">
      <c r="C898" s="4"/>
    </row>
    <row r="899" spans="3:3" ht="12.3">
      <c r="C899" s="4"/>
    </row>
    <row r="900" spans="3:3" ht="12.3">
      <c r="C900" s="4"/>
    </row>
    <row r="901" spans="3:3" ht="12.3">
      <c r="C901" s="4"/>
    </row>
    <row r="902" spans="3:3" ht="12.3">
      <c r="C902" s="4"/>
    </row>
    <row r="903" spans="3:3" ht="12.3">
      <c r="C903" s="4"/>
    </row>
    <row r="904" spans="3:3" ht="12.3">
      <c r="C904" s="4"/>
    </row>
    <row r="905" spans="3:3" ht="12.3">
      <c r="C905" s="4"/>
    </row>
    <row r="906" spans="3:3" ht="12.3">
      <c r="C906" s="4"/>
    </row>
    <row r="907" spans="3:3" ht="12.3">
      <c r="C907" s="4"/>
    </row>
    <row r="908" spans="3:3" ht="12.3">
      <c r="C908" s="4"/>
    </row>
    <row r="909" spans="3:3" ht="12.3">
      <c r="C909" s="4"/>
    </row>
    <row r="910" spans="3:3" ht="12.3">
      <c r="C910" s="4"/>
    </row>
    <row r="911" spans="3:3" ht="12.3">
      <c r="C911" s="4"/>
    </row>
    <row r="912" spans="3:3" ht="12.3">
      <c r="C912" s="4"/>
    </row>
    <row r="913" spans="3:3" ht="12.3">
      <c r="C913" s="4"/>
    </row>
    <row r="914" spans="3:3" ht="12.3">
      <c r="C914" s="4"/>
    </row>
    <row r="915" spans="3:3" ht="12.3">
      <c r="C915" s="4"/>
    </row>
    <row r="916" spans="3:3" ht="12.3">
      <c r="C916" s="4"/>
    </row>
    <row r="917" spans="3:3" ht="12.3">
      <c r="C917" s="4"/>
    </row>
    <row r="918" spans="3:3" ht="12.3">
      <c r="C918" s="4"/>
    </row>
    <row r="919" spans="3:3" ht="12.3">
      <c r="C919" s="4"/>
    </row>
    <row r="920" spans="3:3" ht="12.3">
      <c r="C920" s="4"/>
    </row>
    <row r="921" spans="3:3" ht="12.3">
      <c r="C921" s="4"/>
    </row>
    <row r="922" spans="3:3" ht="12.3">
      <c r="C922" s="4"/>
    </row>
    <row r="923" spans="3:3" ht="12.3">
      <c r="C923" s="4"/>
    </row>
    <row r="924" spans="3:3" ht="12.3">
      <c r="C924" s="4"/>
    </row>
    <row r="925" spans="3:3" ht="12.3">
      <c r="C925" s="4"/>
    </row>
    <row r="926" spans="3:3" ht="12.3">
      <c r="C926" s="4"/>
    </row>
    <row r="927" spans="3:3" ht="12.3">
      <c r="C927" s="4"/>
    </row>
    <row r="928" spans="3:3" ht="12.3">
      <c r="C928" s="4"/>
    </row>
    <row r="929" spans="3:3" ht="12.3">
      <c r="C929" s="4"/>
    </row>
    <row r="930" spans="3:3" ht="12.3">
      <c r="C930" s="4"/>
    </row>
    <row r="931" spans="3:3" ht="12.3">
      <c r="C931" s="4"/>
    </row>
    <row r="932" spans="3:3" ht="12.3">
      <c r="C932" s="4"/>
    </row>
    <row r="933" spans="3:3" ht="12.3">
      <c r="C933" s="4"/>
    </row>
    <row r="934" spans="3:3" ht="12.3">
      <c r="C934" s="4"/>
    </row>
    <row r="935" spans="3:3" ht="12.3">
      <c r="C935" s="4"/>
    </row>
    <row r="936" spans="3:3" ht="12.3">
      <c r="C936" s="4"/>
    </row>
    <row r="937" spans="3:3" ht="12.3">
      <c r="C937" s="4"/>
    </row>
    <row r="938" spans="3:3" ht="12.3">
      <c r="C938" s="4"/>
    </row>
    <row r="939" spans="3:3" ht="12.3">
      <c r="C939" s="4"/>
    </row>
    <row r="940" spans="3:3" ht="12.3">
      <c r="C940" s="4"/>
    </row>
    <row r="941" spans="3:3" ht="12.3">
      <c r="C941" s="4"/>
    </row>
    <row r="942" spans="3:3" ht="12.3">
      <c r="C942" s="4"/>
    </row>
    <row r="943" spans="3:3" ht="12.3">
      <c r="C943" s="4"/>
    </row>
    <row r="944" spans="3:3" ht="12.3">
      <c r="C944" s="4"/>
    </row>
    <row r="945" spans="3:3" ht="12.3">
      <c r="C945" s="4"/>
    </row>
    <row r="946" spans="3:3" ht="12.3">
      <c r="C946" s="4"/>
    </row>
    <row r="947" spans="3:3" ht="12.3">
      <c r="C947" s="4"/>
    </row>
    <row r="948" spans="3:3" ht="12.3">
      <c r="C948" s="4"/>
    </row>
    <row r="949" spans="3:3" ht="12.3">
      <c r="C949" s="4"/>
    </row>
    <row r="950" spans="3:3" ht="12.3">
      <c r="C950" s="4"/>
    </row>
    <row r="951" spans="3:3" ht="12.3">
      <c r="C951" s="4"/>
    </row>
    <row r="952" spans="3:3" ht="12.3">
      <c r="C952" s="4"/>
    </row>
    <row r="953" spans="3:3" ht="12.3">
      <c r="C953" s="4"/>
    </row>
    <row r="954" spans="3:3" ht="12.3">
      <c r="C954" s="4"/>
    </row>
    <row r="955" spans="3:3" ht="12.3">
      <c r="C955" s="4"/>
    </row>
    <row r="956" spans="3:3" ht="12.3">
      <c r="C956" s="4"/>
    </row>
    <row r="957" spans="3:3" ht="12.3">
      <c r="C957" s="4"/>
    </row>
    <row r="958" spans="3:3" ht="12.3">
      <c r="C958" s="4"/>
    </row>
    <row r="959" spans="3:3" ht="12.3">
      <c r="C959" s="4"/>
    </row>
    <row r="960" spans="3:3" ht="12.3">
      <c r="C960" s="4"/>
    </row>
    <row r="961" spans="3:3" ht="12.3">
      <c r="C961" s="4"/>
    </row>
    <row r="962" spans="3:3" ht="12.3">
      <c r="C962" s="4"/>
    </row>
    <row r="963" spans="3:3" ht="12.3">
      <c r="C963" s="4"/>
    </row>
    <row r="964" spans="3:3" ht="12.3">
      <c r="C964" s="4"/>
    </row>
    <row r="965" spans="3:3" ht="12.3">
      <c r="C965" s="4"/>
    </row>
    <row r="966" spans="3:3" ht="12.3">
      <c r="C966" s="4"/>
    </row>
    <row r="967" spans="3:3" ht="12.3">
      <c r="C967" s="4"/>
    </row>
    <row r="968" spans="3:3" ht="12.3">
      <c r="C968" s="4"/>
    </row>
    <row r="969" spans="3:3" ht="12.3">
      <c r="C969" s="4"/>
    </row>
    <row r="970" spans="3:3" ht="12.3">
      <c r="C970" s="4"/>
    </row>
    <row r="971" spans="3:3" ht="12.3">
      <c r="C971" s="4"/>
    </row>
    <row r="972" spans="3:3" ht="12.3">
      <c r="C972" s="4"/>
    </row>
    <row r="973" spans="3:3" ht="12.3">
      <c r="C973" s="4"/>
    </row>
    <row r="974" spans="3:3" ht="12.3">
      <c r="C974" s="4"/>
    </row>
    <row r="975" spans="3:3" ht="12.3">
      <c r="C975" s="4"/>
    </row>
    <row r="976" spans="3:3" ht="12.3">
      <c r="C976" s="4"/>
    </row>
    <row r="977" spans="3:3" ht="12.3">
      <c r="C977" s="4"/>
    </row>
    <row r="978" spans="3:3" ht="12.3">
      <c r="C978" s="4"/>
    </row>
    <row r="979" spans="3:3" ht="12.3">
      <c r="C979" s="4"/>
    </row>
    <row r="980" spans="3:3" ht="12.3">
      <c r="C980" s="4"/>
    </row>
    <row r="981" spans="3:3" ht="12.3">
      <c r="C981" s="4"/>
    </row>
    <row r="982" spans="3:3" ht="12.3">
      <c r="C982" s="4"/>
    </row>
    <row r="983" spans="3:3" ht="12.3">
      <c r="C983" s="4"/>
    </row>
    <row r="984" spans="3:3" ht="12.3">
      <c r="C984" s="4"/>
    </row>
    <row r="985" spans="3:3" ht="12.3">
      <c r="C985" s="4"/>
    </row>
    <row r="986" spans="3:3" ht="12.3">
      <c r="C986" s="4"/>
    </row>
    <row r="987" spans="3:3" ht="12.3">
      <c r="C987" s="4"/>
    </row>
    <row r="988" spans="3:3" ht="12.3">
      <c r="C988" s="4"/>
    </row>
    <row r="989" spans="3:3" ht="12.3">
      <c r="C989" s="4"/>
    </row>
    <row r="990" spans="3:3" ht="12.3">
      <c r="C990" s="4"/>
    </row>
    <row r="991" spans="3:3" ht="12.3">
      <c r="C991" s="4"/>
    </row>
    <row r="992" spans="3:3" ht="12.3">
      <c r="C992" s="4"/>
    </row>
    <row r="993" spans="3:3" ht="12.3">
      <c r="C993" s="4"/>
    </row>
    <row r="994" spans="3:3" ht="12.3">
      <c r="C994" s="4"/>
    </row>
    <row r="995" spans="3:3" ht="12.3">
      <c r="C995" s="4"/>
    </row>
    <row r="996" spans="3:3" ht="12.3">
      <c r="C996" s="4"/>
    </row>
    <row r="997" spans="3:3" ht="12.3">
      <c r="C997" s="4"/>
    </row>
    <row r="998" spans="3:3" ht="12.3">
      <c r="C998" s="4"/>
    </row>
    <row r="999" spans="3:3" ht="12.3">
      <c r="C999" s="4"/>
    </row>
    <row r="1000" spans="3:3" ht="12.3">
      <c r="C1000" s="4"/>
    </row>
    <row r="1001" spans="3:3" ht="12.3">
      <c r="C1001" s="4"/>
    </row>
    <row r="1002" spans="3:3" ht="12.3">
      <c r="C1002" s="4"/>
    </row>
    <row r="1003" spans="3:3" ht="12.3">
      <c r="C1003" s="4"/>
    </row>
    <row r="1004" spans="3:3" ht="12.3">
      <c r="C1004" s="4"/>
    </row>
  </sheetData>
  <mergeCells count="14">
    <mergeCell ref="A3:A25"/>
    <mergeCell ref="A28:A45"/>
    <mergeCell ref="B28:B37"/>
    <mergeCell ref="B39:B45"/>
    <mergeCell ref="B47:B48"/>
    <mergeCell ref="B49:B50"/>
    <mergeCell ref="D1:Z1"/>
    <mergeCell ref="B3:B12"/>
    <mergeCell ref="B14:B20"/>
    <mergeCell ref="D21:Z21"/>
    <mergeCell ref="B22:B23"/>
    <mergeCell ref="B24:B25"/>
    <mergeCell ref="D26:Z26"/>
    <mergeCell ref="D46:Z4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4"/>
  <sheetViews>
    <sheetView workbookViewId="0"/>
  </sheetViews>
  <sheetFormatPr defaultColWidth="12.6640625" defaultRowHeight="15" customHeight="1"/>
  <cols>
    <col min="1" max="1" width="3.5" customWidth="1"/>
    <col min="2" max="2" width="6.6640625" customWidth="1"/>
    <col min="3" max="3" width="14.1640625" customWidth="1"/>
    <col min="4" max="28" width="14.5" customWidth="1"/>
  </cols>
  <sheetData>
    <row r="1" spans="1:4" ht="15.75" customHeight="1">
      <c r="A1" s="5"/>
      <c r="B1" s="10" t="s">
        <v>14</v>
      </c>
      <c r="C1" s="10" t="s">
        <v>55</v>
      </c>
      <c r="D1" s="10" t="s">
        <v>56</v>
      </c>
    </row>
    <row r="2" spans="1:4" ht="15.75" customHeight="1">
      <c r="A2" s="50" t="s">
        <v>19</v>
      </c>
      <c r="B2" s="4">
        <v>1</v>
      </c>
      <c r="C2" s="4">
        <f>AVERAGE('fig 2i'!D3:F3)</f>
        <v>109.62797550894101</v>
      </c>
      <c r="D2" s="4">
        <f>AVERAGE('fig 2i'!X3:Z3)</f>
        <v>76.466297981643251</v>
      </c>
    </row>
    <row r="3" spans="1:4" ht="15.75" customHeight="1">
      <c r="A3" s="39"/>
      <c r="B3" s="4">
        <v>2</v>
      </c>
      <c r="C3" s="4">
        <f>AVERAGE('fig 2i'!D4:F4)</f>
        <v>109.87028586292099</v>
      </c>
      <c r="D3" s="4">
        <f>AVERAGE('fig 2i'!X4:Z4)</f>
        <v>91.688952354848141</v>
      </c>
    </row>
    <row r="4" spans="1:4" ht="15.75" customHeight="1">
      <c r="A4" s="39"/>
      <c r="B4" s="4">
        <v>3</v>
      </c>
      <c r="C4" s="4">
        <f>AVERAGE('fig 2i'!D5:F5)</f>
        <v>99.860357545400532</v>
      </c>
      <c r="D4" s="4">
        <f>AVERAGE('fig 2i'!X5:Z5)</f>
        <v>88.224637681159436</v>
      </c>
    </row>
    <row r="5" spans="1:4" ht="15.75" customHeight="1">
      <c r="A5" s="39"/>
      <c r="B5" s="4">
        <v>4</v>
      </c>
      <c r="C5" s="4">
        <f>AVERAGE('fig 2i'!D6:F6)</f>
        <v>81.531802623128826</v>
      </c>
      <c r="D5" s="4">
        <f>AVERAGE('fig 2i'!X6:Z6)</f>
        <v>67.755917382783068</v>
      </c>
    </row>
    <row r="6" spans="1:4" ht="15.75" customHeight="1">
      <c r="A6" s="39"/>
      <c r="B6" s="4">
        <v>5</v>
      </c>
      <c r="C6" s="4">
        <f>AVERAGE('fig 2i'!D7:F7)</f>
        <v>103.958092884115</v>
      </c>
      <c r="D6" s="4">
        <f>AVERAGE('fig 2i'!X7:Z7)</f>
        <v>115.06496764307566</v>
      </c>
    </row>
    <row r="7" spans="1:4" ht="15.75" customHeight="1">
      <c r="A7" s="39"/>
      <c r="B7" s="4">
        <v>6</v>
      </c>
      <c r="C7" s="4">
        <f>AVERAGE('fig 2i'!D8:F8)</f>
        <v>104.40638266725233</v>
      </c>
      <c r="D7" s="4">
        <f>AVERAGE('fig 2i'!X8:Z8)</f>
        <v>88.590680676107766</v>
      </c>
    </row>
    <row r="8" spans="1:4" ht="15.75" customHeight="1">
      <c r="A8" s="39"/>
      <c r="B8" s="4">
        <v>7</v>
      </c>
      <c r="C8" s="4">
        <f>AVERAGE('fig 2i'!D9:F9)</f>
        <v>94.391814670202052</v>
      </c>
      <c r="D8" s="4">
        <f>AVERAGE('fig 2i'!X9:Z9)</f>
        <v>97.858570656698177</v>
      </c>
    </row>
    <row r="9" spans="1:4" ht="15.75" customHeight="1">
      <c r="A9" s="39"/>
      <c r="B9" s="4">
        <v>8</v>
      </c>
      <c r="C9" s="4">
        <f>AVERAGE('fig 2i'!D10:F10)</f>
        <v>83.734276729559767</v>
      </c>
      <c r="D9" s="4">
        <f>AVERAGE('fig 2i'!X10:Z10)</f>
        <v>63.462257138727729</v>
      </c>
    </row>
    <row r="10" spans="1:4" ht="15.75" customHeight="1">
      <c r="A10" s="39"/>
      <c r="B10" s="4">
        <v>9</v>
      </c>
      <c r="C10" s="4">
        <f>AVERAGE('fig 2i'!D11:F11)</f>
        <v>75.142857142857167</v>
      </c>
      <c r="D10" s="4">
        <f>AVERAGE('fig 2i'!X11:Z11)</f>
        <v>92.344945737775376</v>
      </c>
    </row>
    <row r="11" spans="1:4" ht="15.75" customHeight="1">
      <c r="A11" s="39"/>
      <c r="B11" s="4">
        <v>10</v>
      </c>
      <c r="C11" s="4">
        <f>AVERAGE('fig 2i'!D12:F12)</f>
        <v>90.408019183489955</v>
      </c>
      <c r="D11" s="4">
        <f>AVERAGE('fig 2i'!X12:Z12)</f>
        <v>90.100839654643167</v>
      </c>
    </row>
    <row r="12" spans="1:4" ht="15.75" customHeight="1">
      <c r="B12" s="4"/>
      <c r="C12" s="4"/>
      <c r="D12" s="4"/>
    </row>
    <row r="13" spans="1:4" ht="15.75" customHeight="1">
      <c r="A13" s="50" t="s">
        <v>18</v>
      </c>
      <c r="B13" s="4">
        <v>1</v>
      </c>
      <c r="C13" s="4">
        <f>AVERAGE('fig 2i'!D14:F14)</f>
        <v>108.80246456858167</v>
      </c>
      <c r="D13" s="4">
        <f>AVERAGE('fig 2i'!X14:Z14)</f>
        <v>72.054299338563325</v>
      </c>
    </row>
    <row r="14" spans="1:4" ht="15.75" customHeight="1">
      <c r="A14" s="39"/>
      <c r="B14" s="4">
        <v>2</v>
      </c>
      <c r="C14" s="4">
        <f>AVERAGE('fig 2i'!D15:F15)</f>
        <v>103.11934643833882</v>
      </c>
      <c r="D14" s="4">
        <f>AVERAGE('fig 2i'!X15:Z15)</f>
        <v>51.184459662720535</v>
      </c>
    </row>
    <row r="15" spans="1:4" ht="15.75" customHeight="1">
      <c r="A15" s="39"/>
      <c r="B15" s="4">
        <v>3</v>
      </c>
      <c r="C15" s="4">
        <f>AVERAGE('fig 2i'!D16:F16)</f>
        <v>68.339002286032738</v>
      </c>
      <c r="D15" s="4">
        <f>AVERAGE('fig 2i'!X16:Z16)</f>
        <v>56.244562005555032</v>
      </c>
    </row>
    <row r="16" spans="1:4" ht="15.75" customHeight="1">
      <c r="A16" s="39"/>
      <c r="B16" s="4">
        <v>4</v>
      </c>
      <c r="C16" s="4">
        <f>AVERAGE('fig 2i'!D17:F17)</f>
        <v>104.33620428228284</v>
      </c>
      <c r="D16" s="4">
        <f>AVERAGE('fig 2i'!X17:Z17)</f>
        <v>50.850739818388369</v>
      </c>
    </row>
    <row r="17" spans="1:4" ht="15.75" customHeight="1">
      <c r="A17" s="39"/>
      <c r="B17" s="4">
        <v>5</v>
      </c>
      <c r="C17" s="4">
        <f>AVERAGE('fig 2i'!D18:F18)</f>
        <v>62.194444444444464</v>
      </c>
      <c r="D17" s="4">
        <f>AVERAGE('fig 2i'!X18:Z18)</f>
        <v>57.854554865424454</v>
      </c>
    </row>
    <row r="18" spans="1:4" ht="15.75" customHeight="1">
      <c r="A18" s="39"/>
      <c r="B18" s="4">
        <v>6</v>
      </c>
      <c r="C18" s="4">
        <f>AVERAGE('fig 2i'!D19:F19)</f>
        <v>95.032547893264677</v>
      </c>
      <c r="D18" s="4">
        <f>AVERAGE('fig 2i'!X19:Z19)</f>
        <v>105.46751651724928</v>
      </c>
    </row>
    <row r="19" spans="1:4" ht="15.75" customHeight="1">
      <c r="A19" s="39"/>
      <c r="B19" s="4">
        <v>7</v>
      </c>
      <c r="C19" s="4">
        <f>AVERAGE('fig 2i'!D20:F20)</f>
        <v>99.202166593471077</v>
      </c>
      <c r="D19" s="4">
        <f>AVERAGE('fig 2i'!X20:Z20)</f>
        <v>77.04431247144818</v>
      </c>
    </row>
    <row r="20" spans="1:4" ht="15.75" customHeight="1">
      <c r="A20" s="48" t="s">
        <v>11</v>
      </c>
      <c r="B20" s="39"/>
      <c r="C20" s="39"/>
      <c r="D20" s="39"/>
    </row>
    <row r="21" spans="1:4" ht="15.75" customHeight="1">
      <c r="A21" s="52" t="s">
        <v>53</v>
      </c>
      <c r="B21" s="5" t="s">
        <v>12</v>
      </c>
      <c r="C21" s="4">
        <f t="shared" ref="C21:D21" si="0">ROUND(AVERAGE(C13:C19),2)</f>
        <v>91.58</v>
      </c>
      <c r="D21" s="4">
        <f t="shared" si="0"/>
        <v>67.239999999999995</v>
      </c>
    </row>
    <row r="22" spans="1:4" ht="15.75" customHeight="1">
      <c r="A22" s="52"/>
      <c r="B22" s="4" t="s">
        <v>52</v>
      </c>
      <c r="C22" s="4">
        <f t="shared" ref="C22:D22" si="1">ROUND(STDEV(C14:C20)/SQRT(7),2)</f>
        <v>7.01</v>
      </c>
      <c r="D22" s="4">
        <f t="shared" si="1"/>
        <v>8.09</v>
      </c>
    </row>
    <row r="23" spans="1:4" ht="15.75" customHeight="1">
      <c r="A23" s="52"/>
      <c r="B23" s="4" t="s">
        <v>60</v>
      </c>
      <c r="C23" s="4">
        <f>TTEST(C13:C19,D13:D19,2,1)</f>
        <v>3.7799595674740998E-2</v>
      </c>
      <c r="D23" s="4"/>
    </row>
    <row r="24" spans="1:4" ht="15.75" customHeight="1">
      <c r="A24" s="52" t="s">
        <v>19</v>
      </c>
      <c r="B24" s="4" t="s">
        <v>12</v>
      </c>
      <c r="C24" s="4">
        <f t="shared" ref="C24:D24" si="2">ROUND(AVERAGE(C2:C11),2)</f>
        <v>95.29</v>
      </c>
      <c r="D24" s="4">
        <f t="shared" si="2"/>
        <v>87.16</v>
      </c>
    </row>
    <row r="25" spans="1:4" ht="15.75" customHeight="1">
      <c r="A25" s="52"/>
      <c r="B25" s="4" t="s">
        <v>52</v>
      </c>
      <c r="C25" s="4">
        <f t="shared" ref="C25:D25" si="3">ROUND(STDEV(C2:C11)/SQRT(10),2)</f>
        <v>3.87</v>
      </c>
      <c r="D25" s="4">
        <f t="shared" si="3"/>
        <v>4.72</v>
      </c>
    </row>
    <row r="26" spans="1:4" ht="15.75" customHeight="1">
      <c r="A26" s="52"/>
      <c r="B26" s="4" t="s">
        <v>60</v>
      </c>
      <c r="C26" s="4">
        <f>TTEST(C2:C11,D2:D11,2,1)</f>
        <v>0.13308668177482619</v>
      </c>
      <c r="D26" s="4"/>
    </row>
    <row r="27" spans="1:4" ht="15.75" customHeight="1">
      <c r="B27" s="10"/>
      <c r="C27" s="4"/>
      <c r="D27" s="4"/>
    </row>
    <row r="28" spans="1:4" ht="15.75" customHeight="1">
      <c r="A28" s="22"/>
      <c r="B28" s="4"/>
      <c r="C28" s="4"/>
      <c r="D28" s="4"/>
    </row>
    <row r="29" spans="1:4" ht="15.75" customHeight="1">
      <c r="A29" s="22"/>
      <c r="B29" s="4"/>
      <c r="C29" s="4"/>
      <c r="D29" s="4"/>
    </row>
    <row r="30" spans="1:4" ht="15.75" customHeight="1">
      <c r="A30" s="22"/>
      <c r="B30" s="4"/>
      <c r="C30" s="4"/>
      <c r="D30" s="4"/>
    </row>
    <row r="31" spans="1:4" ht="15.75" customHeight="1">
      <c r="A31" s="22"/>
      <c r="B31" s="4"/>
      <c r="C31" s="4"/>
      <c r="D31" s="4"/>
    </row>
    <row r="32" spans="1:4" ht="15.75" customHeight="1">
      <c r="A32" s="22"/>
      <c r="B32" s="4"/>
      <c r="C32" s="4"/>
      <c r="D32" s="4"/>
    </row>
    <row r="33" spans="1:4" ht="15.75" customHeight="1">
      <c r="A33" s="22"/>
      <c r="B33" s="4"/>
      <c r="C33" s="4"/>
      <c r="D33" s="4"/>
    </row>
    <row r="34" spans="1:4" ht="15.75" customHeight="1">
      <c r="A34" s="22"/>
      <c r="B34" s="4"/>
      <c r="C34" s="4"/>
      <c r="D34" s="4"/>
    </row>
    <row r="35" spans="1:4" ht="15.75" customHeight="1">
      <c r="A35" s="22"/>
      <c r="B35" s="4"/>
      <c r="C35" s="4"/>
      <c r="D35" s="4"/>
    </row>
    <row r="36" spans="1:4" ht="15.75" customHeight="1">
      <c r="A36" s="22"/>
      <c r="B36" s="4"/>
      <c r="C36" s="4"/>
      <c r="D36" s="4"/>
    </row>
    <row r="37" spans="1:4" ht="15.75" customHeight="1">
      <c r="A37" s="22"/>
      <c r="B37" s="4"/>
      <c r="C37" s="4"/>
      <c r="D37" s="4"/>
    </row>
    <row r="38" spans="1:4" ht="15.75" customHeight="1">
      <c r="B38" s="4"/>
      <c r="C38" s="4"/>
      <c r="D38" s="4"/>
    </row>
    <row r="39" spans="1:4" ht="15.75" customHeight="1">
      <c r="A39" s="22"/>
      <c r="B39" s="4"/>
      <c r="C39" s="4"/>
      <c r="D39" s="4"/>
    </row>
    <row r="40" spans="1:4" ht="15.75" customHeight="1">
      <c r="A40" s="22"/>
      <c r="B40" s="4"/>
      <c r="C40" s="4"/>
      <c r="D40" s="4"/>
    </row>
    <row r="41" spans="1:4" ht="15.75" customHeight="1">
      <c r="A41" s="22"/>
      <c r="B41" s="4"/>
      <c r="C41" s="4"/>
      <c r="D41" s="4"/>
    </row>
    <row r="42" spans="1:4" ht="15.75" customHeight="1">
      <c r="A42" s="22"/>
      <c r="B42" s="4"/>
      <c r="C42" s="4"/>
      <c r="D42" s="4"/>
    </row>
    <row r="43" spans="1:4" ht="15.75" customHeight="1">
      <c r="A43" s="22"/>
      <c r="B43" s="4"/>
      <c r="C43" s="4"/>
      <c r="D43" s="4"/>
    </row>
    <row r="44" spans="1:4" ht="15.75" customHeight="1">
      <c r="A44" s="22"/>
      <c r="B44" s="4"/>
      <c r="C44" s="4"/>
      <c r="D44" s="4"/>
    </row>
    <row r="45" spans="1:4" ht="15.75" customHeight="1">
      <c r="A45" s="22"/>
      <c r="B45" s="4"/>
      <c r="C45" s="4"/>
      <c r="D45" s="4"/>
    </row>
    <row r="46" spans="1:4" ht="15.75" customHeight="1">
      <c r="B46" s="4"/>
      <c r="C46" s="4"/>
      <c r="D46" s="4"/>
    </row>
    <row r="47" spans="1:4" ht="15.75" customHeight="1">
      <c r="A47" s="52"/>
      <c r="C47" s="4"/>
      <c r="D47" s="4"/>
    </row>
    <row r="48" spans="1:4" ht="15.75" customHeight="1">
      <c r="A48" s="39"/>
      <c r="B48" s="4"/>
      <c r="C48" s="4"/>
      <c r="D48" s="4"/>
    </row>
    <row r="49" spans="1:4" ht="15.75" customHeight="1">
      <c r="A49" s="50"/>
      <c r="B49" s="4"/>
      <c r="C49" s="4"/>
      <c r="D49" s="4"/>
    </row>
    <row r="50" spans="1:4" ht="15.75" customHeight="1">
      <c r="A50" s="39"/>
      <c r="B50" s="4"/>
      <c r="C50" s="4"/>
      <c r="D50" s="4"/>
    </row>
    <row r="51" spans="1:4" ht="15.75" customHeight="1">
      <c r="B51" s="4"/>
      <c r="C51" s="4"/>
      <c r="D51" s="4"/>
    </row>
    <row r="52" spans="1:4" ht="15.75" customHeight="1">
      <c r="B52" s="4"/>
      <c r="C52" s="4"/>
      <c r="D52" s="4"/>
    </row>
    <row r="53" spans="1:4" ht="15.75" customHeight="1">
      <c r="B53" s="4"/>
      <c r="C53" s="4"/>
      <c r="D53" s="4"/>
    </row>
    <row r="54" spans="1:4" ht="15.75" customHeight="1">
      <c r="B54" s="4"/>
      <c r="C54" s="4"/>
      <c r="D54" s="4"/>
    </row>
    <row r="55" spans="1:4" ht="15.75" customHeight="1">
      <c r="B55" s="4"/>
      <c r="C55" s="4"/>
      <c r="D55" s="4"/>
    </row>
    <row r="56" spans="1:4" ht="15.75" customHeight="1">
      <c r="B56" s="4"/>
      <c r="C56" s="4"/>
      <c r="D56" s="4"/>
    </row>
    <row r="57" spans="1:4" ht="15.75" customHeight="1">
      <c r="B57" s="4"/>
      <c r="C57" s="4"/>
      <c r="D57" s="4"/>
    </row>
    <row r="58" spans="1:4" ht="15.75" customHeight="1">
      <c r="B58" s="4"/>
      <c r="C58" s="4"/>
      <c r="D58" s="4"/>
    </row>
    <row r="59" spans="1:4" ht="15.75" customHeight="1">
      <c r="B59" s="4"/>
      <c r="C59" s="4"/>
      <c r="D59" s="4"/>
    </row>
    <row r="60" spans="1:4" ht="15.75" customHeight="1">
      <c r="B60" s="4"/>
      <c r="C60" s="4"/>
      <c r="D60" s="4"/>
    </row>
    <row r="61" spans="1:4" ht="15.75" customHeight="1">
      <c r="B61" s="4"/>
      <c r="C61" s="4"/>
      <c r="D61" s="4"/>
    </row>
    <row r="62" spans="1:4" ht="15.75" customHeight="1">
      <c r="B62" s="4"/>
      <c r="C62" s="4"/>
      <c r="D62" s="4"/>
    </row>
    <row r="63" spans="1:4" ht="15.75" customHeight="1">
      <c r="B63" s="4"/>
      <c r="C63" s="4"/>
      <c r="D63" s="4"/>
    </row>
    <row r="64" spans="1:4" ht="15.75" customHeight="1">
      <c r="B64" s="4"/>
      <c r="C64" s="4"/>
      <c r="D64" s="4"/>
    </row>
    <row r="65" spans="2:4" ht="15.75" customHeight="1">
      <c r="B65" s="4"/>
      <c r="C65" s="4"/>
      <c r="D65" s="4"/>
    </row>
    <row r="66" spans="2:4" ht="15.75" customHeight="1">
      <c r="B66" s="4"/>
      <c r="C66" s="4"/>
      <c r="D66" s="4"/>
    </row>
    <row r="67" spans="2:4" ht="15.75" customHeight="1">
      <c r="B67" s="4"/>
      <c r="C67" s="4"/>
      <c r="D67" s="4"/>
    </row>
    <row r="68" spans="2:4" ht="15.75" customHeight="1">
      <c r="B68" s="4"/>
      <c r="C68" s="4"/>
      <c r="D68" s="4"/>
    </row>
    <row r="69" spans="2:4" ht="15.75" customHeight="1">
      <c r="B69" s="4"/>
      <c r="C69" s="4"/>
      <c r="D69" s="4"/>
    </row>
    <row r="70" spans="2:4" ht="15.75" customHeight="1">
      <c r="B70" s="4"/>
      <c r="C70" s="4"/>
      <c r="D70" s="4"/>
    </row>
    <row r="71" spans="2:4" ht="15.75" customHeight="1">
      <c r="B71" s="4"/>
      <c r="C71" s="4"/>
      <c r="D71" s="4"/>
    </row>
    <row r="72" spans="2:4" ht="15.75" customHeight="1">
      <c r="B72" s="4"/>
      <c r="C72" s="4"/>
      <c r="D72" s="4"/>
    </row>
    <row r="73" spans="2:4" ht="15.75" customHeight="1">
      <c r="B73" s="4"/>
      <c r="C73" s="4"/>
      <c r="D73" s="4"/>
    </row>
    <row r="74" spans="2:4" ht="15.75" customHeight="1">
      <c r="B74" s="4"/>
      <c r="C74" s="4"/>
      <c r="D74" s="4"/>
    </row>
    <row r="75" spans="2:4" ht="15.75" customHeight="1">
      <c r="B75" s="4"/>
      <c r="C75" s="4"/>
      <c r="D75" s="4"/>
    </row>
    <row r="76" spans="2:4" ht="15.75" customHeight="1">
      <c r="B76" s="4"/>
      <c r="C76" s="4"/>
      <c r="D76" s="4"/>
    </row>
    <row r="77" spans="2:4" ht="15.75" customHeight="1">
      <c r="B77" s="4"/>
      <c r="C77" s="4"/>
      <c r="D77" s="4"/>
    </row>
    <row r="78" spans="2:4" ht="15.75" customHeight="1">
      <c r="B78" s="4"/>
      <c r="C78" s="4"/>
      <c r="D78" s="4"/>
    </row>
    <row r="79" spans="2:4" ht="15.75" customHeight="1">
      <c r="B79" s="4"/>
      <c r="C79" s="4"/>
      <c r="D79" s="4"/>
    </row>
    <row r="80" spans="2:4" ht="15.75" customHeight="1">
      <c r="B80" s="4"/>
      <c r="C80" s="4"/>
      <c r="D80" s="4"/>
    </row>
    <row r="81" spans="2:4" ht="15.75" customHeight="1">
      <c r="B81" s="4"/>
      <c r="C81" s="4"/>
      <c r="D81" s="4"/>
    </row>
    <row r="82" spans="2:4" ht="15.75" customHeight="1">
      <c r="B82" s="4"/>
      <c r="C82" s="4"/>
      <c r="D82" s="4"/>
    </row>
    <row r="83" spans="2:4" ht="15.75" customHeight="1">
      <c r="B83" s="4"/>
      <c r="C83" s="4"/>
      <c r="D83" s="4"/>
    </row>
    <row r="84" spans="2:4" ht="15.75" customHeight="1">
      <c r="B84" s="4"/>
      <c r="C84" s="4"/>
      <c r="D84" s="4"/>
    </row>
    <row r="85" spans="2:4" ht="15.75" customHeight="1">
      <c r="B85" s="4"/>
      <c r="C85" s="4"/>
      <c r="D85" s="4"/>
    </row>
    <row r="86" spans="2:4" ht="15.75" customHeight="1">
      <c r="B86" s="4"/>
      <c r="C86" s="4"/>
      <c r="D86" s="4"/>
    </row>
    <row r="87" spans="2:4" ht="15.75" customHeight="1">
      <c r="B87" s="4"/>
      <c r="C87" s="4"/>
      <c r="D87" s="4"/>
    </row>
    <row r="88" spans="2:4" ht="15.75" customHeight="1">
      <c r="B88" s="4"/>
      <c r="C88" s="4"/>
      <c r="D88" s="4"/>
    </row>
    <row r="89" spans="2:4" ht="15.75" customHeight="1">
      <c r="B89" s="4"/>
      <c r="C89" s="4"/>
      <c r="D89" s="4"/>
    </row>
    <row r="90" spans="2:4" ht="15.75" customHeight="1">
      <c r="B90" s="4"/>
      <c r="C90" s="4"/>
      <c r="D90" s="4"/>
    </row>
    <row r="91" spans="2:4" ht="15.75" customHeight="1">
      <c r="B91" s="4"/>
      <c r="C91" s="4"/>
      <c r="D91" s="4"/>
    </row>
    <row r="92" spans="2:4" ht="15.75" customHeight="1">
      <c r="B92" s="4"/>
      <c r="C92" s="4"/>
      <c r="D92" s="4"/>
    </row>
    <row r="93" spans="2:4" ht="15.75" customHeight="1">
      <c r="B93" s="4"/>
      <c r="C93" s="4"/>
      <c r="D93" s="4"/>
    </row>
    <row r="94" spans="2:4" ht="15.75" customHeight="1">
      <c r="B94" s="4"/>
      <c r="C94" s="4"/>
      <c r="D94" s="4"/>
    </row>
    <row r="95" spans="2:4" ht="15.75" customHeight="1">
      <c r="B95" s="4"/>
      <c r="C95" s="4"/>
      <c r="D95" s="4"/>
    </row>
    <row r="96" spans="2:4" ht="15.75" customHeight="1">
      <c r="B96" s="4"/>
      <c r="C96" s="4"/>
      <c r="D96" s="4"/>
    </row>
    <row r="97" spans="2:4" ht="15.75" customHeight="1">
      <c r="B97" s="4"/>
      <c r="C97" s="4"/>
      <c r="D97" s="4"/>
    </row>
    <row r="98" spans="2:4" ht="15.75" customHeight="1">
      <c r="B98" s="4"/>
      <c r="C98" s="4"/>
      <c r="D98" s="4"/>
    </row>
    <row r="99" spans="2:4" ht="15.75" customHeight="1">
      <c r="B99" s="4"/>
      <c r="C99" s="4"/>
      <c r="D99" s="4"/>
    </row>
    <row r="100" spans="2:4" ht="15.75" customHeight="1">
      <c r="B100" s="4"/>
      <c r="C100" s="4"/>
      <c r="D100" s="4"/>
    </row>
    <row r="101" spans="2:4" ht="15.75" customHeight="1">
      <c r="B101" s="4"/>
      <c r="C101" s="4"/>
      <c r="D101" s="4"/>
    </row>
    <row r="102" spans="2:4" ht="15.75" customHeight="1">
      <c r="B102" s="4"/>
      <c r="C102" s="4"/>
      <c r="D102" s="4"/>
    </row>
    <row r="103" spans="2:4" ht="15.75" customHeight="1">
      <c r="B103" s="4"/>
      <c r="C103" s="4"/>
      <c r="D103" s="4"/>
    </row>
    <row r="104" spans="2:4" ht="15.75" customHeight="1">
      <c r="B104" s="4"/>
      <c r="C104" s="4"/>
      <c r="D104" s="4"/>
    </row>
    <row r="105" spans="2:4" ht="15.75" customHeight="1">
      <c r="B105" s="4"/>
      <c r="C105" s="4"/>
      <c r="D105" s="4"/>
    </row>
    <row r="106" spans="2:4" ht="15.75" customHeight="1">
      <c r="B106" s="4"/>
      <c r="C106" s="4"/>
      <c r="D106" s="4"/>
    </row>
    <row r="107" spans="2:4" ht="15.75" customHeight="1">
      <c r="B107" s="4"/>
      <c r="C107" s="4"/>
      <c r="D107" s="4"/>
    </row>
    <row r="108" spans="2:4" ht="15.75" customHeight="1">
      <c r="B108" s="4"/>
      <c r="C108" s="4"/>
      <c r="D108" s="4"/>
    </row>
    <row r="109" spans="2:4" ht="15.75" customHeight="1">
      <c r="B109" s="4"/>
      <c r="C109" s="4"/>
      <c r="D109" s="4"/>
    </row>
    <row r="110" spans="2:4" ht="15.75" customHeight="1">
      <c r="B110" s="4"/>
      <c r="C110" s="4"/>
      <c r="D110" s="4"/>
    </row>
    <row r="111" spans="2:4" ht="15.75" customHeight="1">
      <c r="B111" s="4"/>
      <c r="C111" s="4"/>
      <c r="D111" s="4"/>
    </row>
    <row r="112" spans="2:4" ht="15.75" customHeight="1">
      <c r="B112" s="4"/>
      <c r="C112" s="4"/>
      <c r="D112" s="4"/>
    </row>
    <row r="113" spans="2:4" ht="15.75" customHeight="1">
      <c r="B113" s="4"/>
      <c r="C113" s="4"/>
      <c r="D113" s="4"/>
    </row>
    <row r="114" spans="2:4" ht="15.75" customHeight="1">
      <c r="B114" s="4"/>
      <c r="C114" s="4"/>
      <c r="D114" s="4"/>
    </row>
    <row r="115" spans="2:4" ht="15.75" customHeight="1">
      <c r="B115" s="4"/>
      <c r="C115" s="4"/>
      <c r="D115" s="4"/>
    </row>
    <row r="116" spans="2:4" ht="15.75" customHeight="1">
      <c r="B116" s="4"/>
      <c r="C116" s="4"/>
      <c r="D116" s="4"/>
    </row>
    <row r="117" spans="2:4" ht="15.75" customHeight="1">
      <c r="B117" s="4"/>
      <c r="C117" s="4"/>
      <c r="D117" s="4"/>
    </row>
    <row r="118" spans="2:4" ht="15.75" customHeight="1">
      <c r="B118" s="4"/>
      <c r="C118" s="4"/>
      <c r="D118" s="4"/>
    </row>
    <row r="119" spans="2:4" ht="15.75" customHeight="1">
      <c r="B119" s="4"/>
      <c r="C119" s="4"/>
      <c r="D119" s="4"/>
    </row>
    <row r="120" spans="2:4" ht="15.75" customHeight="1">
      <c r="B120" s="4"/>
      <c r="C120" s="4"/>
      <c r="D120" s="4"/>
    </row>
    <row r="121" spans="2:4" ht="15.75" customHeight="1">
      <c r="B121" s="4"/>
      <c r="C121" s="4"/>
      <c r="D121" s="4"/>
    </row>
    <row r="122" spans="2:4" ht="15.75" customHeight="1">
      <c r="B122" s="4"/>
      <c r="C122" s="4"/>
      <c r="D122" s="4"/>
    </row>
    <row r="123" spans="2:4" ht="15.75" customHeight="1">
      <c r="B123" s="4"/>
      <c r="C123" s="4"/>
      <c r="D123" s="4"/>
    </row>
    <row r="124" spans="2:4" ht="15.75" customHeight="1">
      <c r="B124" s="4"/>
      <c r="C124" s="4"/>
      <c r="D124" s="4"/>
    </row>
    <row r="125" spans="2:4" ht="15.75" customHeight="1">
      <c r="B125" s="4"/>
      <c r="C125" s="4"/>
      <c r="D125" s="4"/>
    </row>
    <row r="126" spans="2:4" ht="15.75" customHeight="1">
      <c r="B126" s="4"/>
      <c r="C126" s="4"/>
      <c r="D126" s="4"/>
    </row>
    <row r="127" spans="2:4" ht="15.75" customHeight="1">
      <c r="B127" s="4"/>
      <c r="C127" s="4"/>
      <c r="D127" s="4"/>
    </row>
    <row r="128" spans="2:4" ht="15.75" customHeight="1">
      <c r="B128" s="4"/>
      <c r="C128" s="4"/>
      <c r="D128" s="4"/>
    </row>
    <row r="129" spans="2:4" ht="15.75" customHeight="1">
      <c r="B129" s="4"/>
      <c r="C129" s="4"/>
      <c r="D129" s="4"/>
    </row>
    <row r="130" spans="2:4" ht="15.75" customHeight="1">
      <c r="B130" s="4"/>
      <c r="C130" s="4"/>
      <c r="D130" s="4"/>
    </row>
    <row r="131" spans="2:4" ht="15.75" customHeight="1">
      <c r="B131" s="4"/>
      <c r="C131" s="4"/>
      <c r="D131" s="4"/>
    </row>
    <row r="132" spans="2:4" ht="15.75" customHeight="1">
      <c r="B132" s="4"/>
      <c r="C132" s="4"/>
      <c r="D132" s="4"/>
    </row>
    <row r="133" spans="2:4" ht="15.75" customHeight="1">
      <c r="B133" s="4"/>
      <c r="C133" s="4"/>
      <c r="D133" s="4"/>
    </row>
    <row r="134" spans="2:4" ht="15.75" customHeight="1">
      <c r="B134" s="4"/>
      <c r="C134" s="4"/>
      <c r="D134" s="4"/>
    </row>
    <row r="135" spans="2:4" ht="15.75" customHeight="1">
      <c r="B135" s="4"/>
      <c r="C135" s="4"/>
      <c r="D135" s="4"/>
    </row>
    <row r="136" spans="2:4" ht="15.75" customHeight="1">
      <c r="B136" s="4"/>
      <c r="C136" s="4"/>
      <c r="D136" s="4"/>
    </row>
    <row r="137" spans="2:4" ht="15.75" customHeight="1">
      <c r="B137" s="4"/>
      <c r="C137" s="4"/>
      <c r="D137" s="4"/>
    </row>
    <row r="138" spans="2:4" ht="15.75" customHeight="1">
      <c r="B138" s="4"/>
      <c r="C138" s="4"/>
      <c r="D138" s="4"/>
    </row>
    <row r="139" spans="2:4" ht="15.75" customHeight="1">
      <c r="B139" s="4"/>
      <c r="C139" s="4"/>
      <c r="D139" s="4"/>
    </row>
    <row r="140" spans="2:4" ht="15.75" customHeight="1">
      <c r="B140" s="4"/>
      <c r="C140" s="4"/>
      <c r="D140" s="4"/>
    </row>
    <row r="141" spans="2:4" ht="15.75" customHeight="1">
      <c r="B141" s="4"/>
      <c r="C141" s="4"/>
      <c r="D141" s="4"/>
    </row>
    <row r="142" spans="2:4" ht="15.75" customHeight="1">
      <c r="B142" s="4"/>
      <c r="C142" s="4"/>
      <c r="D142" s="4"/>
    </row>
    <row r="143" spans="2:4" ht="15.75" customHeight="1">
      <c r="B143" s="4"/>
      <c r="C143" s="4"/>
      <c r="D143" s="4"/>
    </row>
    <row r="144" spans="2:4" ht="15.75" customHeight="1">
      <c r="B144" s="4"/>
      <c r="C144" s="4"/>
      <c r="D144" s="4"/>
    </row>
    <row r="145" spans="2:4" ht="15.75" customHeight="1">
      <c r="B145" s="4"/>
      <c r="C145" s="4"/>
      <c r="D145" s="4"/>
    </row>
    <row r="146" spans="2:4" ht="15.75" customHeight="1">
      <c r="B146" s="4"/>
      <c r="C146" s="4"/>
      <c r="D146" s="4"/>
    </row>
    <row r="147" spans="2:4" ht="15.75" customHeight="1">
      <c r="B147" s="4"/>
      <c r="C147" s="4"/>
      <c r="D147" s="4"/>
    </row>
    <row r="148" spans="2:4" ht="15.75" customHeight="1">
      <c r="B148" s="4"/>
      <c r="C148" s="4"/>
      <c r="D148" s="4"/>
    </row>
    <row r="149" spans="2:4" ht="15.75" customHeight="1">
      <c r="B149" s="4"/>
      <c r="C149" s="4"/>
      <c r="D149" s="4"/>
    </row>
    <row r="150" spans="2:4" ht="15.75" customHeight="1">
      <c r="B150" s="4"/>
      <c r="C150" s="4"/>
      <c r="D150" s="4"/>
    </row>
    <row r="151" spans="2:4" ht="15.75" customHeight="1">
      <c r="B151" s="4"/>
      <c r="C151" s="4"/>
      <c r="D151" s="4"/>
    </row>
    <row r="152" spans="2:4" ht="15.75" customHeight="1">
      <c r="B152" s="4"/>
      <c r="C152" s="4"/>
      <c r="D152" s="4"/>
    </row>
    <row r="153" spans="2:4" ht="15.75" customHeight="1">
      <c r="B153" s="4"/>
      <c r="C153" s="4"/>
      <c r="D153" s="4"/>
    </row>
    <row r="154" spans="2:4" ht="15.75" customHeight="1">
      <c r="B154" s="4"/>
      <c r="C154" s="4"/>
      <c r="D154" s="4"/>
    </row>
    <row r="155" spans="2:4" ht="15.75" customHeight="1">
      <c r="B155" s="4"/>
      <c r="C155" s="4"/>
      <c r="D155" s="4"/>
    </row>
    <row r="156" spans="2:4" ht="15.75" customHeight="1">
      <c r="B156" s="4"/>
      <c r="C156" s="4"/>
      <c r="D156" s="4"/>
    </row>
    <row r="157" spans="2:4" ht="15.75" customHeight="1">
      <c r="B157" s="4"/>
      <c r="C157" s="4"/>
      <c r="D157" s="4"/>
    </row>
    <row r="158" spans="2:4" ht="15.75" customHeight="1">
      <c r="B158" s="4"/>
      <c r="C158" s="4"/>
      <c r="D158" s="4"/>
    </row>
    <row r="159" spans="2:4" ht="15.75" customHeight="1">
      <c r="B159" s="4"/>
      <c r="C159" s="4"/>
      <c r="D159" s="4"/>
    </row>
    <row r="160" spans="2:4" ht="15.75" customHeight="1">
      <c r="B160" s="4"/>
      <c r="C160" s="4"/>
      <c r="D160" s="4"/>
    </row>
    <row r="161" spans="2:4" ht="15.75" customHeight="1">
      <c r="B161" s="4"/>
      <c r="C161" s="4"/>
      <c r="D161" s="4"/>
    </row>
    <row r="162" spans="2:4" ht="15.75" customHeight="1">
      <c r="B162" s="4"/>
      <c r="C162" s="4"/>
      <c r="D162" s="4"/>
    </row>
    <row r="163" spans="2:4" ht="15.75" customHeight="1">
      <c r="B163" s="4"/>
      <c r="C163" s="4"/>
      <c r="D163" s="4"/>
    </row>
    <row r="164" spans="2:4" ht="15.75" customHeight="1">
      <c r="B164" s="4"/>
      <c r="C164" s="4"/>
      <c r="D164" s="4"/>
    </row>
    <row r="165" spans="2:4" ht="15.75" customHeight="1">
      <c r="B165" s="4"/>
      <c r="C165" s="4"/>
      <c r="D165" s="4"/>
    </row>
    <row r="166" spans="2:4" ht="15.75" customHeight="1">
      <c r="B166" s="4"/>
      <c r="C166" s="4"/>
      <c r="D166" s="4"/>
    </row>
    <row r="167" spans="2:4" ht="15.75" customHeight="1">
      <c r="B167" s="4"/>
      <c r="C167" s="4"/>
      <c r="D167" s="4"/>
    </row>
    <row r="168" spans="2:4" ht="15.75" customHeight="1">
      <c r="B168" s="4"/>
      <c r="C168" s="4"/>
      <c r="D168" s="4"/>
    </row>
    <row r="169" spans="2:4" ht="15.75" customHeight="1">
      <c r="B169" s="4"/>
      <c r="C169" s="4"/>
      <c r="D169" s="4"/>
    </row>
    <row r="170" spans="2:4" ht="15.75" customHeight="1">
      <c r="B170" s="4"/>
      <c r="C170" s="4"/>
      <c r="D170" s="4"/>
    </row>
    <row r="171" spans="2:4" ht="15.75" customHeight="1">
      <c r="B171" s="4"/>
      <c r="C171" s="4"/>
      <c r="D171" s="4"/>
    </row>
    <row r="172" spans="2:4" ht="15.75" customHeight="1">
      <c r="B172" s="4"/>
      <c r="C172" s="4"/>
      <c r="D172" s="4"/>
    </row>
    <row r="173" spans="2:4" ht="15.75" customHeight="1">
      <c r="B173" s="4"/>
      <c r="C173" s="4"/>
      <c r="D173" s="4"/>
    </row>
    <row r="174" spans="2:4" ht="15.75" customHeight="1">
      <c r="B174" s="4"/>
      <c r="C174" s="4"/>
      <c r="D174" s="4"/>
    </row>
    <row r="175" spans="2:4" ht="15.75" customHeight="1">
      <c r="B175" s="4"/>
      <c r="C175" s="4"/>
      <c r="D175" s="4"/>
    </row>
    <row r="176" spans="2:4" ht="15.75" customHeight="1">
      <c r="B176" s="4"/>
      <c r="C176" s="4"/>
      <c r="D176" s="4"/>
    </row>
    <row r="177" spans="2:4" ht="15.75" customHeight="1">
      <c r="B177" s="4"/>
      <c r="C177" s="4"/>
      <c r="D177" s="4"/>
    </row>
    <row r="178" spans="2:4" ht="15.75" customHeight="1">
      <c r="B178" s="4"/>
      <c r="C178" s="4"/>
      <c r="D178" s="4"/>
    </row>
    <row r="179" spans="2:4" ht="15.75" customHeight="1">
      <c r="B179" s="4"/>
      <c r="C179" s="4"/>
      <c r="D179" s="4"/>
    </row>
    <row r="180" spans="2:4" ht="15.75" customHeight="1">
      <c r="B180" s="4"/>
      <c r="C180" s="4"/>
      <c r="D180" s="4"/>
    </row>
    <row r="181" spans="2:4" ht="15.75" customHeight="1">
      <c r="B181" s="4"/>
      <c r="C181" s="4"/>
      <c r="D181" s="4"/>
    </row>
    <row r="182" spans="2:4" ht="15.75" customHeight="1">
      <c r="B182" s="4"/>
      <c r="C182" s="4"/>
      <c r="D182" s="4"/>
    </row>
    <row r="183" spans="2:4" ht="15.75" customHeight="1">
      <c r="B183" s="4"/>
      <c r="C183" s="4"/>
      <c r="D183" s="4"/>
    </row>
    <row r="184" spans="2:4" ht="15.75" customHeight="1">
      <c r="B184" s="4"/>
      <c r="C184" s="4"/>
      <c r="D184" s="4"/>
    </row>
    <row r="185" spans="2:4" ht="15.75" customHeight="1">
      <c r="B185" s="4"/>
      <c r="C185" s="4"/>
      <c r="D185" s="4"/>
    </row>
    <row r="186" spans="2:4" ht="15.75" customHeight="1">
      <c r="B186" s="4"/>
      <c r="C186" s="4"/>
      <c r="D186" s="4"/>
    </row>
    <row r="187" spans="2:4" ht="15.75" customHeight="1">
      <c r="B187" s="4"/>
      <c r="C187" s="4"/>
      <c r="D187" s="4"/>
    </row>
    <row r="188" spans="2:4" ht="15.75" customHeight="1">
      <c r="B188" s="4"/>
      <c r="C188" s="4"/>
      <c r="D188" s="4"/>
    </row>
    <row r="189" spans="2:4" ht="15.75" customHeight="1">
      <c r="B189" s="4"/>
      <c r="C189" s="4"/>
      <c r="D189" s="4"/>
    </row>
    <row r="190" spans="2:4" ht="15.75" customHeight="1">
      <c r="B190" s="4"/>
      <c r="C190" s="4"/>
      <c r="D190" s="4"/>
    </row>
    <row r="191" spans="2:4" ht="15.75" customHeight="1">
      <c r="B191" s="4"/>
      <c r="C191" s="4"/>
      <c r="D191" s="4"/>
    </row>
    <row r="192" spans="2:4" ht="15.75" customHeight="1">
      <c r="B192" s="4"/>
      <c r="C192" s="4"/>
      <c r="D192" s="4"/>
    </row>
    <row r="193" spans="2:4" ht="15.75" customHeight="1">
      <c r="B193" s="4"/>
      <c r="C193" s="4"/>
      <c r="D193" s="4"/>
    </row>
    <row r="194" spans="2:4" ht="15.75" customHeight="1">
      <c r="B194" s="4"/>
      <c r="C194" s="4"/>
      <c r="D194" s="4"/>
    </row>
    <row r="195" spans="2:4" ht="15.75" customHeight="1">
      <c r="B195" s="4"/>
      <c r="C195" s="4"/>
      <c r="D195" s="4"/>
    </row>
    <row r="196" spans="2:4" ht="15.75" customHeight="1">
      <c r="B196" s="4"/>
      <c r="C196" s="4"/>
      <c r="D196" s="4"/>
    </row>
    <row r="197" spans="2:4" ht="15.75" customHeight="1">
      <c r="B197" s="4"/>
      <c r="C197" s="4"/>
      <c r="D197" s="4"/>
    </row>
    <row r="198" spans="2:4" ht="15.75" customHeight="1">
      <c r="B198" s="4"/>
      <c r="C198" s="4"/>
      <c r="D198" s="4"/>
    </row>
    <row r="199" spans="2:4" ht="15.75" customHeight="1">
      <c r="B199" s="4"/>
      <c r="C199" s="4"/>
      <c r="D199" s="4"/>
    </row>
    <row r="200" spans="2:4" ht="15.75" customHeight="1">
      <c r="B200" s="4"/>
      <c r="C200" s="4"/>
      <c r="D200" s="4"/>
    </row>
    <row r="201" spans="2:4" ht="15.75" customHeight="1">
      <c r="B201" s="4"/>
      <c r="C201" s="4"/>
      <c r="D201" s="4"/>
    </row>
    <row r="202" spans="2:4" ht="15.75" customHeight="1">
      <c r="B202" s="4"/>
      <c r="C202" s="4"/>
      <c r="D202" s="4"/>
    </row>
    <row r="203" spans="2:4" ht="15.75" customHeight="1">
      <c r="B203" s="4"/>
      <c r="C203" s="4"/>
      <c r="D203" s="4"/>
    </row>
    <row r="204" spans="2:4" ht="15.75" customHeight="1">
      <c r="B204" s="4"/>
      <c r="C204" s="4"/>
      <c r="D204" s="4"/>
    </row>
    <row r="205" spans="2:4" ht="15.75" customHeight="1">
      <c r="B205" s="4"/>
      <c r="C205" s="4"/>
      <c r="D205" s="4"/>
    </row>
    <row r="206" spans="2:4" ht="15.75" customHeight="1">
      <c r="B206" s="4"/>
      <c r="C206" s="4"/>
      <c r="D206" s="4"/>
    </row>
    <row r="207" spans="2:4" ht="15.75" customHeight="1">
      <c r="B207" s="4"/>
      <c r="C207" s="4"/>
      <c r="D207" s="4"/>
    </row>
    <row r="208" spans="2:4" ht="15.75" customHeight="1">
      <c r="B208" s="4"/>
      <c r="C208" s="4"/>
      <c r="D208" s="4"/>
    </row>
    <row r="209" spans="2:4" ht="15.75" customHeight="1">
      <c r="B209" s="4"/>
      <c r="C209" s="4"/>
      <c r="D209" s="4"/>
    </row>
    <row r="210" spans="2:4" ht="15.75" customHeight="1">
      <c r="B210" s="4"/>
      <c r="C210" s="4"/>
      <c r="D210" s="4"/>
    </row>
    <row r="211" spans="2:4" ht="15.75" customHeight="1">
      <c r="B211" s="4"/>
      <c r="C211" s="4"/>
      <c r="D211" s="4"/>
    </row>
    <row r="212" spans="2:4" ht="15.75" customHeight="1">
      <c r="B212" s="4"/>
      <c r="C212" s="4"/>
      <c r="D212" s="4"/>
    </row>
    <row r="213" spans="2:4" ht="15.75" customHeight="1">
      <c r="B213" s="4"/>
      <c r="C213" s="4"/>
      <c r="D213" s="4"/>
    </row>
    <row r="214" spans="2:4" ht="15.75" customHeight="1">
      <c r="B214" s="4"/>
      <c r="C214" s="4"/>
      <c r="D214" s="4"/>
    </row>
    <row r="215" spans="2:4" ht="15.75" customHeight="1">
      <c r="B215" s="4"/>
      <c r="C215" s="4"/>
      <c r="D215" s="4"/>
    </row>
    <row r="216" spans="2:4" ht="15.75" customHeight="1">
      <c r="B216" s="4"/>
      <c r="C216" s="4"/>
      <c r="D216" s="4"/>
    </row>
    <row r="217" spans="2:4" ht="15.75" customHeight="1">
      <c r="B217" s="4"/>
      <c r="C217" s="4"/>
      <c r="D217" s="4"/>
    </row>
    <row r="218" spans="2:4" ht="15.75" customHeight="1">
      <c r="B218" s="4"/>
      <c r="C218" s="4"/>
      <c r="D218" s="4"/>
    </row>
    <row r="219" spans="2:4" ht="15.75" customHeight="1">
      <c r="B219" s="4"/>
      <c r="C219" s="4"/>
      <c r="D219" s="4"/>
    </row>
    <row r="220" spans="2:4" ht="15.75" customHeight="1">
      <c r="B220" s="4"/>
      <c r="C220" s="4"/>
      <c r="D220" s="4"/>
    </row>
    <row r="221" spans="2:4" ht="15.75" customHeight="1">
      <c r="B221" s="4"/>
      <c r="C221" s="4"/>
      <c r="D221" s="4"/>
    </row>
    <row r="222" spans="2:4" ht="15.75" customHeight="1">
      <c r="B222" s="4"/>
      <c r="C222" s="4"/>
      <c r="D222" s="4"/>
    </row>
    <row r="223" spans="2:4" ht="15.75" customHeight="1">
      <c r="B223" s="4"/>
      <c r="C223" s="4"/>
      <c r="D223" s="4"/>
    </row>
    <row r="224" spans="2:4" ht="15.75" customHeight="1">
      <c r="B224" s="4"/>
      <c r="C224" s="4"/>
      <c r="D224" s="4"/>
    </row>
    <row r="225" spans="2:4" ht="15.75" customHeight="1">
      <c r="B225" s="4"/>
      <c r="C225" s="4"/>
      <c r="D225" s="4"/>
    </row>
    <row r="226" spans="2:4" ht="15.75" customHeight="1">
      <c r="B226" s="4"/>
      <c r="C226" s="4"/>
      <c r="D226" s="4"/>
    </row>
    <row r="227" spans="2:4" ht="15.75" customHeight="1">
      <c r="B227" s="4"/>
      <c r="C227" s="4"/>
      <c r="D227" s="4"/>
    </row>
    <row r="228" spans="2:4" ht="15.75" customHeight="1">
      <c r="B228" s="4"/>
      <c r="C228" s="4"/>
      <c r="D228" s="4"/>
    </row>
    <row r="229" spans="2:4" ht="15.75" customHeight="1">
      <c r="B229" s="4"/>
      <c r="C229" s="4"/>
      <c r="D229" s="4"/>
    </row>
    <row r="230" spans="2:4" ht="15.75" customHeight="1">
      <c r="B230" s="4"/>
      <c r="C230" s="4"/>
      <c r="D230" s="4"/>
    </row>
    <row r="231" spans="2:4" ht="15.75" customHeight="1">
      <c r="B231" s="4"/>
      <c r="C231" s="4"/>
      <c r="D231" s="4"/>
    </row>
    <row r="232" spans="2:4" ht="15.75" customHeight="1">
      <c r="B232" s="4"/>
      <c r="C232" s="4"/>
      <c r="D232" s="4"/>
    </row>
    <row r="233" spans="2:4" ht="15.75" customHeight="1">
      <c r="B233" s="4"/>
      <c r="C233" s="4"/>
      <c r="D233" s="4"/>
    </row>
    <row r="234" spans="2:4" ht="15.75" customHeight="1">
      <c r="B234" s="4"/>
      <c r="C234" s="4"/>
      <c r="D234" s="4"/>
    </row>
    <row r="235" spans="2:4" ht="15.75" customHeight="1">
      <c r="B235" s="4"/>
      <c r="C235" s="4"/>
      <c r="D235" s="4"/>
    </row>
    <row r="236" spans="2:4" ht="15.75" customHeight="1">
      <c r="B236" s="4"/>
      <c r="C236" s="4"/>
      <c r="D236" s="4"/>
    </row>
    <row r="237" spans="2:4" ht="15.75" customHeight="1">
      <c r="B237" s="4"/>
      <c r="C237" s="4"/>
      <c r="D237" s="4"/>
    </row>
    <row r="238" spans="2:4" ht="15.75" customHeight="1">
      <c r="B238" s="4"/>
      <c r="C238" s="4"/>
      <c r="D238" s="4"/>
    </row>
    <row r="239" spans="2:4" ht="15.75" customHeight="1">
      <c r="B239" s="4"/>
      <c r="C239" s="4"/>
      <c r="D239" s="4"/>
    </row>
    <row r="240" spans="2:4" ht="15.75" customHeight="1">
      <c r="B240" s="4"/>
      <c r="C240" s="4"/>
      <c r="D240" s="4"/>
    </row>
    <row r="241" spans="2:4" ht="15.75" customHeight="1">
      <c r="B241" s="4"/>
      <c r="C241" s="4"/>
      <c r="D241" s="4"/>
    </row>
    <row r="242" spans="2:4" ht="15.75" customHeight="1">
      <c r="B242" s="4"/>
      <c r="C242" s="4"/>
      <c r="D242" s="4"/>
    </row>
    <row r="243" spans="2:4" ht="15.75" customHeight="1">
      <c r="B243" s="4"/>
      <c r="C243" s="4"/>
      <c r="D243" s="4"/>
    </row>
    <row r="244" spans="2:4" ht="15.75" customHeight="1">
      <c r="B244" s="4"/>
      <c r="C244" s="4"/>
      <c r="D244" s="4"/>
    </row>
    <row r="245" spans="2:4" ht="15.75" customHeight="1">
      <c r="B245" s="4"/>
      <c r="C245" s="4"/>
      <c r="D245" s="4"/>
    </row>
    <row r="246" spans="2:4" ht="15.75" customHeight="1">
      <c r="B246" s="4"/>
      <c r="C246" s="4"/>
      <c r="D246" s="4"/>
    </row>
    <row r="247" spans="2:4" ht="15.75" customHeight="1">
      <c r="B247" s="4"/>
      <c r="C247" s="4"/>
      <c r="D247" s="4"/>
    </row>
    <row r="248" spans="2:4" ht="15.75" customHeight="1">
      <c r="B248" s="4"/>
      <c r="C248" s="4"/>
      <c r="D248" s="4"/>
    </row>
    <row r="249" spans="2:4" ht="15.75" customHeight="1">
      <c r="B249" s="4"/>
      <c r="C249" s="4"/>
      <c r="D249" s="4"/>
    </row>
    <row r="250" spans="2:4" ht="15.75" customHeight="1">
      <c r="B250" s="4"/>
      <c r="C250" s="4"/>
      <c r="D250" s="4"/>
    </row>
    <row r="251" spans="2:4" ht="15.75" customHeight="1">
      <c r="B251" s="4"/>
      <c r="C251" s="4"/>
      <c r="D251" s="4"/>
    </row>
    <row r="252" spans="2:4" ht="15.75" customHeight="1">
      <c r="B252" s="4"/>
      <c r="C252" s="4"/>
      <c r="D252" s="4"/>
    </row>
    <row r="253" spans="2:4" ht="15.75" customHeight="1">
      <c r="B253" s="4"/>
      <c r="C253" s="4"/>
      <c r="D253" s="4"/>
    </row>
    <row r="254" spans="2:4" ht="15.75" customHeight="1">
      <c r="B254" s="4"/>
      <c r="C254" s="4"/>
      <c r="D254" s="4"/>
    </row>
    <row r="255" spans="2:4" ht="15.75" customHeight="1">
      <c r="B255" s="4"/>
      <c r="C255" s="4"/>
      <c r="D255" s="4"/>
    </row>
    <row r="256" spans="2:4" ht="15.75" customHeight="1">
      <c r="B256" s="4"/>
      <c r="C256" s="4"/>
      <c r="D256" s="4"/>
    </row>
    <row r="257" spans="2:4" ht="15.75" customHeight="1">
      <c r="B257" s="4"/>
      <c r="C257" s="4"/>
      <c r="D257" s="4"/>
    </row>
    <row r="258" spans="2:4" ht="15.75" customHeight="1">
      <c r="B258" s="4"/>
      <c r="C258" s="4"/>
      <c r="D258" s="4"/>
    </row>
    <row r="259" spans="2:4" ht="15.75" customHeight="1">
      <c r="B259" s="4"/>
      <c r="C259" s="4"/>
      <c r="D259" s="4"/>
    </row>
    <row r="260" spans="2:4" ht="15.75" customHeight="1">
      <c r="B260" s="4"/>
      <c r="C260" s="4"/>
      <c r="D260" s="4"/>
    </row>
    <row r="261" spans="2:4" ht="15.75" customHeight="1">
      <c r="B261" s="4"/>
      <c r="C261" s="4"/>
      <c r="D261" s="4"/>
    </row>
    <row r="262" spans="2:4" ht="15.75" customHeight="1">
      <c r="B262" s="4"/>
      <c r="C262" s="4"/>
      <c r="D262" s="4"/>
    </row>
    <row r="263" spans="2:4" ht="15.75" customHeight="1">
      <c r="B263" s="4"/>
      <c r="C263" s="4"/>
      <c r="D263" s="4"/>
    </row>
    <row r="264" spans="2:4" ht="15.75" customHeight="1">
      <c r="B264" s="4"/>
      <c r="C264" s="4"/>
      <c r="D264" s="4"/>
    </row>
    <row r="265" spans="2:4" ht="15.75" customHeight="1">
      <c r="B265" s="4"/>
      <c r="C265" s="4"/>
      <c r="D265" s="4"/>
    </row>
    <row r="266" spans="2:4" ht="15.75" customHeight="1">
      <c r="B266" s="4"/>
      <c r="C266" s="4"/>
      <c r="D266" s="4"/>
    </row>
    <row r="267" spans="2:4" ht="15.75" customHeight="1">
      <c r="B267" s="4"/>
      <c r="C267" s="4"/>
      <c r="D267" s="4"/>
    </row>
    <row r="268" spans="2:4" ht="15.75" customHeight="1">
      <c r="B268" s="4"/>
      <c r="C268" s="4"/>
      <c r="D268" s="4"/>
    </row>
    <row r="269" spans="2:4" ht="15.75" customHeight="1">
      <c r="B269" s="4"/>
      <c r="C269" s="4"/>
      <c r="D269" s="4"/>
    </row>
    <row r="270" spans="2:4" ht="15.75" customHeight="1">
      <c r="B270" s="4"/>
      <c r="C270" s="4"/>
      <c r="D270" s="4"/>
    </row>
    <row r="271" spans="2:4" ht="15.75" customHeight="1">
      <c r="B271" s="4"/>
      <c r="C271" s="4"/>
      <c r="D271" s="4"/>
    </row>
    <row r="272" spans="2:4" ht="15.75" customHeight="1">
      <c r="B272" s="4"/>
      <c r="C272" s="4"/>
      <c r="D272" s="4"/>
    </row>
    <row r="273" spans="2:4" ht="15.75" customHeight="1">
      <c r="B273" s="4"/>
      <c r="C273" s="4"/>
      <c r="D273" s="4"/>
    </row>
    <row r="274" spans="2:4" ht="15.75" customHeight="1">
      <c r="B274" s="4"/>
      <c r="C274" s="4"/>
      <c r="D274" s="4"/>
    </row>
    <row r="275" spans="2:4" ht="15.75" customHeight="1">
      <c r="B275" s="4"/>
      <c r="C275" s="4"/>
      <c r="D275" s="4"/>
    </row>
    <row r="276" spans="2:4" ht="15.75" customHeight="1">
      <c r="B276" s="4"/>
      <c r="C276" s="4"/>
      <c r="D276" s="4"/>
    </row>
    <row r="277" spans="2:4" ht="15.75" customHeight="1">
      <c r="B277" s="4"/>
      <c r="C277" s="4"/>
      <c r="D277" s="4"/>
    </row>
    <row r="278" spans="2:4" ht="15.75" customHeight="1">
      <c r="B278" s="4"/>
      <c r="C278" s="4"/>
      <c r="D278" s="4"/>
    </row>
    <row r="279" spans="2:4" ht="15.75" customHeight="1">
      <c r="B279" s="4"/>
      <c r="C279" s="4"/>
      <c r="D279" s="4"/>
    </row>
    <row r="280" spans="2:4" ht="15.75" customHeight="1">
      <c r="B280" s="4"/>
      <c r="C280" s="4"/>
      <c r="D280" s="4"/>
    </row>
    <row r="281" spans="2:4" ht="15.75" customHeight="1">
      <c r="B281" s="4"/>
      <c r="C281" s="4"/>
      <c r="D281" s="4"/>
    </row>
    <row r="282" spans="2:4" ht="15.75" customHeight="1">
      <c r="B282" s="4"/>
      <c r="C282" s="4"/>
      <c r="D282" s="4"/>
    </row>
    <row r="283" spans="2:4" ht="15.75" customHeight="1">
      <c r="B283" s="4"/>
      <c r="C283" s="4"/>
      <c r="D283" s="4"/>
    </row>
    <row r="284" spans="2:4" ht="15.75" customHeight="1">
      <c r="B284" s="4"/>
      <c r="C284" s="4"/>
      <c r="D284" s="4"/>
    </row>
    <row r="285" spans="2:4" ht="15.75" customHeight="1">
      <c r="B285" s="4"/>
      <c r="C285" s="4"/>
      <c r="D285" s="4"/>
    </row>
    <row r="286" spans="2:4" ht="15.75" customHeight="1">
      <c r="B286" s="4"/>
      <c r="C286" s="4"/>
      <c r="D286" s="4"/>
    </row>
    <row r="287" spans="2:4" ht="15.75" customHeight="1">
      <c r="B287" s="4"/>
      <c r="C287" s="4"/>
      <c r="D287" s="4"/>
    </row>
    <row r="288" spans="2:4" ht="15.75" customHeight="1">
      <c r="B288" s="4"/>
      <c r="C288" s="4"/>
      <c r="D288" s="4"/>
    </row>
    <row r="289" spans="2:4" ht="15.75" customHeight="1">
      <c r="B289" s="4"/>
      <c r="C289" s="4"/>
      <c r="D289" s="4"/>
    </row>
    <row r="290" spans="2:4" ht="15.75" customHeight="1">
      <c r="B290" s="4"/>
      <c r="C290" s="4"/>
      <c r="D290" s="4"/>
    </row>
    <row r="291" spans="2:4" ht="15.75" customHeight="1">
      <c r="B291" s="4"/>
      <c r="C291" s="4"/>
      <c r="D291" s="4"/>
    </row>
    <row r="292" spans="2:4" ht="15.75" customHeight="1">
      <c r="B292" s="4"/>
      <c r="C292" s="4"/>
      <c r="D292" s="4"/>
    </row>
    <row r="293" spans="2:4" ht="15.75" customHeight="1">
      <c r="B293" s="4"/>
      <c r="C293" s="4"/>
      <c r="D293" s="4"/>
    </row>
    <row r="294" spans="2:4" ht="15.75" customHeight="1">
      <c r="B294" s="4"/>
      <c r="C294" s="4"/>
      <c r="D294" s="4"/>
    </row>
    <row r="295" spans="2:4" ht="15.75" customHeight="1">
      <c r="B295" s="4"/>
      <c r="C295" s="4"/>
      <c r="D295" s="4"/>
    </row>
    <row r="296" spans="2:4" ht="15.75" customHeight="1">
      <c r="B296" s="4"/>
      <c r="C296" s="4"/>
      <c r="D296" s="4"/>
    </row>
    <row r="297" spans="2:4" ht="15.75" customHeight="1">
      <c r="B297" s="4"/>
      <c r="C297" s="4"/>
      <c r="D297" s="4"/>
    </row>
    <row r="298" spans="2:4" ht="15.75" customHeight="1">
      <c r="B298" s="4"/>
      <c r="C298" s="4"/>
      <c r="D298" s="4"/>
    </row>
    <row r="299" spans="2:4" ht="15.75" customHeight="1">
      <c r="B299" s="4"/>
      <c r="C299" s="4"/>
      <c r="D299" s="4"/>
    </row>
    <row r="300" spans="2:4" ht="15.75" customHeight="1">
      <c r="B300" s="4"/>
      <c r="C300" s="4"/>
      <c r="D300" s="4"/>
    </row>
    <row r="301" spans="2:4" ht="15.75" customHeight="1">
      <c r="B301" s="4"/>
      <c r="C301" s="4"/>
      <c r="D301" s="4"/>
    </row>
    <row r="302" spans="2:4" ht="15.75" customHeight="1">
      <c r="B302" s="4"/>
      <c r="C302" s="4"/>
      <c r="D302" s="4"/>
    </row>
    <row r="303" spans="2:4" ht="15.75" customHeight="1">
      <c r="B303" s="4"/>
      <c r="C303" s="4"/>
      <c r="D303" s="4"/>
    </row>
    <row r="304" spans="2:4" ht="15.75" customHeight="1">
      <c r="B304" s="4"/>
      <c r="C304" s="4"/>
      <c r="D304" s="4"/>
    </row>
    <row r="305" spans="2:4" ht="15.75" customHeight="1">
      <c r="B305" s="4"/>
      <c r="C305" s="4"/>
      <c r="D305" s="4"/>
    </row>
    <row r="306" spans="2:4" ht="15.75" customHeight="1">
      <c r="B306" s="4"/>
      <c r="C306" s="4"/>
      <c r="D306" s="4"/>
    </row>
    <row r="307" spans="2:4" ht="15.75" customHeight="1">
      <c r="B307" s="4"/>
      <c r="C307" s="4"/>
      <c r="D307" s="4"/>
    </row>
    <row r="308" spans="2:4" ht="15.75" customHeight="1">
      <c r="B308" s="4"/>
      <c r="C308" s="4"/>
      <c r="D308" s="4"/>
    </row>
    <row r="309" spans="2:4" ht="15.75" customHeight="1">
      <c r="B309" s="4"/>
      <c r="C309" s="4"/>
      <c r="D309" s="4"/>
    </row>
    <row r="310" spans="2:4" ht="15.75" customHeight="1">
      <c r="B310" s="4"/>
      <c r="C310" s="4"/>
      <c r="D310" s="4"/>
    </row>
    <row r="311" spans="2:4" ht="15.75" customHeight="1">
      <c r="B311" s="4"/>
      <c r="C311" s="4"/>
      <c r="D311" s="4"/>
    </row>
    <row r="312" spans="2:4" ht="15.75" customHeight="1">
      <c r="B312" s="4"/>
      <c r="C312" s="4"/>
      <c r="D312" s="4"/>
    </row>
    <row r="313" spans="2:4" ht="15.75" customHeight="1">
      <c r="B313" s="4"/>
      <c r="C313" s="4"/>
      <c r="D313" s="4"/>
    </row>
    <row r="314" spans="2:4" ht="15.75" customHeight="1">
      <c r="B314" s="4"/>
      <c r="C314" s="4"/>
      <c r="D314" s="4"/>
    </row>
    <row r="315" spans="2:4" ht="15.75" customHeight="1">
      <c r="B315" s="4"/>
      <c r="C315" s="4"/>
      <c r="D315" s="4"/>
    </row>
    <row r="316" spans="2:4" ht="15.75" customHeight="1">
      <c r="B316" s="4"/>
      <c r="C316" s="4"/>
      <c r="D316" s="4"/>
    </row>
    <row r="317" spans="2:4" ht="15.75" customHeight="1">
      <c r="B317" s="4"/>
      <c r="C317" s="4"/>
      <c r="D317" s="4"/>
    </row>
    <row r="318" spans="2:4" ht="15.75" customHeight="1">
      <c r="B318" s="4"/>
      <c r="C318" s="4"/>
      <c r="D318" s="4"/>
    </row>
    <row r="319" spans="2:4" ht="15.75" customHeight="1">
      <c r="B319" s="4"/>
      <c r="C319" s="4"/>
      <c r="D319" s="4"/>
    </row>
    <row r="320" spans="2:4" ht="15.75" customHeight="1">
      <c r="B320" s="4"/>
      <c r="C320" s="4"/>
      <c r="D320" s="4"/>
    </row>
    <row r="321" spans="2:4" ht="15.75" customHeight="1">
      <c r="B321" s="4"/>
      <c r="C321" s="4"/>
      <c r="D321" s="4"/>
    </row>
    <row r="322" spans="2:4" ht="15.75" customHeight="1">
      <c r="B322" s="4"/>
      <c r="C322" s="4"/>
      <c r="D322" s="4"/>
    </row>
    <row r="323" spans="2:4" ht="15.75" customHeight="1">
      <c r="B323" s="4"/>
      <c r="C323" s="4"/>
      <c r="D323" s="4"/>
    </row>
    <row r="324" spans="2:4" ht="15.75" customHeight="1">
      <c r="B324" s="4"/>
      <c r="C324" s="4"/>
      <c r="D324" s="4"/>
    </row>
    <row r="325" spans="2:4" ht="15.75" customHeight="1">
      <c r="B325" s="4"/>
      <c r="C325" s="4"/>
      <c r="D325" s="4"/>
    </row>
    <row r="326" spans="2:4" ht="15.75" customHeight="1">
      <c r="B326" s="4"/>
      <c r="C326" s="4"/>
      <c r="D326" s="4"/>
    </row>
    <row r="327" spans="2:4" ht="15.75" customHeight="1">
      <c r="B327" s="4"/>
      <c r="C327" s="4"/>
      <c r="D327" s="4"/>
    </row>
    <row r="328" spans="2:4" ht="15.75" customHeight="1">
      <c r="B328" s="4"/>
      <c r="C328" s="4"/>
      <c r="D328" s="4"/>
    </row>
    <row r="329" spans="2:4" ht="15.75" customHeight="1">
      <c r="B329" s="4"/>
      <c r="C329" s="4"/>
      <c r="D329" s="4"/>
    </row>
    <row r="330" spans="2:4" ht="15.75" customHeight="1">
      <c r="B330" s="4"/>
      <c r="C330" s="4"/>
      <c r="D330" s="4"/>
    </row>
    <row r="331" spans="2:4" ht="15.75" customHeight="1">
      <c r="B331" s="4"/>
      <c r="C331" s="4"/>
      <c r="D331" s="4"/>
    </row>
    <row r="332" spans="2:4" ht="15.75" customHeight="1">
      <c r="B332" s="4"/>
      <c r="C332" s="4"/>
      <c r="D332" s="4"/>
    </row>
    <row r="333" spans="2:4" ht="15.75" customHeight="1">
      <c r="B333" s="4"/>
      <c r="C333" s="4"/>
      <c r="D333" s="4"/>
    </row>
    <row r="334" spans="2:4" ht="15.75" customHeight="1">
      <c r="B334" s="4"/>
      <c r="C334" s="4"/>
      <c r="D334" s="4"/>
    </row>
    <row r="335" spans="2:4" ht="15.75" customHeight="1">
      <c r="B335" s="4"/>
      <c r="C335" s="4"/>
      <c r="D335" s="4"/>
    </row>
    <row r="336" spans="2:4" ht="15.75" customHeight="1">
      <c r="B336" s="4"/>
      <c r="C336" s="4"/>
      <c r="D336" s="4"/>
    </row>
    <row r="337" spans="2:4" ht="15.75" customHeight="1">
      <c r="B337" s="4"/>
      <c r="C337" s="4"/>
      <c r="D337" s="4"/>
    </row>
    <row r="338" spans="2:4" ht="15.75" customHeight="1">
      <c r="B338" s="4"/>
      <c r="C338" s="4"/>
      <c r="D338" s="4"/>
    </row>
    <row r="339" spans="2:4" ht="15.75" customHeight="1">
      <c r="B339" s="4"/>
      <c r="C339" s="4"/>
      <c r="D339" s="4"/>
    </row>
    <row r="340" spans="2:4" ht="15.75" customHeight="1">
      <c r="B340" s="4"/>
      <c r="C340" s="4"/>
      <c r="D340" s="4"/>
    </row>
    <row r="341" spans="2:4" ht="15.75" customHeight="1">
      <c r="B341" s="4"/>
      <c r="C341" s="4"/>
      <c r="D341" s="4"/>
    </row>
    <row r="342" spans="2:4" ht="15.75" customHeight="1">
      <c r="B342" s="4"/>
      <c r="C342" s="4"/>
      <c r="D342" s="4"/>
    </row>
    <row r="343" spans="2:4" ht="15.75" customHeight="1">
      <c r="B343" s="4"/>
      <c r="C343" s="4"/>
      <c r="D343" s="4"/>
    </row>
    <row r="344" spans="2:4" ht="15.75" customHeight="1">
      <c r="B344" s="4"/>
      <c r="C344" s="4"/>
      <c r="D344" s="4"/>
    </row>
    <row r="345" spans="2:4" ht="15.75" customHeight="1">
      <c r="B345" s="4"/>
      <c r="C345" s="4"/>
      <c r="D345" s="4"/>
    </row>
    <row r="346" spans="2:4" ht="15.75" customHeight="1">
      <c r="B346" s="4"/>
      <c r="C346" s="4"/>
      <c r="D346" s="4"/>
    </row>
    <row r="347" spans="2:4" ht="15.75" customHeight="1">
      <c r="B347" s="4"/>
      <c r="C347" s="4"/>
      <c r="D347" s="4"/>
    </row>
    <row r="348" spans="2:4" ht="15.75" customHeight="1">
      <c r="B348" s="4"/>
      <c r="C348" s="4"/>
      <c r="D348" s="4"/>
    </row>
    <row r="349" spans="2:4" ht="15.75" customHeight="1">
      <c r="B349" s="4"/>
      <c r="C349" s="4"/>
      <c r="D349" s="4"/>
    </row>
    <row r="350" spans="2:4" ht="15.75" customHeight="1">
      <c r="B350" s="4"/>
      <c r="C350" s="4"/>
      <c r="D350" s="4"/>
    </row>
    <row r="351" spans="2:4" ht="15.75" customHeight="1">
      <c r="B351" s="4"/>
      <c r="C351" s="4"/>
      <c r="D351" s="4"/>
    </row>
    <row r="352" spans="2:4" ht="15.75" customHeight="1">
      <c r="B352" s="4"/>
      <c r="C352" s="4"/>
      <c r="D352" s="4"/>
    </row>
    <row r="353" spans="2:4" ht="15.75" customHeight="1">
      <c r="B353" s="4"/>
      <c r="C353" s="4"/>
      <c r="D353" s="4"/>
    </row>
    <row r="354" spans="2:4" ht="15.75" customHeight="1">
      <c r="B354" s="4"/>
      <c r="C354" s="4"/>
      <c r="D354" s="4"/>
    </row>
    <row r="355" spans="2:4" ht="15.75" customHeight="1">
      <c r="B355" s="4"/>
      <c r="C355" s="4"/>
      <c r="D355" s="4"/>
    </row>
    <row r="356" spans="2:4" ht="15.75" customHeight="1">
      <c r="B356" s="4"/>
      <c r="C356" s="4"/>
      <c r="D356" s="4"/>
    </row>
    <row r="357" spans="2:4" ht="15.75" customHeight="1">
      <c r="B357" s="4"/>
      <c r="C357" s="4"/>
      <c r="D357" s="4"/>
    </row>
    <row r="358" spans="2:4" ht="15.75" customHeight="1">
      <c r="B358" s="4"/>
      <c r="C358" s="4"/>
      <c r="D358" s="4"/>
    </row>
    <row r="359" spans="2:4" ht="15.75" customHeight="1">
      <c r="B359" s="4"/>
      <c r="C359" s="4"/>
      <c r="D359" s="4"/>
    </row>
    <row r="360" spans="2:4" ht="15.75" customHeight="1">
      <c r="B360" s="4"/>
      <c r="C360" s="4"/>
      <c r="D360" s="4"/>
    </row>
    <row r="361" spans="2:4" ht="15.75" customHeight="1">
      <c r="B361" s="4"/>
      <c r="C361" s="4"/>
      <c r="D361" s="4"/>
    </row>
    <row r="362" spans="2:4" ht="15.75" customHeight="1">
      <c r="B362" s="4"/>
      <c r="C362" s="4"/>
      <c r="D362" s="4"/>
    </row>
    <row r="363" spans="2:4" ht="15.75" customHeight="1">
      <c r="B363" s="4"/>
      <c r="C363" s="4"/>
      <c r="D363" s="4"/>
    </row>
    <row r="364" spans="2:4" ht="15.75" customHeight="1">
      <c r="B364" s="4"/>
      <c r="C364" s="4"/>
      <c r="D364" s="4"/>
    </row>
    <row r="365" spans="2:4" ht="15.75" customHeight="1">
      <c r="B365" s="4"/>
      <c r="C365" s="4"/>
      <c r="D365" s="4"/>
    </row>
    <row r="366" spans="2:4" ht="15.75" customHeight="1">
      <c r="B366" s="4"/>
      <c r="C366" s="4"/>
      <c r="D366" s="4"/>
    </row>
    <row r="367" spans="2:4" ht="15.75" customHeight="1">
      <c r="B367" s="4"/>
      <c r="C367" s="4"/>
      <c r="D367" s="4"/>
    </row>
    <row r="368" spans="2:4" ht="15.75" customHeight="1">
      <c r="B368" s="4"/>
      <c r="C368" s="4"/>
      <c r="D368" s="4"/>
    </row>
    <row r="369" spans="2:4" ht="15.75" customHeight="1">
      <c r="B369" s="4"/>
      <c r="C369" s="4"/>
      <c r="D369" s="4"/>
    </row>
    <row r="370" spans="2:4" ht="15.75" customHeight="1">
      <c r="B370" s="4"/>
      <c r="C370" s="4"/>
      <c r="D370" s="4"/>
    </row>
    <row r="371" spans="2:4" ht="15.75" customHeight="1">
      <c r="B371" s="4"/>
      <c r="C371" s="4"/>
      <c r="D371" s="4"/>
    </row>
    <row r="372" spans="2:4" ht="15.75" customHeight="1">
      <c r="B372" s="4"/>
      <c r="C372" s="4"/>
      <c r="D372" s="4"/>
    </row>
    <row r="373" spans="2:4" ht="15.75" customHeight="1">
      <c r="B373" s="4"/>
      <c r="C373" s="4"/>
      <c r="D373" s="4"/>
    </row>
    <row r="374" spans="2:4" ht="15.75" customHeight="1">
      <c r="B374" s="4"/>
      <c r="C374" s="4"/>
      <c r="D374" s="4"/>
    </row>
    <row r="375" spans="2:4" ht="15.75" customHeight="1">
      <c r="B375" s="4"/>
      <c r="C375" s="4"/>
      <c r="D375" s="4"/>
    </row>
    <row r="376" spans="2:4" ht="15.75" customHeight="1">
      <c r="B376" s="4"/>
      <c r="C376" s="4"/>
      <c r="D376" s="4"/>
    </row>
    <row r="377" spans="2:4" ht="15.75" customHeight="1">
      <c r="B377" s="4"/>
      <c r="C377" s="4"/>
      <c r="D377" s="4"/>
    </row>
    <row r="378" spans="2:4" ht="15.75" customHeight="1">
      <c r="B378" s="4"/>
      <c r="C378" s="4"/>
      <c r="D378" s="4"/>
    </row>
    <row r="379" spans="2:4" ht="15.75" customHeight="1">
      <c r="B379" s="4"/>
      <c r="C379" s="4"/>
      <c r="D379" s="4"/>
    </row>
    <row r="380" spans="2:4" ht="15.75" customHeight="1">
      <c r="B380" s="4"/>
      <c r="C380" s="4"/>
      <c r="D380" s="4"/>
    </row>
    <row r="381" spans="2:4" ht="15.75" customHeight="1">
      <c r="B381" s="4"/>
      <c r="C381" s="4"/>
      <c r="D381" s="4"/>
    </row>
    <row r="382" spans="2:4" ht="15.75" customHeight="1">
      <c r="B382" s="4"/>
      <c r="C382" s="4"/>
      <c r="D382" s="4"/>
    </row>
    <row r="383" spans="2:4" ht="15.75" customHeight="1">
      <c r="B383" s="4"/>
      <c r="C383" s="4"/>
      <c r="D383" s="4"/>
    </row>
    <row r="384" spans="2:4" ht="15.75" customHeight="1">
      <c r="B384" s="4"/>
      <c r="C384" s="4"/>
      <c r="D384" s="4"/>
    </row>
    <row r="385" spans="2:4" ht="15.75" customHeight="1">
      <c r="B385" s="4"/>
      <c r="C385" s="4"/>
      <c r="D385" s="4"/>
    </row>
    <row r="386" spans="2:4" ht="15.75" customHeight="1">
      <c r="B386" s="4"/>
      <c r="C386" s="4"/>
      <c r="D386" s="4"/>
    </row>
    <row r="387" spans="2:4" ht="15.75" customHeight="1">
      <c r="B387" s="4"/>
      <c r="C387" s="4"/>
      <c r="D387" s="4"/>
    </row>
    <row r="388" spans="2:4" ht="15.75" customHeight="1">
      <c r="B388" s="4"/>
      <c r="C388" s="4"/>
      <c r="D388" s="4"/>
    </row>
    <row r="389" spans="2:4" ht="15.75" customHeight="1">
      <c r="B389" s="4"/>
      <c r="C389" s="4"/>
      <c r="D389" s="4"/>
    </row>
    <row r="390" spans="2:4" ht="15.75" customHeight="1">
      <c r="B390" s="4"/>
      <c r="C390" s="4"/>
      <c r="D390" s="4"/>
    </row>
    <row r="391" spans="2:4" ht="15.75" customHeight="1">
      <c r="B391" s="4"/>
      <c r="C391" s="4"/>
      <c r="D391" s="4"/>
    </row>
    <row r="392" spans="2:4" ht="15.75" customHeight="1">
      <c r="B392" s="4"/>
      <c r="C392" s="4"/>
      <c r="D392" s="4"/>
    </row>
    <row r="393" spans="2:4" ht="15.75" customHeight="1">
      <c r="B393" s="4"/>
      <c r="C393" s="4"/>
      <c r="D393" s="4"/>
    </row>
    <row r="394" spans="2:4" ht="15.75" customHeight="1">
      <c r="B394" s="4"/>
      <c r="C394" s="4"/>
      <c r="D394" s="4"/>
    </row>
    <row r="395" spans="2:4" ht="15.75" customHeight="1">
      <c r="B395" s="4"/>
      <c r="C395" s="4"/>
      <c r="D395" s="4"/>
    </row>
    <row r="396" spans="2:4" ht="15.75" customHeight="1">
      <c r="B396" s="4"/>
      <c r="C396" s="4"/>
      <c r="D396" s="4"/>
    </row>
    <row r="397" spans="2:4" ht="15.75" customHeight="1">
      <c r="B397" s="4"/>
      <c r="C397" s="4"/>
      <c r="D397" s="4"/>
    </row>
    <row r="398" spans="2:4" ht="15.75" customHeight="1">
      <c r="B398" s="4"/>
      <c r="C398" s="4"/>
      <c r="D398" s="4"/>
    </row>
    <row r="399" spans="2:4" ht="15.75" customHeight="1">
      <c r="B399" s="4"/>
      <c r="C399" s="4"/>
      <c r="D399" s="4"/>
    </row>
    <row r="400" spans="2:4" ht="15.75" customHeight="1">
      <c r="B400" s="4"/>
      <c r="C400" s="4"/>
      <c r="D400" s="4"/>
    </row>
    <row r="401" spans="2:4" ht="15.75" customHeight="1">
      <c r="B401" s="4"/>
      <c r="C401" s="4"/>
      <c r="D401" s="4"/>
    </row>
    <row r="402" spans="2:4" ht="15.75" customHeight="1">
      <c r="B402" s="4"/>
      <c r="C402" s="4"/>
      <c r="D402" s="4"/>
    </row>
    <row r="403" spans="2:4" ht="15.75" customHeight="1">
      <c r="B403" s="4"/>
      <c r="C403" s="4"/>
      <c r="D403" s="4"/>
    </row>
    <row r="404" spans="2:4" ht="15.75" customHeight="1">
      <c r="B404" s="4"/>
      <c r="C404" s="4"/>
      <c r="D404" s="4"/>
    </row>
    <row r="405" spans="2:4" ht="15.75" customHeight="1">
      <c r="B405" s="4"/>
      <c r="C405" s="4"/>
      <c r="D405" s="4"/>
    </row>
    <row r="406" spans="2:4" ht="15.75" customHeight="1">
      <c r="B406" s="4"/>
      <c r="C406" s="4"/>
      <c r="D406" s="4"/>
    </row>
    <row r="407" spans="2:4" ht="15.75" customHeight="1">
      <c r="B407" s="4"/>
      <c r="C407" s="4"/>
      <c r="D407" s="4"/>
    </row>
    <row r="408" spans="2:4" ht="15.75" customHeight="1">
      <c r="B408" s="4"/>
      <c r="C408" s="4"/>
      <c r="D408" s="4"/>
    </row>
    <row r="409" spans="2:4" ht="15.75" customHeight="1">
      <c r="B409" s="4"/>
      <c r="C409" s="4"/>
      <c r="D409" s="4"/>
    </row>
    <row r="410" spans="2:4" ht="15.75" customHeight="1">
      <c r="B410" s="4"/>
      <c r="C410" s="4"/>
      <c r="D410" s="4"/>
    </row>
    <row r="411" spans="2:4" ht="15.75" customHeight="1">
      <c r="B411" s="4"/>
      <c r="C411" s="4"/>
      <c r="D411" s="4"/>
    </row>
    <row r="412" spans="2:4" ht="15.75" customHeight="1">
      <c r="B412" s="4"/>
      <c r="C412" s="4"/>
      <c r="D412" s="4"/>
    </row>
    <row r="413" spans="2:4" ht="15.75" customHeight="1">
      <c r="B413" s="4"/>
      <c r="C413" s="4"/>
      <c r="D413" s="4"/>
    </row>
    <row r="414" spans="2:4" ht="15.75" customHeight="1">
      <c r="B414" s="4"/>
      <c r="C414" s="4"/>
      <c r="D414" s="4"/>
    </row>
    <row r="415" spans="2:4" ht="15.75" customHeight="1">
      <c r="B415" s="4"/>
      <c r="C415" s="4"/>
      <c r="D415" s="4"/>
    </row>
    <row r="416" spans="2:4" ht="15.75" customHeight="1">
      <c r="B416" s="4"/>
      <c r="C416" s="4"/>
      <c r="D416" s="4"/>
    </row>
    <row r="417" spans="2:4" ht="15.75" customHeight="1">
      <c r="B417" s="4"/>
      <c r="C417" s="4"/>
      <c r="D417" s="4"/>
    </row>
    <row r="418" spans="2:4" ht="15.75" customHeight="1">
      <c r="B418" s="4"/>
      <c r="C418" s="4"/>
      <c r="D418" s="4"/>
    </row>
    <row r="419" spans="2:4" ht="15.75" customHeight="1">
      <c r="B419" s="4"/>
      <c r="C419" s="4"/>
      <c r="D419" s="4"/>
    </row>
    <row r="420" spans="2:4" ht="15.75" customHeight="1">
      <c r="B420" s="4"/>
      <c r="C420" s="4"/>
      <c r="D420" s="4"/>
    </row>
    <row r="421" spans="2:4" ht="15.75" customHeight="1">
      <c r="B421" s="4"/>
      <c r="C421" s="4"/>
      <c r="D421" s="4"/>
    </row>
    <row r="422" spans="2:4" ht="15.75" customHeight="1">
      <c r="B422" s="4"/>
      <c r="C422" s="4"/>
      <c r="D422" s="4"/>
    </row>
    <row r="423" spans="2:4" ht="15.75" customHeight="1">
      <c r="B423" s="4"/>
      <c r="C423" s="4"/>
      <c r="D423" s="4"/>
    </row>
    <row r="424" spans="2:4" ht="15.75" customHeight="1">
      <c r="B424" s="4"/>
      <c r="C424" s="4"/>
      <c r="D424" s="4"/>
    </row>
    <row r="425" spans="2:4" ht="15.75" customHeight="1">
      <c r="B425" s="4"/>
      <c r="C425" s="4"/>
      <c r="D425" s="4"/>
    </row>
    <row r="426" spans="2:4" ht="15.75" customHeight="1">
      <c r="B426" s="4"/>
      <c r="C426" s="4"/>
      <c r="D426" s="4"/>
    </row>
    <row r="427" spans="2:4" ht="15.75" customHeight="1">
      <c r="B427" s="4"/>
      <c r="C427" s="4"/>
      <c r="D427" s="4"/>
    </row>
    <row r="428" spans="2:4" ht="15.75" customHeight="1">
      <c r="B428" s="4"/>
      <c r="C428" s="4"/>
      <c r="D428" s="4"/>
    </row>
    <row r="429" spans="2:4" ht="15.75" customHeight="1">
      <c r="B429" s="4"/>
      <c r="C429" s="4"/>
      <c r="D429" s="4"/>
    </row>
    <row r="430" spans="2:4" ht="15.75" customHeight="1">
      <c r="B430" s="4"/>
      <c r="C430" s="4"/>
      <c r="D430" s="4"/>
    </row>
    <row r="431" spans="2:4" ht="15.75" customHeight="1">
      <c r="B431" s="4"/>
      <c r="C431" s="4"/>
      <c r="D431" s="4"/>
    </row>
    <row r="432" spans="2:4" ht="15.75" customHeight="1">
      <c r="B432" s="4"/>
      <c r="C432" s="4"/>
      <c r="D432" s="4"/>
    </row>
    <row r="433" spans="2:4" ht="15.75" customHeight="1">
      <c r="B433" s="4"/>
      <c r="C433" s="4"/>
      <c r="D433" s="4"/>
    </row>
    <row r="434" spans="2:4" ht="15.75" customHeight="1">
      <c r="B434" s="4"/>
      <c r="C434" s="4"/>
      <c r="D434" s="4"/>
    </row>
    <row r="435" spans="2:4" ht="15.75" customHeight="1">
      <c r="B435" s="4"/>
      <c r="C435" s="4"/>
      <c r="D435" s="4"/>
    </row>
    <row r="436" spans="2:4" ht="15.75" customHeight="1">
      <c r="B436" s="4"/>
      <c r="C436" s="4"/>
      <c r="D436" s="4"/>
    </row>
    <row r="437" spans="2:4" ht="15.75" customHeight="1">
      <c r="B437" s="4"/>
      <c r="C437" s="4"/>
      <c r="D437" s="4"/>
    </row>
    <row r="438" spans="2:4" ht="15.75" customHeight="1">
      <c r="B438" s="4"/>
      <c r="C438" s="4"/>
      <c r="D438" s="4"/>
    </row>
    <row r="439" spans="2:4" ht="15.75" customHeight="1">
      <c r="B439" s="4"/>
      <c r="C439" s="4"/>
      <c r="D439" s="4"/>
    </row>
    <row r="440" spans="2:4" ht="15.75" customHeight="1">
      <c r="B440" s="4"/>
      <c r="C440" s="4"/>
      <c r="D440" s="4"/>
    </row>
    <row r="441" spans="2:4" ht="15.75" customHeight="1">
      <c r="B441" s="4"/>
      <c r="C441" s="4"/>
      <c r="D441" s="4"/>
    </row>
    <row r="442" spans="2:4" ht="15.75" customHeight="1">
      <c r="B442" s="4"/>
      <c r="C442" s="4"/>
      <c r="D442" s="4"/>
    </row>
    <row r="443" spans="2:4" ht="15.75" customHeight="1">
      <c r="B443" s="4"/>
      <c r="C443" s="4"/>
      <c r="D443" s="4"/>
    </row>
    <row r="444" spans="2:4" ht="15.75" customHeight="1">
      <c r="B444" s="4"/>
      <c r="C444" s="4"/>
      <c r="D444" s="4"/>
    </row>
    <row r="445" spans="2:4" ht="15.75" customHeight="1">
      <c r="B445" s="4"/>
      <c r="C445" s="4"/>
      <c r="D445" s="4"/>
    </row>
    <row r="446" spans="2:4" ht="15.75" customHeight="1">
      <c r="B446" s="4"/>
      <c r="C446" s="4"/>
      <c r="D446" s="4"/>
    </row>
    <row r="447" spans="2:4" ht="15.75" customHeight="1">
      <c r="B447" s="4"/>
      <c r="C447" s="4"/>
      <c r="D447" s="4"/>
    </row>
    <row r="448" spans="2:4" ht="15.75" customHeight="1">
      <c r="B448" s="4"/>
      <c r="C448" s="4"/>
      <c r="D448" s="4"/>
    </row>
    <row r="449" spans="2:4" ht="15.75" customHeight="1">
      <c r="B449" s="4"/>
      <c r="C449" s="4"/>
      <c r="D449" s="4"/>
    </row>
    <row r="450" spans="2:4" ht="15.75" customHeight="1">
      <c r="B450" s="4"/>
      <c r="C450" s="4"/>
      <c r="D450" s="4"/>
    </row>
    <row r="451" spans="2:4" ht="15.75" customHeight="1">
      <c r="B451" s="4"/>
      <c r="C451" s="4"/>
      <c r="D451" s="4"/>
    </row>
    <row r="452" spans="2:4" ht="15.75" customHeight="1">
      <c r="B452" s="4"/>
      <c r="C452" s="4"/>
      <c r="D452" s="4"/>
    </row>
    <row r="453" spans="2:4" ht="15.75" customHeight="1">
      <c r="B453" s="4"/>
      <c r="C453" s="4"/>
      <c r="D453" s="4"/>
    </row>
    <row r="454" spans="2:4" ht="15.75" customHeight="1">
      <c r="B454" s="4"/>
      <c r="C454" s="4"/>
      <c r="D454" s="4"/>
    </row>
    <row r="455" spans="2:4" ht="15.75" customHeight="1">
      <c r="B455" s="4"/>
      <c r="C455" s="4"/>
      <c r="D455" s="4"/>
    </row>
    <row r="456" spans="2:4" ht="15.75" customHeight="1">
      <c r="B456" s="4"/>
      <c r="C456" s="4"/>
      <c r="D456" s="4"/>
    </row>
    <row r="457" spans="2:4" ht="15.75" customHeight="1">
      <c r="B457" s="4"/>
      <c r="C457" s="4"/>
      <c r="D457" s="4"/>
    </row>
    <row r="458" spans="2:4" ht="15.75" customHeight="1">
      <c r="B458" s="4"/>
      <c r="C458" s="4"/>
      <c r="D458" s="4"/>
    </row>
    <row r="459" spans="2:4" ht="15.75" customHeight="1">
      <c r="B459" s="4"/>
      <c r="C459" s="4"/>
      <c r="D459" s="4"/>
    </row>
    <row r="460" spans="2:4" ht="15.75" customHeight="1">
      <c r="B460" s="4"/>
      <c r="C460" s="4"/>
      <c r="D460" s="4"/>
    </row>
    <row r="461" spans="2:4" ht="15.75" customHeight="1">
      <c r="B461" s="4"/>
      <c r="C461" s="4"/>
      <c r="D461" s="4"/>
    </row>
    <row r="462" spans="2:4" ht="15.75" customHeight="1">
      <c r="B462" s="4"/>
      <c r="C462" s="4"/>
      <c r="D462" s="4"/>
    </row>
    <row r="463" spans="2:4" ht="15.75" customHeight="1">
      <c r="B463" s="4"/>
      <c r="C463" s="4"/>
      <c r="D463" s="4"/>
    </row>
    <row r="464" spans="2:4" ht="15.75" customHeight="1">
      <c r="B464" s="4"/>
      <c r="C464" s="4"/>
      <c r="D464" s="4"/>
    </row>
    <row r="465" spans="2:4" ht="15.75" customHeight="1">
      <c r="B465" s="4"/>
      <c r="C465" s="4"/>
      <c r="D465" s="4"/>
    </row>
    <row r="466" spans="2:4" ht="15.75" customHeight="1">
      <c r="B466" s="4"/>
      <c r="C466" s="4"/>
      <c r="D466" s="4"/>
    </row>
    <row r="467" spans="2:4" ht="15.75" customHeight="1">
      <c r="B467" s="4"/>
      <c r="C467" s="4"/>
      <c r="D467" s="4"/>
    </row>
    <row r="468" spans="2:4" ht="15.75" customHeight="1">
      <c r="B468" s="4"/>
      <c r="C468" s="4"/>
      <c r="D468" s="4"/>
    </row>
    <row r="469" spans="2:4" ht="15.75" customHeight="1">
      <c r="B469" s="4"/>
      <c r="C469" s="4"/>
      <c r="D469" s="4"/>
    </row>
    <row r="470" spans="2:4" ht="15.75" customHeight="1">
      <c r="B470" s="4"/>
      <c r="C470" s="4"/>
      <c r="D470" s="4"/>
    </row>
    <row r="471" spans="2:4" ht="15.75" customHeight="1">
      <c r="B471" s="4"/>
      <c r="C471" s="4"/>
      <c r="D471" s="4"/>
    </row>
    <row r="472" spans="2:4" ht="15.75" customHeight="1">
      <c r="B472" s="4"/>
      <c r="C472" s="4"/>
      <c r="D472" s="4"/>
    </row>
    <row r="473" spans="2:4" ht="15.75" customHeight="1">
      <c r="B473" s="4"/>
      <c r="C473" s="4"/>
      <c r="D473" s="4"/>
    </row>
    <row r="474" spans="2:4" ht="15.75" customHeight="1">
      <c r="B474" s="4"/>
      <c r="C474" s="4"/>
      <c r="D474" s="4"/>
    </row>
    <row r="475" spans="2:4" ht="15.75" customHeight="1">
      <c r="B475" s="4"/>
      <c r="C475" s="4"/>
      <c r="D475" s="4"/>
    </row>
    <row r="476" spans="2:4" ht="15.75" customHeight="1">
      <c r="B476" s="4"/>
      <c r="C476" s="4"/>
      <c r="D476" s="4"/>
    </row>
    <row r="477" spans="2:4" ht="15.75" customHeight="1">
      <c r="B477" s="4"/>
      <c r="C477" s="4"/>
      <c r="D477" s="4"/>
    </row>
    <row r="478" spans="2:4" ht="15.75" customHeight="1">
      <c r="B478" s="4"/>
      <c r="C478" s="4"/>
      <c r="D478" s="4"/>
    </row>
    <row r="479" spans="2:4" ht="15.75" customHeight="1">
      <c r="B479" s="4"/>
      <c r="C479" s="4"/>
      <c r="D479" s="4"/>
    </row>
    <row r="480" spans="2:4" ht="15.75" customHeight="1">
      <c r="B480" s="4"/>
      <c r="C480" s="4"/>
      <c r="D480" s="4"/>
    </row>
    <row r="481" spans="2:4" ht="15.75" customHeight="1">
      <c r="B481" s="4"/>
      <c r="C481" s="4"/>
      <c r="D481" s="4"/>
    </row>
    <row r="482" spans="2:4" ht="15.75" customHeight="1">
      <c r="B482" s="4"/>
      <c r="C482" s="4"/>
      <c r="D482" s="4"/>
    </row>
    <row r="483" spans="2:4" ht="15.75" customHeight="1">
      <c r="B483" s="4"/>
      <c r="C483" s="4"/>
      <c r="D483" s="4"/>
    </row>
    <row r="484" spans="2:4" ht="15.75" customHeight="1">
      <c r="B484" s="4"/>
      <c r="C484" s="4"/>
      <c r="D484" s="4"/>
    </row>
    <row r="485" spans="2:4" ht="15.75" customHeight="1">
      <c r="B485" s="4"/>
      <c r="C485" s="4"/>
      <c r="D485" s="4"/>
    </row>
    <row r="486" spans="2:4" ht="15.75" customHeight="1">
      <c r="B486" s="4"/>
      <c r="C486" s="4"/>
      <c r="D486" s="4"/>
    </row>
    <row r="487" spans="2:4" ht="15.75" customHeight="1">
      <c r="B487" s="4"/>
      <c r="C487" s="4"/>
      <c r="D487" s="4"/>
    </row>
    <row r="488" spans="2:4" ht="15.75" customHeight="1">
      <c r="B488" s="4"/>
      <c r="C488" s="4"/>
      <c r="D488" s="4"/>
    </row>
    <row r="489" spans="2:4" ht="15.75" customHeight="1">
      <c r="B489" s="4"/>
      <c r="C489" s="4"/>
      <c r="D489" s="4"/>
    </row>
    <row r="490" spans="2:4" ht="15.75" customHeight="1">
      <c r="B490" s="4"/>
      <c r="C490" s="4"/>
      <c r="D490" s="4"/>
    </row>
    <row r="491" spans="2:4" ht="15.75" customHeight="1">
      <c r="B491" s="4"/>
      <c r="C491" s="4"/>
      <c r="D491" s="4"/>
    </row>
    <row r="492" spans="2:4" ht="15.75" customHeight="1">
      <c r="B492" s="4"/>
      <c r="C492" s="4"/>
      <c r="D492" s="4"/>
    </row>
    <row r="493" spans="2:4" ht="15.75" customHeight="1">
      <c r="B493" s="4"/>
      <c r="C493" s="4"/>
      <c r="D493" s="4"/>
    </row>
    <row r="494" spans="2:4" ht="15.75" customHeight="1">
      <c r="B494" s="4"/>
      <c r="C494" s="4"/>
      <c r="D494" s="4"/>
    </row>
    <row r="495" spans="2:4" ht="15.75" customHeight="1">
      <c r="B495" s="4"/>
      <c r="C495" s="4"/>
      <c r="D495" s="4"/>
    </row>
    <row r="496" spans="2:4" ht="15.75" customHeight="1">
      <c r="B496" s="4"/>
      <c r="C496" s="4"/>
      <c r="D496" s="4"/>
    </row>
    <row r="497" spans="2:4" ht="15.75" customHeight="1">
      <c r="B497" s="4"/>
      <c r="C497" s="4"/>
      <c r="D497" s="4"/>
    </row>
    <row r="498" spans="2:4" ht="15.75" customHeight="1">
      <c r="B498" s="4"/>
      <c r="C498" s="4"/>
      <c r="D498" s="4"/>
    </row>
    <row r="499" spans="2:4" ht="15.75" customHeight="1">
      <c r="B499" s="4"/>
      <c r="C499" s="4"/>
      <c r="D499" s="4"/>
    </row>
    <row r="500" spans="2:4" ht="15.75" customHeight="1">
      <c r="B500" s="4"/>
      <c r="C500" s="4"/>
      <c r="D500" s="4"/>
    </row>
    <row r="501" spans="2:4" ht="15.75" customHeight="1">
      <c r="B501" s="4"/>
      <c r="C501" s="4"/>
      <c r="D501" s="4"/>
    </row>
    <row r="502" spans="2:4" ht="15.75" customHeight="1">
      <c r="B502" s="4"/>
      <c r="C502" s="4"/>
      <c r="D502" s="4"/>
    </row>
    <row r="503" spans="2:4" ht="15.75" customHeight="1">
      <c r="B503" s="4"/>
      <c r="C503" s="4"/>
      <c r="D503" s="4"/>
    </row>
    <row r="504" spans="2:4" ht="15.75" customHeight="1">
      <c r="B504" s="4"/>
      <c r="C504" s="4"/>
      <c r="D504" s="4"/>
    </row>
    <row r="505" spans="2:4" ht="15.75" customHeight="1">
      <c r="B505" s="4"/>
      <c r="C505" s="4"/>
      <c r="D505" s="4"/>
    </row>
    <row r="506" spans="2:4" ht="15.75" customHeight="1">
      <c r="B506" s="4"/>
      <c r="C506" s="4"/>
      <c r="D506" s="4"/>
    </row>
    <row r="507" spans="2:4" ht="15.75" customHeight="1">
      <c r="B507" s="4"/>
      <c r="C507" s="4"/>
      <c r="D507" s="4"/>
    </row>
    <row r="508" spans="2:4" ht="15.75" customHeight="1">
      <c r="B508" s="4"/>
      <c r="C508" s="4"/>
      <c r="D508" s="4"/>
    </row>
    <row r="509" spans="2:4" ht="15.75" customHeight="1">
      <c r="B509" s="4"/>
      <c r="C509" s="4"/>
      <c r="D509" s="4"/>
    </row>
    <row r="510" spans="2:4" ht="15.75" customHeight="1">
      <c r="B510" s="4"/>
      <c r="C510" s="4"/>
      <c r="D510" s="4"/>
    </row>
    <row r="511" spans="2:4" ht="15.75" customHeight="1">
      <c r="B511" s="4"/>
      <c r="C511" s="4"/>
      <c r="D511" s="4"/>
    </row>
    <row r="512" spans="2:4" ht="15.75" customHeight="1">
      <c r="B512" s="4"/>
      <c r="C512" s="4"/>
      <c r="D512" s="4"/>
    </row>
    <row r="513" spans="2:4" ht="15.75" customHeight="1">
      <c r="B513" s="4"/>
      <c r="C513" s="4"/>
      <c r="D513" s="4"/>
    </row>
    <row r="514" spans="2:4" ht="15.75" customHeight="1">
      <c r="B514" s="4"/>
      <c r="C514" s="4"/>
      <c r="D514" s="4"/>
    </row>
    <row r="515" spans="2:4" ht="15.75" customHeight="1">
      <c r="B515" s="4"/>
      <c r="C515" s="4"/>
      <c r="D515" s="4"/>
    </row>
    <row r="516" spans="2:4" ht="15.75" customHeight="1">
      <c r="B516" s="4"/>
      <c r="C516" s="4"/>
      <c r="D516" s="4"/>
    </row>
    <row r="517" spans="2:4" ht="15.75" customHeight="1">
      <c r="B517" s="4"/>
      <c r="C517" s="4"/>
      <c r="D517" s="4"/>
    </row>
    <row r="518" spans="2:4" ht="15.75" customHeight="1">
      <c r="B518" s="4"/>
      <c r="C518" s="4"/>
      <c r="D518" s="4"/>
    </row>
    <row r="519" spans="2:4" ht="15.75" customHeight="1">
      <c r="B519" s="4"/>
      <c r="C519" s="4"/>
      <c r="D519" s="4"/>
    </row>
    <row r="520" spans="2:4" ht="15.75" customHeight="1">
      <c r="B520" s="4"/>
      <c r="C520" s="4"/>
      <c r="D520" s="4"/>
    </row>
    <row r="521" spans="2:4" ht="15.75" customHeight="1">
      <c r="B521" s="4"/>
      <c r="C521" s="4"/>
      <c r="D521" s="4"/>
    </row>
    <row r="522" spans="2:4" ht="15.75" customHeight="1">
      <c r="B522" s="4"/>
      <c r="C522" s="4"/>
      <c r="D522" s="4"/>
    </row>
    <row r="523" spans="2:4" ht="15.75" customHeight="1">
      <c r="B523" s="4"/>
      <c r="C523" s="4"/>
      <c r="D523" s="4"/>
    </row>
    <row r="524" spans="2:4" ht="15.75" customHeight="1">
      <c r="B524" s="4"/>
      <c r="C524" s="4"/>
      <c r="D524" s="4"/>
    </row>
    <row r="525" spans="2:4" ht="15.75" customHeight="1">
      <c r="B525" s="4"/>
      <c r="C525" s="4"/>
      <c r="D525" s="4"/>
    </row>
    <row r="526" spans="2:4" ht="15.75" customHeight="1">
      <c r="B526" s="4"/>
      <c r="C526" s="4"/>
      <c r="D526" s="4"/>
    </row>
    <row r="527" spans="2:4" ht="15.75" customHeight="1">
      <c r="B527" s="4"/>
      <c r="C527" s="4"/>
      <c r="D527" s="4"/>
    </row>
    <row r="528" spans="2:4" ht="15.75" customHeight="1">
      <c r="B528" s="4"/>
      <c r="C528" s="4"/>
      <c r="D528" s="4"/>
    </row>
    <row r="529" spans="2:4" ht="15.75" customHeight="1">
      <c r="B529" s="4"/>
      <c r="C529" s="4"/>
      <c r="D529" s="4"/>
    </row>
    <row r="530" spans="2:4" ht="15.75" customHeight="1">
      <c r="B530" s="4"/>
      <c r="C530" s="4"/>
      <c r="D530" s="4"/>
    </row>
    <row r="531" spans="2:4" ht="15.75" customHeight="1">
      <c r="B531" s="4"/>
      <c r="C531" s="4"/>
      <c r="D531" s="4"/>
    </row>
    <row r="532" spans="2:4" ht="15.75" customHeight="1">
      <c r="B532" s="4"/>
      <c r="C532" s="4"/>
      <c r="D532" s="4"/>
    </row>
    <row r="533" spans="2:4" ht="15.75" customHeight="1">
      <c r="B533" s="4"/>
      <c r="C533" s="4"/>
      <c r="D533" s="4"/>
    </row>
    <row r="534" spans="2:4" ht="15.75" customHeight="1">
      <c r="B534" s="4"/>
      <c r="C534" s="4"/>
      <c r="D534" s="4"/>
    </row>
    <row r="535" spans="2:4" ht="15.75" customHeight="1">
      <c r="B535" s="4"/>
      <c r="C535" s="4"/>
      <c r="D535" s="4"/>
    </row>
    <row r="536" spans="2:4" ht="15.75" customHeight="1">
      <c r="B536" s="4"/>
      <c r="C536" s="4"/>
      <c r="D536" s="4"/>
    </row>
    <row r="537" spans="2:4" ht="15.75" customHeight="1">
      <c r="B537" s="4"/>
      <c r="C537" s="4"/>
      <c r="D537" s="4"/>
    </row>
    <row r="538" spans="2:4" ht="15.75" customHeight="1">
      <c r="B538" s="4"/>
      <c r="C538" s="4"/>
      <c r="D538" s="4"/>
    </row>
    <row r="539" spans="2:4" ht="15.75" customHeight="1">
      <c r="B539" s="4"/>
      <c r="C539" s="4"/>
      <c r="D539" s="4"/>
    </row>
    <row r="540" spans="2:4" ht="15.75" customHeight="1">
      <c r="B540" s="4"/>
      <c r="C540" s="4"/>
      <c r="D540" s="4"/>
    </row>
    <row r="541" spans="2:4" ht="15.75" customHeight="1">
      <c r="B541" s="4"/>
      <c r="C541" s="4"/>
      <c r="D541" s="4"/>
    </row>
    <row r="542" spans="2:4" ht="15.75" customHeight="1">
      <c r="B542" s="4"/>
      <c r="C542" s="4"/>
      <c r="D542" s="4"/>
    </row>
    <row r="543" spans="2:4" ht="15.75" customHeight="1">
      <c r="B543" s="4"/>
      <c r="C543" s="4"/>
      <c r="D543" s="4"/>
    </row>
    <row r="544" spans="2:4" ht="15.75" customHeight="1">
      <c r="B544" s="4"/>
      <c r="C544" s="4"/>
      <c r="D544" s="4"/>
    </row>
    <row r="545" spans="2:4" ht="15.75" customHeight="1">
      <c r="B545" s="4"/>
      <c r="C545" s="4"/>
      <c r="D545" s="4"/>
    </row>
    <row r="546" spans="2:4" ht="15.75" customHeight="1">
      <c r="B546" s="4"/>
      <c r="C546" s="4"/>
      <c r="D546" s="4"/>
    </row>
    <row r="547" spans="2:4" ht="15.75" customHeight="1">
      <c r="B547" s="4"/>
      <c r="C547" s="4"/>
      <c r="D547" s="4"/>
    </row>
    <row r="548" spans="2:4" ht="15.75" customHeight="1">
      <c r="B548" s="4"/>
      <c r="C548" s="4"/>
      <c r="D548" s="4"/>
    </row>
    <row r="549" spans="2:4" ht="15.75" customHeight="1">
      <c r="B549" s="4"/>
      <c r="C549" s="4"/>
      <c r="D549" s="4"/>
    </row>
    <row r="550" spans="2:4" ht="15.75" customHeight="1">
      <c r="B550" s="4"/>
      <c r="C550" s="4"/>
      <c r="D550" s="4"/>
    </row>
    <row r="551" spans="2:4" ht="15.75" customHeight="1">
      <c r="B551" s="4"/>
      <c r="C551" s="4"/>
      <c r="D551" s="4"/>
    </row>
    <row r="552" spans="2:4" ht="15.75" customHeight="1">
      <c r="B552" s="4"/>
      <c r="C552" s="4"/>
      <c r="D552" s="4"/>
    </row>
    <row r="553" spans="2:4" ht="15.75" customHeight="1">
      <c r="B553" s="4"/>
      <c r="C553" s="4"/>
      <c r="D553" s="4"/>
    </row>
    <row r="554" spans="2:4" ht="15.75" customHeight="1">
      <c r="B554" s="4"/>
      <c r="C554" s="4"/>
      <c r="D554" s="4"/>
    </row>
    <row r="555" spans="2:4" ht="15.75" customHeight="1">
      <c r="B555" s="4"/>
      <c r="C555" s="4"/>
      <c r="D555" s="4"/>
    </row>
    <row r="556" spans="2:4" ht="15.75" customHeight="1">
      <c r="B556" s="4"/>
      <c r="C556" s="4"/>
      <c r="D556" s="4"/>
    </row>
    <row r="557" spans="2:4" ht="15.75" customHeight="1">
      <c r="B557" s="4"/>
      <c r="C557" s="4"/>
      <c r="D557" s="4"/>
    </row>
    <row r="558" spans="2:4" ht="15.75" customHeight="1">
      <c r="B558" s="4"/>
      <c r="C558" s="4"/>
      <c r="D558" s="4"/>
    </row>
    <row r="559" spans="2:4" ht="15.75" customHeight="1">
      <c r="B559" s="4"/>
      <c r="C559" s="4"/>
      <c r="D559" s="4"/>
    </row>
    <row r="560" spans="2:4" ht="15.75" customHeight="1">
      <c r="B560" s="4"/>
      <c r="C560" s="4"/>
      <c r="D560" s="4"/>
    </row>
    <row r="561" spans="2:4" ht="15.75" customHeight="1">
      <c r="B561" s="4"/>
      <c r="C561" s="4"/>
      <c r="D561" s="4"/>
    </row>
    <row r="562" spans="2:4" ht="15.75" customHeight="1">
      <c r="B562" s="4"/>
      <c r="C562" s="4"/>
      <c r="D562" s="4"/>
    </row>
    <row r="563" spans="2:4" ht="15.75" customHeight="1">
      <c r="B563" s="4"/>
      <c r="C563" s="4"/>
      <c r="D563" s="4"/>
    </row>
    <row r="564" spans="2:4" ht="15.75" customHeight="1">
      <c r="B564" s="4"/>
      <c r="C564" s="4"/>
      <c r="D564" s="4"/>
    </row>
    <row r="565" spans="2:4" ht="15.75" customHeight="1">
      <c r="B565" s="4"/>
      <c r="C565" s="4"/>
      <c r="D565" s="4"/>
    </row>
    <row r="566" spans="2:4" ht="15.75" customHeight="1">
      <c r="B566" s="4"/>
      <c r="C566" s="4"/>
      <c r="D566" s="4"/>
    </row>
    <row r="567" spans="2:4" ht="15.75" customHeight="1">
      <c r="B567" s="4"/>
      <c r="C567" s="4"/>
      <c r="D567" s="4"/>
    </row>
    <row r="568" spans="2:4" ht="15.75" customHeight="1">
      <c r="B568" s="4"/>
      <c r="C568" s="4"/>
      <c r="D568" s="4"/>
    </row>
    <row r="569" spans="2:4" ht="15.75" customHeight="1">
      <c r="B569" s="4"/>
      <c r="C569" s="4"/>
      <c r="D569" s="4"/>
    </row>
    <row r="570" spans="2:4" ht="15.75" customHeight="1">
      <c r="B570" s="4"/>
      <c r="C570" s="4"/>
      <c r="D570" s="4"/>
    </row>
    <row r="571" spans="2:4" ht="15.75" customHeight="1">
      <c r="B571" s="4"/>
      <c r="C571" s="4"/>
      <c r="D571" s="4"/>
    </row>
    <row r="572" spans="2:4" ht="15.75" customHeight="1">
      <c r="B572" s="4"/>
      <c r="C572" s="4"/>
      <c r="D572" s="4"/>
    </row>
    <row r="573" spans="2:4" ht="15.75" customHeight="1">
      <c r="B573" s="4"/>
      <c r="C573" s="4"/>
      <c r="D573" s="4"/>
    </row>
    <row r="574" spans="2:4" ht="15.75" customHeight="1">
      <c r="B574" s="4"/>
      <c r="C574" s="4"/>
      <c r="D574" s="4"/>
    </row>
    <row r="575" spans="2:4" ht="15.75" customHeight="1">
      <c r="B575" s="4"/>
      <c r="C575" s="4"/>
      <c r="D575" s="4"/>
    </row>
    <row r="576" spans="2:4" ht="15.75" customHeight="1">
      <c r="B576" s="4"/>
      <c r="C576" s="4"/>
      <c r="D576" s="4"/>
    </row>
    <row r="577" spans="2:4" ht="15.75" customHeight="1">
      <c r="B577" s="4"/>
      <c r="C577" s="4"/>
      <c r="D577" s="4"/>
    </row>
    <row r="578" spans="2:4" ht="15.75" customHeight="1">
      <c r="B578" s="4"/>
      <c r="C578" s="4"/>
      <c r="D578" s="4"/>
    </row>
    <row r="579" spans="2:4" ht="15.75" customHeight="1">
      <c r="B579" s="4"/>
      <c r="C579" s="4"/>
      <c r="D579" s="4"/>
    </row>
    <row r="580" spans="2:4" ht="15.75" customHeight="1">
      <c r="B580" s="4"/>
      <c r="C580" s="4"/>
      <c r="D580" s="4"/>
    </row>
    <row r="581" spans="2:4" ht="15.75" customHeight="1">
      <c r="B581" s="4"/>
      <c r="C581" s="4"/>
      <c r="D581" s="4"/>
    </row>
    <row r="582" spans="2:4" ht="15.75" customHeight="1">
      <c r="B582" s="4"/>
      <c r="C582" s="4"/>
      <c r="D582" s="4"/>
    </row>
    <row r="583" spans="2:4" ht="15.75" customHeight="1">
      <c r="B583" s="4"/>
      <c r="C583" s="4"/>
      <c r="D583" s="4"/>
    </row>
    <row r="584" spans="2:4" ht="15.75" customHeight="1">
      <c r="B584" s="4"/>
      <c r="C584" s="4"/>
      <c r="D584" s="4"/>
    </row>
    <row r="585" spans="2:4" ht="15.75" customHeight="1">
      <c r="B585" s="4"/>
      <c r="C585" s="4"/>
      <c r="D585" s="4"/>
    </row>
    <row r="586" spans="2:4" ht="15.75" customHeight="1">
      <c r="B586" s="4"/>
      <c r="C586" s="4"/>
      <c r="D586" s="4"/>
    </row>
    <row r="587" spans="2:4" ht="15.75" customHeight="1">
      <c r="B587" s="4"/>
      <c r="C587" s="4"/>
      <c r="D587" s="4"/>
    </row>
    <row r="588" spans="2:4" ht="15.75" customHeight="1">
      <c r="B588" s="4"/>
      <c r="C588" s="4"/>
      <c r="D588" s="4"/>
    </row>
    <row r="589" spans="2:4" ht="15.75" customHeight="1">
      <c r="B589" s="4"/>
      <c r="C589" s="4"/>
      <c r="D589" s="4"/>
    </row>
    <row r="590" spans="2:4" ht="15.75" customHeight="1">
      <c r="B590" s="4"/>
      <c r="C590" s="4"/>
      <c r="D590" s="4"/>
    </row>
    <row r="591" spans="2:4" ht="15.75" customHeight="1">
      <c r="B591" s="4"/>
      <c r="C591" s="4"/>
      <c r="D591" s="4"/>
    </row>
    <row r="592" spans="2:4" ht="15.75" customHeight="1">
      <c r="B592" s="4"/>
      <c r="C592" s="4"/>
      <c r="D592" s="4"/>
    </row>
    <row r="593" spans="2:4" ht="15.75" customHeight="1">
      <c r="B593" s="4"/>
      <c r="C593" s="4"/>
      <c r="D593" s="4"/>
    </row>
    <row r="594" spans="2:4" ht="15.75" customHeight="1">
      <c r="B594" s="4"/>
      <c r="C594" s="4"/>
      <c r="D594" s="4"/>
    </row>
    <row r="595" spans="2:4" ht="15.75" customHeight="1">
      <c r="B595" s="4"/>
      <c r="C595" s="4"/>
      <c r="D595" s="4"/>
    </row>
    <row r="596" spans="2:4" ht="15.75" customHeight="1">
      <c r="B596" s="4"/>
      <c r="C596" s="4"/>
      <c r="D596" s="4"/>
    </row>
    <row r="597" spans="2:4" ht="15.75" customHeight="1">
      <c r="B597" s="4"/>
      <c r="C597" s="4"/>
      <c r="D597" s="4"/>
    </row>
    <row r="598" spans="2:4" ht="15.75" customHeight="1">
      <c r="B598" s="4"/>
      <c r="C598" s="4"/>
      <c r="D598" s="4"/>
    </row>
    <row r="599" spans="2:4" ht="15.75" customHeight="1">
      <c r="B599" s="4"/>
      <c r="C599" s="4"/>
      <c r="D599" s="4"/>
    </row>
    <row r="600" spans="2:4" ht="15.75" customHeight="1">
      <c r="B600" s="4"/>
      <c r="C600" s="4"/>
      <c r="D600" s="4"/>
    </row>
    <row r="601" spans="2:4" ht="15.75" customHeight="1">
      <c r="B601" s="4"/>
      <c r="C601" s="4"/>
      <c r="D601" s="4"/>
    </row>
    <row r="602" spans="2:4" ht="15.75" customHeight="1">
      <c r="B602" s="4"/>
      <c r="C602" s="4"/>
      <c r="D602" s="4"/>
    </row>
    <row r="603" spans="2:4" ht="15.75" customHeight="1">
      <c r="B603" s="4"/>
      <c r="C603" s="4"/>
      <c r="D603" s="4"/>
    </row>
    <row r="604" spans="2:4" ht="15.75" customHeight="1">
      <c r="B604" s="4"/>
      <c r="C604" s="4"/>
      <c r="D604" s="4"/>
    </row>
    <row r="605" spans="2:4" ht="15.75" customHeight="1">
      <c r="B605" s="4"/>
      <c r="C605" s="4"/>
      <c r="D605" s="4"/>
    </row>
    <row r="606" spans="2:4" ht="15.75" customHeight="1">
      <c r="B606" s="4"/>
      <c r="C606" s="4"/>
      <c r="D606" s="4"/>
    </row>
    <row r="607" spans="2:4" ht="15.75" customHeight="1">
      <c r="B607" s="4"/>
      <c r="C607" s="4"/>
      <c r="D607" s="4"/>
    </row>
    <row r="608" spans="2:4" ht="15.75" customHeight="1">
      <c r="B608" s="4"/>
      <c r="C608" s="4"/>
      <c r="D608" s="4"/>
    </row>
    <row r="609" spans="2:4" ht="15.75" customHeight="1">
      <c r="B609" s="4"/>
      <c r="C609" s="4"/>
      <c r="D609" s="4"/>
    </row>
    <row r="610" spans="2:4" ht="15.75" customHeight="1">
      <c r="B610" s="4"/>
      <c r="C610" s="4"/>
      <c r="D610" s="4"/>
    </row>
    <row r="611" spans="2:4" ht="15.75" customHeight="1">
      <c r="B611" s="4"/>
      <c r="C611" s="4"/>
      <c r="D611" s="4"/>
    </row>
    <row r="612" spans="2:4" ht="15.75" customHeight="1">
      <c r="B612" s="4"/>
      <c r="C612" s="4"/>
      <c r="D612" s="4"/>
    </row>
    <row r="613" spans="2:4" ht="15.75" customHeight="1">
      <c r="B613" s="4"/>
      <c r="C613" s="4"/>
      <c r="D613" s="4"/>
    </row>
    <row r="614" spans="2:4" ht="15.75" customHeight="1">
      <c r="B614" s="4"/>
      <c r="C614" s="4"/>
      <c r="D614" s="4"/>
    </row>
    <row r="615" spans="2:4" ht="15.75" customHeight="1">
      <c r="B615" s="4"/>
      <c r="C615" s="4"/>
      <c r="D615" s="4"/>
    </row>
    <row r="616" spans="2:4" ht="15.75" customHeight="1">
      <c r="B616" s="4"/>
      <c r="C616" s="4"/>
      <c r="D616" s="4"/>
    </row>
    <row r="617" spans="2:4" ht="15.75" customHeight="1">
      <c r="B617" s="4"/>
      <c r="C617" s="4"/>
      <c r="D617" s="4"/>
    </row>
    <row r="618" spans="2:4" ht="15.75" customHeight="1">
      <c r="B618" s="4"/>
      <c r="C618" s="4"/>
      <c r="D618" s="4"/>
    </row>
    <row r="619" spans="2:4" ht="15.75" customHeight="1">
      <c r="B619" s="4"/>
      <c r="C619" s="4"/>
      <c r="D619" s="4"/>
    </row>
    <row r="620" spans="2:4" ht="15.75" customHeight="1">
      <c r="B620" s="4"/>
      <c r="C620" s="4"/>
      <c r="D620" s="4"/>
    </row>
    <row r="621" spans="2:4" ht="15.75" customHeight="1">
      <c r="B621" s="4"/>
      <c r="C621" s="4"/>
      <c r="D621" s="4"/>
    </row>
    <row r="622" spans="2:4" ht="15.75" customHeight="1">
      <c r="B622" s="4"/>
      <c r="C622" s="4"/>
      <c r="D622" s="4"/>
    </row>
    <row r="623" spans="2:4" ht="15.75" customHeight="1">
      <c r="B623" s="4"/>
      <c r="C623" s="4"/>
      <c r="D623" s="4"/>
    </row>
    <row r="624" spans="2:4" ht="15.75" customHeight="1">
      <c r="B624" s="4"/>
      <c r="C624" s="4"/>
      <c r="D624" s="4"/>
    </row>
    <row r="625" spans="2:4" ht="15.75" customHeight="1">
      <c r="B625" s="4"/>
      <c r="C625" s="4"/>
      <c r="D625" s="4"/>
    </row>
    <row r="626" spans="2:4" ht="15.75" customHeight="1">
      <c r="B626" s="4"/>
      <c r="C626" s="4"/>
      <c r="D626" s="4"/>
    </row>
    <row r="627" spans="2:4" ht="15.75" customHeight="1">
      <c r="B627" s="4"/>
      <c r="C627" s="4"/>
      <c r="D627" s="4"/>
    </row>
    <row r="628" spans="2:4" ht="15.75" customHeight="1">
      <c r="B628" s="4"/>
      <c r="C628" s="4"/>
      <c r="D628" s="4"/>
    </row>
    <row r="629" spans="2:4" ht="15.75" customHeight="1">
      <c r="B629" s="4"/>
      <c r="C629" s="4"/>
      <c r="D629" s="4"/>
    </row>
    <row r="630" spans="2:4" ht="15.75" customHeight="1">
      <c r="B630" s="4"/>
      <c r="C630" s="4"/>
      <c r="D630" s="4"/>
    </row>
    <row r="631" spans="2:4" ht="15.75" customHeight="1">
      <c r="B631" s="4"/>
      <c r="C631" s="4"/>
      <c r="D631" s="4"/>
    </row>
    <row r="632" spans="2:4" ht="15.75" customHeight="1">
      <c r="B632" s="4"/>
      <c r="C632" s="4"/>
      <c r="D632" s="4"/>
    </row>
    <row r="633" spans="2:4" ht="15.75" customHeight="1">
      <c r="B633" s="4"/>
      <c r="C633" s="4"/>
      <c r="D633" s="4"/>
    </row>
    <row r="634" spans="2:4" ht="15.75" customHeight="1">
      <c r="B634" s="4"/>
      <c r="C634" s="4"/>
      <c r="D634" s="4"/>
    </row>
    <row r="635" spans="2:4" ht="15.75" customHeight="1">
      <c r="B635" s="4"/>
      <c r="C635" s="4"/>
      <c r="D635" s="4"/>
    </row>
    <row r="636" spans="2:4" ht="15.75" customHeight="1">
      <c r="B636" s="4"/>
      <c r="C636" s="4"/>
      <c r="D636" s="4"/>
    </row>
    <row r="637" spans="2:4" ht="15.75" customHeight="1">
      <c r="B637" s="4"/>
      <c r="C637" s="4"/>
      <c r="D637" s="4"/>
    </row>
    <row r="638" spans="2:4" ht="15.75" customHeight="1">
      <c r="B638" s="4"/>
      <c r="C638" s="4"/>
      <c r="D638" s="4"/>
    </row>
    <row r="639" spans="2:4" ht="15.75" customHeight="1">
      <c r="B639" s="4"/>
      <c r="C639" s="4"/>
      <c r="D639" s="4"/>
    </row>
    <row r="640" spans="2:4" ht="15.75" customHeight="1">
      <c r="B640" s="4"/>
      <c r="C640" s="4"/>
      <c r="D640" s="4"/>
    </row>
    <row r="641" spans="2:4" ht="15.75" customHeight="1">
      <c r="B641" s="4"/>
      <c r="C641" s="4"/>
      <c r="D641" s="4"/>
    </row>
    <row r="642" spans="2:4" ht="15.75" customHeight="1">
      <c r="B642" s="4"/>
      <c r="C642" s="4"/>
      <c r="D642" s="4"/>
    </row>
    <row r="643" spans="2:4" ht="15.75" customHeight="1">
      <c r="B643" s="4"/>
      <c r="C643" s="4"/>
      <c r="D643" s="4"/>
    </row>
    <row r="644" spans="2:4" ht="15.75" customHeight="1">
      <c r="B644" s="4"/>
      <c r="C644" s="4"/>
      <c r="D644" s="4"/>
    </row>
    <row r="645" spans="2:4" ht="15.75" customHeight="1">
      <c r="B645" s="4"/>
      <c r="C645" s="4"/>
      <c r="D645" s="4"/>
    </row>
    <row r="646" spans="2:4" ht="15.75" customHeight="1">
      <c r="B646" s="4"/>
      <c r="C646" s="4"/>
      <c r="D646" s="4"/>
    </row>
    <row r="647" spans="2:4" ht="15.75" customHeight="1">
      <c r="B647" s="4"/>
      <c r="C647" s="4"/>
      <c r="D647" s="4"/>
    </row>
    <row r="648" spans="2:4" ht="15.75" customHeight="1">
      <c r="B648" s="4"/>
      <c r="C648" s="4"/>
      <c r="D648" s="4"/>
    </row>
    <row r="649" spans="2:4" ht="15.75" customHeight="1">
      <c r="B649" s="4"/>
      <c r="C649" s="4"/>
      <c r="D649" s="4"/>
    </row>
    <row r="650" spans="2:4" ht="15.75" customHeight="1">
      <c r="B650" s="4"/>
      <c r="C650" s="4"/>
      <c r="D650" s="4"/>
    </row>
    <row r="651" spans="2:4" ht="15.75" customHeight="1">
      <c r="B651" s="4"/>
      <c r="C651" s="4"/>
      <c r="D651" s="4"/>
    </row>
    <row r="652" spans="2:4" ht="15.75" customHeight="1">
      <c r="B652" s="4"/>
      <c r="C652" s="4"/>
      <c r="D652" s="4"/>
    </row>
    <row r="653" spans="2:4" ht="15.75" customHeight="1">
      <c r="B653" s="4"/>
      <c r="C653" s="4"/>
      <c r="D653" s="4"/>
    </row>
    <row r="654" spans="2:4" ht="15.75" customHeight="1">
      <c r="B654" s="4"/>
      <c r="C654" s="4"/>
      <c r="D654" s="4"/>
    </row>
    <row r="655" spans="2:4" ht="15.75" customHeight="1">
      <c r="B655" s="4"/>
      <c r="C655" s="4"/>
      <c r="D655" s="4"/>
    </row>
    <row r="656" spans="2:4" ht="15.75" customHeight="1">
      <c r="B656" s="4"/>
      <c r="C656" s="4"/>
      <c r="D656" s="4"/>
    </row>
    <row r="657" spans="2:4" ht="15.75" customHeight="1">
      <c r="B657" s="4"/>
      <c r="C657" s="4"/>
      <c r="D657" s="4"/>
    </row>
    <row r="658" spans="2:4" ht="15.75" customHeight="1">
      <c r="B658" s="4"/>
      <c r="C658" s="4"/>
      <c r="D658" s="4"/>
    </row>
    <row r="659" spans="2:4" ht="15.75" customHeight="1">
      <c r="B659" s="4"/>
      <c r="C659" s="4"/>
      <c r="D659" s="4"/>
    </row>
    <row r="660" spans="2:4" ht="15.75" customHeight="1">
      <c r="B660" s="4"/>
      <c r="C660" s="4"/>
      <c r="D660" s="4"/>
    </row>
    <row r="661" spans="2:4" ht="15.75" customHeight="1">
      <c r="B661" s="4"/>
      <c r="C661" s="4"/>
      <c r="D661" s="4"/>
    </row>
    <row r="662" spans="2:4" ht="15.75" customHeight="1">
      <c r="B662" s="4"/>
      <c r="C662" s="4"/>
      <c r="D662" s="4"/>
    </row>
    <row r="663" spans="2:4" ht="15.75" customHeight="1">
      <c r="B663" s="4"/>
      <c r="C663" s="4"/>
      <c r="D663" s="4"/>
    </row>
    <row r="664" spans="2:4" ht="15.75" customHeight="1">
      <c r="B664" s="4"/>
      <c r="C664" s="4"/>
      <c r="D664" s="4"/>
    </row>
    <row r="665" spans="2:4" ht="15.75" customHeight="1">
      <c r="B665" s="4"/>
      <c r="C665" s="4"/>
      <c r="D665" s="4"/>
    </row>
    <row r="666" spans="2:4" ht="15.75" customHeight="1">
      <c r="B666" s="4"/>
      <c r="C666" s="4"/>
      <c r="D666" s="4"/>
    </row>
    <row r="667" spans="2:4" ht="15.75" customHeight="1">
      <c r="B667" s="4"/>
      <c r="C667" s="4"/>
      <c r="D667" s="4"/>
    </row>
    <row r="668" spans="2:4" ht="15.75" customHeight="1">
      <c r="B668" s="4"/>
      <c r="C668" s="4"/>
      <c r="D668" s="4"/>
    </row>
    <row r="669" spans="2:4" ht="15.75" customHeight="1">
      <c r="B669" s="4"/>
      <c r="C669" s="4"/>
      <c r="D669" s="4"/>
    </row>
    <row r="670" spans="2:4" ht="15.75" customHeight="1">
      <c r="B670" s="4"/>
      <c r="C670" s="4"/>
      <c r="D670" s="4"/>
    </row>
    <row r="671" spans="2:4" ht="15.75" customHeight="1">
      <c r="B671" s="4"/>
      <c r="C671" s="4"/>
      <c r="D671" s="4"/>
    </row>
    <row r="672" spans="2:4" ht="15.75" customHeight="1">
      <c r="B672" s="4"/>
      <c r="C672" s="4"/>
      <c r="D672" s="4"/>
    </row>
    <row r="673" spans="2:4" ht="15.75" customHeight="1">
      <c r="B673" s="4"/>
      <c r="C673" s="4"/>
      <c r="D673" s="4"/>
    </row>
    <row r="674" spans="2:4" ht="15.75" customHeight="1">
      <c r="B674" s="4"/>
      <c r="C674" s="4"/>
      <c r="D674" s="4"/>
    </row>
    <row r="675" spans="2:4" ht="15.75" customHeight="1">
      <c r="B675" s="4"/>
      <c r="C675" s="4"/>
      <c r="D675" s="4"/>
    </row>
    <row r="676" spans="2:4" ht="15.75" customHeight="1">
      <c r="B676" s="4"/>
      <c r="C676" s="4"/>
      <c r="D676" s="4"/>
    </row>
    <row r="677" spans="2:4" ht="15.75" customHeight="1">
      <c r="B677" s="4"/>
      <c r="C677" s="4"/>
      <c r="D677" s="4"/>
    </row>
    <row r="678" spans="2:4" ht="15.75" customHeight="1">
      <c r="B678" s="4"/>
      <c r="C678" s="4"/>
      <c r="D678" s="4"/>
    </row>
    <row r="679" spans="2:4" ht="15.75" customHeight="1">
      <c r="B679" s="4"/>
      <c r="C679" s="4"/>
      <c r="D679" s="4"/>
    </row>
    <row r="680" spans="2:4" ht="15.75" customHeight="1">
      <c r="B680" s="4"/>
      <c r="C680" s="4"/>
      <c r="D680" s="4"/>
    </row>
    <row r="681" spans="2:4" ht="15.75" customHeight="1">
      <c r="B681" s="4"/>
      <c r="C681" s="4"/>
      <c r="D681" s="4"/>
    </row>
    <row r="682" spans="2:4" ht="15.75" customHeight="1">
      <c r="B682" s="4"/>
      <c r="C682" s="4"/>
      <c r="D682" s="4"/>
    </row>
    <row r="683" spans="2:4" ht="15.75" customHeight="1">
      <c r="B683" s="4"/>
      <c r="C683" s="4"/>
      <c r="D683" s="4"/>
    </row>
    <row r="684" spans="2:4" ht="15.75" customHeight="1">
      <c r="B684" s="4"/>
      <c r="C684" s="4"/>
      <c r="D684" s="4"/>
    </row>
    <row r="685" spans="2:4" ht="15.75" customHeight="1">
      <c r="B685" s="4"/>
      <c r="C685" s="4"/>
      <c r="D685" s="4"/>
    </row>
    <row r="686" spans="2:4" ht="15.75" customHeight="1">
      <c r="B686" s="4"/>
      <c r="C686" s="4"/>
      <c r="D686" s="4"/>
    </row>
    <row r="687" spans="2:4" ht="15.75" customHeight="1">
      <c r="B687" s="4"/>
      <c r="C687" s="4"/>
      <c r="D687" s="4"/>
    </row>
    <row r="688" spans="2:4" ht="15.75" customHeight="1">
      <c r="B688" s="4"/>
      <c r="C688" s="4"/>
      <c r="D688" s="4"/>
    </row>
    <row r="689" spans="2:4" ht="15.75" customHeight="1">
      <c r="B689" s="4"/>
      <c r="C689" s="4"/>
      <c r="D689" s="4"/>
    </row>
    <row r="690" spans="2:4" ht="15.75" customHeight="1">
      <c r="B690" s="4"/>
      <c r="C690" s="4"/>
      <c r="D690" s="4"/>
    </row>
    <row r="691" spans="2:4" ht="15.75" customHeight="1">
      <c r="B691" s="4"/>
      <c r="C691" s="4"/>
      <c r="D691" s="4"/>
    </row>
    <row r="692" spans="2:4" ht="15.75" customHeight="1">
      <c r="B692" s="4"/>
      <c r="C692" s="4"/>
      <c r="D692" s="4"/>
    </row>
    <row r="693" spans="2:4" ht="15.75" customHeight="1">
      <c r="B693" s="4"/>
      <c r="C693" s="4"/>
      <c r="D693" s="4"/>
    </row>
    <row r="694" spans="2:4" ht="15.75" customHeight="1">
      <c r="B694" s="4"/>
      <c r="C694" s="4"/>
      <c r="D694" s="4"/>
    </row>
    <row r="695" spans="2:4" ht="15.75" customHeight="1">
      <c r="B695" s="4"/>
      <c r="C695" s="4"/>
      <c r="D695" s="4"/>
    </row>
    <row r="696" spans="2:4" ht="15.75" customHeight="1">
      <c r="B696" s="4"/>
      <c r="C696" s="4"/>
      <c r="D696" s="4"/>
    </row>
    <row r="697" spans="2:4" ht="15.75" customHeight="1">
      <c r="B697" s="4"/>
      <c r="C697" s="4"/>
      <c r="D697" s="4"/>
    </row>
    <row r="698" spans="2:4" ht="15.75" customHeight="1">
      <c r="B698" s="4"/>
      <c r="C698" s="4"/>
      <c r="D698" s="4"/>
    </row>
    <row r="699" spans="2:4" ht="15.75" customHeight="1">
      <c r="B699" s="4"/>
      <c r="C699" s="4"/>
      <c r="D699" s="4"/>
    </row>
    <row r="700" spans="2:4" ht="15.75" customHeight="1">
      <c r="B700" s="4"/>
      <c r="C700" s="4"/>
      <c r="D700" s="4"/>
    </row>
    <row r="701" spans="2:4" ht="15.75" customHeight="1">
      <c r="B701" s="4"/>
      <c r="C701" s="4"/>
      <c r="D701" s="4"/>
    </row>
    <row r="702" spans="2:4" ht="15.75" customHeight="1">
      <c r="B702" s="4"/>
      <c r="C702" s="4"/>
      <c r="D702" s="4"/>
    </row>
    <row r="703" spans="2:4" ht="15.75" customHeight="1">
      <c r="B703" s="4"/>
      <c r="C703" s="4"/>
      <c r="D703" s="4"/>
    </row>
    <row r="704" spans="2:4" ht="15.75" customHeight="1">
      <c r="B704" s="4"/>
      <c r="C704" s="4"/>
      <c r="D704" s="4"/>
    </row>
    <row r="705" spans="2:4" ht="15.75" customHeight="1">
      <c r="B705" s="4"/>
      <c r="C705" s="4"/>
      <c r="D705" s="4"/>
    </row>
    <row r="706" spans="2:4" ht="15.75" customHeight="1">
      <c r="B706" s="4"/>
      <c r="C706" s="4"/>
      <c r="D706" s="4"/>
    </row>
    <row r="707" spans="2:4" ht="15.75" customHeight="1">
      <c r="B707" s="4"/>
      <c r="C707" s="4"/>
      <c r="D707" s="4"/>
    </row>
    <row r="708" spans="2:4" ht="15.75" customHeight="1">
      <c r="B708" s="4"/>
      <c r="C708" s="4"/>
      <c r="D708" s="4"/>
    </row>
    <row r="709" spans="2:4" ht="15.75" customHeight="1">
      <c r="B709" s="4"/>
      <c r="C709" s="4"/>
      <c r="D709" s="4"/>
    </row>
    <row r="710" spans="2:4" ht="15.75" customHeight="1">
      <c r="B710" s="4"/>
      <c r="C710" s="4"/>
      <c r="D710" s="4"/>
    </row>
    <row r="711" spans="2:4" ht="15.75" customHeight="1">
      <c r="B711" s="4"/>
      <c r="C711" s="4"/>
      <c r="D711" s="4"/>
    </row>
    <row r="712" spans="2:4" ht="15.75" customHeight="1">
      <c r="B712" s="4"/>
      <c r="C712" s="4"/>
      <c r="D712" s="4"/>
    </row>
    <row r="713" spans="2:4" ht="15.75" customHeight="1">
      <c r="B713" s="4"/>
      <c r="C713" s="4"/>
      <c r="D713" s="4"/>
    </row>
    <row r="714" spans="2:4" ht="15.75" customHeight="1">
      <c r="B714" s="4"/>
      <c r="C714" s="4"/>
      <c r="D714" s="4"/>
    </row>
    <row r="715" spans="2:4" ht="15.75" customHeight="1">
      <c r="B715" s="4"/>
      <c r="C715" s="4"/>
      <c r="D715" s="4"/>
    </row>
    <row r="716" spans="2:4" ht="15.75" customHeight="1">
      <c r="B716" s="4"/>
      <c r="C716" s="4"/>
      <c r="D716" s="4"/>
    </row>
    <row r="717" spans="2:4" ht="15.75" customHeight="1">
      <c r="B717" s="4"/>
      <c r="C717" s="4"/>
      <c r="D717" s="4"/>
    </row>
    <row r="718" spans="2:4" ht="15.75" customHeight="1">
      <c r="B718" s="4"/>
      <c r="C718" s="4"/>
      <c r="D718" s="4"/>
    </row>
    <row r="719" spans="2:4" ht="15.75" customHeight="1">
      <c r="B719" s="4"/>
      <c r="C719" s="4"/>
      <c r="D719" s="4"/>
    </row>
    <row r="720" spans="2:4" ht="15.75" customHeight="1">
      <c r="B720" s="4"/>
      <c r="C720" s="4"/>
      <c r="D720" s="4"/>
    </row>
    <row r="721" spans="2:4" ht="15.75" customHeight="1">
      <c r="B721" s="4"/>
      <c r="C721" s="4"/>
      <c r="D721" s="4"/>
    </row>
    <row r="722" spans="2:4" ht="15.75" customHeight="1">
      <c r="B722" s="4"/>
      <c r="C722" s="4"/>
      <c r="D722" s="4"/>
    </row>
    <row r="723" spans="2:4" ht="15.75" customHeight="1">
      <c r="B723" s="4"/>
      <c r="C723" s="4"/>
      <c r="D723" s="4"/>
    </row>
    <row r="724" spans="2:4" ht="15.75" customHeight="1">
      <c r="B724" s="4"/>
      <c r="C724" s="4"/>
      <c r="D724" s="4"/>
    </row>
    <row r="725" spans="2:4" ht="15.75" customHeight="1">
      <c r="B725" s="4"/>
      <c r="C725" s="4"/>
      <c r="D725" s="4"/>
    </row>
    <row r="726" spans="2:4" ht="15.75" customHeight="1">
      <c r="B726" s="4"/>
      <c r="C726" s="4"/>
      <c r="D726" s="4"/>
    </row>
    <row r="727" spans="2:4" ht="15.75" customHeight="1">
      <c r="B727" s="4"/>
      <c r="C727" s="4"/>
      <c r="D727" s="4"/>
    </row>
    <row r="728" spans="2:4" ht="15.75" customHeight="1">
      <c r="B728" s="4"/>
      <c r="C728" s="4"/>
      <c r="D728" s="4"/>
    </row>
    <row r="729" spans="2:4" ht="15.75" customHeight="1">
      <c r="B729" s="4"/>
      <c r="C729" s="4"/>
      <c r="D729" s="4"/>
    </row>
    <row r="730" spans="2:4" ht="15.75" customHeight="1">
      <c r="B730" s="4"/>
      <c r="C730" s="4"/>
      <c r="D730" s="4"/>
    </row>
    <row r="731" spans="2:4" ht="15.75" customHeight="1">
      <c r="B731" s="4"/>
      <c r="C731" s="4"/>
      <c r="D731" s="4"/>
    </row>
    <row r="732" spans="2:4" ht="15.75" customHeight="1">
      <c r="B732" s="4"/>
      <c r="C732" s="4"/>
      <c r="D732" s="4"/>
    </row>
    <row r="733" spans="2:4" ht="15.75" customHeight="1">
      <c r="B733" s="4"/>
      <c r="C733" s="4"/>
      <c r="D733" s="4"/>
    </row>
    <row r="734" spans="2:4" ht="15.75" customHeight="1">
      <c r="B734" s="4"/>
      <c r="C734" s="4"/>
      <c r="D734" s="4"/>
    </row>
    <row r="735" spans="2:4" ht="15.75" customHeight="1">
      <c r="B735" s="4"/>
      <c r="C735" s="4"/>
      <c r="D735" s="4"/>
    </row>
    <row r="736" spans="2:4" ht="15.75" customHeight="1">
      <c r="B736" s="4"/>
      <c r="C736" s="4"/>
      <c r="D736" s="4"/>
    </row>
    <row r="737" spans="2:4" ht="15.75" customHeight="1">
      <c r="B737" s="4"/>
      <c r="C737" s="4"/>
      <c r="D737" s="4"/>
    </row>
    <row r="738" spans="2:4" ht="15.75" customHeight="1">
      <c r="B738" s="4"/>
      <c r="C738" s="4"/>
      <c r="D738" s="4"/>
    </row>
    <row r="739" spans="2:4" ht="15.75" customHeight="1">
      <c r="B739" s="4"/>
      <c r="C739" s="4"/>
      <c r="D739" s="4"/>
    </row>
    <row r="740" spans="2:4" ht="15.75" customHeight="1">
      <c r="B740" s="4"/>
      <c r="C740" s="4"/>
      <c r="D740" s="4"/>
    </row>
    <row r="741" spans="2:4" ht="15.75" customHeight="1">
      <c r="B741" s="4"/>
      <c r="C741" s="4"/>
      <c r="D741" s="4"/>
    </row>
    <row r="742" spans="2:4" ht="15.75" customHeight="1">
      <c r="B742" s="4"/>
      <c r="C742" s="4"/>
      <c r="D742" s="4"/>
    </row>
    <row r="743" spans="2:4" ht="15.75" customHeight="1">
      <c r="B743" s="4"/>
      <c r="C743" s="4"/>
      <c r="D743" s="4"/>
    </row>
    <row r="744" spans="2:4" ht="15.75" customHeight="1">
      <c r="B744" s="4"/>
      <c r="C744" s="4"/>
      <c r="D744" s="4"/>
    </row>
    <row r="745" spans="2:4" ht="15.75" customHeight="1">
      <c r="B745" s="4"/>
      <c r="C745" s="4"/>
      <c r="D745" s="4"/>
    </row>
    <row r="746" spans="2:4" ht="15.75" customHeight="1">
      <c r="B746" s="4"/>
      <c r="C746" s="4"/>
      <c r="D746" s="4"/>
    </row>
    <row r="747" spans="2:4" ht="15.75" customHeight="1">
      <c r="B747" s="4"/>
      <c r="C747" s="4"/>
      <c r="D747" s="4"/>
    </row>
    <row r="748" spans="2:4" ht="15.75" customHeight="1">
      <c r="B748" s="4"/>
      <c r="C748" s="4"/>
      <c r="D748" s="4"/>
    </row>
    <row r="749" spans="2:4" ht="15.75" customHeight="1">
      <c r="B749" s="4"/>
      <c r="C749" s="4"/>
      <c r="D749" s="4"/>
    </row>
    <row r="750" spans="2:4" ht="15.75" customHeight="1">
      <c r="B750" s="4"/>
      <c r="C750" s="4"/>
      <c r="D750" s="4"/>
    </row>
    <row r="751" spans="2:4" ht="15.75" customHeight="1">
      <c r="B751" s="4"/>
      <c r="C751" s="4"/>
      <c r="D751" s="4"/>
    </row>
    <row r="752" spans="2:4" ht="15.75" customHeight="1">
      <c r="B752" s="4"/>
      <c r="C752" s="4"/>
      <c r="D752" s="4"/>
    </row>
    <row r="753" spans="2:4" ht="15.75" customHeight="1">
      <c r="B753" s="4"/>
      <c r="C753" s="4"/>
      <c r="D753" s="4"/>
    </row>
    <row r="754" spans="2:4" ht="15.75" customHeight="1">
      <c r="B754" s="4"/>
      <c r="C754" s="4"/>
      <c r="D754" s="4"/>
    </row>
    <row r="755" spans="2:4" ht="15.75" customHeight="1">
      <c r="B755" s="4"/>
      <c r="C755" s="4"/>
      <c r="D755" s="4"/>
    </row>
    <row r="756" spans="2:4" ht="15.75" customHeight="1">
      <c r="B756" s="4"/>
      <c r="C756" s="4"/>
      <c r="D756" s="4"/>
    </row>
    <row r="757" spans="2:4" ht="15.75" customHeight="1">
      <c r="B757" s="4"/>
      <c r="C757" s="4"/>
      <c r="D757" s="4"/>
    </row>
    <row r="758" spans="2:4" ht="15.75" customHeight="1">
      <c r="B758" s="4"/>
      <c r="C758" s="4"/>
      <c r="D758" s="4"/>
    </row>
    <row r="759" spans="2:4" ht="15.75" customHeight="1">
      <c r="B759" s="4"/>
      <c r="C759" s="4"/>
      <c r="D759" s="4"/>
    </row>
    <row r="760" spans="2:4" ht="15.75" customHeight="1">
      <c r="B760" s="4"/>
      <c r="C760" s="4"/>
      <c r="D760" s="4"/>
    </row>
    <row r="761" spans="2:4" ht="15.75" customHeight="1">
      <c r="B761" s="4"/>
      <c r="C761" s="4"/>
      <c r="D761" s="4"/>
    </row>
    <row r="762" spans="2:4" ht="15.75" customHeight="1">
      <c r="B762" s="4"/>
      <c r="C762" s="4"/>
      <c r="D762" s="4"/>
    </row>
    <row r="763" spans="2:4" ht="15.75" customHeight="1">
      <c r="B763" s="4"/>
      <c r="C763" s="4"/>
      <c r="D763" s="4"/>
    </row>
    <row r="764" spans="2:4" ht="15.75" customHeight="1">
      <c r="B764" s="4"/>
      <c r="C764" s="4"/>
      <c r="D764" s="4"/>
    </row>
    <row r="765" spans="2:4" ht="15.75" customHeight="1">
      <c r="B765" s="4"/>
      <c r="C765" s="4"/>
      <c r="D765" s="4"/>
    </row>
    <row r="766" spans="2:4" ht="15.75" customHeight="1">
      <c r="B766" s="4"/>
      <c r="C766" s="4"/>
      <c r="D766" s="4"/>
    </row>
    <row r="767" spans="2:4" ht="15.75" customHeight="1">
      <c r="B767" s="4"/>
      <c r="C767" s="4"/>
      <c r="D767" s="4"/>
    </row>
    <row r="768" spans="2:4" ht="15.75" customHeight="1">
      <c r="B768" s="4"/>
      <c r="C768" s="4"/>
      <c r="D768" s="4"/>
    </row>
    <row r="769" spans="2:4" ht="15.75" customHeight="1">
      <c r="B769" s="4"/>
      <c r="C769" s="4"/>
      <c r="D769" s="4"/>
    </row>
    <row r="770" spans="2:4" ht="15.75" customHeight="1">
      <c r="B770" s="4"/>
      <c r="C770" s="4"/>
      <c r="D770" s="4"/>
    </row>
    <row r="771" spans="2:4" ht="15.75" customHeight="1">
      <c r="B771" s="4"/>
      <c r="C771" s="4"/>
      <c r="D771" s="4"/>
    </row>
    <row r="772" spans="2:4" ht="15.75" customHeight="1">
      <c r="B772" s="4"/>
      <c r="C772" s="4"/>
      <c r="D772" s="4"/>
    </row>
    <row r="773" spans="2:4" ht="15.75" customHeight="1">
      <c r="B773" s="4"/>
      <c r="C773" s="4"/>
      <c r="D773" s="4"/>
    </row>
    <row r="774" spans="2:4" ht="15.75" customHeight="1">
      <c r="B774" s="4"/>
      <c r="C774" s="4"/>
      <c r="D774" s="4"/>
    </row>
    <row r="775" spans="2:4" ht="15.75" customHeight="1">
      <c r="B775" s="4"/>
      <c r="C775" s="4"/>
      <c r="D775" s="4"/>
    </row>
    <row r="776" spans="2:4" ht="15.75" customHeight="1">
      <c r="B776" s="4"/>
      <c r="C776" s="4"/>
      <c r="D776" s="4"/>
    </row>
    <row r="777" spans="2:4" ht="15.75" customHeight="1">
      <c r="B777" s="4"/>
      <c r="C777" s="4"/>
      <c r="D777" s="4"/>
    </row>
    <row r="778" spans="2:4" ht="15.75" customHeight="1">
      <c r="B778" s="4"/>
      <c r="C778" s="4"/>
      <c r="D778" s="4"/>
    </row>
    <row r="779" spans="2:4" ht="15.75" customHeight="1">
      <c r="B779" s="4"/>
      <c r="C779" s="4"/>
      <c r="D779" s="4"/>
    </row>
    <row r="780" spans="2:4" ht="15.75" customHeight="1">
      <c r="B780" s="4"/>
      <c r="C780" s="4"/>
      <c r="D780" s="4"/>
    </row>
    <row r="781" spans="2:4" ht="15.75" customHeight="1">
      <c r="B781" s="4"/>
      <c r="C781" s="4"/>
      <c r="D781" s="4"/>
    </row>
    <row r="782" spans="2:4" ht="15.75" customHeight="1">
      <c r="B782" s="4"/>
      <c r="C782" s="4"/>
      <c r="D782" s="4"/>
    </row>
    <row r="783" spans="2:4" ht="15.75" customHeight="1">
      <c r="B783" s="4"/>
      <c r="C783" s="4"/>
      <c r="D783" s="4"/>
    </row>
    <row r="784" spans="2:4" ht="15.75" customHeight="1">
      <c r="B784" s="4"/>
      <c r="C784" s="4"/>
      <c r="D784" s="4"/>
    </row>
    <row r="785" spans="2:4" ht="15.75" customHeight="1">
      <c r="B785" s="4"/>
      <c r="C785" s="4"/>
      <c r="D785" s="4"/>
    </row>
    <row r="786" spans="2:4" ht="15.75" customHeight="1">
      <c r="B786" s="4"/>
      <c r="C786" s="4"/>
      <c r="D786" s="4"/>
    </row>
    <row r="787" spans="2:4" ht="15.75" customHeight="1">
      <c r="B787" s="4"/>
      <c r="C787" s="4"/>
      <c r="D787" s="4"/>
    </row>
    <row r="788" spans="2:4" ht="15.75" customHeight="1">
      <c r="B788" s="4"/>
      <c r="C788" s="4"/>
      <c r="D788" s="4"/>
    </row>
    <row r="789" spans="2:4" ht="15.75" customHeight="1">
      <c r="B789" s="4"/>
      <c r="C789" s="4"/>
      <c r="D789" s="4"/>
    </row>
    <row r="790" spans="2:4" ht="15.75" customHeight="1">
      <c r="B790" s="4"/>
      <c r="C790" s="4"/>
      <c r="D790" s="4"/>
    </row>
    <row r="791" spans="2:4" ht="15.75" customHeight="1">
      <c r="B791" s="4"/>
      <c r="C791" s="4"/>
      <c r="D791" s="4"/>
    </row>
    <row r="792" spans="2:4" ht="15.75" customHeight="1">
      <c r="B792" s="4"/>
      <c r="C792" s="4"/>
      <c r="D792" s="4"/>
    </row>
    <row r="793" spans="2:4" ht="15.75" customHeight="1">
      <c r="B793" s="4"/>
      <c r="C793" s="4"/>
      <c r="D793" s="4"/>
    </row>
    <row r="794" spans="2:4" ht="15.75" customHeight="1">
      <c r="B794" s="4"/>
      <c r="C794" s="4"/>
      <c r="D794" s="4"/>
    </row>
    <row r="795" spans="2:4" ht="15.75" customHeight="1">
      <c r="B795" s="4"/>
      <c r="C795" s="4"/>
      <c r="D795" s="4"/>
    </row>
    <row r="796" spans="2:4" ht="15.75" customHeight="1">
      <c r="B796" s="4"/>
      <c r="C796" s="4"/>
      <c r="D796" s="4"/>
    </row>
    <row r="797" spans="2:4" ht="15.75" customHeight="1">
      <c r="B797" s="4"/>
      <c r="C797" s="4"/>
      <c r="D797" s="4"/>
    </row>
    <row r="798" spans="2:4" ht="15.75" customHeight="1">
      <c r="B798" s="4"/>
      <c r="C798" s="4"/>
      <c r="D798" s="4"/>
    </row>
    <row r="799" spans="2:4" ht="15.75" customHeight="1">
      <c r="B799" s="4"/>
      <c r="C799" s="4"/>
      <c r="D799" s="4"/>
    </row>
    <row r="800" spans="2:4" ht="15.75" customHeight="1">
      <c r="B800" s="4"/>
      <c r="C800" s="4"/>
      <c r="D800" s="4"/>
    </row>
    <row r="801" spans="2:4" ht="15.75" customHeight="1">
      <c r="B801" s="4"/>
      <c r="C801" s="4"/>
      <c r="D801" s="4"/>
    </row>
    <row r="802" spans="2:4" ht="15.75" customHeight="1">
      <c r="B802" s="4"/>
      <c r="C802" s="4"/>
      <c r="D802" s="4"/>
    </row>
    <row r="803" spans="2:4" ht="15.75" customHeight="1">
      <c r="B803" s="4"/>
      <c r="C803" s="4"/>
      <c r="D803" s="4"/>
    </row>
    <row r="804" spans="2:4" ht="15.75" customHeight="1">
      <c r="B804" s="4"/>
      <c r="C804" s="4"/>
      <c r="D804" s="4"/>
    </row>
    <row r="805" spans="2:4" ht="15.75" customHeight="1">
      <c r="B805" s="4"/>
      <c r="C805" s="4"/>
      <c r="D805" s="4"/>
    </row>
    <row r="806" spans="2:4" ht="15.75" customHeight="1">
      <c r="B806" s="4"/>
      <c r="C806" s="4"/>
      <c r="D806" s="4"/>
    </row>
    <row r="807" spans="2:4" ht="15.75" customHeight="1">
      <c r="B807" s="4"/>
      <c r="C807" s="4"/>
      <c r="D807" s="4"/>
    </row>
    <row r="808" spans="2:4" ht="15.75" customHeight="1">
      <c r="B808" s="4"/>
      <c r="C808" s="4"/>
      <c r="D808" s="4"/>
    </row>
    <row r="809" spans="2:4" ht="15.75" customHeight="1">
      <c r="B809" s="4"/>
      <c r="C809" s="4"/>
      <c r="D809" s="4"/>
    </row>
    <row r="810" spans="2:4" ht="15.75" customHeight="1">
      <c r="B810" s="4"/>
      <c r="C810" s="4"/>
      <c r="D810" s="4"/>
    </row>
    <row r="811" spans="2:4" ht="15.75" customHeight="1">
      <c r="B811" s="4"/>
      <c r="C811" s="4"/>
      <c r="D811" s="4"/>
    </row>
    <row r="812" spans="2:4" ht="15.75" customHeight="1">
      <c r="B812" s="4"/>
      <c r="C812" s="4"/>
      <c r="D812" s="4"/>
    </row>
    <row r="813" spans="2:4" ht="15.75" customHeight="1">
      <c r="B813" s="4"/>
      <c r="C813" s="4"/>
      <c r="D813" s="4"/>
    </row>
    <row r="814" spans="2:4" ht="15.75" customHeight="1">
      <c r="B814" s="4"/>
      <c r="C814" s="4"/>
      <c r="D814" s="4"/>
    </row>
    <row r="815" spans="2:4" ht="15.75" customHeight="1">
      <c r="B815" s="4"/>
      <c r="C815" s="4"/>
      <c r="D815" s="4"/>
    </row>
    <row r="816" spans="2:4" ht="15.75" customHeight="1">
      <c r="B816" s="4"/>
      <c r="C816" s="4"/>
      <c r="D816" s="4"/>
    </row>
    <row r="817" spans="2:4" ht="15.75" customHeight="1">
      <c r="B817" s="4"/>
      <c r="C817" s="4"/>
      <c r="D817" s="4"/>
    </row>
    <row r="818" spans="2:4" ht="15.75" customHeight="1">
      <c r="B818" s="4"/>
      <c r="C818" s="4"/>
      <c r="D818" s="4"/>
    </row>
    <row r="819" spans="2:4" ht="15.75" customHeight="1">
      <c r="B819" s="4"/>
      <c r="C819" s="4"/>
      <c r="D819" s="4"/>
    </row>
    <row r="820" spans="2:4" ht="15.75" customHeight="1">
      <c r="B820" s="4"/>
      <c r="C820" s="4"/>
      <c r="D820" s="4"/>
    </row>
    <row r="821" spans="2:4" ht="15.75" customHeight="1">
      <c r="B821" s="4"/>
      <c r="C821" s="4"/>
      <c r="D821" s="4"/>
    </row>
    <row r="822" spans="2:4" ht="15.75" customHeight="1">
      <c r="B822" s="4"/>
      <c r="C822" s="4"/>
      <c r="D822" s="4"/>
    </row>
    <row r="823" spans="2:4" ht="15.75" customHeight="1">
      <c r="B823" s="4"/>
      <c r="C823" s="4"/>
      <c r="D823" s="4"/>
    </row>
    <row r="824" spans="2:4" ht="15.75" customHeight="1">
      <c r="B824" s="4"/>
      <c r="C824" s="4"/>
      <c r="D824" s="4"/>
    </row>
    <row r="825" spans="2:4" ht="15.75" customHeight="1">
      <c r="B825" s="4"/>
      <c r="C825" s="4"/>
      <c r="D825" s="4"/>
    </row>
    <row r="826" spans="2:4" ht="15.75" customHeight="1">
      <c r="B826" s="4"/>
      <c r="C826" s="4"/>
      <c r="D826" s="4"/>
    </row>
    <row r="827" spans="2:4" ht="15.75" customHeight="1">
      <c r="B827" s="4"/>
      <c r="C827" s="4"/>
      <c r="D827" s="4"/>
    </row>
    <row r="828" spans="2:4" ht="15.75" customHeight="1">
      <c r="B828" s="4"/>
      <c r="C828" s="4"/>
      <c r="D828" s="4"/>
    </row>
    <row r="829" spans="2:4" ht="15.75" customHeight="1">
      <c r="B829" s="4"/>
      <c r="C829" s="4"/>
      <c r="D829" s="4"/>
    </row>
    <row r="830" spans="2:4" ht="15.75" customHeight="1">
      <c r="B830" s="4"/>
      <c r="C830" s="4"/>
      <c r="D830" s="4"/>
    </row>
    <row r="831" spans="2:4" ht="15.75" customHeight="1">
      <c r="B831" s="4"/>
      <c r="C831" s="4"/>
      <c r="D831" s="4"/>
    </row>
    <row r="832" spans="2:4" ht="15.75" customHeight="1">
      <c r="B832" s="4"/>
      <c r="C832" s="4"/>
      <c r="D832" s="4"/>
    </row>
    <row r="833" spans="2:4" ht="15.75" customHeight="1">
      <c r="B833" s="4"/>
      <c r="C833" s="4"/>
      <c r="D833" s="4"/>
    </row>
    <row r="834" spans="2:4" ht="15.75" customHeight="1">
      <c r="B834" s="4"/>
      <c r="C834" s="4"/>
      <c r="D834" s="4"/>
    </row>
    <row r="835" spans="2:4" ht="15.75" customHeight="1">
      <c r="B835" s="4"/>
      <c r="C835" s="4"/>
      <c r="D835" s="4"/>
    </row>
    <row r="836" spans="2:4" ht="15.75" customHeight="1">
      <c r="B836" s="4"/>
      <c r="C836" s="4"/>
      <c r="D836" s="4"/>
    </row>
    <row r="837" spans="2:4" ht="15.75" customHeight="1">
      <c r="B837" s="4"/>
      <c r="C837" s="4"/>
      <c r="D837" s="4"/>
    </row>
    <row r="838" spans="2:4" ht="15.75" customHeight="1">
      <c r="B838" s="4"/>
      <c r="C838" s="4"/>
      <c r="D838" s="4"/>
    </row>
    <row r="839" spans="2:4" ht="15.75" customHeight="1">
      <c r="B839" s="4"/>
      <c r="C839" s="4"/>
      <c r="D839" s="4"/>
    </row>
    <row r="840" spans="2:4" ht="15.75" customHeight="1">
      <c r="B840" s="4"/>
      <c r="C840" s="4"/>
      <c r="D840" s="4"/>
    </row>
    <row r="841" spans="2:4" ht="15.75" customHeight="1">
      <c r="B841" s="4"/>
      <c r="C841" s="4"/>
      <c r="D841" s="4"/>
    </row>
    <row r="842" spans="2:4" ht="15.75" customHeight="1">
      <c r="B842" s="4"/>
      <c r="C842" s="4"/>
      <c r="D842" s="4"/>
    </row>
    <row r="843" spans="2:4" ht="15.75" customHeight="1">
      <c r="B843" s="4"/>
      <c r="C843" s="4"/>
      <c r="D843" s="4"/>
    </row>
    <row r="844" spans="2:4" ht="15.75" customHeight="1">
      <c r="B844" s="4"/>
      <c r="C844" s="4"/>
      <c r="D844" s="4"/>
    </row>
    <row r="845" spans="2:4" ht="15.75" customHeight="1">
      <c r="B845" s="4"/>
      <c r="C845" s="4"/>
      <c r="D845" s="4"/>
    </row>
    <row r="846" spans="2:4" ht="15.75" customHeight="1">
      <c r="B846" s="4"/>
      <c r="C846" s="4"/>
      <c r="D846" s="4"/>
    </row>
    <row r="847" spans="2:4" ht="15.75" customHeight="1">
      <c r="B847" s="4"/>
      <c r="C847" s="4"/>
      <c r="D847" s="4"/>
    </row>
    <row r="848" spans="2:4" ht="15.75" customHeight="1">
      <c r="B848" s="4"/>
      <c r="C848" s="4"/>
      <c r="D848" s="4"/>
    </row>
    <row r="849" spans="2:4" ht="15.75" customHeight="1">
      <c r="B849" s="4"/>
      <c r="C849" s="4"/>
      <c r="D849" s="4"/>
    </row>
    <row r="850" spans="2:4" ht="15.75" customHeight="1">
      <c r="B850" s="4"/>
      <c r="C850" s="4"/>
      <c r="D850" s="4"/>
    </row>
    <row r="851" spans="2:4" ht="15.75" customHeight="1">
      <c r="B851" s="4"/>
      <c r="C851" s="4"/>
      <c r="D851" s="4"/>
    </row>
    <row r="852" spans="2:4" ht="15.75" customHeight="1">
      <c r="B852" s="4"/>
      <c r="C852" s="4"/>
      <c r="D852" s="4"/>
    </row>
    <row r="853" spans="2:4" ht="15.75" customHeight="1">
      <c r="B853" s="4"/>
      <c r="C853" s="4"/>
      <c r="D853" s="4"/>
    </row>
    <row r="854" spans="2:4" ht="15.75" customHeight="1">
      <c r="B854" s="4"/>
      <c r="C854" s="4"/>
      <c r="D854" s="4"/>
    </row>
    <row r="855" spans="2:4" ht="15.75" customHeight="1">
      <c r="B855" s="4"/>
      <c r="C855" s="4"/>
      <c r="D855" s="4"/>
    </row>
    <row r="856" spans="2:4" ht="15.75" customHeight="1">
      <c r="B856" s="4"/>
      <c r="C856" s="4"/>
      <c r="D856" s="4"/>
    </row>
    <row r="857" spans="2:4" ht="15.75" customHeight="1">
      <c r="B857" s="4"/>
      <c r="C857" s="4"/>
      <c r="D857" s="4"/>
    </row>
    <row r="858" spans="2:4" ht="15.75" customHeight="1">
      <c r="B858" s="4"/>
      <c r="C858" s="4"/>
      <c r="D858" s="4"/>
    </row>
    <row r="859" spans="2:4" ht="15.75" customHeight="1">
      <c r="B859" s="4"/>
      <c r="C859" s="4"/>
      <c r="D859" s="4"/>
    </row>
    <row r="860" spans="2:4" ht="15.75" customHeight="1">
      <c r="B860" s="4"/>
      <c r="C860" s="4"/>
      <c r="D860" s="4"/>
    </row>
    <row r="861" spans="2:4" ht="15.75" customHeight="1">
      <c r="B861" s="4"/>
      <c r="C861" s="4"/>
      <c r="D861" s="4"/>
    </row>
    <row r="862" spans="2:4" ht="15.75" customHeight="1">
      <c r="B862" s="4"/>
      <c r="C862" s="4"/>
      <c r="D862" s="4"/>
    </row>
    <row r="863" spans="2:4" ht="15.75" customHeight="1">
      <c r="B863" s="4"/>
      <c r="C863" s="4"/>
      <c r="D863" s="4"/>
    </row>
    <row r="864" spans="2:4" ht="15.75" customHeight="1">
      <c r="B864" s="4"/>
      <c r="C864" s="4"/>
      <c r="D864" s="4"/>
    </row>
    <row r="865" spans="2:4" ht="15.75" customHeight="1">
      <c r="B865" s="4"/>
      <c r="C865" s="4"/>
      <c r="D865" s="4"/>
    </row>
    <row r="866" spans="2:4" ht="15.75" customHeight="1">
      <c r="B866" s="4"/>
      <c r="C866" s="4"/>
      <c r="D866" s="4"/>
    </row>
    <row r="867" spans="2:4" ht="15.75" customHeight="1">
      <c r="B867" s="4"/>
      <c r="C867" s="4"/>
      <c r="D867" s="4"/>
    </row>
    <row r="868" spans="2:4" ht="15.75" customHeight="1">
      <c r="B868" s="4"/>
      <c r="C868" s="4"/>
      <c r="D868" s="4"/>
    </row>
    <row r="869" spans="2:4" ht="15.75" customHeight="1">
      <c r="B869" s="4"/>
      <c r="C869" s="4"/>
      <c r="D869" s="4"/>
    </row>
    <row r="870" spans="2:4" ht="15.75" customHeight="1">
      <c r="B870" s="4"/>
      <c r="C870" s="4"/>
      <c r="D870" s="4"/>
    </row>
    <row r="871" spans="2:4" ht="15.75" customHeight="1">
      <c r="B871" s="4"/>
      <c r="C871" s="4"/>
      <c r="D871" s="4"/>
    </row>
    <row r="872" spans="2:4" ht="15.75" customHeight="1">
      <c r="B872" s="4"/>
      <c r="C872" s="4"/>
      <c r="D872" s="4"/>
    </row>
    <row r="873" spans="2:4" ht="15.75" customHeight="1">
      <c r="B873" s="4"/>
      <c r="C873" s="4"/>
      <c r="D873" s="4"/>
    </row>
    <row r="874" spans="2:4" ht="15.75" customHeight="1">
      <c r="B874" s="4"/>
      <c r="C874" s="4"/>
      <c r="D874" s="4"/>
    </row>
    <row r="875" spans="2:4" ht="15.75" customHeight="1">
      <c r="B875" s="4"/>
      <c r="C875" s="4"/>
      <c r="D875" s="4"/>
    </row>
    <row r="876" spans="2:4" ht="15.75" customHeight="1">
      <c r="B876" s="4"/>
      <c r="C876" s="4"/>
      <c r="D876" s="4"/>
    </row>
    <row r="877" spans="2:4" ht="15.75" customHeight="1">
      <c r="B877" s="4"/>
      <c r="C877" s="4"/>
      <c r="D877" s="4"/>
    </row>
    <row r="878" spans="2:4" ht="15.75" customHeight="1">
      <c r="B878" s="4"/>
      <c r="C878" s="4"/>
      <c r="D878" s="4"/>
    </row>
    <row r="879" spans="2:4" ht="15.75" customHeight="1">
      <c r="B879" s="4"/>
      <c r="C879" s="4"/>
      <c r="D879" s="4"/>
    </row>
    <row r="880" spans="2:4" ht="15.75" customHeight="1">
      <c r="B880" s="4"/>
      <c r="C880" s="4"/>
      <c r="D880" s="4"/>
    </row>
    <row r="881" spans="2:4" ht="15.75" customHeight="1">
      <c r="B881" s="4"/>
      <c r="C881" s="4"/>
      <c r="D881" s="4"/>
    </row>
    <row r="882" spans="2:4" ht="15.75" customHeight="1">
      <c r="B882" s="4"/>
      <c r="C882" s="4"/>
      <c r="D882" s="4"/>
    </row>
    <row r="883" spans="2:4" ht="15.75" customHeight="1">
      <c r="B883" s="4"/>
      <c r="C883" s="4"/>
      <c r="D883" s="4"/>
    </row>
    <row r="884" spans="2:4" ht="15.75" customHeight="1">
      <c r="B884" s="4"/>
      <c r="C884" s="4"/>
      <c r="D884" s="4"/>
    </row>
    <row r="885" spans="2:4" ht="15.75" customHeight="1">
      <c r="B885" s="4"/>
      <c r="C885" s="4"/>
      <c r="D885" s="4"/>
    </row>
    <row r="886" spans="2:4" ht="15.75" customHeight="1">
      <c r="B886" s="4"/>
      <c r="C886" s="4"/>
      <c r="D886" s="4"/>
    </row>
    <row r="887" spans="2:4" ht="15.75" customHeight="1">
      <c r="B887" s="4"/>
      <c r="C887" s="4"/>
      <c r="D887" s="4"/>
    </row>
    <row r="888" spans="2:4" ht="15.75" customHeight="1">
      <c r="B888" s="4"/>
      <c r="C888" s="4"/>
      <c r="D888" s="4"/>
    </row>
    <row r="889" spans="2:4" ht="15.75" customHeight="1">
      <c r="B889" s="4"/>
      <c r="C889" s="4"/>
      <c r="D889" s="4"/>
    </row>
    <row r="890" spans="2:4" ht="15.75" customHeight="1">
      <c r="B890" s="4"/>
      <c r="C890" s="4"/>
      <c r="D890" s="4"/>
    </row>
    <row r="891" spans="2:4" ht="15.75" customHeight="1">
      <c r="B891" s="4"/>
      <c r="C891" s="4"/>
      <c r="D891" s="4"/>
    </row>
    <row r="892" spans="2:4" ht="15.75" customHeight="1">
      <c r="B892" s="4"/>
      <c r="C892" s="4"/>
      <c r="D892" s="4"/>
    </row>
    <row r="893" spans="2:4" ht="15.75" customHeight="1">
      <c r="B893" s="4"/>
      <c r="C893" s="4"/>
      <c r="D893" s="4"/>
    </row>
    <row r="894" spans="2:4" ht="15.75" customHeight="1">
      <c r="B894" s="4"/>
      <c r="C894" s="4"/>
      <c r="D894" s="4"/>
    </row>
    <row r="895" spans="2:4" ht="15.75" customHeight="1">
      <c r="B895" s="4"/>
      <c r="C895" s="4"/>
      <c r="D895" s="4"/>
    </row>
    <row r="896" spans="2:4" ht="15.75" customHeight="1">
      <c r="B896" s="4"/>
      <c r="C896" s="4"/>
      <c r="D896" s="4"/>
    </row>
    <row r="897" spans="2:4" ht="15.75" customHeight="1">
      <c r="B897" s="4"/>
      <c r="C897" s="4"/>
      <c r="D897" s="4"/>
    </row>
    <row r="898" spans="2:4" ht="15.75" customHeight="1">
      <c r="B898" s="4"/>
      <c r="C898" s="4"/>
      <c r="D898" s="4"/>
    </row>
    <row r="899" spans="2:4" ht="15.75" customHeight="1">
      <c r="B899" s="4"/>
      <c r="C899" s="4"/>
      <c r="D899" s="4"/>
    </row>
    <row r="900" spans="2:4" ht="15.75" customHeight="1">
      <c r="B900" s="4"/>
      <c r="C900" s="4"/>
      <c r="D900" s="4"/>
    </row>
    <row r="901" spans="2:4" ht="15.75" customHeight="1">
      <c r="B901" s="4"/>
      <c r="C901" s="4"/>
      <c r="D901" s="4"/>
    </row>
    <row r="902" spans="2:4" ht="15.75" customHeight="1">
      <c r="B902" s="4"/>
      <c r="C902" s="4"/>
      <c r="D902" s="4"/>
    </row>
    <row r="903" spans="2:4" ht="15.75" customHeight="1">
      <c r="B903" s="4"/>
      <c r="C903" s="4"/>
      <c r="D903" s="4"/>
    </row>
    <row r="904" spans="2:4" ht="15.75" customHeight="1">
      <c r="B904" s="4"/>
      <c r="C904" s="4"/>
      <c r="D904" s="4"/>
    </row>
    <row r="905" spans="2:4" ht="15.75" customHeight="1">
      <c r="B905" s="4"/>
      <c r="C905" s="4"/>
      <c r="D905" s="4"/>
    </row>
    <row r="906" spans="2:4" ht="15.75" customHeight="1">
      <c r="B906" s="4"/>
      <c r="C906" s="4"/>
      <c r="D906" s="4"/>
    </row>
    <row r="907" spans="2:4" ht="15.75" customHeight="1">
      <c r="B907" s="4"/>
      <c r="C907" s="4"/>
      <c r="D907" s="4"/>
    </row>
    <row r="908" spans="2:4" ht="15.75" customHeight="1">
      <c r="B908" s="4"/>
      <c r="C908" s="4"/>
      <c r="D908" s="4"/>
    </row>
    <row r="909" spans="2:4" ht="15.75" customHeight="1">
      <c r="B909" s="4"/>
      <c r="C909" s="4"/>
      <c r="D909" s="4"/>
    </row>
    <row r="910" spans="2:4" ht="15.75" customHeight="1">
      <c r="B910" s="4"/>
      <c r="C910" s="4"/>
      <c r="D910" s="4"/>
    </row>
    <row r="911" spans="2:4" ht="15.75" customHeight="1">
      <c r="B911" s="4"/>
      <c r="C911" s="4"/>
      <c r="D911" s="4"/>
    </row>
    <row r="912" spans="2:4" ht="15.75" customHeight="1">
      <c r="B912" s="4"/>
      <c r="C912" s="4"/>
      <c r="D912" s="4"/>
    </row>
    <row r="913" spans="2:4" ht="15.75" customHeight="1">
      <c r="B913" s="4"/>
      <c r="C913" s="4"/>
      <c r="D913" s="4"/>
    </row>
    <row r="914" spans="2:4" ht="15.75" customHeight="1">
      <c r="B914" s="4"/>
      <c r="C914" s="4"/>
      <c r="D914" s="4"/>
    </row>
    <row r="915" spans="2:4" ht="15.75" customHeight="1">
      <c r="B915" s="4"/>
      <c r="C915" s="4"/>
      <c r="D915" s="4"/>
    </row>
    <row r="916" spans="2:4" ht="15.75" customHeight="1">
      <c r="B916" s="4"/>
      <c r="C916" s="4"/>
      <c r="D916" s="4"/>
    </row>
    <row r="917" spans="2:4" ht="15.75" customHeight="1">
      <c r="B917" s="4"/>
      <c r="C917" s="4"/>
      <c r="D917" s="4"/>
    </row>
    <row r="918" spans="2:4" ht="15.75" customHeight="1">
      <c r="B918" s="4"/>
      <c r="C918" s="4"/>
      <c r="D918" s="4"/>
    </row>
    <row r="919" spans="2:4" ht="15.75" customHeight="1">
      <c r="B919" s="4"/>
      <c r="C919" s="4"/>
      <c r="D919" s="4"/>
    </row>
    <row r="920" spans="2:4" ht="15.75" customHeight="1">
      <c r="B920" s="4"/>
      <c r="C920" s="4"/>
      <c r="D920" s="4"/>
    </row>
    <row r="921" spans="2:4" ht="15.75" customHeight="1">
      <c r="B921" s="4"/>
      <c r="C921" s="4"/>
      <c r="D921" s="4"/>
    </row>
    <row r="922" spans="2:4" ht="15.75" customHeight="1">
      <c r="B922" s="4"/>
      <c r="C922" s="4"/>
      <c r="D922" s="4"/>
    </row>
    <row r="923" spans="2:4" ht="15.75" customHeight="1">
      <c r="B923" s="4"/>
      <c r="C923" s="4"/>
      <c r="D923" s="4"/>
    </row>
    <row r="924" spans="2:4" ht="15.75" customHeight="1">
      <c r="B924" s="4"/>
      <c r="C924" s="4"/>
      <c r="D924" s="4"/>
    </row>
    <row r="925" spans="2:4" ht="15.75" customHeight="1">
      <c r="B925" s="4"/>
      <c r="C925" s="4"/>
      <c r="D925" s="4"/>
    </row>
    <row r="926" spans="2:4" ht="15.75" customHeight="1">
      <c r="B926" s="4"/>
      <c r="C926" s="4"/>
      <c r="D926" s="4"/>
    </row>
    <row r="927" spans="2:4" ht="15.75" customHeight="1">
      <c r="B927" s="4"/>
      <c r="C927" s="4"/>
      <c r="D927" s="4"/>
    </row>
    <row r="928" spans="2:4" ht="15.75" customHeight="1">
      <c r="B928" s="4"/>
      <c r="C928" s="4"/>
      <c r="D928" s="4"/>
    </row>
    <row r="929" spans="2:4" ht="15.75" customHeight="1">
      <c r="B929" s="4"/>
      <c r="C929" s="4"/>
      <c r="D929" s="4"/>
    </row>
    <row r="930" spans="2:4" ht="15.75" customHeight="1">
      <c r="B930" s="4"/>
      <c r="C930" s="4"/>
      <c r="D930" s="4"/>
    </row>
    <row r="931" spans="2:4" ht="15.75" customHeight="1">
      <c r="B931" s="4"/>
      <c r="C931" s="4"/>
      <c r="D931" s="4"/>
    </row>
    <row r="932" spans="2:4" ht="15.75" customHeight="1">
      <c r="B932" s="4"/>
      <c r="C932" s="4"/>
      <c r="D932" s="4"/>
    </row>
    <row r="933" spans="2:4" ht="15.75" customHeight="1">
      <c r="B933" s="4"/>
      <c r="C933" s="4"/>
      <c r="D933" s="4"/>
    </row>
    <row r="934" spans="2:4" ht="15.75" customHeight="1">
      <c r="B934" s="4"/>
      <c r="C934" s="4"/>
      <c r="D934" s="4"/>
    </row>
    <row r="935" spans="2:4" ht="15.75" customHeight="1">
      <c r="B935" s="4"/>
      <c r="C935" s="4"/>
      <c r="D935" s="4"/>
    </row>
    <row r="936" spans="2:4" ht="15.75" customHeight="1">
      <c r="B936" s="4"/>
      <c r="C936" s="4"/>
      <c r="D936" s="4"/>
    </row>
    <row r="937" spans="2:4" ht="15.75" customHeight="1">
      <c r="B937" s="4"/>
      <c r="C937" s="4"/>
      <c r="D937" s="4"/>
    </row>
    <row r="938" spans="2:4" ht="15.75" customHeight="1">
      <c r="B938" s="4"/>
      <c r="C938" s="4"/>
      <c r="D938" s="4"/>
    </row>
    <row r="939" spans="2:4" ht="15.75" customHeight="1">
      <c r="B939" s="4"/>
      <c r="C939" s="4"/>
      <c r="D939" s="4"/>
    </row>
    <row r="940" spans="2:4" ht="15.75" customHeight="1">
      <c r="B940" s="4"/>
      <c r="C940" s="4"/>
      <c r="D940" s="4"/>
    </row>
    <row r="941" spans="2:4" ht="15.75" customHeight="1">
      <c r="B941" s="4"/>
      <c r="C941" s="4"/>
      <c r="D941" s="4"/>
    </row>
    <row r="942" spans="2:4" ht="15.75" customHeight="1">
      <c r="B942" s="4"/>
      <c r="C942" s="4"/>
      <c r="D942" s="4"/>
    </row>
    <row r="943" spans="2:4" ht="15.75" customHeight="1">
      <c r="B943" s="4"/>
      <c r="C943" s="4"/>
      <c r="D943" s="4"/>
    </row>
    <row r="944" spans="2:4" ht="15.75" customHeight="1">
      <c r="B944" s="4"/>
      <c r="C944" s="4"/>
      <c r="D944" s="4"/>
    </row>
    <row r="945" spans="2:4" ht="15.75" customHeight="1">
      <c r="B945" s="4"/>
      <c r="C945" s="4"/>
      <c r="D945" s="4"/>
    </row>
    <row r="946" spans="2:4" ht="15.75" customHeight="1">
      <c r="B946" s="4"/>
      <c r="C946" s="4"/>
      <c r="D946" s="4"/>
    </row>
    <row r="947" spans="2:4" ht="15.75" customHeight="1">
      <c r="B947" s="4"/>
      <c r="C947" s="4"/>
      <c r="D947" s="4"/>
    </row>
    <row r="948" spans="2:4" ht="15.75" customHeight="1">
      <c r="B948" s="4"/>
      <c r="C948" s="4"/>
      <c r="D948" s="4"/>
    </row>
    <row r="949" spans="2:4" ht="15.75" customHeight="1">
      <c r="B949" s="4"/>
      <c r="C949" s="4"/>
      <c r="D949" s="4"/>
    </row>
    <row r="950" spans="2:4" ht="15.75" customHeight="1">
      <c r="B950" s="4"/>
      <c r="C950" s="4"/>
      <c r="D950" s="4"/>
    </row>
    <row r="951" spans="2:4" ht="15.75" customHeight="1">
      <c r="B951" s="4"/>
      <c r="C951" s="4"/>
      <c r="D951" s="4"/>
    </row>
    <row r="952" spans="2:4" ht="15.75" customHeight="1">
      <c r="B952" s="4"/>
      <c r="C952" s="4"/>
      <c r="D952" s="4"/>
    </row>
    <row r="953" spans="2:4" ht="15.75" customHeight="1">
      <c r="B953" s="4"/>
      <c r="C953" s="4"/>
      <c r="D953" s="4"/>
    </row>
    <row r="954" spans="2:4" ht="15.75" customHeight="1">
      <c r="B954" s="4"/>
      <c r="C954" s="4"/>
      <c r="D954" s="4"/>
    </row>
    <row r="955" spans="2:4" ht="15.75" customHeight="1">
      <c r="B955" s="4"/>
      <c r="C955" s="4"/>
      <c r="D955" s="4"/>
    </row>
    <row r="956" spans="2:4" ht="15.75" customHeight="1">
      <c r="B956" s="4"/>
      <c r="C956" s="4"/>
      <c r="D956" s="4"/>
    </row>
    <row r="957" spans="2:4" ht="15.75" customHeight="1">
      <c r="B957" s="4"/>
      <c r="C957" s="4"/>
      <c r="D957" s="4"/>
    </row>
    <row r="958" spans="2:4" ht="15.75" customHeight="1">
      <c r="B958" s="4"/>
      <c r="C958" s="4"/>
      <c r="D958" s="4"/>
    </row>
    <row r="959" spans="2:4" ht="15.75" customHeight="1">
      <c r="B959" s="4"/>
      <c r="C959" s="4"/>
      <c r="D959" s="4"/>
    </row>
    <row r="960" spans="2:4" ht="15.75" customHeight="1">
      <c r="B960" s="4"/>
      <c r="C960" s="4"/>
      <c r="D960" s="4"/>
    </row>
    <row r="961" spans="2:4" ht="15.75" customHeight="1">
      <c r="B961" s="4"/>
      <c r="C961" s="4"/>
      <c r="D961" s="4"/>
    </row>
    <row r="962" spans="2:4" ht="15.75" customHeight="1">
      <c r="B962" s="4"/>
      <c r="C962" s="4"/>
      <c r="D962" s="4"/>
    </row>
    <row r="963" spans="2:4" ht="15.75" customHeight="1">
      <c r="B963" s="4"/>
      <c r="C963" s="4"/>
      <c r="D963" s="4"/>
    </row>
    <row r="964" spans="2:4" ht="15.75" customHeight="1">
      <c r="B964" s="4"/>
      <c r="C964" s="4"/>
      <c r="D964" s="4"/>
    </row>
    <row r="965" spans="2:4" ht="15.75" customHeight="1">
      <c r="B965" s="4"/>
      <c r="C965" s="4"/>
      <c r="D965" s="4"/>
    </row>
    <row r="966" spans="2:4" ht="15.75" customHeight="1">
      <c r="B966" s="4"/>
      <c r="C966" s="4"/>
      <c r="D966" s="4"/>
    </row>
    <row r="967" spans="2:4" ht="15.75" customHeight="1">
      <c r="B967" s="4"/>
      <c r="C967" s="4"/>
      <c r="D967" s="4"/>
    </row>
    <row r="968" spans="2:4" ht="15.75" customHeight="1">
      <c r="B968" s="4"/>
      <c r="C968" s="4"/>
      <c r="D968" s="4"/>
    </row>
    <row r="969" spans="2:4" ht="15.75" customHeight="1">
      <c r="B969" s="4"/>
      <c r="C969" s="4"/>
      <c r="D969" s="4"/>
    </row>
    <row r="970" spans="2:4" ht="15.75" customHeight="1">
      <c r="B970" s="4"/>
      <c r="C970" s="4"/>
      <c r="D970" s="4"/>
    </row>
    <row r="971" spans="2:4" ht="15.75" customHeight="1">
      <c r="B971" s="4"/>
      <c r="C971" s="4"/>
      <c r="D971" s="4"/>
    </row>
    <row r="972" spans="2:4" ht="15.75" customHeight="1">
      <c r="B972" s="4"/>
      <c r="C972" s="4"/>
      <c r="D972" s="4"/>
    </row>
    <row r="973" spans="2:4" ht="15.75" customHeight="1">
      <c r="B973" s="4"/>
      <c r="C973" s="4"/>
      <c r="D973" s="4"/>
    </row>
    <row r="974" spans="2:4" ht="15.75" customHeight="1">
      <c r="B974" s="4"/>
      <c r="C974" s="4"/>
      <c r="D974" s="4"/>
    </row>
    <row r="975" spans="2:4" ht="15.75" customHeight="1">
      <c r="B975" s="4"/>
      <c r="C975" s="4"/>
      <c r="D975" s="4"/>
    </row>
    <row r="976" spans="2:4" ht="15.75" customHeight="1">
      <c r="B976" s="4"/>
      <c r="C976" s="4"/>
      <c r="D976" s="4"/>
    </row>
    <row r="977" spans="2:4" ht="15.75" customHeight="1">
      <c r="B977" s="4"/>
      <c r="C977" s="4"/>
      <c r="D977" s="4"/>
    </row>
    <row r="978" spans="2:4" ht="15.75" customHeight="1">
      <c r="B978" s="4"/>
      <c r="C978" s="4"/>
      <c r="D978" s="4"/>
    </row>
    <row r="979" spans="2:4" ht="15.75" customHeight="1">
      <c r="B979" s="4"/>
      <c r="C979" s="4"/>
      <c r="D979" s="4"/>
    </row>
    <row r="980" spans="2:4" ht="15.75" customHeight="1">
      <c r="B980" s="4"/>
      <c r="C980" s="4"/>
      <c r="D980" s="4"/>
    </row>
    <row r="981" spans="2:4" ht="15.75" customHeight="1">
      <c r="B981" s="4"/>
      <c r="C981" s="4"/>
      <c r="D981" s="4"/>
    </row>
    <row r="982" spans="2:4" ht="15.75" customHeight="1">
      <c r="B982" s="4"/>
      <c r="C982" s="4"/>
      <c r="D982" s="4"/>
    </row>
    <row r="983" spans="2:4" ht="15.75" customHeight="1">
      <c r="B983" s="4"/>
      <c r="C983" s="4"/>
      <c r="D983" s="4"/>
    </row>
    <row r="984" spans="2:4" ht="15.75" customHeight="1">
      <c r="B984" s="4"/>
      <c r="C984" s="4"/>
      <c r="D984" s="4"/>
    </row>
    <row r="985" spans="2:4" ht="15.75" customHeight="1">
      <c r="B985" s="4"/>
      <c r="C985" s="4"/>
      <c r="D985" s="4"/>
    </row>
    <row r="986" spans="2:4" ht="15.75" customHeight="1">
      <c r="B986" s="4"/>
      <c r="C986" s="4"/>
      <c r="D986" s="4"/>
    </row>
    <row r="987" spans="2:4" ht="15.75" customHeight="1">
      <c r="B987" s="4"/>
      <c r="C987" s="4"/>
      <c r="D987" s="4"/>
    </row>
    <row r="988" spans="2:4" ht="15.75" customHeight="1">
      <c r="B988" s="4"/>
      <c r="C988" s="4"/>
      <c r="D988" s="4"/>
    </row>
    <row r="989" spans="2:4" ht="15.75" customHeight="1">
      <c r="B989" s="4"/>
      <c r="C989" s="4"/>
      <c r="D989" s="4"/>
    </row>
    <row r="990" spans="2:4" ht="15.75" customHeight="1">
      <c r="B990" s="4"/>
      <c r="C990" s="4"/>
      <c r="D990" s="4"/>
    </row>
    <row r="991" spans="2:4" ht="15.75" customHeight="1">
      <c r="B991" s="4"/>
      <c r="C991" s="4"/>
      <c r="D991" s="4"/>
    </row>
    <row r="992" spans="2:4" ht="15.75" customHeight="1">
      <c r="B992" s="4"/>
      <c r="C992" s="4"/>
      <c r="D992" s="4"/>
    </row>
    <row r="993" spans="2:4" ht="15.75" customHeight="1">
      <c r="B993" s="4"/>
      <c r="C993" s="4"/>
      <c r="D993" s="4"/>
    </row>
    <row r="994" spans="2:4" ht="15.75" customHeight="1">
      <c r="B994" s="4"/>
      <c r="C994" s="4"/>
      <c r="D994" s="4"/>
    </row>
    <row r="995" spans="2:4" ht="15.75" customHeight="1">
      <c r="B995" s="4"/>
      <c r="C995" s="4"/>
      <c r="D995" s="4"/>
    </row>
    <row r="996" spans="2:4" ht="15.75" customHeight="1">
      <c r="B996" s="4"/>
      <c r="C996" s="4"/>
      <c r="D996" s="4"/>
    </row>
    <row r="997" spans="2:4" ht="15.75" customHeight="1">
      <c r="B997" s="4"/>
      <c r="C997" s="4"/>
      <c r="D997" s="4"/>
    </row>
    <row r="998" spans="2:4" ht="15.75" customHeight="1">
      <c r="B998" s="4"/>
      <c r="C998" s="4"/>
      <c r="D998" s="4"/>
    </row>
    <row r="999" spans="2:4" ht="15.75" customHeight="1">
      <c r="B999" s="4"/>
      <c r="C999" s="4"/>
      <c r="D999" s="4"/>
    </row>
    <row r="1000" spans="2:4" ht="15.75" customHeight="1">
      <c r="B1000" s="4"/>
      <c r="C1000" s="4"/>
      <c r="D1000" s="4"/>
    </row>
    <row r="1001" spans="2:4" ht="15.75" customHeight="1">
      <c r="B1001" s="4"/>
      <c r="C1001" s="4"/>
      <c r="D1001" s="4"/>
    </row>
    <row r="1002" spans="2:4" ht="15.75" customHeight="1">
      <c r="B1002" s="4"/>
      <c r="C1002" s="4"/>
      <c r="D1002" s="4"/>
    </row>
    <row r="1003" spans="2:4" ht="15.75" customHeight="1">
      <c r="B1003" s="4"/>
      <c r="C1003" s="4"/>
      <c r="D1003" s="4"/>
    </row>
    <row r="1004" spans="2:4" ht="15.75" customHeight="1">
      <c r="B1004" s="4"/>
      <c r="C1004" s="4"/>
      <c r="D1004" s="4"/>
    </row>
  </sheetData>
  <mergeCells count="7">
    <mergeCell ref="A47:A48"/>
    <mergeCell ref="A49:A50"/>
    <mergeCell ref="A2:A11"/>
    <mergeCell ref="A13:A19"/>
    <mergeCell ref="A20:D20"/>
    <mergeCell ref="A21:A23"/>
    <mergeCell ref="A24:A26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workbookViewId="0"/>
  </sheetViews>
  <sheetFormatPr defaultColWidth="12.6640625" defaultRowHeight="15" customHeight="1"/>
  <cols>
    <col min="1" max="1" width="4.33203125" customWidth="1"/>
    <col min="2" max="2" width="8.1640625" customWidth="1"/>
  </cols>
  <sheetData>
    <row r="1" spans="1:26" ht="15" customHeight="1">
      <c r="A1" s="4"/>
      <c r="B1" s="10" t="s">
        <v>14</v>
      </c>
      <c r="C1" s="10" t="s">
        <v>55</v>
      </c>
      <c r="D1" s="10" t="s">
        <v>56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52" t="s">
        <v>19</v>
      </c>
      <c r="B2" s="4">
        <v>1</v>
      </c>
      <c r="C2" s="4">
        <f>AVERAGE('fig 2i'!D28:F28)</f>
        <v>71.910190570567934</v>
      </c>
      <c r="D2" s="4">
        <f>AVERAGE('fig 2i'!X28:Z28)</f>
        <v>74.204393219738506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39"/>
      <c r="B3" s="4">
        <v>2</v>
      </c>
      <c r="C3" s="4">
        <f>AVERAGE('fig 2i'!D29:F29)</f>
        <v>102.79374690480324</v>
      </c>
      <c r="D3" s="4">
        <f>AVERAGE('fig 2i'!X29:Z29)</f>
        <v>85.375901208463645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39"/>
      <c r="B4" s="4">
        <v>3</v>
      </c>
      <c r="C4" s="4">
        <f>AVERAGE('fig 2i'!D30:F30)</f>
        <v>90.286283471326328</v>
      </c>
      <c r="D4" s="4">
        <f>AVERAGE('fig 2i'!X30:Z30)</f>
        <v>98.581780538302269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39"/>
      <c r="B5" s="4">
        <v>4</v>
      </c>
      <c r="C5" s="4">
        <f>AVERAGE('fig 2i'!D31:F31)</f>
        <v>72.243265073721702</v>
      </c>
      <c r="D5" s="4">
        <f>AVERAGE('fig 2i'!X31:Z31)</f>
        <v>59.566884193749864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39"/>
      <c r="B6" s="4">
        <v>5</v>
      </c>
      <c r="C6" s="4">
        <f>AVERAGE('fig 2i'!D32:F32)</f>
        <v>95.690635703614248</v>
      </c>
      <c r="D6" s="4">
        <f>AVERAGE('fig 2i'!X32:Z32)</f>
        <v>105.08473048892533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39"/>
      <c r="B7" s="4">
        <v>6</v>
      </c>
      <c r="C7" s="4">
        <f>AVERAGE('fig 2i'!D33:F33)</f>
        <v>71.797687015078296</v>
      </c>
      <c r="D7" s="4">
        <f>AVERAGE('fig 2i'!X33:Z33)</f>
        <v>62.778992364419537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39"/>
      <c r="B8" s="4">
        <v>7</v>
      </c>
      <c r="C8" s="4">
        <f>AVERAGE('fig 2i'!D34:F34)</f>
        <v>55.72251295742209</v>
      </c>
      <c r="D8" s="4">
        <f>AVERAGE('fig 2i'!X34:Z34)</f>
        <v>48.010085808213496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39"/>
      <c r="B9" s="4">
        <v>8</v>
      </c>
      <c r="C9" s="4">
        <f>AVERAGE('fig 2i'!D35:F35)</f>
        <v>64.817610062893067</v>
      </c>
      <c r="D9" s="4">
        <f>AVERAGE('fig 2i'!X35:Z35)</f>
        <v>79.853882754491266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39"/>
      <c r="B10" s="4">
        <v>9</v>
      </c>
      <c r="C10" s="4">
        <f>AVERAGE('fig 2i'!D36:F36)</f>
        <v>65.559523809523796</v>
      </c>
      <c r="D10" s="4">
        <f>AVERAGE('fig 2i'!X36:Z36)</f>
        <v>94.566421792584734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39"/>
      <c r="B11" s="4">
        <v>10</v>
      </c>
      <c r="C11" s="4">
        <f>AVERAGE('fig 2i'!D37:F37)</f>
        <v>57.535818919985395</v>
      </c>
      <c r="D11" s="4">
        <f>AVERAGE('fig 2i'!X37:Z37)</f>
        <v>51.332200886004365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52" t="s">
        <v>18</v>
      </c>
      <c r="B13" s="4">
        <v>1</v>
      </c>
      <c r="C13" s="4">
        <f>AVERAGE('fig 2i'!D39:F39)</f>
        <v>99.422308492773411</v>
      </c>
      <c r="D13" s="4">
        <f>AVERAGE('fig 2i'!X39:Z39)</f>
        <v>43.266420550684501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39"/>
      <c r="B14" s="4">
        <v>2</v>
      </c>
      <c r="C14" s="4">
        <f>AVERAGE('fig 2i'!D40:F40)</f>
        <v>78.964131212151827</v>
      </c>
      <c r="D14" s="4">
        <f>AVERAGE('fig 2i'!X40:Z40)</f>
        <v>29.652103130363969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39"/>
      <c r="B15" s="4">
        <v>3</v>
      </c>
      <c r="C15" s="4">
        <f>AVERAGE('fig 2i'!D41:F41)</f>
        <v>57.844729903215431</v>
      </c>
      <c r="D15" s="4">
        <f>AVERAGE('fig 2i'!X41:Z41)</f>
        <v>56.550922311915336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39"/>
      <c r="B16" s="4">
        <v>4</v>
      </c>
      <c r="C16" s="4">
        <f>AVERAGE('fig 2i'!D42:F42)</f>
        <v>102.60875888817064</v>
      </c>
      <c r="D16" s="4">
        <f>AVERAGE('fig 2i'!X42:Z42)</f>
        <v>52.029345163660338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39"/>
      <c r="B17" s="4">
        <v>5</v>
      </c>
      <c r="C17" s="4">
        <f>AVERAGE('fig 2i'!D43:F43)</f>
        <v>51.111111111111093</v>
      </c>
      <c r="D17" s="4">
        <f>AVERAGE('fig 2i'!X43:Z43)</f>
        <v>33.866459627329199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39"/>
      <c r="B18" s="4">
        <v>6</v>
      </c>
      <c r="C18" s="4">
        <f>AVERAGE('fig 2i'!D44:F44)</f>
        <v>84.637615312214635</v>
      </c>
      <c r="D18" s="4">
        <f>AVERAGE('fig 2i'!X44:Z44)</f>
        <v>80.004553554286161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39"/>
      <c r="B19" s="4">
        <v>7</v>
      </c>
      <c r="C19" s="4">
        <f>AVERAGE('fig 2i'!D45:F45)</f>
        <v>76.93602693602692</v>
      </c>
      <c r="D19" s="4">
        <f>AVERAGE('fig 2i'!X45:Z45)</f>
        <v>48.905784332920028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8" t="s">
        <v>11</v>
      </c>
      <c r="B20" s="39"/>
      <c r="C20" s="39"/>
      <c r="D20" s="3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52" t="s">
        <v>53</v>
      </c>
      <c r="B21" s="4" t="s">
        <v>12</v>
      </c>
      <c r="C21" s="4">
        <f t="shared" ref="C21:D21" si="0">ROUND(AVERAGE(C13:C19),2)</f>
        <v>78.790000000000006</v>
      </c>
      <c r="D21" s="4">
        <f t="shared" si="0"/>
        <v>49.18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52"/>
      <c r="B22" s="4" t="s">
        <v>52</v>
      </c>
      <c r="C22" s="4">
        <f t="shared" ref="C22:D22" si="1">ROUND(STDEV(C14:C20)/SQRT(7),2)</f>
        <v>7.05</v>
      </c>
      <c r="D22" s="4">
        <f t="shared" si="1"/>
        <v>6.81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52"/>
      <c r="B23" s="4" t="s">
        <v>60</v>
      </c>
      <c r="C23" s="4">
        <f>TTEST(C13:C19,D13:D19,2,1)</f>
        <v>1.3824016857647685E-2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52" t="s">
        <v>19</v>
      </c>
      <c r="B24" s="4" t="s">
        <v>12</v>
      </c>
      <c r="C24" s="4">
        <f t="shared" ref="C24:D24" si="2">ROUND(AVERAGE(C2:C11),2)</f>
        <v>74.84</v>
      </c>
      <c r="D24" s="4">
        <f t="shared" si="2"/>
        <v>75.94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52"/>
      <c r="B25" s="4" t="s">
        <v>52</v>
      </c>
      <c r="C25" s="4">
        <f t="shared" ref="C25:D25" si="3">ROUND(STDEV(C2:C11)/SQRT(10),2)</f>
        <v>5.09</v>
      </c>
      <c r="D25" s="4">
        <f t="shared" si="3"/>
        <v>6.36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52"/>
      <c r="B26" s="4" t="s">
        <v>60</v>
      </c>
      <c r="C26" s="4">
        <f>TTEST(C2:C11,D2:D11,2,1)</f>
        <v>0.81431521048253153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5">
    <mergeCell ref="A2:A11"/>
    <mergeCell ref="A13:A19"/>
    <mergeCell ref="A20:D20"/>
    <mergeCell ref="A24:A26"/>
    <mergeCell ref="A21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2c</vt:lpstr>
      <vt:lpstr>fig 2d</vt:lpstr>
      <vt:lpstr>fig 2e</vt:lpstr>
      <vt:lpstr>fig 2f</vt:lpstr>
      <vt:lpstr>fig 2g</vt:lpstr>
      <vt:lpstr>fig 2h</vt:lpstr>
      <vt:lpstr>fig 2i</vt:lpstr>
      <vt:lpstr>fig 2j</vt:lpstr>
      <vt:lpstr>fig 2k</vt:lpstr>
      <vt:lpstr>fig 2l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2024-08-02T12:16:12Z</dcterms:modified>
</cp:coreProperties>
</file>