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instein 2025\Octo2024 Aurora\Editable Figures\Revision_Figures_SMBM_Nature Neuro\proof reading\"/>
    </mc:Choice>
  </mc:AlternateContent>
  <xr:revisionPtr revIDLastSave="0" documentId="8_{C27CE0A1-C108-489A-A1A3-8A827CAAA1F8}" xr6:coauthVersionLast="47" xr6:coauthVersionMax="47" xr10:uidLastSave="{00000000-0000-0000-0000-000000000000}"/>
  <bookViews>
    <workbookView xWindow="-96" yWindow="-96" windowWidth="23232" windowHeight="13872" activeTab="2" xr2:uid="{DFCD82BB-4B88-4F83-84DC-73579D967360}"/>
  </bookViews>
  <sheets>
    <sheet name="cd45_frequency SupplemeTable.1" sheetId="1" r:id="rId1"/>
    <sheet name="myeloid_cluster_frequencies" sheetId="2" r:id="rId2"/>
    <sheet name="lymphoid_cluster_frequenci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D17" i="2"/>
  <c r="E17" i="2"/>
  <c r="F17" i="2"/>
  <c r="G17" i="2"/>
  <c r="B17" i="2"/>
  <c r="C13" i="2"/>
  <c r="D13" i="2"/>
  <c r="E13" i="2"/>
  <c r="F13" i="2"/>
  <c r="G13" i="2"/>
  <c r="B13" i="2"/>
  <c r="B8" i="3"/>
  <c r="L14" i="3"/>
  <c r="L13" i="3"/>
  <c r="L12" i="3"/>
  <c r="L11" i="3"/>
  <c r="L10" i="3"/>
  <c r="L9" i="3"/>
  <c r="L7" i="3"/>
  <c r="L6" i="3"/>
  <c r="L5" i="3"/>
  <c r="L4" i="3"/>
  <c r="L3" i="3"/>
  <c r="L2" i="3"/>
  <c r="J14" i="3"/>
  <c r="J13" i="3"/>
  <c r="J12" i="3"/>
  <c r="J11" i="3"/>
  <c r="J10" i="3"/>
  <c r="J9" i="3"/>
  <c r="J7" i="3"/>
  <c r="J6" i="3"/>
  <c r="J5" i="3"/>
  <c r="J4" i="3"/>
  <c r="J3" i="3"/>
  <c r="J2" i="3"/>
  <c r="H14" i="3"/>
  <c r="H13" i="3"/>
  <c r="H12" i="3"/>
  <c r="H11" i="3"/>
  <c r="H10" i="3"/>
  <c r="H9" i="3"/>
  <c r="H7" i="3"/>
  <c r="H6" i="3"/>
  <c r="H5" i="3"/>
  <c r="H4" i="3"/>
  <c r="H3" i="3"/>
  <c r="H2" i="3"/>
  <c r="F14" i="3"/>
  <c r="F13" i="3"/>
  <c r="F12" i="3"/>
  <c r="F11" i="3"/>
  <c r="F10" i="3"/>
  <c r="F9" i="3"/>
  <c r="F7" i="3"/>
  <c r="F6" i="3"/>
  <c r="F5" i="3"/>
  <c r="F4" i="3"/>
  <c r="F3" i="3"/>
  <c r="F2" i="3"/>
  <c r="D14" i="3"/>
  <c r="D13" i="3"/>
  <c r="D12" i="3"/>
  <c r="D11" i="3"/>
  <c r="D10" i="3"/>
  <c r="D9" i="3"/>
  <c r="D7" i="3"/>
  <c r="D6" i="3"/>
  <c r="D5" i="3"/>
  <c r="D4" i="3"/>
  <c r="D3" i="3"/>
  <c r="D2" i="3"/>
  <c r="C14" i="3"/>
  <c r="C13" i="3"/>
  <c r="C12" i="3"/>
  <c r="C11" i="3"/>
  <c r="C10" i="3"/>
  <c r="C9" i="3"/>
  <c r="C7" i="3"/>
  <c r="C6" i="3"/>
  <c r="C5" i="3"/>
  <c r="C4" i="3"/>
  <c r="C3" i="3"/>
  <c r="C2" i="3"/>
  <c r="E8" i="3"/>
  <c r="D8" i="3" s="1"/>
  <c r="G8" i="3"/>
  <c r="F8" i="3" s="1"/>
  <c r="I8" i="3"/>
  <c r="H8" i="3" s="1"/>
  <c r="K8" i="3"/>
  <c r="J8" i="3" s="1"/>
  <c r="M8" i="3"/>
  <c r="L8" i="3" s="1"/>
  <c r="C7" i="2"/>
  <c r="D7" i="2"/>
  <c r="E7" i="2"/>
  <c r="F7" i="2"/>
  <c r="G7" i="2"/>
  <c r="B7" i="2"/>
  <c r="C8" i="3" l="1"/>
</calcChain>
</file>

<file path=xl/sharedStrings.xml><?xml version="1.0" encoding="utf-8"?>
<sst xmlns="http://schemas.openxmlformats.org/spreadsheetml/2006/main" count="67" uniqueCount="50">
  <si>
    <t>sham_sk</t>
  </si>
  <si>
    <t>gl_sk</t>
  </si>
  <si>
    <t>sb_sk</t>
  </si>
  <si>
    <t>sham_bm</t>
  </si>
  <si>
    <t>gl_bm</t>
  </si>
  <si>
    <t>sb_bm</t>
  </si>
  <si>
    <t>Early Pro B-cells</t>
  </si>
  <si>
    <t>Late Pro B-cells</t>
  </si>
  <si>
    <t>Pre B-cells</t>
  </si>
  <si>
    <t>Immature B-cells</t>
  </si>
  <si>
    <t>Mature B-cells</t>
  </si>
  <si>
    <t>Antigen Presenting B-cells</t>
  </si>
  <si>
    <t>T-cells</t>
  </si>
  <si>
    <t>CD4 Tregs</t>
  </si>
  <si>
    <t>NK-cells</t>
  </si>
  <si>
    <t>NKT-cells</t>
  </si>
  <si>
    <t>Gamma Delta T-cells</t>
  </si>
  <si>
    <t>ILCs</t>
  </si>
  <si>
    <t>Lymphoid Lin.</t>
  </si>
  <si>
    <t>Mature Neutro.</t>
  </si>
  <si>
    <t>Transit. Neutro. 1</t>
  </si>
  <si>
    <t>Transit. Neutro. 2</t>
  </si>
  <si>
    <t>Pre. Neutro.</t>
  </si>
  <si>
    <t>Monocytes</t>
  </si>
  <si>
    <t>Macrophages</t>
  </si>
  <si>
    <t>Acp5+ Macrophages</t>
  </si>
  <si>
    <t>Prol. Macrophages</t>
  </si>
  <si>
    <t>DCs</t>
  </si>
  <si>
    <t>Erythro. Prog.</t>
  </si>
  <si>
    <t>Hemato. Prog.</t>
  </si>
  <si>
    <t>GMPs</t>
  </si>
  <si>
    <t>MEPs</t>
  </si>
  <si>
    <t>STHSCs</t>
  </si>
  <si>
    <t xml:space="preserve">Total Neutrophils </t>
  </si>
  <si>
    <t>Total Cells</t>
  </si>
  <si>
    <t>CD45 pos</t>
  </si>
  <si>
    <t>CD45 neg</t>
  </si>
  <si>
    <t>%CD45 pos</t>
  </si>
  <si>
    <t>%CD45 neg</t>
  </si>
  <si>
    <t>All B cells</t>
  </si>
  <si>
    <t>Lymphoid Lin. Out of CD45</t>
  </si>
  <si>
    <t>gl_bm out of CD45</t>
  </si>
  <si>
    <t>sham_sk out of CD45</t>
  </si>
  <si>
    <t>gl_sk out of CD45</t>
  </si>
  <si>
    <t>sb_sk out of CD45</t>
  </si>
  <si>
    <t>sham_bm out of CD45</t>
  </si>
  <si>
    <t>sb_bm out of CD45</t>
  </si>
  <si>
    <t xml:space="preserve">Total macrophage/ Monocytes </t>
  </si>
  <si>
    <t xml:space="preserve">Total Myeloid </t>
  </si>
  <si>
    <t>sham_sk out of lympho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</si>
</sst>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2" fontId="0" fillId="0" borderId="0" xfId="0" applyNumberFormat="1"/>
    <xf numFmtId="0" fontId="0" fillId="0" borderId="0" xfId="0" quotePrefix="1" applyNumberFormat="1"/>
    <xf numFmtId="0" fontId="0" fillId="2" borderId="0" xfId="0" quotePrefix="1" applyNumberFormat="1" applyFill="1"/>
    <xf numFmtId="0" fontId="0" fillId="3" borderId="0" xfId="0" applyFill="1"/>
    <xf numFmtId="0" fontId="0" fillId="4" borderId="0" xfId="0" applyFill="1"/>
    <xf numFmtId="0" fontId="0" fillId="4" borderId="0" xfId="0" quotePrefix="1" applyNumberFormat="1" applyFill="1"/>
    <xf numFmtId="0" fontId="0" fillId="5" borderId="0" xfId="0" applyFill="1"/>
    <xf numFmtId="0" fontId="0" fillId="5" borderId="0" xfId="0" quotePrefix="1" applyNumberFormat="1" applyFill="1"/>
    <xf numFmtId="0" fontId="0" fillId="6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6139-546B-4FCA-8C33-605AC26AFF67}">
  <dimension ref="A1:I9"/>
  <sheetViews>
    <sheetView workbookViewId="0">
      <selection activeCell="E6" sqref="E6"/>
    </sheetView>
  </sheetViews>
  <sheetFormatPr defaultRowHeight="14.4" x14ac:dyDescent="0.55000000000000004"/>
  <cols>
    <col min="1" max="1" width="20.3125" customWidth="1"/>
    <col min="2" max="2" width="9" customWidth="1"/>
    <col min="3" max="3" width="11.15625" customWidth="1"/>
    <col min="4" max="4" width="11.734375" customWidth="1"/>
    <col min="5" max="5" width="11.26171875" customWidth="1"/>
  </cols>
  <sheetData>
    <row r="1" spans="1:9" x14ac:dyDescent="0.55000000000000004">
      <c r="B1" s="2"/>
      <c r="C1" s="2"/>
      <c r="D1" s="2"/>
      <c r="E1" s="2"/>
      <c r="F1" s="2"/>
      <c r="G1" s="2"/>
      <c r="H1" s="2"/>
      <c r="I1" s="2"/>
    </row>
    <row r="2" spans="1:9" x14ac:dyDescent="0.55000000000000004">
      <c r="B2" s="2"/>
      <c r="C2" s="2"/>
      <c r="D2" s="2"/>
      <c r="E2" s="2"/>
      <c r="F2" s="2"/>
      <c r="G2" s="2"/>
      <c r="H2" s="2"/>
      <c r="I2" s="2"/>
    </row>
    <row r="3" spans="1:9" x14ac:dyDescent="0.55000000000000004">
      <c r="B3" t="s">
        <v>34</v>
      </c>
      <c r="C3" t="s">
        <v>35</v>
      </c>
      <c r="D3" t="s">
        <v>36</v>
      </c>
      <c r="E3" t="s">
        <v>37</v>
      </c>
      <c r="F3" t="s">
        <v>38</v>
      </c>
      <c r="I3" s="2"/>
    </row>
    <row r="4" spans="1:9" x14ac:dyDescent="0.55000000000000004">
      <c r="A4" t="s">
        <v>4</v>
      </c>
      <c r="B4">
        <v>8095</v>
      </c>
      <c r="C4">
        <v>7214</v>
      </c>
      <c r="D4">
        <v>881</v>
      </c>
      <c r="E4" s="3">
        <v>89.116738727609601</v>
      </c>
      <c r="F4" s="3">
        <v>10.8832612723903</v>
      </c>
    </row>
    <row r="5" spans="1:9" x14ac:dyDescent="0.55000000000000004">
      <c r="A5" t="s">
        <v>5</v>
      </c>
      <c r="B5">
        <v>8552</v>
      </c>
      <c r="C5">
        <v>7835</v>
      </c>
      <c r="D5">
        <v>717</v>
      </c>
      <c r="E5" s="3">
        <v>91.615996258185206</v>
      </c>
      <c r="F5">
        <v>8.3840037418147801</v>
      </c>
    </row>
    <row r="6" spans="1:9" x14ac:dyDescent="0.55000000000000004">
      <c r="A6" t="s">
        <v>0</v>
      </c>
      <c r="B6">
        <v>8010</v>
      </c>
      <c r="C6">
        <v>6071</v>
      </c>
      <c r="D6">
        <v>1939</v>
      </c>
      <c r="E6" s="3">
        <v>75.792759051185996</v>
      </c>
      <c r="F6" s="3">
        <v>24.207240948813901</v>
      </c>
    </row>
    <row r="7" spans="1:9" x14ac:dyDescent="0.55000000000000004">
      <c r="A7" t="s">
        <v>2</v>
      </c>
      <c r="B7">
        <v>5689</v>
      </c>
      <c r="C7">
        <v>5094</v>
      </c>
      <c r="D7">
        <v>595</v>
      </c>
      <c r="E7" s="3">
        <v>89.541219898048794</v>
      </c>
      <c r="F7" s="3">
        <v>10.458780101951101</v>
      </c>
    </row>
    <row r="8" spans="1:9" x14ac:dyDescent="0.55000000000000004">
      <c r="A8" t="s">
        <v>1</v>
      </c>
      <c r="B8">
        <v>4035</v>
      </c>
      <c r="C8">
        <v>3686</v>
      </c>
      <c r="D8">
        <v>349</v>
      </c>
      <c r="E8" s="3">
        <v>91.350681536555101</v>
      </c>
      <c r="F8" s="3">
        <v>8.6493184634448497</v>
      </c>
    </row>
    <row r="9" spans="1:9" x14ac:dyDescent="0.55000000000000004">
      <c r="A9" t="s">
        <v>3</v>
      </c>
      <c r="B9">
        <v>1573</v>
      </c>
      <c r="C9">
        <v>1202</v>
      </c>
      <c r="D9">
        <v>371</v>
      </c>
      <c r="E9" s="3">
        <v>76.414494596312693</v>
      </c>
      <c r="F9" s="3">
        <v>23.5855054036872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C044-EC6E-4E14-A278-841F7E8BE235}">
  <dimension ref="A1:H19"/>
  <sheetViews>
    <sheetView workbookViewId="0">
      <selection activeCell="F4" sqref="F4"/>
    </sheetView>
  </sheetViews>
  <sheetFormatPr defaultRowHeight="14.4" x14ac:dyDescent="0.55000000000000004"/>
  <cols>
    <col min="1" max="1" width="16.578125" customWidth="1"/>
    <col min="2" max="2" width="14.47265625" customWidth="1"/>
    <col min="3" max="3" width="15.3671875" customWidth="1"/>
  </cols>
  <sheetData>
    <row r="1" spans="1:8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8" x14ac:dyDescent="0.55000000000000004">
      <c r="A2" t="s">
        <v>18</v>
      </c>
      <c r="B2" s="3">
        <v>51.156484287765103</v>
      </c>
      <c r="C2" s="3">
        <v>6.1753494282083796</v>
      </c>
      <c r="D2" s="3">
        <v>24.5116813481424</v>
      </c>
      <c r="E2" s="3">
        <v>33.061037173015102</v>
      </c>
      <c r="F2" s="3">
        <v>4.2492143735482903</v>
      </c>
      <c r="G2" s="3">
        <v>11.500063187160301</v>
      </c>
    </row>
    <row r="3" spans="1:8" x14ac:dyDescent="0.55000000000000004">
      <c r="A3" s="1" t="s">
        <v>19</v>
      </c>
      <c r="B3" s="4">
        <v>13.3195086935715</v>
      </c>
      <c r="C3" s="4">
        <v>28.742058449809399</v>
      </c>
      <c r="D3" s="4">
        <v>21.486020681731102</v>
      </c>
      <c r="E3" s="4">
        <v>14.529600734281701</v>
      </c>
      <c r="F3" s="4">
        <v>31.479710342943001</v>
      </c>
      <c r="G3" s="4">
        <v>28.105648932136901</v>
      </c>
      <c r="H3" s="1"/>
    </row>
    <row r="4" spans="1:8" x14ac:dyDescent="0.55000000000000004">
      <c r="A4" s="1" t="s">
        <v>20</v>
      </c>
      <c r="B4" s="4">
        <v>9.3794863614611508</v>
      </c>
      <c r="C4" s="4">
        <v>22.6175349428208</v>
      </c>
      <c r="D4" s="4">
        <v>21.428571428571399</v>
      </c>
      <c r="E4" s="4">
        <v>16.695731987150001</v>
      </c>
      <c r="F4" s="4">
        <v>23.77373958191</v>
      </c>
      <c r="G4" s="4">
        <v>17.4396562618475</v>
      </c>
      <c r="H4" s="1"/>
    </row>
    <row r="5" spans="1:8" x14ac:dyDescent="0.55000000000000004">
      <c r="A5" s="1" t="s">
        <v>21</v>
      </c>
      <c r="B5" s="4">
        <v>1.54729621949274</v>
      </c>
      <c r="C5" s="4">
        <v>4.5235069885641597</v>
      </c>
      <c r="D5" s="4">
        <v>3.52355419379548</v>
      </c>
      <c r="E5" s="4">
        <v>2.2303809086737001</v>
      </c>
      <c r="F5" s="4">
        <v>1.9811449651591699</v>
      </c>
      <c r="G5" s="4">
        <v>0.94780740553519505</v>
      </c>
      <c r="H5" s="1"/>
    </row>
    <row r="6" spans="1:8" x14ac:dyDescent="0.55000000000000004">
      <c r="A6" s="1" t="s">
        <v>22</v>
      </c>
      <c r="B6" s="4">
        <v>3.0626894241505802</v>
      </c>
      <c r="C6" s="4">
        <v>12.3252858958068</v>
      </c>
      <c r="D6" s="4">
        <v>6.0704710838759004</v>
      </c>
      <c r="E6" s="4">
        <v>6.1128958237723703</v>
      </c>
      <c r="F6" s="4">
        <v>12.3240879901625</v>
      </c>
      <c r="G6" s="1">
        <v>6.4071780614179197</v>
      </c>
      <c r="H6" s="1"/>
    </row>
    <row r="7" spans="1:8" x14ac:dyDescent="0.55000000000000004">
      <c r="A7" s="5" t="s">
        <v>33</v>
      </c>
      <c r="B7" s="5">
        <f>SUM(B3:B6)</f>
        <v>27.30898069867597</v>
      </c>
      <c r="C7" s="5">
        <f t="shared" ref="C7:G7" si="0">SUM(C3:C6)</f>
        <v>68.208386277001154</v>
      </c>
      <c r="D7" s="5">
        <f t="shared" si="0"/>
        <v>52.508617387973885</v>
      </c>
      <c r="E7" s="5">
        <f t="shared" si="0"/>
        <v>39.56860945387777</v>
      </c>
      <c r="F7" s="5">
        <f t="shared" si="0"/>
        <v>69.558682880174672</v>
      </c>
      <c r="G7" s="5">
        <f t="shared" si="0"/>
        <v>52.900290660937515</v>
      </c>
    </row>
    <row r="8" spans="1:8" x14ac:dyDescent="0.55000000000000004">
      <c r="A8" s="8" t="s">
        <v>23</v>
      </c>
      <c r="B8" s="9">
        <v>0.28712713351411701</v>
      </c>
      <c r="C8" s="9">
        <v>0.50825921219822101</v>
      </c>
      <c r="D8" s="9">
        <v>0.21064726158559899</v>
      </c>
      <c r="E8" s="9">
        <v>0.58742542450665403</v>
      </c>
      <c r="F8" s="9">
        <v>0.99740401694220504</v>
      </c>
      <c r="G8" s="9">
        <v>1.31429293567547</v>
      </c>
    </row>
    <row r="9" spans="1:8" x14ac:dyDescent="0.55000000000000004">
      <c r="A9" s="8" t="s">
        <v>24</v>
      </c>
      <c r="B9" s="9">
        <v>5.27994895517626</v>
      </c>
      <c r="C9" s="9">
        <v>7.5476493011435801</v>
      </c>
      <c r="D9" s="9">
        <v>5.9747223286097197</v>
      </c>
      <c r="E9" s="9">
        <v>9.8485543827443696</v>
      </c>
      <c r="F9" s="9">
        <v>9.22257138953408</v>
      </c>
      <c r="G9" s="9">
        <v>13.572602047263899</v>
      </c>
    </row>
    <row r="10" spans="1:8" x14ac:dyDescent="0.55000000000000004">
      <c r="A10" s="8" t="s">
        <v>25</v>
      </c>
      <c r="B10" s="9">
        <v>1.7068112936672499</v>
      </c>
      <c r="C10" s="9">
        <v>1.67725540025412</v>
      </c>
      <c r="D10" s="9">
        <v>3.8108004595940201</v>
      </c>
      <c r="E10" s="8">
        <v>0.55988985773290501</v>
      </c>
      <c r="F10" s="9">
        <v>0.23227216832900599</v>
      </c>
      <c r="G10" s="9">
        <v>0.25274864147605203</v>
      </c>
    </row>
    <row r="11" spans="1:8" x14ac:dyDescent="0.55000000000000004">
      <c r="A11" s="8" t="s">
        <v>26</v>
      </c>
      <c r="B11" s="9">
        <v>2.0736959642686199</v>
      </c>
      <c r="C11" s="9">
        <v>3.4561626429479002</v>
      </c>
      <c r="D11" s="9">
        <v>3.1214094216775101</v>
      </c>
      <c r="E11" s="8">
        <v>6.4066085360256997</v>
      </c>
      <c r="F11" s="9">
        <v>4.2218882360978203</v>
      </c>
      <c r="G11" s="9">
        <v>8.3659800328573208</v>
      </c>
    </row>
    <row r="12" spans="1:8" x14ac:dyDescent="0.55000000000000004">
      <c r="A12" s="8" t="s">
        <v>27</v>
      </c>
      <c r="B12" s="9">
        <v>1.9301323975115601</v>
      </c>
      <c r="C12" s="9">
        <v>1.8551461245234999</v>
      </c>
      <c r="D12" s="9">
        <v>2.0107238605898101</v>
      </c>
      <c r="E12" s="9">
        <v>4.3781551170261501</v>
      </c>
      <c r="F12" s="9">
        <v>1.3936330099740399</v>
      </c>
      <c r="G12" s="9">
        <v>2.1104511563250301</v>
      </c>
    </row>
    <row r="13" spans="1:8" x14ac:dyDescent="0.55000000000000004">
      <c r="A13" s="10" t="s">
        <v>47</v>
      </c>
      <c r="B13" s="10">
        <f>SUM(B8:B12)</f>
        <v>11.277715744137806</v>
      </c>
      <c r="C13" s="10">
        <f t="shared" ref="C13:G13" si="1">SUM(C8:C12)</f>
        <v>15.044472681067322</v>
      </c>
      <c r="D13" s="10">
        <f t="shared" si="1"/>
        <v>15.128303332056658</v>
      </c>
      <c r="E13" s="10">
        <f t="shared" si="1"/>
        <v>21.780633318035779</v>
      </c>
      <c r="F13" s="10">
        <f t="shared" si="1"/>
        <v>16.067768820877152</v>
      </c>
      <c r="G13" s="10">
        <f t="shared" si="1"/>
        <v>25.616074813597773</v>
      </c>
    </row>
    <row r="14" spans="1:8" x14ac:dyDescent="0.55000000000000004">
      <c r="A14" t="s">
        <v>29</v>
      </c>
      <c r="B14" s="3">
        <v>0.65401180411548798</v>
      </c>
      <c r="C14">
        <v>0.94027954256670898</v>
      </c>
      <c r="D14" s="3">
        <v>2.0107238605898101</v>
      </c>
      <c r="E14" s="3">
        <v>1.45938503900871</v>
      </c>
      <c r="F14" s="3">
        <v>1.05205629184314</v>
      </c>
      <c r="G14" s="3">
        <v>1.4659421205611001</v>
      </c>
    </row>
    <row r="15" spans="1:8" x14ac:dyDescent="0.55000000000000004">
      <c r="A15" t="s">
        <v>30</v>
      </c>
      <c r="B15">
        <v>0.94113893762960599</v>
      </c>
      <c r="C15" s="3">
        <v>3.55781448538754</v>
      </c>
      <c r="D15" s="3">
        <v>1.14898506319417</v>
      </c>
      <c r="E15">
        <v>0.59660394676457096</v>
      </c>
      <c r="F15" s="3">
        <v>2.2407432709386499</v>
      </c>
      <c r="G15" s="3">
        <v>0.84670794894477397</v>
      </c>
    </row>
    <row r="16" spans="1:8" x14ac:dyDescent="0.55000000000000004">
      <c r="A16" t="s">
        <v>31</v>
      </c>
      <c r="B16" s="3">
        <v>0.41473919285372401</v>
      </c>
      <c r="C16" s="3">
        <v>2.79542566709021</v>
      </c>
      <c r="D16" s="3">
        <v>1.43623132899272</v>
      </c>
      <c r="E16" s="3">
        <v>1.35842129417163</v>
      </c>
      <c r="F16" s="3">
        <v>2.1041125836862902</v>
      </c>
      <c r="G16" s="3">
        <v>1.3395677998230699</v>
      </c>
    </row>
    <row r="17" spans="1:7" x14ac:dyDescent="0.55000000000000004">
      <c r="A17" s="11" t="s">
        <v>48</v>
      </c>
      <c r="B17" s="11">
        <f>SUM(B3:B6,B8:B12,B14:B16)</f>
        <v>40.596586377412592</v>
      </c>
      <c r="C17" s="11">
        <f t="shared" ref="C17:G17" si="2">SUM(C3:C6,C8:C12,C14:C16)</f>
        <v>90.546378653112953</v>
      </c>
      <c r="D17" s="11">
        <f t="shared" si="2"/>
        <v>72.232860972807245</v>
      </c>
      <c r="E17" s="11">
        <f t="shared" si="2"/>
        <v>64.763653051858469</v>
      </c>
      <c r="F17" s="11">
        <f t="shared" si="2"/>
        <v>91.023363847519903</v>
      </c>
      <c r="G17" s="11">
        <f t="shared" si="2"/>
        <v>82.168583343864213</v>
      </c>
    </row>
    <row r="18" spans="1:7" x14ac:dyDescent="0.55000000000000004">
      <c r="A18" t="s">
        <v>32</v>
      </c>
      <c r="B18" s="3">
        <v>1.4356356675705799</v>
      </c>
      <c r="C18" s="3">
        <v>1.67725540025412</v>
      </c>
      <c r="D18" s="3">
        <v>1.99157410953657</v>
      </c>
      <c r="E18" s="3">
        <v>2.0100963744836999</v>
      </c>
      <c r="F18" s="3">
        <v>1.21601311654597</v>
      </c>
      <c r="G18" s="3">
        <v>1.39011752811828</v>
      </c>
    </row>
    <row r="19" spans="1:7" x14ac:dyDescent="0.55000000000000004">
      <c r="A19" t="s">
        <v>28</v>
      </c>
      <c r="B19" s="3">
        <v>6.8112936672515501</v>
      </c>
      <c r="C19" s="3">
        <v>1.6010165184243901</v>
      </c>
      <c r="D19" s="3">
        <v>1.2638835695135899</v>
      </c>
      <c r="E19" s="3">
        <v>0.16521340064249601</v>
      </c>
      <c r="F19" s="3">
        <v>3.5114086623855698</v>
      </c>
      <c r="G19" s="3">
        <v>4.9412359408568101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05788-34F4-41BF-8C1A-42573FF8229A}">
  <dimension ref="A1:Q17"/>
  <sheetViews>
    <sheetView tabSelected="1" workbookViewId="0">
      <selection activeCell="F9" sqref="F9:F14"/>
    </sheetView>
  </sheetViews>
  <sheetFormatPr defaultRowHeight="14.4" x14ac:dyDescent="0.55000000000000004"/>
  <cols>
    <col min="1" max="1" width="22.1015625" customWidth="1"/>
    <col min="17" max="17" width="17.3125" customWidth="1"/>
  </cols>
  <sheetData>
    <row r="1" spans="1:17" x14ac:dyDescent="0.55000000000000004">
      <c r="B1" t="s">
        <v>49</v>
      </c>
      <c r="C1" t="s">
        <v>42</v>
      </c>
      <c r="D1" t="s">
        <v>43</v>
      </c>
      <c r="E1" t="s">
        <v>1</v>
      </c>
      <c r="F1" t="s">
        <v>44</v>
      </c>
      <c r="G1" t="s">
        <v>2</v>
      </c>
      <c r="H1" t="s">
        <v>45</v>
      </c>
      <c r="I1" t="s">
        <v>3</v>
      </c>
      <c r="J1" t="s">
        <v>41</v>
      </c>
      <c r="K1" t="s">
        <v>4</v>
      </c>
      <c r="L1" t="s">
        <v>46</v>
      </c>
      <c r="M1" t="s">
        <v>5</v>
      </c>
    </row>
    <row r="2" spans="1:17" x14ac:dyDescent="0.55000000000000004">
      <c r="A2" s="8" t="s">
        <v>6</v>
      </c>
      <c r="B2" s="9">
        <v>6.4290260980267302</v>
      </c>
      <c r="C2" s="9">
        <f>(B2*B17)/100</f>
        <v>3.2888637256933624</v>
      </c>
      <c r="D2" s="9">
        <f>(E2*E17)/100</f>
        <v>5.3933182779112479E-2</v>
      </c>
      <c r="E2" s="9">
        <v>0.87336244541484698</v>
      </c>
      <c r="F2" s="9">
        <f>(G2*G17)/100</f>
        <v>1.141909653166473</v>
      </c>
      <c r="G2" s="9">
        <v>4.6586345381526097</v>
      </c>
      <c r="H2" s="9">
        <f>(I2*I17)/100</f>
        <v>1.6300395357925064</v>
      </c>
      <c r="I2" s="9">
        <v>4.9303944315545198</v>
      </c>
      <c r="J2" s="9">
        <f>(K2*K17)/100</f>
        <v>0.16996857494193163</v>
      </c>
      <c r="K2" s="8">
        <v>4</v>
      </c>
      <c r="L2" s="8">
        <f>(M2*M17)/100</f>
        <v>0.27878941059782497</v>
      </c>
      <c r="M2" s="9">
        <v>2.4242424242424199</v>
      </c>
      <c r="Q2" s="8"/>
    </row>
    <row r="3" spans="1:17" x14ac:dyDescent="0.55000000000000004">
      <c r="A3" s="8" t="s">
        <v>7</v>
      </c>
      <c r="B3" s="9">
        <v>13.940165499681701</v>
      </c>
      <c r="C3" s="9">
        <f>(B3*B17)/100</f>
        <v>7.1312985735331207</v>
      </c>
      <c r="D3" s="9">
        <f>(E3*E17)/100</f>
        <v>0.48539864501201208</v>
      </c>
      <c r="E3" s="9">
        <v>7.8602620087336197</v>
      </c>
      <c r="F3" s="9">
        <f>(G3*G17)/100</f>
        <v>2.24444311139617</v>
      </c>
      <c r="G3" s="9">
        <v>9.1566265060240895</v>
      </c>
      <c r="H3" s="9">
        <f>(I3*I17)/100</f>
        <v>3.0203673751449385</v>
      </c>
      <c r="I3" s="9">
        <v>9.1357308584686692</v>
      </c>
      <c r="J3" s="9">
        <f>(K3*K17)/100</f>
        <v>0.23177532946627019</v>
      </c>
      <c r="K3" s="9">
        <v>5.4545454545454497</v>
      </c>
      <c r="L3" s="8">
        <f>(M3*M17)/100</f>
        <v>0.32060782218749834</v>
      </c>
      <c r="M3" s="9">
        <v>2.7878787878787801</v>
      </c>
      <c r="Q3" s="8"/>
    </row>
    <row r="4" spans="1:17" x14ac:dyDescent="0.55000000000000004">
      <c r="A4" s="8" t="s">
        <v>8</v>
      </c>
      <c r="B4" s="8">
        <v>6.1425843411839596</v>
      </c>
      <c r="C4" s="9">
        <f>(B4*B17)/100</f>
        <v>3.1423301933604919</v>
      </c>
      <c r="D4" s="9">
        <f>(E4*E17)/100</f>
        <v>0.24269932250600604</v>
      </c>
      <c r="E4" s="9">
        <v>3.9301310043668098</v>
      </c>
      <c r="F4" s="9">
        <f>(G4*G17)/100</f>
        <v>0.84658819114065953</v>
      </c>
      <c r="G4" s="9">
        <v>3.4538152610441699</v>
      </c>
      <c r="H4" s="9">
        <f>(I4*I17)/100</f>
        <v>1.35197396792202</v>
      </c>
      <c r="I4" s="9">
        <v>4.0893271461716898</v>
      </c>
      <c r="J4" s="9">
        <f>(K4*K17)/100</f>
        <v>1.5451688631084664E-2</v>
      </c>
      <c r="K4" s="9">
        <v>0.36363636363636298</v>
      </c>
      <c r="L4" s="8">
        <f>(M4*M17)/100</f>
        <v>0.33454729271738948</v>
      </c>
      <c r="M4" s="9">
        <v>2.9090909090908998</v>
      </c>
      <c r="Q4" s="8"/>
    </row>
    <row r="5" spans="1:17" x14ac:dyDescent="0.55000000000000004">
      <c r="A5" s="8" t="s">
        <v>9</v>
      </c>
      <c r="B5" s="9">
        <v>38.796944621260302</v>
      </c>
      <c r="C5" s="9">
        <f>(B5*B17)/100</f>
        <v>19.847152879307956</v>
      </c>
      <c r="D5" s="9">
        <f>(E5*E17)/100</f>
        <v>1.4561959350360325</v>
      </c>
      <c r="E5" s="9">
        <v>23.580786026200801</v>
      </c>
      <c r="F5" s="9">
        <f>(G5*G17)/100</f>
        <v>7.7177342076078874</v>
      </c>
      <c r="G5" s="9">
        <v>31.485943775100399</v>
      </c>
      <c r="H5" s="9">
        <f>(I5*I17)/100</f>
        <v>12.28282732558942</v>
      </c>
      <c r="I5" s="9">
        <v>37.151972157772597</v>
      </c>
      <c r="J5" s="9">
        <f>(K5*K17)/100</f>
        <v>1.1279732700691807</v>
      </c>
      <c r="K5" s="9">
        <v>26.545454545454501</v>
      </c>
      <c r="L5" s="8">
        <f>(M5*M17)/100</f>
        <v>1.9236469331249928</v>
      </c>
      <c r="M5" s="9">
        <v>16.727272727272702</v>
      </c>
      <c r="Q5" s="8"/>
    </row>
    <row r="6" spans="1:17" x14ac:dyDescent="0.55000000000000004">
      <c r="A6" s="8" t="s">
        <v>10</v>
      </c>
      <c r="B6" s="9">
        <v>25.302355187778399</v>
      </c>
      <c r="C6" s="9">
        <f>(B6*B17)/100</f>
        <v>12.943795356070375</v>
      </c>
      <c r="D6" s="9">
        <f>(E6*E17)/100</f>
        <v>1.5101291178151481</v>
      </c>
      <c r="E6" s="9">
        <v>24.454148471615699</v>
      </c>
      <c r="F6" s="9">
        <f>(G6*G17)/100</f>
        <v>4.6070148076026518</v>
      </c>
      <c r="G6" s="9">
        <v>18.795180722891502</v>
      </c>
      <c r="H6" s="9">
        <f>(I6*I17)/100</f>
        <v>7.1625854896294001</v>
      </c>
      <c r="I6" s="9">
        <v>21.664733178654199</v>
      </c>
      <c r="J6" s="9">
        <f>(K6*K17)/100</f>
        <v>1.2206834018556896</v>
      </c>
      <c r="K6" s="9">
        <v>28.727272727272702</v>
      </c>
      <c r="L6" s="8">
        <f>(M6*M17)/100</f>
        <v>1.853949580475537</v>
      </c>
      <c r="M6" s="9">
        <v>16.1212121212121</v>
      </c>
      <c r="Q6" s="8"/>
    </row>
    <row r="7" spans="1:17" x14ac:dyDescent="0.55000000000000004">
      <c r="A7" s="8" t="s">
        <v>11</v>
      </c>
      <c r="B7" s="9">
        <v>4.4557606619987196</v>
      </c>
      <c r="C7" s="9">
        <f>(B7*B17)/100</f>
        <v>2.2794105029557934</v>
      </c>
      <c r="D7" s="9">
        <f>(E7*E17)/100</f>
        <v>1.1595634297509176</v>
      </c>
      <c r="E7" s="9">
        <v>18.7772925764192</v>
      </c>
      <c r="F7" s="9">
        <f>(G7*G17)/100</f>
        <v>1.2009739455716337</v>
      </c>
      <c r="G7" s="9">
        <v>4.8995983935742897</v>
      </c>
      <c r="H7" s="9">
        <f>(I7*I17)/100</f>
        <v>3.7299139966075372</v>
      </c>
      <c r="I7" s="9">
        <v>11.2819025522041</v>
      </c>
      <c r="J7" s="9">
        <f>(K7*K17)/100</f>
        <v>0.77258443155423118</v>
      </c>
      <c r="K7" s="9">
        <v>18.181818181818102</v>
      </c>
      <c r="L7" s="8">
        <f>(M7*M17)/100</f>
        <v>4.7394199801630315</v>
      </c>
      <c r="M7" s="9">
        <v>41.212121212121197</v>
      </c>
      <c r="Q7" s="8"/>
    </row>
    <row r="8" spans="1:17" x14ac:dyDescent="0.55000000000000004">
      <c r="A8" s="6" t="s">
        <v>39</v>
      </c>
      <c r="B8" s="7">
        <f>SUM(B2:B7)</f>
        <v>95.06683640992982</v>
      </c>
      <c r="C8" s="9">
        <f>(B8*B17)/100</f>
        <v>48.632851230921105</v>
      </c>
      <c r="D8" s="9">
        <f>(E8*E17)/100</f>
        <v>4.9079196328992296</v>
      </c>
      <c r="E8" s="7">
        <f t="shared" ref="E8:M8" si="0">SUM(E2:E7)</f>
        <v>79.475982532750976</v>
      </c>
      <c r="F8" s="9">
        <f>(G8*G17)/100</f>
        <v>17.758663916485478</v>
      </c>
      <c r="G8" s="7">
        <f t="shared" si="0"/>
        <v>72.449799196787069</v>
      </c>
      <c r="H8" s="9">
        <f>(I8*I17)/100</f>
        <v>29.177707690685821</v>
      </c>
      <c r="I8" s="7">
        <f t="shared" si="0"/>
        <v>88.254060324825772</v>
      </c>
      <c r="J8" s="9">
        <f>(K8*K17)/100</f>
        <v>3.5384366965183882</v>
      </c>
      <c r="K8" s="7">
        <f t="shared" si="0"/>
        <v>83.272727272727124</v>
      </c>
      <c r="L8" s="8">
        <f>(M8*M17)/100</f>
        <v>9.4509610192662734</v>
      </c>
      <c r="M8" s="7">
        <f t="shared" si="0"/>
        <v>82.181818181818102</v>
      </c>
      <c r="Q8" s="6"/>
    </row>
    <row r="9" spans="1:17" x14ac:dyDescent="0.55000000000000004">
      <c r="A9" t="s">
        <v>12</v>
      </c>
      <c r="B9" s="3">
        <v>0.70019096117122803</v>
      </c>
      <c r="C9" s="9">
        <f>(B9*B17)/100</f>
        <v>0.35819307903591074</v>
      </c>
      <c r="D9" s="9">
        <f>(E9*E17)/100</f>
        <v>8.0899774168668698E-2</v>
      </c>
      <c r="E9" s="3">
        <v>1.31004366812227</v>
      </c>
      <c r="F9" s="9">
        <f>(G9*G17)/100</f>
        <v>0.39376194936774817</v>
      </c>
      <c r="G9" s="3">
        <v>1.6064257028112401</v>
      </c>
      <c r="H9" s="9">
        <f>(I9*I17)/100</f>
        <v>0.66160428217460465</v>
      </c>
      <c r="I9" s="3">
        <v>2.00116009280742</v>
      </c>
      <c r="J9" s="9">
        <f>(K9*K17)/100</f>
        <v>0.10816182041759262</v>
      </c>
      <c r="K9" s="3">
        <v>2.5454545454545401</v>
      </c>
      <c r="L9" s="8">
        <f>(M9*M17)/100</f>
        <v>0.36242623377717292</v>
      </c>
      <c r="M9" s="3">
        <v>3.15151515151515</v>
      </c>
    </row>
    <row r="10" spans="1:17" x14ac:dyDescent="0.55000000000000004">
      <c r="A10" t="s">
        <v>13</v>
      </c>
      <c r="B10" s="3">
        <v>0.38192234245703299</v>
      </c>
      <c r="C10" s="9">
        <f>(B10*B17)/100</f>
        <v>0.1953780431104965</v>
      </c>
      <c r="D10" s="9">
        <f>(E10*E17)/100</f>
        <v>0.24269932250600604</v>
      </c>
      <c r="E10" s="3">
        <v>3.9301310043668098</v>
      </c>
      <c r="F10" s="9">
        <f>(G10*G17)/100</f>
        <v>1.141909653166473</v>
      </c>
      <c r="G10" s="3">
        <v>4.6586345381526097</v>
      </c>
      <c r="H10" s="9">
        <f>(I10*I17)/100</f>
        <v>0.13423855000644155</v>
      </c>
      <c r="I10" s="3">
        <v>0.40603248259860703</v>
      </c>
      <c r="J10" s="9">
        <f>(K10*K17)/100</f>
        <v>6.1806754524338571E-2</v>
      </c>
      <c r="K10" s="3">
        <v>1.4545454545454499</v>
      </c>
      <c r="L10" s="8">
        <f>(M10*M17)/100</f>
        <v>0.13939470529891249</v>
      </c>
      <c r="M10" s="3">
        <v>1.2121212121212099</v>
      </c>
    </row>
    <row r="11" spans="1:17" x14ac:dyDescent="0.55000000000000004">
      <c r="A11" t="s">
        <v>14</v>
      </c>
      <c r="B11" s="3">
        <v>1.9414385741565801</v>
      </c>
      <c r="C11" s="9">
        <f>(B11*B17)/100</f>
        <v>0.99317171914502167</v>
      </c>
      <c r="D11" s="9">
        <f>(E11*E17)/100</f>
        <v>0.40449887084334341</v>
      </c>
      <c r="E11" s="3">
        <v>6.5502183406113499</v>
      </c>
      <c r="F11" s="9">
        <f>(G11*G17)/100</f>
        <v>0.63001911898839857</v>
      </c>
      <c r="G11" s="3">
        <v>2.5702811244979902</v>
      </c>
      <c r="H11" s="9">
        <f>(I11*I17)/100</f>
        <v>1.4190932429252396</v>
      </c>
      <c r="I11" s="3">
        <v>4.2923433874709902</v>
      </c>
      <c r="J11" s="9">
        <f>(K11*K17)/100</f>
        <v>0.10816182041759262</v>
      </c>
      <c r="K11" s="3">
        <v>2.5454545454545401</v>
      </c>
      <c r="L11" s="8">
        <f>(M11*M17)/100</f>
        <v>0.47394199801630316</v>
      </c>
      <c r="M11" s="3">
        <v>4.1212121212121202</v>
      </c>
    </row>
    <row r="12" spans="1:17" x14ac:dyDescent="0.55000000000000004">
      <c r="A12" t="s">
        <v>15</v>
      </c>
      <c r="B12" s="3">
        <v>1.24124761298535</v>
      </c>
      <c r="C12" s="9">
        <f>(B12*B17)/100</f>
        <v>0.63497864010910998</v>
      </c>
      <c r="D12" s="9">
        <f>(E12*E17)/100</f>
        <v>0.51236523640156806</v>
      </c>
      <c r="E12" s="3">
        <v>8.2969432314410394</v>
      </c>
      <c r="F12" s="9">
        <f>(G12*G17)/100</f>
        <v>2.2050669164593959</v>
      </c>
      <c r="G12" s="3">
        <v>8.9959839357429701</v>
      </c>
      <c r="H12" s="9">
        <f>(I12*I17)/100</f>
        <v>1.35197396792202</v>
      </c>
      <c r="I12" s="3">
        <v>4.0893271461716898</v>
      </c>
      <c r="J12" s="9">
        <f>(K12*K17)/100</f>
        <v>0.40174390440820174</v>
      </c>
      <c r="K12" s="3">
        <v>9.4545454545454497</v>
      </c>
      <c r="L12" s="8">
        <f>(M12*M17)/100</f>
        <v>0.98970240762227979</v>
      </c>
      <c r="M12" s="3">
        <v>8.6060606060606002</v>
      </c>
    </row>
    <row r="13" spans="1:17" x14ac:dyDescent="0.55000000000000004">
      <c r="A13" t="s">
        <v>16</v>
      </c>
      <c r="B13" s="3">
        <v>0.41374920432845302</v>
      </c>
      <c r="C13" s="9">
        <f>(B13*B17)/100</f>
        <v>0.21165954670303819</v>
      </c>
      <c r="D13" s="9">
        <f>(E13*E17)/100</f>
        <v>2.6966591389556208E-2</v>
      </c>
      <c r="E13" s="3">
        <v>0.43668122270742299</v>
      </c>
      <c r="F13" s="9">
        <f>(G13*G17)/100</f>
        <v>1.7325525772180952</v>
      </c>
      <c r="G13" s="3">
        <v>7.0682730923694699</v>
      </c>
      <c r="H13" s="9">
        <f>(I13*I17)/100</f>
        <v>0.12465008214883883</v>
      </c>
      <c r="I13" s="3">
        <v>0.37703016241299298</v>
      </c>
      <c r="J13" s="9">
        <f>(K13*K17)/100</f>
        <v>0</v>
      </c>
      <c r="K13">
        <v>0</v>
      </c>
      <c r="L13" s="8">
        <f>(M13*M17)/100</f>
        <v>2.7878941059782499E-2</v>
      </c>
      <c r="M13" s="3">
        <v>0.24242424242424199</v>
      </c>
    </row>
    <row r="14" spans="1:17" x14ac:dyDescent="0.55000000000000004">
      <c r="A14" t="s">
        <v>17</v>
      </c>
      <c r="B14" s="3">
        <v>0.25461489497135498</v>
      </c>
      <c r="C14" s="9">
        <f>(B14*B17)/100</f>
        <v>0.13025202874033082</v>
      </c>
      <c r="D14" s="9">
        <f>(E14*E17)/100</f>
        <v>0</v>
      </c>
      <c r="E14">
        <v>0</v>
      </c>
      <c r="F14" s="9">
        <f>(G14*G17)/100</f>
        <v>0.64970721645678542</v>
      </c>
      <c r="G14" s="3">
        <v>2.6506024096385499</v>
      </c>
      <c r="H14" s="9">
        <f>(I14*I17)/100</f>
        <v>0.19176935715205976</v>
      </c>
      <c r="I14">
        <v>0.58004640371229699</v>
      </c>
      <c r="J14" s="9">
        <f>(K14*K17)/100</f>
        <v>3.0903377262169372E-2</v>
      </c>
      <c r="K14" s="3">
        <v>0.72727272727272696</v>
      </c>
      <c r="L14" s="8">
        <f>(M14*M17)/100</f>
        <v>5.5757882119564998E-2</v>
      </c>
      <c r="M14" s="3">
        <v>0.48484848484848397</v>
      </c>
    </row>
    <row r="16" spans="1:17" x14ac:dyDescent="0.55000000000000004">
      <c r="B16" t="s">
        <v>0</v>
      </c>
      <c r="E16" t="s">
        <v>1</v>
      </c>
      <c r="G16" t="s">
        <v>2</v>
      </c>
      <c r="I16" t="s">
        <v>3</v>
      </c>
      <c r="K16" t="s">
        <v>4</v>
      </c>
      <c r="M16" t="s">
        <v>5</v>
      </c>
    </row>
    <row r="17" spans="1:13" x14ac:dyDescent="0.55000000000000004">
      <c r="A17" t="s">
        <v>40</v>
      </c>
      <c r="B17" s="3">
        <v>51.156484287765103</v>
      </c>
      <c r="C17" s="3"/>
      <c r="D17" s="3"/>
      <c r="E17" s="3">
        <v>6.1753494282083796</v>
      </c>
      <c r="F17" s="3"/>
      <c r="G17" s="3">
        <v>24.5116813481424</v>
      </c>
      <c r="H17" s="3"/>
      <c r="I17" s="3">
        <v>33.061037173015102</v>
      </c>
      <c r="J17" s="3"/>
      <c r="K17" s="3">
        <v>4.2492143735482903</v>
      </c>
      <c r="L17" s="3"/>
      <c r="M17" s="3">
        <v>11.500063187160301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cd45_frequency SupplemeTable.1</vt:lpstr>
      <vt:lpstr>myeloid_cluster_frequencies</vt:lpstr>
      <vt:lpstr>lymphoid_cluster_frequencies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Jinan Behnan</dc:creator>
  <cp:lastModifiedBy>Jinan Behnan</cp:lastModifiedBy>
  <dcterms:created xsi:type="dcterms:W3CDTF">2025-01-27T08:15:16Z</dcterms:created>
  <dcterms:modified xsi:type="dcterms:W3CDTF">2025-08-22T08:19:03Z</dcterms:modified>
</cp:coreProperties>
</file>