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rew/Dropbox/NHA2_manuscript/manuscript/NHA2_Nature/NHA2_Submission/NHA2_NSMB_resubmission/NHA2_resubmission2_folder/NHA2_NSMB_resubmision_finall/Raw data_Excel/"/>
    </mc:Choice>
  </mc:AlternateContent>
  <xr:revisionPtr revIDLastSave="0" documentId="13_ncr:1_{F9F7A9AB-3339-9544-8939-71CA813A014B}" xr6:coauthVersionLast="36" xr6:coauthVersionMax="47" xr10:uidLastSave="{00000000-0000-0000-0000-000000000000}"/>
  <bookViews>
    <workbookView xWindow="0" yWindow="500" windowWidth="28800" windowHeight="16360" activeTab="4" xr2:uid="{EEEC2BC8-0D17-DA4E-8B87-FD7CFD31B89A}"/>
  </bookViews>
  <sheets>
    <sheet name="3 b" sheetId="8" r:id="rId1"/>
    <sheet name="3 c" sheetId="9" r:id="rId2"/>
    <sheet name="3 d" sheetId="11" r:id="rId3"/>
    <sheet name="3 e" sheetId="7" r:id="rId4"/>
    <sheet name="3 f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7" l="1"/>
  <c r="AQ28" i="11"/>
  <c r="AP28" i="11"/>
  <c r="AJ28" i="11"/>
  <c r="AI28" i="11"/>
  <c r="AC28" i="11"/>
  <c r="AB28" i="11"/>
  <c r="V28" i="11"/>
  <c r="U28" i="11"/>
  <c r="O28" i="11"/>
  <c r="N28" i="11"/>
  <c r="H28" i="11"/>
  <c r="G28" i="11"/>
  <c r="AQ27" i="11"/>
  <c r="AP27" i="11"/>
  <c r="AJ27" i="11"/>
  <c r="AI27" i="11"/>
  <c r="AC27" i="11"/>
  <c r="AB27" i="11"/>
  <c r="V27" i="11"/>
  <c r="U27" i="11"/>
  <c r="O27" i="11"/>
  <c r="N27" i="11"/>
  <c r="H27" i="11"/>
  <c r="G27" i="11"/>
  <c r="AQ26" i="11"/>
  <c r="AP26" i="11"/>
  <c r="AJ26" i="11"/>
  <c r="AI26" i="11"/>
  <c r="AC26" i="11"/>
  <c r="AB26" i="11"/>
  <c r="V26" i="11"/>
  <c r="U26" i="11"/>
  <c r="O26" i="11"/>
  <c r="N26" i="11"/>
  <c r="H26" i="11"/>
  <c r="G26" i="11"/>
  <c r="AQ25" i="11"/>
  <c r="AP25" i="11"/>
  <c r="AJ25" i="11"/>
  <c r="AI25" i="11"/>
  <c r="AC25" i="11"/>
  <c r="AB25" i="11"/>
  <c r="V25" i="11"/>
  <c r="U25" i="11"/>
  <c r="O25" i="11"/>
  <c r="N25" i="11"/>
  <c r="H25" i="11"/>
  <c r="G25" i="11"/>
  <c r="AQ24" i="11"/>
  <c r="AP24" i="11"/>
  <c r="AM35" i="11" s="1"/>
  <c r="AJ24" i="11"/>
  <c r="AI24" i="11"/>
  <c r="AH36" i="11" s="1"/>
  <c r="AC24" i="11"/>
  <c r="AB24" i="11"/>
  <c r="Y36" i="11" s="1"/>
  <c r="V24" i="11"/>
  <c r="U24" i="11"/>
  <c r="Q36" i="11" s="1"/>
  <c r="O24" i="11"/>
  <c r="N24" i="11"/>
  <c r="J35" i="11" s="1"/>
  <c r="H24" i="11"/>
  <c r="G24" i="11"/>
  <c r="H44" i="11"/>
  <c r="G44" i="11"/>
  <c r="AQ12" i="11"/>
  <c r="AP12" i="11"/>
  <c r="AJ12" i="11"/>
  <c r="AI12" i="11"/>
  <c r="AC12" i="11"/>
  <c r="AB12" i="11"/>
  <c r="V12" i="11"/>
  <c r="U12" i="11"/>
  <c r="O12" i="11"/>
  <c r="N12" i="11"/>
  <c r="H12" i="11"/>
  <c r="G12" i="11"/>
  <c r="H43" i="11"/>
  <c r="G43" i="11"/>
  <c r="AQ11" i="11"/>
  <c r="AP11" i="11"/>
  <c r="AJ11" i="11"/>
  <c r="AI11" i="11"/>
  <c r="AC11" i="11"/>
  <c r="AB11" i="11"/>
  <c r="V11" i="11"/>
  <c r="U11" i="11"/>
  <c r="O11" i="11"/>
  <c r="N11" i="11"/>
  <c r="H11" i="11"/>
  <c r="G11" i="11"/>
  <c r="H42" i="11"/>
  <c r="G42" i="11"/>
  <c r="AQ10" i="11"/>
  <c r="AP10" i="11"/>
  <c r="AJ10" i="11"/>
  <c r="AI10" i="11"/>
  <c r="AC10" i="11"/>
  <c r="AB10" i="11"/>
  <c r="V10" i="11"/>
  <c r="U10" i="11"/>
  <c r="O10" i="11"/>
  <c r="N10" i="11"/>
  <c r="H10" i="11"/>
  <c r="G10" i="11"/>
  <c r="H41" i="11"/>
  <c r="G41" i="11"/>
  <c r="AQ9" i="11"/>
  <c r="AP9" i="11"/>
  <c r="AJ9" i="11"/>
  <c r="AI9" i="11"/>
  <c r="AC9" i="11"/>
  <c r="AB9" i="11"/>
  <c r="V9" i="11"/>
  <c r="U9" i="11"/>
  <c r="O9" i="11"/>
  <c r="N9" i="11"/>
  <c r="H9" i="11"/>
  <c r="G9" i="11"/>
  <c r="H40" i="11"/>
  <c r="G40" i="11"/>
  <c r="D50" i="11" s="1"/>
  <c r="AQ8" i="11"/>
  <c r="AP8" i="11"/>
  <c r="AO20" i="11" s="1"/>
  <c r="AJ8" i="11"/>
  <c r="AI8" i="11"/>
  <c r="AF20" i="11" s="1"/>
  <c r="AC8" i="11"/>
  <c r="AB8" i="11"/>
  <c r="Y19" i="11" s="1"/>
  <c r="V8" i="11"/>
  <c r="U8" i="11"/>
  <c r="Q17" i="11" s="1"/>
  <c r="O8" i="11"/>
  <c r="N8" i="11"/>
  <c r="M20" i="11" s="1"/>
  <c r="H8" i="11"/>
  <c r="G8" i="11"/>
  <c r="D20" i="11" s="1"/>
  <c r="AO17" i="9"/>
  <c r="AL18" i="9"/>
  <c r="AO19" i="9"/>
  <c r="AL20" i="9"/>
  <c r="AL16" i="9"/>
  <c r="X18" i="9"/>
  <c r="X20" i="9"/>
  <c r="M17" i="9"/>
  <c r="J18" i="9"/>
  <c r="M19" i="9"/>
  <c r="J20" i="9"/>
  <c r="J16" i="9"/>
  <c r="E18" i="9"/>
  <c r="E20" i="9"/>
  <c r="J16" i="8"/>
  <c r="D16" i="8"/>
  <c r="U9" i="9"/>
  <c r="V9" i="9"/>
  <c r="U10" i="9"/>
  <c r="V10" i="9"/>
  <c r="U11" i="9"/>
  <c r="V11" i="9"/>
  <c r="U12" i="9"/>
  <c r="Q19" i="9" s="1"/>
  <c r="V12" i="9"/>
  <c r="V8" i="9"/>
  <c r="U8" i="9"/>
  <c r="R17" i="9" s="1"/>
  <c r="N9" i="9"/>
  <c r="O9" i="9"/>
  <c r="N10" i="9"/>
  <c r="O10" i="9"/>
  <c r="N11" i="9"/>
  <c r="O11" i="9"/>
  <c r="N12" i="9"/>
  <c r="O12" i="9"/>
  <c r="O8" i="9"/>
  <c r="N8" i="9"/>
  <c r="K18" i="9" s="1"/>
  <c r="G9" i="9"/>
  <c r="H9" i="9"/>
  <c r="G10" i="9"/>
  <c r="H10" i="9"/>
  <c r="G11" i="9"/>
  <c r="H11" i="9"/>
  <c r="G12" i="9"/>
  <c r="H12" i="9"/>
  <c r="H8" i="9"/>
  <c r="G8" i="9"/>
  <c r="F18" i="9" s="1"/>
  <c r="AB9" i="8"/>
  <c r="AC9" i="8"/>
  <c r="AB10" i="8"/>
  <c r="AC10" i="8"/>
  <c r="AB11" i="8"/>
  <c r="AC11" i="8"/>
  <c r="AB12" i="8"/>
  <c r="Y19" i="8" s="1"/>
  <c r="AC12" i="8"/>
  <c r="AC8" i="8"/>
  <c r="AB8" i="8"/>
  <c r="U9" i="8"/>
  <c r="V9" i="8"/>
  <c r="U10" i="8"/>
  <c r="V10" i="8"/>
  <c r="U11" i="8"/>
  <c r="V11" i="8"/>
  <c r="U12" i="8"/>
  <c r="V12" i="8"/>
  <c r="V8" i="8"/>
  <c r="U8" i="8"/>
  <c r="R18" i="8" s="1"/>
  <c r="O9" i="8"/>
  <c r="O10" i="8"/>
  <c r="O11" i="8"/>
  <c r="O12" i="8"/>
  <c r="O8" i="8"/>
  <c r="H9" i="8"/>
  <c r="H10" i="8"/>
  <c r="H11" i="8"/>
  <c r="H12" i="8"/>
  <c r="H8" i="8"/>
  <c r="N9" i="8"/>
  <c r="N10" i="8"/>
  <c r="N11" i="8"/>
  <c r="N12" i="8"/>
  <c r="N8" i="8"/>
  <c r="M20" i="8" s="1"/>
  <c r="G9" i="8"/>
  <c r="G10" i="8"/>
  <c r="G11" i="8"/>
  <c r="G12" i="8"/>
  <c r="D14" i="5"/>
  <c r="K10" i="7"/>
  <c r="AQ12" i="9"/>
  <c r="AP12" i="9"/>
  <c r="AQ11" i="9"/>
  <c r="AP11" i="9"/>
  <c r="AQ10" i="9"/>
  <c r="AP10" i="9"/>
  <c r="AQ9" i="9"/>
  <c r="AP9" i="9"/>
  <c r="AQ8" i="9"/>
  <c r="AP8" i="9"/>
  <c r="AM18" i="9" s="1"/>
  <c r="AJ12" i="9"/>
  <c r="AI12" i="9"/>
  <c r="AJ11" i="9"/>
  <c r="AI11" i="9"/>
  <c r="AJ10" i="9"/>
  <c r="AI10" i="9"/>
  <c r="AJ9" i="9"/>
  <c r="AI9" i="9"/>
  <c r="AJ8" i="9"/>
  <c r="AI8" i="9"/>
  <c r="AF17" i="9" s="1"/>
  <c r="AC12" i="9"/>
  <c r="AB12" i="9"/>
  <c r="AC11" i="9"/>
  <c r="AB11" i="9"/>
  <c r="AC10" i="9"/>
  <c r="AB10" i="9"/>
  <c r="AC9" i="9"/>
  <c r="AB9" i="9"/>
  <c r="AC8" i="9"/>
  <c r="AB8" i="9"/>
  <c r="Y18" i="9" s="1"/>
  <c r="G8" i="8"/>
  <c r="AG12" i="7"/>
  <c r="AF12" i="7"/>
  <c r="AA12" i="7"/>
  <c r="Z12" i="7"/>
  <c r="V12" i="7"/>
  <c r="U12" i="7"/>
  <c r="Q12" i="7"/>
  <c r="P12" i="7"/>
  <c r="L12" i="7"/>
  <c r="K12" i="7"/>
  <c r="G12" i="7"/>
  <c r="F12" i="7"/>
  <c r="AG11" i="7"/>
  <c r="AF11" i="7"/>
  <c r="AA11" i="7"/>
  <c r="Z11" i="7"/>
  <c r="V11" i="7"/>
  <c r="U11" i="7"/>
  <c r="Q11" i="7"/>
  <c r="P11" i="7"/>
  <c r="K11" i="7"/>
  <c r="G11" i="7"/>
  <c r="F11" i="7"/>
  <c r="AG10" i="7"/>
  <c r="AF10" i="7"/>
  <c r="AA10" i="7"/>
  <c r="Z10" i="7"/>
  <c r="V10" i="7"/>
  <c r="U10" i="7"/>
  <c r="Q10" i="7"/>
  <c r="P10" i="7"/>
  <c r="L10" i="7"/>
  <c r="G10" i="7"/>
  <c r="F10" i="7"/>
  <c r="AG9" i="7"/>
  <c r="AF9" i="7"/>
  <c r="AA9" i="7"/>
  <c r="Z9" i="7"/>
  <c r="V9" i="7"/>
  <c r="U9" i="7"/>
  <c r="Q9" i="7"/>
  <c r="P9" i="7"/>
  <c r="L9" i="7"/>
  <c r="K9" i="7"/>
  <c r="G9" i="7"/>
  <c r="F9" i="7"/>
  <c r="AG8" i="7"/>
  <c r="AF8" i="7"/>
  <c r="AA8" i="7"/>
  <c r="Z8" i="7"/>
  <c r="V8" i="7"/>
  <c r="U8" i="7"/>
  <c r="Q8" i="7"/>
  <c r="P8" i="7"/>
  <c r="L8" i="7"/>
  <c r="K8" i="7"/>
  <c r="O20" i="7" s="1"/>
  <c r="G8" i="7"/>
  <c r="F8" i="7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C14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D18" i="9" l="1"/>
  <c r="X16" i="9"/>
  <c r="AC16" i="9" s="1"/>
  <c r="AA19" i="9"/>
  <c r="AH20" i="9"/>
  <c r="X16" i="8"/>
  <c r="C20" i="9"/>
  <c r="C18" i="9"/>
  <c r="M16" i="9"/>
  <c r="L19" i="9"/>
  <c r="N19" i="9" s="1"/>
  <c r="L17" i="9"/>
  <c r="S20" i="9"/>
  <c r="S18" i="9"/>
  <c r="AA16" i="9"/>
  <c r="Z19" i="9"/>
  <c r="Z17" i="9"/>
  <c r="AG20" i="9"/>
  <c r="AG18" i="9"/>
  <c r="AJ18" i="9" s="1"/>
  <c r="AO16" i="9"/>
  <c r="AP16" i="9" s="1"/>
  <c r="AN19" i="9"/>
  <c r="AN17" i="9"/>
  <c r="AE17" i="9"/>
  <c r="AA17" i="9"/>
  <c r="C16" i="9"/>
  <c r="F19" i="9"/>
  <c r="F17" i="9"/>
  <c r="L16" i="9"/>
  <c r="O16" i="9" s="1"/>
  <c r="K19" i="9"/>
  <c r="K17" i="9"/>
  <c r="R20" i="9"/>
  <c r="R18" i="9"/>
  <c r="Z16" i="9"/>
  <c r="Y19" i="9"/>
  <c r="Y17" i="9"/>
  <c r="AF20" i="9"/>
  <c r="AI20" i="9" s="1"/>
  <c r="AF18" i="9"/>
  <c r="AN16" i="9"/>
  <c r="AM19" i="9"/>
  <c r="AM17" i="9"/>
  <c r="AE19" i="9"/>
  <c r="T20" i="9"/>
  <c r="E16" i="8"/>
  <c r="F16" i="9"/>
  <c r="E19" i="9"/>
  <c r="E17" i="9"/>
  <c r="K16" i="9"/>
  <c r="J19" i="9"/>
  <c r="J17" i="9"/>
  <c r="Q20" i="9"/>
  <c r="Q18" i="9"/>
  <c r="Y16" i="9"/>
  <c r="X19" i="9"/>
  <c r="X17" i="9"/>
  <c r="AE20" i="9"/>
  <c r="AE18" i="9"/>
  <c r="AM16" i="9"/>
  <c r="AQ16" i="9" s="1"/>
  <c r="AL19" i="9"/>
  <c r="AQ19" i="9" s="1"/>
  <c r="AL17" i="9"/>
  <c r="AQ17" i="9" s="1"/>
  <c r="Q17" i="9"/>
  <c r="V17" i="9" s="1"/>
  <c r="AH18" i="9"/>
  <c r="E16" i="9"/>
  <c r="D19" i="9"/>
  <c r="D17" i="9"/>
  <c r="M20" i="9"/>
  <c r="M18" i="9"/>
  <c r="O18" i="9" s="1"/>
  <c r="Q16" i="9"/>
  <c r="V16" i="9" s="1"/>
  <c r="T19" i="9"/>
  <c r="T17" i="9"/>
  <c r="AA20" i="9"/>
  <c r="AA18" i="9"/>
  <c r="AE16" i="9"/>
  <c r="AH19" i="9"/>
  <c r="AH17" i="9"/>
  <c r="AO20" i="9"/>
  <c r="AP20" i="9" s="1"/>
  <c r="AO18" i="9"/>
  <c r="AQ18" i="9" s="1"/>
  <c r="R16" i="9"/>
  <c r="AF16" i="9"/>
  <c r="D20" i="9"/>
  <c r="T18" i="9"/>
  <c r="D16" i="9"/>
  <c r="C19" i="9"/>
  <c r="C17" i="9"/>
  <c r="L20" i="9"/>
  <c r="N20" i="9" s="1"/>
  <c r="L18" i="9"/>
  <c r="T16" i="9"/>
  <c r="S19" i="9"/>
  <c r="S17" i="9"/>
  <c r="Z20" i="9"/>
  <c r="AB20" i="9" s="1"/>
  <c r="Z18" i="9"/>
  <c r="AB18" i="9" s="1"/>
  <c r="AH16" i="9"/>
  <c r="AG19" i="9"/>
  <c r="AJ19" i="9" s="1"/>
  <c r="AG17" i="9"/>
  <c r="AN20" i="9"/>
  <c r="AN18" i="9"/>
  <c r="C16" i="8"/>
  <c r="F20" i="9"/>
  <c r="K20" i="9"/>
  <c r="S16" i="9"/>
  <c r="R19" i="9"/>
  <c r="U19" i="9" s="1"/>
  <c r="Y20" i="9"/>
  <c r="AG16" i="9"/>
  <c r="AF19" i="9"/>
  <c r="AM20" i="9"/>
  <c r="AQ20" i="9" s="1"/>
  <c r="S20" i="11"/>
  <c r="X17" i="11"/>
  <c r="C48" i="11"/>
  <c r="R20" i="11"/>
  <c r="T18" i="11"/>
  <c r="S18" i="11"/>
  <c r="R18" i="11"/>
  <c r="AE16" i="11"/>
  <c r="T20" i="11"/>
  <c r="M34" i="11"/>
  <c r="M33" i="11"/>
  <c r="AL17" i="11"/>
  <c r="L33" i="11"/>
  <c r="Q20" i="11"/>
  <c r="Q18" i="11"/>
  <c r="M36" i="11"/>
  <c r="K33" i="11"/>
  <c r="Q16" i="11"/>
  <c r="T19" i="11"/>
  <c r="T17" i="11"/>
  <c r="M35" i="11"/>
  <c r="J33" i="11"/>
  <c r="AN17" i="11"/>
  <c r="T16" i="11"/>
  <c r="S19" i="11"/>
  <c r="S17" i="11"/>
  <c r="L35" i="11"/>
  <c r="M32" i="11"/>
  <c r="AL18" i="11"/>
  <c r="S16" i="11"/>
  <c r="R19" i="11"/>
  <c r="R17" i="11"/>
  <c r="K35" i="11"/>
  <c r="J32" i="11"/>
  <c r="E50" i="11"/>
  <c r="R16" i="11"/>
  <c r="Q19" i="11"/>
  <c r="S32" i="11"/>
  <c r="R34" i="11"/>
  <c r="T35" i="11"/>
  <c r="Q34" i="11"/>
  <c r="L36" i="11"/>
  <c r="L34" i="11"/>
  <c r="L32" i="11"/>
  <c r="K36" i="11"/>
  <c r="K34" i="11"/>
  <c r="K32" i="11"/>
  <c r="J36" i="11"/>
  <c r="J34" i="11"/>
  <c r="F36" i="11"/>
  <c r="X20" i="11"/>
  <c r="X16" i="11"/>
  <c r="Y20" i="11"/>
  <c r="Z32" i="11"/>
  <c r="Z36" i="11"/>
  <c r="Y16" i="11"/>
  <c r="AA32" i="11"/>
  <c r="Z34" i="11"/>
  <c r="AA36" i="11"/>
  <c r="Z16" i="11"/>
  <c r="F50" i="11"/>
  <c r="AA34" i="11"/>
  <c r="AA16" i="11"/>
  <c r="Z19" i="11"/>
  <c r="X33" i="11"/>
  <c r="AA19" i="11"/>
  <c r="Y33" i="11"/>
  <c r="X35" i="11"/>
  <c r="C51" i="11"/>
  <c r="Q32" i="11"/>
  <c r="Z33" i="11"/>
  <c r="Y35" i="11"/>
  <c r="C18" i="11"/>
  <c r="Y17" i="11"/>
  <c r="D51" i="11"/>
  <c r="R32" i="11"/>
  <c r="AN33" i="11"/>
  <c r="AN35" i="11"/>
  <c r="J16" i="11"/>
  <c r="J18" i="11"/>
  <c r="L17" i="11"/>
  <c r="AE33" i="11"/>
  <c r="C35" i="11"/>
  <c r="F16" i="11"/>
  <c r="AH16" i="11"/>
  <c r="D17" i="11"/>
  <c r="M17" i="11"/>
  <c r="AF17" i="11"/>
  <c r="AO17" i="11"/>
  <c r="K18" i="11"/>
  <c r="AM18" i="11"/>
  <c r="F20" i="11"/>
  <c r="AH20" i="11"/>
  <c r="D33" i="11"/>
  <c r="AF33" i="11"/>
  <c r="AO33" i="11"/>
  <c r="D35" i="11"/>
  <c r="AF35" i="11"/>
  <c r="AO35" i="11"/>
  <c r="R36" i="11"/>
  <c r="AG20" i="11"/>
  <c r="E17" i="11"/>
  <c r="AG17" i="11"/>
  <c r="L18" i="11"/>
  <c r="AE18" i="11"/>
  <c r="AN18" i="11"/>
  <c r="J19" i="11"/>
  <c r="AL19" i="11"/>
  <c r="E51" i="11"/>
  <c r="Z20" i="11"/>
  <c r="C52" i="11"/>
  <c r="AL32" i="11"/>
  <c r="E33" i="11"/>
  <c r="AG33" i="11"/>
  <c r="S34" i="11"/>
  <c r="AL34" i="11"/>
  <c r="E35" i="11"/>
  <c r="AG35" i="11"/>
  <c r="S36" i="11"/>
  <c r="AL36" i="11"/>
  <c r="AG16" i="11"/>
  <c r="E20" i="11"/>
  <c r="D48" i="11"/>
  <c r="F17" i="11"/>
  <c r="AH17" i="11"/>
  <c r="D18" i="11"/>
  <c r="M18" i="11"/>
  <c r="AF18" i="11"/>
  <c r="AO18" i="11"/>
  <c r="K19" i="11"/>
  <c r="AM19" i="11"/>
  <c r="F51" i="11"/>
  <c r="AA20" i="11"/>
  <c r="D52" i="11"/>
  <c r="T32" i="11"/>
  <c r="AM32" i="11"/>
  <c r="F33" i="11"/>
  <c r="AH33" i="11"/>
  <c r="T34" i="11"/>
  <c r="AM34" i="11"/>
  <c r="F35" i="11"/>
  <c r="AH35" i="11"/>
  <c r="T36" i="11"/>
  <c r="AM36" i="11"/>
  <c r="AE17" i="11"/>
  <c r="AL16" i="11"/>
  <c r="E48" i="11"/>
  <c r="Z17" i="11"/>
  <c r="C49" i="11"/>
  <c r="E18" i="11"/>
  <c r="X18" i="11"/>
  <c r="AG18" i="11"/>
  <c r="C19" i="11"/>
  <c r="L19" i="11"/>
  <c r="AE19" i="11"/>
  <c r="AN19" i="11"/>
  <c r="J20" i="11"/>
  <c r="AL20" i="11"/>
  <c r="E52" i="11"/>
  <c r="C32" i="11"/>
  <c r="AE32" i="11"/>
  <c r="AN32" i="11"/>
  <c r="Q33" i="11"/>
  <c r="C34" i="11"/>
  <c r="AE34" i="11"/>
  <c r="AN34" i="11"/>
  <c r="Q35" i="11"/>
  <c r="Z35" i="11"/>
  <c r="C36" i="11"/>
  <c r="AE36" i="11"/>
  <c r="AN36" i="11"/>
  <c r="E16" i="11"/>
  <c r="C33" i="11"/>
  <c r="AE35" i="11"/>
  <c r="K16" i="11"/>
  <c r="AM16" i="11"/>
  <c r="F48" i="11"/>
  <c r="AA17" i="11"/>
  <c r="D49" i="11"/>
  <c r="F18" i="11"/>
  <c r="Y18" i="11"/>
  <c r="AH18" i="11"/>
  <c r="D19" i="11"/>
  <c r="M19" i="11"/>
  <c r="AF19" i="11"/>
  <c r="AO19" i="11"/>
  <c r="K20" i="11"/>
  <c r="AM20" i="11"/>
  <c r="F52" i="11"/>
  <c r="D32" i="11"/>
  <c r="AF32" i="11"/>
  <c r="AO32" i="11"/>
  <c r="R33" i="11"/>
  <c r="AA33" i="11"/>
  <c r="D34" i="11"/>
  <c r="AF34" i="11"/>
  <c r="AO34" i="11"/>
  <c r="R35" i="11"/>
  <c r="AA35" i="11"/>
  <c r="D36" i="11"/>
  <c r="AF36" i="11"/>
  <c r="AO36" i="11"/>
  <c r="C16" i="11"/>
  <c r="L16" i="11"/>
  <c r="AN16" i="11"/>
  <c r="J17" i="11"/>
  <c r="E49" i="11"/>
  <c r="Z18" i="11"/>
  <c r="C50" i="11"/>
  <c r="E19" i="11"/>
  <c r="X19" i="11"/>
  <c r="AG19" i="11"/>
  <c r="C20" i="11"/>
  <c r="L20" i="11"/>
  <c r="AE20" i="11"/>
  <c r="AN20" i="11"/>
  <c r="E32" i="11"/>
  <c r="X32" i="11"/>
  <c r="AG32" i="11"/>
  <c r="S33" i="11"/>
  <c r="AL33" i="11"/>
  <c r="E34" i="11"/>
  <c r="X34" i="11"/>
  <c r="AG34" i="11"/>
  <c r="S35" i="11"/>
  <c r="AL35" i="11"/>
  <c r="E36" i="11"/>
  <c r="X36" i="11"/>
  <c r="AG36" i="11"/>
  <c r="C17" i="11"/>
  <c r="D16" i="11"/>
  <c r="M16" i="11"/>
  <c r="AF16" i="11"/>
  <c r="AO16" i="11"/>
  <c r="K17" i="11"/>
  <c r="AM17" i="11"/>
  <c r="F49" i="11"/>
  <c r="AA18" i="11"/>
  <c r="F19" i="11"/>
  <c r="AH19" i="11"/>
  <c r="F32" i="11"/>
  <c r="Y32" i="11"/>
  <c r="AH32" i="11"/>
  <c r="T33" i="11"/>
  <c r="AM33" i="11"/>
  <c r="F34" i="11"/>
  <c r="Y34" i="11"/>
  <c r="AH34" i="11"/>
  <c r="AJ16" i="9"/>
  <c r="V18" i="9"/>
  <c r="N18" i="9"/>
  <c r="AP19" i="9"/>
  <c r="AI16" i="9"/>
  <c r="AI17" i="9"/>
  <c r="AB17" i="9"/>
  <c r="U20" i="9"/>
  <c r="O19" i="7"/>
  <c r="I16" i="7"/>
  <c r="J16" i="7"/>
  <c r="S17" i="7"/>
  <c r="AC16" i="7"/>
  <c r="E18" i="7"/>
  <c r="E20" i="7"/>
  <c r="Y20" i="7"/>
  <c r="O18" i="7"/>
  <c r="N19" i="7"/>
  <c r="Q19" i="7" s="1"/>
  <c r="X19" i="7"/>
  <c r="AD16" i="7"/>
  <c r="Y18" i="7"/>
  <c r="I17" i="7"/>
  <c r="C20" i="7"/>
  <c r="AC17" i="7"/>
  <c r="N20" i="7"/>
  <c r="Q20" i="7" s="1"/>
  <c r="D19" i="7"/>
  <c r="Y16" i="8"/>
  <c r="Z16" i="8"/>
  <c r="Y17" i="8"/>
  <c r="AA16" i="8"/>
  <c r="J18" i="8"/>
  <c r="Q19" i="8"/>
  <c r="Q20" i="8"/>
  <c r="K18" i="8"/>
  <c r="R19" i="8"/>
  <c r="X20" i="8"/>
  <c r="L17" i="8"/>
  <c r="S18" i="8"/>
  <c r="S19" i="8"/>
  <c r="Y20" i="8"/>
  <c r="Q16" i="8"/>
  <c r="M17" i="8"/>
  <c r="T18" i="8"/>
  <c r="Z19" i="8"/>
  <c r="Z20" i="8"/>
  <c r="X17" i="8"/>
  <c r="AA19" i="8"/>
  <c r="D20" i="8"/>
  <c r="F19" i="8"/>
  <c r="C20" i="8"/>
  <c r="E19" i="8"/>
  <c r="E20" i="8"/>
  <c r="D19" i="8"/>
  <c r="F18" i="8"/>
  <c r="C19" i="8"/>
  <c r="E18" i="8"/>
  <c r="C18" i="8"/>
  <c r="D18" i="8"/>
  <c r="F17" i="8"/>
  <c r="E17" i="8"/>
  <c r="F16" i="8"/>
  <c r="F20" i="8"/>
  <c r="D17" i="8"/>
  <c r="C17" i="8"/>
  <c r="J19" i="8"/>
  <c r="L18" i="8"/>
  <c r="R16" i="8"/>
  <c r="M18" i="8"/>
  <c r="K19" i="8"/>
  <c r="T19" i="8"/>
  <c r="R20" i="8"/>
  <c r="AA20" i="8"/>
  <c r="S16" i="8"/>
  <c r="Q17" i="8"/>
  <c r="Z17" i="8"/>
  <c r="X18" i="8"/>
  <c r="L19" i="8"/>
  <c r="J20" i="8"/>
  <c r="S20" i="8"/>
  <c r="K16" i="8"/>
  <c r="O16" i="8" s="1"/>
  <c r="T16" i="8"/>
  <c r="R17" i="8"/>
  <c r="AA17" i="8"/>
  <c r="Y18" i="8"/>
  <c r="M19" i="8"/>
  <c r="K20" i="8"/>
  <c r="T20" i="8"/>
  <c r="L16" i="8"/>
  <c r="J17" i="8"/>
  <c r="S17" i="8"/>
  <c r="Q18" i="8"/>
  <c r="Z18" i="8"/>
  <c r="X19" i="8"/>
  <c r="L20" i="8"/>
  <c r="M16" i="8"/>
  <c r="K17" i="8"/>
  <c r="T17" i="8"/>
  <c r="AA18" i="8"/>
  <c r="G20" i="7"/>
  <c r="S16" i="7"/>
  <c r="E19" i="7"/>
  <c r="Y19" i="7"/>
  <c r="D20" i="7"/>
  <c r="F20" i="7" s="1"/>
  <c r="X20" i="7"/>
  <c r="T16" i="7"/>
  <c r="P19" i="7"/>
  <c r="K16" i="7"/>
  <c r="AE16" i="7"/>
  <c r="AG16" i="7" s="1"/>
  <c r="J17" i="7"/>
  <c r="T17" i="7"/>
  <c r="V17" i="7" s="1"/>
  <c r="AD17" i="7"/>
  <c r="I18" i="7"/>
  <c r="S18" i="7"/>
  <c r="AC18" i="7"/>
  <c r="P20" i="7"/>
  <c r="C16" i="7"/>
  <c r="AF16" i="7"/>
  <c r="AE17" i="7"/>
  <c r="J18" i="7"/>
  <c r="T18" i="7"/>
  <c r="AD18" i="7"/>
  <c r="I19" i="7"/>
  <c r="S19" i="7"/>
  <c r="AC19" i="7"/>
  <c r="D16" i="7"/>
  <c r="N16" i="7"/>
  <c r="X16" i="7"/>
  <c r="C17" i="7"/>
  <c r="AE18" i="7"/>
  <c r="J19" i="7"/>
  <c r="T19" i="7"/>
  <c r="AD19" i="7"/>
  <c r="I20" i="7"/>
  <c r="S20" i="7"/>
  <c r="AC20" i="7"/>
  <c r="E16" i="7"/>
  <c r="O16" i="7"/>
  <c r="Y16" i="7"/>
  <c r="D17" i="7"/>
  <c r="N17" i="7"/>
  <c r="X17" i="7"/>
  <c r="C18" i="7"/>
  <c r="AE19" i="7"/>
  <c r="J20" i="7"/>
  <c r="T20" i="7"/>
  <c r="AD20" i="7"/>
  <c r="E17" i="7"/>
  <c r="O17" i="7"/>
  <c r="Y17" i="7"/>
  <c r="D18" i="7"/>
  <c r="N18" i="7"/>
  <c r="X18" i="7"/>
  <c r="C19" i="7"/>
  <c r="AE20" i="7"/>
  <c r="U18" i="8" l="1"/>
  <c r="V18" i="8"/>
  <c r="V17" i="8"/>
  <c r="U17" i="8"/>
  <c r="H20" i="8"/>
  <c r="G20" i="8"/>
  <c r="O17" i="8"/>
  <c r="N17" i="8"/>
  <c r="V20" i="9"/>
  <c r="AJ20" i="9"/>
  <c r="V20" i="8"/>
  <c r="U20" i="8"/>
  <c r="G48" i="11"/>
  <c r="O20" i="9"/>
  <c r="N17" i="9"/>
  <c r="AI19" i="9"/>
  <c r="V19" i="9"/>
  <c r="N16" i="9"/>
  <c r="H19" i="8"/>
  <c r="G19" i="8"/>
  <c r="O18" i="8"/>
  <c r="N18" i="8"/>
  <c r="U16" i="9"/>
  <c r="AB16" i="11"/>
  <c r="G16" i="8"/>
  <c r="H16" i="8"/>
  <c r="U18" i="9"/>
  <c r="O19" i="9"/>
  <c r="O19" i="8"/>
  <c r="N19" i="8"/>
  <c r="G17" i="8"/>
  <c r="H17" i="8"/>
  <c r="AB17" i="8"/>
  <c r="AC17" i="8"/>
  <c r="U17" i="9"/>
  <c r="AP17" i="9"/>
  <c r="U32" i="11"/>
  <c r="AC18" i="9"/>
  <c r="AJ17" i="9"/>
  <c r="AB16" i="8"/>
  <c r="AC16" i="8"/>
  <c r="G18" i="8"/>
  <c r="H18" i="8"/>
  <c r="N16" i="8"/>
  <c r="AI18" i="9"/>
  <c r="AC19" i="8"/>
  <c r="AB19" i="8"/>
  <c r="AP18" i="9"/>
  <c r="O17" i="9"/>
  <c r="AC20" i="9"/>
  <c r="AC17" i="9"/>
  <c r="V16" i="8"/>
  <c r="U16" i="8"/>
  <c r="U19" i="8"/>
  <c r="V19" i="8"/>
  <c r="O20" i="8"/>
  <c r="N20" i="8"/>
  <c r="AC18" i="8"/>
  <c r="AB18" i="8"/>
  <c r="AB20" i="8"/>
  <c r="AC20" i="8"/>
  <c r="AB16" i="9"/>
  <c r="AC19" i="9"/>
  <c r="AB19" i="9"/>
  <c r="AB20" i="11"/>
  <c r="V16" i="11"/>
  <c r="V19" i="11"/>
  <c r="U36" i="11"/>
  <c r="U16" i="11"/>
  <c r="AP18" i="11"/>
  <c r="N18" i="11"/>
  <c r="AC33" i="11"/>
  <c r="U19" i="11"/>
  <c r="AB35" i="11"/>
  <c r="AB17" i="11"/>
  <c r="V36" i="11"/>
  <c r="AC20" i="11"/>
  <c r="H48" i="11"/>
  <c r="U34" i="11"/>
  <c r="G51" i="11"/>
  <c r="AQ18" i="11"/>
  <c r="AC16" i="11"/>
  <c r="O18" i="11"/>
  <c r="AC34" i="11"/>
  <c r="AB34" i="11"/>
  <c r="H50" i="11"/>
  <c r="G50" i="11"/>
  <c r="G49" i="11"/>
  <c r="H49" i="11"/>
  <c r="H52" i="11"/>
  <c r="G52" i="11"/>
  <c r="AJ18" i="11"/>
  <c r="AI18" i="11"/>
  <c r="V34" i="11"/>
  <c r="AJ35" i="11"/>
  <c r="AI35" i="11"/>
  <c r="G34" i="11"/>
  <c r="H34" i="11"/>
  <c r="AQ20" i="11"/>
  <c r="AP20" i="11"/>
  <c r="AJ17" i="11"/>
  <c r="AI17" i="11"/>
  <c r="AQ34" i="11"/>
  <c r="AP34" i="11"/>
  <c r="V32" i="11"/>
  <c r="AQ33" i="11"/>
  <c r="AP33" i="11"/>
  <c r="AJ20" i="11"/>
  <c r="AI20" i="11"/>
  <c r="V18" i="11"/>
  <c r="U18" i="11"/>
  <c r="H33" i="11"/>
  <c r="G33" i="11"/>
  <c r="G36" i="11"/>
  <c r="H36" i="11"/>
  <c r="U33" i="11"/>
  <c r="V33" i="11"/>
  <c r="G19" i="11"/>
  <c r="H19" i="11"/>
  <c r="U17" i="11"/>
  <c r="V17" i="11"/>
  <c r="V20" i="11"/>
  <c r="U20" i="11"/>
  <c r="H18" i="11"/>
  <c r="G18" i="11"/>
  <c r="AC17" i="11"/>
  <c r="H51" i="11"/>
  <c r="AB33" i="11"/>
  <c r="O34" i="11"/>
  <c r="N34" i="11"/>
  <c r="AC35" i="11"/>
  <c r="AQ35" i="11"/>
  <c r="AP35" i="11"/>
  <c r="H20" i="11"/>
  <c r="G20" i="11"/>
  <c r="AQ17" i="11"/>
  <c r="AP17" i="11"/>
  <c r="U35" i="11"/>
  <c r="V35" i="11"/>
  <c r="AI32" i="11"/>
  <c r="AJ32" i="11"/>
  <c r="N20" i="11"/>
  <c r="O20" i="11"/>
  <c r="AP16" i="11"/>
  <c r="AQ16" i="11"/>
  <c r="AQ36" i="11"/>
  <c r="AP36" i="11"/>
  <c r="AQ19" i="11"/>
  <c r="AP19" i="11"/>
  <c r="H35" i="11"/>
  <c r="G35" i="11"/>
  <c r="O33" i="11"/>
  <c r="N33" i="11"/>
  <c r="H16" i="11"/>
  <c r="G16" i="11"/>
  <c r="AB18" i="11"/>
  <c r="AC18" i="11"/>
  <c r="AJ33" i="11"/>
  <c r="AI33" i="11"/>
  <c r="AJ16" i="11"/>
  <c r="AI16" i="11"/>
  <c r="H17" i="11"/>
  <c r="G17" i="11"/>
  <c r="O35" i="11"/>
  <c r="N35" i="11"/>
  <c r="AC19" i="11"/>
  <c r="AB19" i="11"/>
  <c r="AI34" i="11"/>
  <c r="AJ34" i="11"/>
  <c r="O36" i="11"/>
  <c r="N36" i="11"/>
  <c r="AQ32" i="11"/>
  <c r="AP32" i="11"/>
  <c r="O19" i="11"/>
  <c r="N19" i="11"/>
  <c r="AC36" i="11"/>
  <c r="AB36" i="11"/>
  <c r="AC32" i="11"/>
  <c r="AB32" i="11"/>
  <c r="O17" i="11"/>
  <c r="N17" i="11"/>
  <c r="AI36" i="11"/>
  <c r="AJ36" i="11"/>
  <c r="G32" i="11"/>
  <c r="H32" i="11"/>
  <c r="AI19" i="11"/>
  <c r="AJ19" i="11"/>
  <c r="O16" i="11"/>
  <c r="N16" i="11"/>
  <c r="O32" i="11"/>
  <c r="N32" i="11"/>
  <c r="H19" i="9"/>
  <c r="G19" i="9"/>
  <c r="G17" i="9"/>
  <c r="H17" i="9"/>
  <c r="H18" i="9"/>
  <c r="G18" i="9"/>
  <c r="H16" i="9"/>
  <c r="G16" i="9"/>
  <c r="H20" i="9"/>
  <c r="G20" i="9"/>
  <c r="AG17" i="7"/>
  <c r="AA19" i="7"/>
  <c r="K17" i="7"/>
  <c r="L16" i="7"/>
  <c r="L17" i="7"/>
  <c r="Z19" i="7"/>
  <c r="Z16" i="7"/>
  <c r="AA16" i="7"/>
  <c r="V19" i="7"/>
  <c r="U19" i="7"/>
  <c r="P16" i="7"/>
  <c r="Q16" i="7"/>
  <c r="L19" i="7"/>
  <c r="K19" i="7"/>
  <c r="U17" i="7"/>
  <c r="AA18" i="7"/>
  <c r="Z18" i="7"/>
  <c r="G18" i="7"/>
  <c r="F18" i="7"/>
  <c r="Q18" i="7"/>
  <c r="P18" i="7"/>
  <c r="AA17" i="7"/>
  <c r="Z17" i="7"/>
  <c r="V16" i="7"/>
  <c r="U16" i="7"/>
  <c r="AG20" i="7"/>
  <c r="AF20" i="7"/>
  <c r="V18" i="7"/>
  <c r="U18" i="7"/>
  <c r="K20" i="7"/>
  <c r="L20" i="7"/>
  <c r="AF17" i="7"/>
  <c r="L18" i="7"/>
  <c r="K18" i="7"/>
  <c r="P17" i="7"/>
  <c r="Q17" i="7"/>
  <c r="F16" i="7"/>
  <c r="G16" i="7"/>
  <c r="AG18" i="7"/>
  <c r="AF18" i="7"/>
  <c r="U20" i="7"/>
  <c r="V20" i="7"/>
  <c r="AA20" i="7"/>
  <c r="Z20" i="7"/>
  <c r="F17" i="7"/>
  <c r="G17" i="7"/>
  <c r="G19" i="7"/>
  <c r="F19" i="7"/>
  <c r="AF19" i="7"/>
  <c r="AG19" i="7"/>
</calcChain>
</file>

<file path=xl/sharedStrings.xml><?xml version="1.0" encoding="utf-8"?>
<sst xmlns="http://schemas.openxmlformats.org/spreadsheetml/2006/main" count="255" uniqueCount="54">
  <si>
    <t>Functional complementation</t>
    <phoneticPr fontId="2" type="noConversion"/>
  </si>
  <si>
    <t>OD600</t>
    <phoneticPr fontId="2" type="noConversion"/>
  </si>
  <si>
    <t>Average</t>
    <phoneticPr fontId="2" type="noConversion"/>
  </si>
  <si>
    <t>D277C-D278C</t>
    <phoneticPr fontId="2" type="noConversion"/>
  </si>
  <si>
    <t>NaCl (mM)</t>
    <phoneticPr fontId="2" type="noConversion"/>
  </si>
  <si>
    <r>
      <t>bi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ΔN</t>
    </r>
  </si>
  <si>
    <t>D277C-D278C</t>
  </si>
  <si>
    <t>0 mM NaCl</t>
    <phoneticPr fontId="2" type="noConversion"/>
  </si>
  <si>
    <t>300 mM NaCl</t>
    <phoneticPr fontId="2" type="noConversion"/>
  </si>
  <si>
    <t>400 mM NaCl</t>
    <phoneticPr fontId="2" type="noConversion"/>
  </si>
  <si>
    <t>E214R</t>
  </si>
  <si>
    <t>R431E</t>
  </si>
  <si>
    <t>E214R-R431E</t>
  </si>
  <si>
    <t>T461A</t>
  </si>
  <si>
    <t>T461E</t>
  </si>
  <si>
    <t>Normalised lithium sensitivity (%)</t>
    <phoneticPr fontId="2" type="noConversion"/>
  </si>
  <si>
    <t>ΔTM-1</t>
  </si>
  <si>
    <t>W456A</t>
  </si>
  <si>
    <t>W456F</t>
  </si>
  <si>
    <t>K459A</t>
  </si>
  <si>
    <t>K459R</t>
  </si>
  <si>
    <t>E214A</t>
  </si>
  <si>
    <t>R431A</t>
  </si>
  <si>
    <t>Average :</t>
  </si>
  <si>
    <t>b-d.</t>
    <phoneticPr fontId="2" type="noConversion"/>
  </si>
  <si>
    <t>LiCl (mM)</t>
  </si>
  <si>
    <r>
      <t>bi</t>
    </r>
    <r>
      <rPr>
        <sz val="12"/>
        <rFont val="Arial"/>
        <family val="2"/>
      </rPr>
      <t>NHA2 WT</t>
    </r>
  </si>
  <si>
    <r>
      <t>hs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ΔN</t>
    </r>
  </si>
  <si>
    <t>OD600</t>
  </si>
  <si>
    <t>H169A</t>
    <phoneticPr fontId="2" type="noConversion"/>
  </si>
  <si>
    <t>R176A</t>
    <phoneticPr fontId="2" type="noConversion"/>
  </si>
  <si>
    <t>D330A-Q331A</t>
    <phoneticPr fontId="2" type="noConversion"/>
  </si>
  <si>
    <r>
      <rPr>
        <i/>
        <sz val="12"/>
        <rFont val="Arial"/>
        <family val="2"/>
      </rPr>
      <t>bi</t>
    </r>
    <r>
      <rPr>
        <sz val="12"/>
        <rFont val="Arial"/>
        <family val="2"/>
      </rPr>
      <t>NHA2</t>
    </r>
    <r>
      <rPr>
        <vertAlign val="subscript"/>
        <sz val="12"/>
        <rFont val="Arial"/>
        <family val="2"/>
      </rPr>
      <t>ΔN</t>
    </r>
    <phoneticPr fontId="2" type="noConversion"/>
  </si>
  <si>
    <t>Average</t>
  </si>
  <si>
    <t>Normalised sodium sensitivity (%)</t>
    <phoneticPr fontId="2" type="noConversion"/>
  </si>
  <si>
    <t>W456F</t>
    <phoneticPr fontId="2" type="noConversion"/>
  </si>
  <si>
    <t>T461E</t>
    <phoneticPr fontId="2" type="noConversion"/>
  </si>
  <si>
    <t>E214R-R431E</t>
    <phoneticPr fontId="2" type="noConversion"/>
  </si>
  <si>
    <t>E214R</t>
    <phoneticPr fontId="2" type="noConversion"/>
  </si>
  <si>
    <t>R431E</t>
    <phoneticPr fontId="2" type="noConversion"/>
  </si>
  <si>
    <t>T461A</t>
    <phoneticPr fontId="2" type="noConversion"/>
  </si>
  <si>
    <t xml:space="preserve">Normalised sodium sensitivity </t>
    <phoneticPr fontId="2" type="noConversion"/>
  </si>
  <si>
    <t>Summary</t>
    <phoneticPr fontId="2" type="noConversion"/>
  </si>
  <si>
    <t>Normalised sodium sensitivity</t>
    <phoneticPr fontId="2" type="noConversion"/>
  </si>
  <si>
    <r>
      <t>biNHA2</t>
    </r>
    <r>
      <rPr>
        <vertAlign val="subscript"/>
        <sz val="12"/>
        <rFont val="Arial"/>
        <family val="2"/>
      </rPr>
      <t>ΔN</t>
    </r>
  </si>
  <si>
    <t>Supplementary Figure 3 e</t>
    <phoneticPr fontId="2" type="noConversion"/>
  </si>
  <si>
    <t>Supplementary Figure 3 f</t>
    <phoneticPr fontId="2" type="noConversion"/>
  </si>
  <si>
    <t>Functional complementation</t>
  </si>
  <si>
    <t>Supplementary Figure 3 d</t>
    <phoneticPr fontId="2" type="noConversion"/>
  </si>
  <si>
    <t>Supplementary Figure 3 c</t>
    <phoneticPr fontId="2" type="noConversion"/>
  </si>
  <si>
    <t>Supplementary Figure 3 b</t>
    <phoneticPr fontId="2" type="noConversion"/>
  </si>
  <si>
    <t>s.d</t>
  </si>
  <si>
    <t>s.d.</t>
  </si>
  <si>
    <t>s.d..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</si>
</sst>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2"/>
      <color theme="1"/>
      <name val="Calibri"/>
      <family val="2"/>
      <charset val="129"/>
      <scheme val="minor"/>
    </font>
    <font>
      <sz val="12"/>
      <name val="Arial"/>
      <family val="2"/>
    </font>
    <font>
      <i/>
      <sz val="12"/>
      <name val="Arial"/>
      <family val="2"/>
    </font>
    <font>
      <vertAlign val="subscript"/>
      <sz val="12"/>
      <name val="Arial"/>
      <family val="2"/>
    </font>
    <font>
      <b/>
      <sz val="12"/>
      <color rgb="FF000000"/>
      <name val="Calibri"/>
      <family val="2"/>
      <charset val="129"/>
      <scheme val="minor"/>
    </font>
    <font>
      <sz val="12"/>
      <color rgb="FF000000"/>
      <name val="Calibri"/>
      <family val="2"/>
      <charset val="129"/>
      <scheme val="minor"/>
    </font>
    <font>
      <b/>
      <sz val="12"/>
      <name val="Arial"/>
      <family val="2"/>
    </font>
    <font>
      <u/>
      <sz val="12"/>
      <color rgb="FF000000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164" fontId="1" fillId="0" borderId="0" xfId="0" applyNumberFormat="1" applyFont="1">
      <alignment vertical="center"/>
    </xf>
    <xf numFmtId="16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AF1E-7996-614D-9DE0-55FE2B7E2EC0}">
  <dimension ref="A1:AC21"/>
  <sheetViews>
    <sheetView workbookViewId="0">
      <selection activeCell="AC27" sqref="AC27"/>
    </sheetView>
  </sheetViews>
  <sheetFormatPr baseColWidth="10" defaultRowHeight="16" x14ac:dyDescent="0.2"/>
  <cols>
    <col min="3" max="13" width="11.1640625" bestFit="1" customWidth="1"/>
    <col min="14" max="14" width="10.83203125" bestFit="1" customWidth="1"/>
    <col min="15" max="19" width="11.1640625" bestFit="1" customWidth="1"/>
    <col min="20" max="20" width="10.83203125" bestFit="1" customWidth="1"/>
  </cols>
  <sheetData>
    <row r="1" spans="1:29" x14ac:dyDescent="0.2">
      <c r="A1" s="1" t="s">
        <v>50</v>
      </c>
      <c r="C1" s="1"/>
    </row>
    <row r="2" spans="1:29" x14ac:dyDescent="0.2">
      <c r="A2" s="1"/>
      <c r="C2" s="1"/>
    </row>
    <row r="3" spans="1:29" x14ac:dyDescent="0.2">
      <c r="A3" s="2" t="s">
        <v>0</v>
      </c>
    </row>
    <row r="4" spans="1:29" x14ac:dyDescent="0.2">
      <c r="A4" s="1"/>
    </row>
    <row r="5" spans="1:29" x14ac:dyDescent="0.2">
      <c r="A5" s="1"/>
      <c r="B5" s="10" t="s">
        <v>25</v>
      </c>
    </row>
    <row r="6" spans="1:29" x14ac:dyDescent="0.2">
      <c r="A6" s="1"/>
      <c r="B6" t="s">
        <v>1</v>
      </c>
    </row>
    <row r="7" spans="1:29" ht="18" x14ac:dyDescent="0.25">
      <c r="B7" s="1"/>
      <c r="C7" s="14" t="s">
        <v>26</v>
      </c>
      <c r="D7" s="14"/>
      <c r="E7" s="14"/>
      <c r="F7" s="14"/>
      <c r="G7" s="1" t="s">
        <v>2</v>
      </c>
      <c r="H7" t="s">
        <v>51</v>
      </c>
      <c r="I7" s="8"/>
      <c r="J7" s="14" t="s">
        <v>5</v>
      </c>
      <c r="K7" s="14"/>
      <c r="L7" s="14"/>
      <c r="M7" s="14"/>
      <c r="N7" s="1" t="s">
        <v>2</v>
      </c>
      <c r="O7" t="s">
        <v>52</v>
      </c>
      <c r="P7" s="8"/>
      <c r="Q7" s="14" t="s">
        <v>27</v>
      </c>
      <c r="R7" s="14"/>
      <c r="S7" s="14"/>
      <c r="T7" s="14"/>
      <c r="U7" s="1" t="s">
        <v>2</v>
      </c>
      <c r="V7" t="s">
        <v>51</v>
      </c>
      <c r="W7" s="8"/>
      <c r="X7" s="15" t="s">
        <v>6</v>
      </c>
      <c r="Y7" s="15"/>
      <c r="Z7" s="15"/>
      <c r="AA7" s="15"/>
      <c r="AB7" s="1" t="s">
        <v>2</v>
      </c>
      <c r="AC7" t="s">
        <v>52</v>
      </c>
    </row>
    <row r="8" spans="1:29" x14ac:dyDescent="0.2">
      <c r="B8" s="11">
        <v>100</v>
      </c>
      <c r="C8" s="4">
        <v>0.33800000000000002</v>
      </c>
      <c r="D8" s="4">
        <v>0.3478</v>
      </c>
      <c r="E8" s="4">
        <v>0.34489999999999998</v>
      </c>
      <c r="F8" s="4">
        <v>0.3584</v>
      </c>
      <c r="G8" s="5">
        <f>AVERAGE(C8:F8)</f>
        <v>0.347275</v>
      </c>
      <c r="H8" s="6">
        <f>STDEV(C8:F8)/SQRT(4)</f>
        <v>4.2397670926596857E-3</v>
      </c>
      <c r="I8" s="4"/>
      <c r="J8" s="4">
        <v>0.3473</v>
      </c>
      <c r="K8" s="4">
        <v>0.36059999999999998</v>
      </c>
      <c r="L8" s="4">
        <v>0.35970000000000002</v>
      </c>
      <c r="M8" s="4">
        <v>0.3695</v>
      </c>
      <c r="N8" s="5">
        <f>AVERAGE(J8:M8)</f>
        <v>0.35927500000000001</v>
      </c>
      <c r="O8" s="6">
        <f>STDEV(J8:M8)/SQRT(4)</f>
        <v>4.5633275505198318E-3</v>
      </c>
      <c r="P8" s="4"/>
      <c r="Q8" s="4">
        <v>0.30259999999999998</v>
      </c>
      <c r="R8" s="4">
        <v>0.30840000000000001</v>
      </c>
      <c r="S8" s="4">
        <v>0.315</v>
      </c>
      <c r="T8" s="4">
        <v>0.31640000000000001</v>
      </c>
      <c r="U8" s="5">
        <f>AVERAGE(Q8:T8)</f>
        <v>0.31059999999999999</v>
      </c>
      <c r="V8" s="6">
        <f>STDEV(Q8:T8)/SQRT(4)</f>
        <v>3.1864295588218128E-3</v>
      </c>
      <c r="W8" s="4"/>
      <c r="X8" s="4">
        <v>0.31819999999999998</v>
      </c>
      <c r="Y8" s="4">
        <v>0.31390000000000001</v>
      </c>
      <c r="Z8" s="4">
        <v>0.32779999999999998</v>
      </c>
      <c r="AA8" s="4">
        <v>0.32100000000000001</v>
      </c>
      <c r="AB8" s="5">
        <f>AVERAGE(X8:AA8)</f>
        <v>0.32022499999999998</v>
      </c>
      <c r="AC8" s="6">
        <f>STDEV(X8:AA8)/SQRT(4)</f>
        <v>2.9167261898688118E-3</v>
      </c>
    </row>
    <row r="9" spans="1:29" x14ac:dyDescent="0.2">
      <c r="B9" s="11">
        <v>50</v>
      </c>
      <c r="C9" s="4">
        <v>0.48420000000000002</v>
      </c>
      <c r="D9" s="4">
        <v>0.50029999999999997</v>
      </c>
      <c r="E9" s="4">
        <v>0.50939999999999996</v>
      </c>
      <c r="F9" s="4">
        <v>0.50139999999999996</v>
      </c>
      <c r="G9" s="5">
        <f t="shared" ref="G9:G12" si="0">AVERAGE(C9:F9)</f>
        <v>0.49882499999999996</v>
      </c>
      <c r="H9" s="6">
        <f t="shared" ref="H9:H12" si="1">STDEV(C9:F9)/SQRT(4)</f>
        <v>5.27989504314873E-3</v>
      </c>
      <c r="I9" s="4"/>
      <c r="J9" s="4">
        <v>0.73109999999999997</v>
      </c>
      <c r="K9" s="4">
        <v>0.77400000000000002</v>
      </c>
      <c r="L9" s="4">
        <v>0.71389999999999998</v>
      </c>
      <c r="M9" s="4">
        <v>0.75</v>
      </c>
      <c r="N9" s="5">
        <f t="shared" ref="N9:N12" si="2">AVERAGE(J9:M9)</f>
        <v>0.74225000000000008</v>
      </c>
      <c r="O9" s="6">
        <f t="shared" ref="O9:O12" si="3">STDEV(J9:M9)/SQRT(4)</f>
        <v>1.2897577291879288E-2</v>
      </c>
      <c r="P9" s="4"/>
      <c r="Q9" s="4">
        <v>0.3891</v>
      </c>
      <c r="R9" s="4">
        <v>0.4234</v>
      </c>
      <c r="S9" s="4">
        <v>0.42130000000000001</v>
      </c>
      <c r="T9" s="4">
        <v>0.4259</v>
      </c>
      <c r="U9" s="5">
        <f t="shared" ref="U9:U12" si="4">AVERAGE(Q9:T9)</f>
        <v>0.41492499999999999</v>
      </c>
      <c r="V9" s="6">
        <f t="shared" ref="V9:V12" si="5">STDEV(Q9:T9)/SQRT(4)</f>
        <v>8.6595202907936326E-3</v>
      </c>
      <c r="W9" s="4"/>
      <c r="X9" s="4">
        <v>0.36849999999999999</v>
      </c>
      <c r="Y9" s="4">
        <v>0.35580000000000001</v>
      </c>
      <c r="Z9" s="4">
        <v>0.33750000000000002</v>
      </c>
      <c r="AA9" s="4">
        <v>0.37959999999999999</v>
      </c>
      <c r="AB9" s="5">
        <f t="shared" ref="AB9:AB12" si="6">AVERAGE(X9:AA9)</f>
        <v>0.36034999999999995</v>
      </c>
      <c r="AC9" s="6">
        <f t="shared" ref="AC9:AC12" si="7">STDEV(X9:AA9)/SQRT(4)</f>
        <v>9.0360850667384283E-3</v>
      </c>
    </row>
    <row r="10" spans="1:29" x14ac:dyDescent="0.2">
      <c r="B10" s="11">
        <v>25</v>
      </c>
      <c r="C10" s="4">
        <v>0.64370000000000005</v>
      </c>
      <c r="D10" s="4">
        <v>0.66020000000000001</v>
      </c>
      <c r="E10" s="4">
        <v>0.66400000000000003</v>
      </c>
      <c r="F10" s="4">
        <v>0.67500000000000004</v>
      </c>
      <c r="G10" s="5">
        <f t="shared" si="0"/>
        <v>0.66072500000000001</v>
      </c>
      <c r="H10" s="6">
        <f t="shared" si="1"/>
        <v>6.4847738331160511E-3</v>
      </c>
      <c r="I10" s="4"/>
      <c r="J10" s="4">
        <v>1.2302</v>
      </c>
      <c r="K10" s="4">
        <v>1.2318</v>
      </c>
      <c r="L10" s="4">
        <v>1.2032</v>
      </c>
      <c r="M10" s="4">
        <v>1.2154</v>
      </c>
      <c r="N10" s="5">
        <f t="shared" si="2"/>
        <v>1.2201499999999998</v>
      </c>
      <c r="O10" s="6">
        <f t="shared" si="3"/>
        <v>6.7490122734120469E-3</v>
      </c>
      <c r="P10" s="4"/>
      <c r="Q10" s="4">
        <v>0.81140000000000001</v>
      </c>
      <c r="R10" s="4">
        <v>0.8508</v>
      </c>
      <c r="S10" s="4">
        <v>0.86319999999999997</v>
      </c>
      <c r="T10" s="4">
        <v>0.87160000000000004</v>
      </c>
      <c r="U10" s="5">
        <f t="shared" si="4"/>
        <v>0.84924999999999995</v>
      </c>
      <c r="V10" s="6">
        <f t="shared" si="5"/>
        <v>1.3320254001582203E-2</v>
      </c>
      <c r="W10" s="4"/>
      <c r="X10" s="4">
        <v>0.37890000000000001</v>
      </c>
      <c r="Y10" s="4">
        <v>0.38009999999999999</v>
      </c>
      <c r="Z10" s="4">
        <v>0.35139999999999999</v>
      </c>
      <c r="AA10" s="4">
        <v>0.40279999999999999</v>
      </c>
      <c r="AB10" s="5">
        <f t="shared" si="6"/>
        <v>0.37830000000000003</v>
      </c>
      <c r="AC10" s="6">
        <f t="shared" si="7"/>
        <v>1.0517683521891438E-2</v>
      </c>
    </row>
    <row r="11" spans="1:29" x14ac:dyDescent="0.2">
      <c r="B11" s="11">
        <v>10</v>
      </c>
      <c r="C11" s="4">
        <v>1.0199</v>
      </c>
      <c r="D11" s="4">
        <v>1.0481</v>
      </c>
      <c r="E11" s="4">
        <v>1.0432999999999999</v>
      </c>
      <c r="F11" s="4">
        <v>1.0606</v>
      </c>
      <c r="G11" s="5">
        <f t="shared" si="0"/>
        <v>1.042975</v>
      </c>
      <c r="H11" s="6">
        <f t="shared" si="1"/>
        <v>8.5120869943862698E-3</v>
      </c>
      <c r="I11" s="4"/>
      <c r="J11" s="4">
        <v>1.3471</v>
      </c>
      <c r="K11" s="4">
        <v>1.3341000000000001</v>
      </c>
      <c r="L11" s="4">
        <v>1.3173999999999999</v>
      </c>
      <c r="M11" s="4">
        <v>1.3198000000000001</v>
      </c>
      <c r="N11" s="5">
        <f t="shared" si="2"/>
        <v>1.3295999999999999</v>
      </c>
      <c r="O11" s="6">
        <f t="shared" si="3"/>
        <v>6.9003623093284025E-3</v>
      </c>
      <c r="P11" s="4"/>
      <c r="Q11" s="4">
        <v>1.1600999999999999</v>
      </c>
      <c r="R11" s="4">
        <v>1.1803999999999999</v>
      </c>
      <c r="S11" s="4">
        <v>1.171</v>
      </c>
      <c r="T11" s="4">
        <v>1.1846000000000001</v>
      </c>
      <c r="U11" s="5">
        <f t="shared" si="4"/>
        <v>1.1740249999999999</v>
      </c>
      <c r="V11" s="6">
        <f t="shared" si="5"/>
        <v>5.4430957796705098E-3</v>
      </c>
      <c r="W11" s="4"/>
      <c r="X11" s="4">
        <v>0.4723</v>
      </c>
      <c r="Y11" s="4">
        <v>0.42249999999999999</v>
      </c>
      <c r="Z11" s="4">
        <v>0.42559999999999998</v>
      </c>
      <c r="AA11" s="4">
        <v>0.44779999999999998</v>
      </c>
      <c r="AB11" s="5">
        <f t="shared" si="6"/>
        <v>0.44205</v>
      </c>
      <c r="AC11" s="6">
        <f t="shared" si="7"/>
        <v>1.1550360744727126E-2</v>
      </c>
    </row>
    <row r="12" spans="1:29" x14ac:dyDescent="0.2">
      <c r="B12" s="11">
        <v>0</v>
      </c>
      <c r="C12" s="4">
        <v>1.4400999999999999</v>
      </c>
      <c r="D12" s="4">
        <v>1.4381999999999999</v>
      </c>
      <c r="E12" s="4">
        <v>1.4300999999999999</v>
      </c>
      <c r="F12" s="4">
        <v>1.4296</v>
      </c>
      <c r="G12" s="5">
        <f t="shared" si="0"/>
        <v>1.4344999999999999</v>
      </c>
      <c r="H12" s="6">
        <f t="shared" si="1"/>
        <v>2.7144674124647905E-3</v>
      </c>
      <c r="I12" s="4"/>
      <c r="J12" s="4">
        <v>1.4427000000000001</v>
      </c>
      <c r="K12" s="4">
        <v>1.4240999999999999</v>
      </c>
      <c r="L12" s="4">
        <v>1.4367000000000001</v>
      </c>
      <c r="M12" s="4">
        <v>1.43</v>
      </c>
      <c r="N12" s="5">
        <f t="shared" si="2"/>
        <v>1.4333749999999998</v>
      </c>
      <c r="O12" s="6">
        <f t="shared" si="3"/>
        <v>4.0355451924120921E-3</v>
      </c>
      <c r="P12" s="4"/>
      <c r="Q12" s="4">
        <v>1.4451000000000001</v>
      </c>
      <c r="R12" s="4">
        <v>1.4417</v>
      </c>
      <c r="S12" s="4">
        <v>1.4275</v>
      </c>
      <c r="T12" s="4">
        <v>1.4136</v>
      </c>
      <c r="U12" s="5">
        <f t="shared" si="4"/>
        <v>1.431975</v>
      </c>
      <c r="V12" s="6">
        <f t="shared" si="5"/>
        <v>7.2140343544140999E-3</v>
      </c>
      <c r="W12" s="4"/>
      <c r="X12" s="4">
        <v>1.4414</v>
      </c>
      <c r="Y12" s="4">
        <v>1.4132</v>
      </c>
      <c r="Z12" s="4">
        <v>1.4036</v>
      </c>
      <c r="AA12" s="4">
        <v>1.4235</v>
      </c>
      <c r="AB12" s="5">
        <f t="shared" si="6"/>
        <v>1.420425</v>
      </c>
      <c r="AC12" s="6">
        <f t="shared" si="7"/>
        <v>8.0864469948179422E-3</v>
      </c>
    </row>
    <row r="13" spans="1:29" x14ac:dyDescent="0.2">
      <c r="B13" s="11"/>
      <c r="C13" s="4"/>
      <c r="D13" s="4"/>
      <c r="E13" s="4"/>
      <c r="F13" s="4"/>
      <c r="G13" s="5"/>
      <c r="H13" s="6"/>
      <c r="I13" s="4"/>
      <c r="J13" s="4"/>
      <c r="K13" s="4"/>
      <c r="L13" s="4"/>
      <c r="M13" s="4"/>
      <c r="N13" s="5"/>
      <c r="O13" s="6"/>
      <c r="P13" s="4"/>
      <c r="Q13" s="4"/>
      <c r="R13" s="4"/>
      <c r="S13" s="4"/>
      <c r="T13" s="4"/>
      <c r="U13" s="5"/>
      <c r="V13" s="6"/>
      <c r="W13" s="4"/>
      <c r="X13" s="4"/>
      <c r="Y13" s="4"/>
      <c r="Z13" s="4"/>
      <c r="AA13" s="4"/>
      <c r="AB13" s="5"/>
      <c r="AC13" s="6"/>
    </row>
    <row r="14" spans="1:29" x14ac:dyDescent="0.2">
      <c r="B14" t="s">
        <v>15</v>
      </c>
    </row>
    <row r="15" spans="1:29" ht="18" x14ac:dyDescent="0.25">
      <c r="B15" s="1"/>
      <c r="C15" s="14" t="s">
        <v>26</v>
      </c>
      <c r="D15" s="14"/>
      <c r="E15" s="14"/>
      <c r="F15" s="14"/>
      <c r="G15" s="1" t="s">
        <v>2</v>
      </c>
      <c r="H15" t="s">
        <v>51</v>
      </c>
      <c r="I15" s="8"/>
      <c r="J15" s="14" t="s">
        <v>5</v>
      </c>
      <c r="K15" s="14"/>
      <c r="L15" s="14"/>
      <c r="M15" s="14"/>
      <c r="N15" s="1" t="s">
        <v>2</v>
      </c>
      <c r="O15" t="s">
        <v>52</v>
      </c>
      <c r="P15" s="8"/>
      <c r="Q15" s="14" t="s">
        <v>27</v>
      </c>
      <c r="R15" s="14"/>
      <c r="S15" s="14"/>
      <c r="T15" s="14"/>
      <c r="U15" s="1" t="s">
        <v>2</v>
      </c>
      <c r="V15" t="s">
        <v>51</v>
      </c>
      <c r="W15" s="8"/>
      <c r="X15" s="15" t="s">
        <v>6</v>
      </c>
      <c r="Y15" s="15"/>
      <c r="Z15" s="15"/>
      <c r="AA15" s="15"/>
      <c r="AB15" s="1" t="s">
        <v>2</v>
      </c>
      <c r="AC15" t="s">
        <v>51</v>
      </c>
    </row>
    <row r="16" spans="1:29" x14ac:dyDescent="0.2">
      <c r="B16" s="11">
        <v>100</v>
      </c>
      <c r="C16" s="4">
        <f>(C8-$G$8)/($G$12-$G$8)*100</f>
        <v>-0.8530892869461224</v>
      </c>
      <c r="D16" s="4">
        <f>(D8-$G$8)/($G$12-$G$8)*100</f>
        <v>4.8288072846006828E-2</v>
      </c>
      <c r="E16" s="4">
        <f t="shared" ref="E16:F16" si="8">(E8-$G$8)/($G$12-$G$8)*100</f>
        <v>-0.2184460438271762</v>
      </c>
      <c r="F16" s="4">
        <f t="shared" si="8"/>
        <v>1.0232472579272918</v>
      </c>
      <c r="G16" s="5">
        <f>AVERAGE(C16:F16)</f>
        <v>0</v>
      </c>
      <c r="H16" s="6">
        <f>STDEV(C16:F16)/SQRT(4)</f>
        <v>0.3899622518484846</v>
      </c>
      <c r="I16" s="4"/>
      <c r="J16" s="4">
        <f>(J8-$N$8)/($N$12-$N$8)*100</f>
        <v>-1.1148868820407798</v>
      </c>
      <c r="K16" s="4">
        <f t="shared" ref="K16:M16" si="9">(K8-$N$8)/($N$12-$N$8)*100</f>
        <v>0.12335909133227496</v>
      </c>
      <c r="L16" s="4">
        <f t="shared" si="9"/>
        <v>3.9568010427335328E-2</v>
      </c>
      <c r="M16" s="4">
        <f t="shared" si="9"/>
        <v>0.95195978028116435</v>
      </c>
      <c r="N16" s="5">
        <f>AVERAGE(J16:M16)</f>
        <v>-1.27675647831893E-15</v>
      </c>
      <c r="O16" s="6">
        <f>STDEV(J16:M16)/SQRT(4)</f>
        <v>0.4248512755348508</v>
      </c>
      <c r="P16" s="4"/>
      <c r="Q16" s="4">
        <f>(Q8-$U$8)/($U$12-$U$8)*100</f>
        <v>-0.71340987626797525</v>
      </c>
      <c r="R16" s="4">
        <f t="shared" ref="R16:T16" si="10">(R8-$U$8)/($U$12-$U$8)*100</f>
        <v>-0.1961877159736912</v>
      </c>
      <c r="S16" s="4">
        <f t="shared" si="10"/>
        <v>0.39237543194738733</v>
      </c>
      <c r="T16" s="4">
        <f t="shared" si="10"/>
        <v>0.51722216029428403</v>
      </c>
      <c r="U16" s="5">
        <f>AVERAGE(Q16:T16)</f>
        <v>1.2212453270876722E-15</v>
      </c>
      <c r="V16" s="6">
        <f>STDEV(Q16:T16)/SQRT(4)</f>
        <v>0.28415378966196081</v>
      </c>
      <c r="W16" s="4"/>
      <c r="X16" s="4">
        <f>(X8-$AB$8)/($AB$12-$AB$8)*100</f>
        <v>-0.18405744410107241</v>
      </c>
      <c r="Y16" s="4">
        <f t="shared" ref="Y16:AA16" si="11">(Y8-$AB$8)/($AB$12-$AB$8)*100</f>
        <v>-0.57489547355026083</v>
      </c>
      <c r="Z16" s="4">
        <f t="shared" si="11"/>
        <v>0.68851117978549337</v>
      </c>
      <c r="AA16" s="4">
        <f t="shared" si="11"/>
        <v>7.04417378658449E-2</v>
      </c>
      <c r="AB16" s="5">
        <f>AVERAGE(X16:AA16)</f>
        <v>1.2628786905111156E-15</v>
      </c>
      <c r="AC16" s="6">
        <f>STDEV(X16:AA16)/SQRT(4)</f>
        <v>0.26510872476538916</v>
      </c>
    </row>
    <row r="17" spans="2:29" x14ac:dyDescent="0.2">
      <c r="B17" s="11">
        <v>50</v>
      </c>
      <c r="C17" s="4">
        <f t="shared" ref="C17:F20" si="12">(C9-$G$8)/($G$12-$G$8)*100</f>
        <v>12.593989284646694</v>
      </c>
      <c r="D17" s="4">
        <f t="shared" si="12"/>
        <v>14.074823518590907</v>
      </c>
      <c r="E17" s="4">
        <f t="shared" si="12"/>
        <v>14.911816781255027</v>
      </c>
      <c r="F17" s="4">
        <f t="shared" si="12"/>
        <v>14.175998528363493</v>
      </c>
      <c r="G17" s="5">
        <f t="shared" ref="G17:G20" si="13">AVERAGE(C17:F17)</f>
        <v>13.93915702821403</v>
      </c>
      <c r="H17" s="6">
        <f t="shared" ref="H17:H20" si="14">STDEV(C17:F17)/SQRT(4)</f>
        <v>0.48563039326254748</v>
      </c>
      <c r="I17" s="4"/>
      <c r="J17" s="4">
        <f t="shared" ref="J17:M20" si="15">(J9-$N$8)/($N$12-$N$8)*100</f>
        <v>34.617354063867431</v>
      </c>
      <c r="K17" s="4">
        <f t="shared" si="15"/>
        <v>38.611395587003081</v>
      </c>
      <c r="L17" s="4">
        <f t="shared" si="15"/>
        <v>33.016013406572945</v>
      </c>
      <c r="M17" s="4">
        <f t="shared" si="15"/>
        <v>36.376966762871241</v>
      </c>
      <c r="N17" s="5">
        <f t="shared" ref="N17:N20" si="16">AVERAGE(J17:M17)</f>
        <v>35.655432455078675</v>
      </c>
      <c r="O17" s="6">
        <f t="shared" ref="O17:O20" si="17">STDEV(J17:M17)/SQRT(4)</f>
        <v>1.2007799359351354</v>
      </c>
      <c r="P17" s="4"/>
      <c r="Q17" s="4">
        <f t="shared" ref="Q17:T20" si="18">(Q9-$U$8)/($U$12-$U$8)*100</f>
        <v>7.0003344108795025</v>
      </c>
      <c r="R17" s="4">
        <f t="shared" si="18"/>
        <v>10.059079255378442</v>
      </c>
      <c r="S17" s="4">
        <f t="shared" si="18"/>
        <v>9.8718091628580993</v>
      </c>
      <c r="T17" s="4">
        <f t="shared" si="18"/>
        <v>10.282019841712184</v>
      </c>
      <c r="U17" s="5">
        <f t="shared" ref="U17:U20" si="19">AVERAGE(Q17:T17)</f>
        <v>9.3033106677070574</v>
      </c>
      <c r="V17" s="6">
        <f t="shared" ref="V17:V20" si="20">STDEV(Q17:T17)/SQRT(4)</f>
        <v>0.77222341239938685</v>
      </c>
      <c r="W17" s="4"/>
      <c r="X17" s="4">
        <f t="shared" ref="X17:AA20" si="21">(X9-$AB$8)/($AB$12-$AB$8)*100</f>
        <v>4.3878385748045821</v>
      </c>
      <c r="Y17" s="4">
        <f t="shared" si="21"/>
        <v>3.2335029994546467</v>
      </c>
      <c r="Z17" s="4">
        <f t="shared" si="21"/>
        <v>1.5701690601708815</v>
      </c>
      <c r="AA17" s="4">
        <f t="shared" si="21"/>
        <v>5.3967460461734236</v>
      </c>
      <c r="AB17" s="5">
        <f t="shared" ref="AB17:AB20" si="22">AVERAGE(X17:AA17)</f>
        <v>3.647064170150883</v>
      </c>
      <c r="AC17" s="6">
        <f t="shared" ref="AC17:AC20" si="23">STDEV(X17:AA17)/SQRT(4)</f>
        <v>0.82131294916728192</v>
      </c>
    </row>
    <row r="18" spans="2:29" x14ac:dyDescent="0.2">
      <c r="B18" s="11">
        <v>25</v>
      </c>
      <c r="C18" s="4">
        <f t="shared" si="12"/>
        <v>27.264365701671693</v>
      </c>
      <c r="D18" s="4">
        <f t="shared" si="12"/>
        <v>28.781990848260484</v>
      </c>
      <c r="E18" s="4">
        <f t="shared" si="12"/>
        <v>29.131504518383966</v>
      </c>
      <c r="F18" s="4">
        <f t="shared" si="12"/>
        <v>30.143254616109829</v>
      </c>
      <c r="G18" s="5">
        <f t="shared" si="13"/>
        <v>28.830278921106494</v>
      </c>
      <c r="H18" s="6">
        <f t="shared" si="14"/>
        <v>0.59645186903502567</v>
      </c>
      <c r="I18" s="4"/>
      <c r="J18" s="4">
        <f t="shared" si="15"/>
        <v>81.08416348570897</v>
      </c>
      <c r="K18" s="4">
        <f t="shared" si="15"/>
        <v>81.233125407317758</v>
      </c>
      <c r="L18" s="4">
        <f t="shared" si="15"/>
        <v>78.570431058560672</v>
      </c>
      <c r="M18" s="4">
        <f t="shared" si="15"/>
        <v>79.70626571082768</v>
      </c>
      <c r="N18" s="5">
        <f t="shared" si="16"/>
        <v>80.148496415603773</v>
      </c>
      <c r="O18" s="6">
        <f t="shared" si="17"/>
        <v>0.6283411482554726</v>
      </c>
      <c r="P18" s="4"/>
      <c r="Q18" s="4">
        <f t="shared" si="18"/>
        <v>44.65945825437521</v>
      </c>
      <c r="R18" s="4">
        <f t="shared" si="18"/>
        <v>48.173001894994982</v>
      </c>
      <c r="S18" s="4">
        <f t="shared" si="18"/>
        <v>49.278787203210342</v>
      </c>
      <c r="T18" s="4">
        <f t="shared" si="18"/>
        <v>50.027867573291715</v>
      </c>
      <c r="U18" s="5">
        <f t="shared" si="19"/>
        <v>48.034778731468066</v>
      </c>
      <c r="V18" s="6">
        <f t="shared" si="20"/>
        <v>1.1878500948908433</v>
      </c>
      <c r="W18" s="4"/>
      <c r="X18" s="4">
        <f t="shared" si="21"/>
        <v>5.333121250681697</v>
      </c>
      <c r="Y18" s="4">
        <f t="shared" si="21"/>
        <v>5.4421923286675158</v>
      </c>
      <c r="Z18" s="4">
        <f t="shared" si="21"/>
        <v>2.8335757135066357</v>
      </c>
      <c r="AA18" s="4">
        <f t="shared" si="21"/>
        <v>7.505453553899291</v>
      </c>
      <c r="AB18" s="5">
        <f t="shared" si="22"/>
        <v>5.2785857116887849</v>
      </c>
      <c r="AC18" s="6">
        <f t="shared" si="23"/>
        <v>0.95597923303866938</v>
      </c>
    </row>
    <row r="19" spans="2:29" x14ac:dyDescent="0.2">
      <c r="B19" s="11">
        <v>10</v>
      </c>
      <c r="C19" s="4">
        <f t="shared" si="12"/>
        <v>61.866219043896166</v>
      </c>
      <c r="D19" s="4">
        <f t="shared" si="12"/>
        <v>64.459978385338829</v>
      </c>
      <c r="E19" s="4">
        <f t="shared" si="12"/>
        <v>64.018487433603894</v>
      </c>
      <c r="F19" s="4">
        <f t="shared" si="12"/>
        <v>65.609694405481861</v>
      </c>
      <c r="G19" s="5">
        <f t="shared" si="13"/>
        <v>63.988594817080191</v>
      </c>
      <c r="H19" s="6">
        <f t="shared" si="14"/>
        <v>0.78291862258376033</v>
      </c>
      <c r="I19" s="4"/>
      <c r="J19" s="4">
        <f t="shared" si="15"/>
        <v>91.967693883251101</v>
      </c>
      <c r="K19" s="4">
        <f t="shared" si="15"/>
        <v>90.7573782701797</v>
      </c>
      <c r="L19" s="4">
        <f t="shared" si="15"/>
        <v>89.202588213387955</v>
      </c>
      <c r="M19" s="4">
        <f t="shared" si="15"/>
        <v>89.426031095801164</v>
      </c>
      <c r="N19" s="5">
        <f t="shared" si="16"/>
        <v>90.338422865654991</v>
      </c>
      <c r="O19" s="6">
        <f t="shared" si="17"/>
        <v>0.64243201837150998</v>
      </c>
      <c r="P19" s="4"/>
      <c r="Q19" s="4">
        <f t="shared" si="18"/>
        <v>75.75521123620554</v>
      </c>
      <c r="R19" s="4">
        <f t="shared" si="18"/>
        <v>77.565488797235531</v>
      </c>
      <c r="S19" s="4">
        <f t="shared" si="18"/>
        <v>76.727232192620676</v>
      </c>
      <c r="T19" s="4">
        <f t="shared" si="18"/>
        <v>77.940028982276232</v>
      </c>
      <c r="U19" s="5">
        <f t="shared" si="19"/>
        <v>76.996990302084498</v>
      </c>
      <c r="V19" s="6">
        <f t="shared" si="20"/>
        <v>0.48539478583618495</v>
      </c>
      <c r="W19" s="4"/>
      <c r="X19" s="4">
        <f t="shared" si="21"/>
        <v>13.822486820578078</v>
      </c>
      <c r="Y19" s="4">
        <f t="shared" si="21"/>
        <v>9.2960370841665156</v>
      </c>
      <c r="Z19" s="4">
        <f t="shared" si="21"/>
        <v>9.5778040356298852</v>
      </c>
      <c r="AA19" s="4">
        <f t="shared" si="21"/>
        <v>11.595618978367568</v>
      </c>
      <c r="AB19" s="5">
        <f t="shared" si="22"/>
        <v>11.07298672968551</v>
      </c>
      <c r="AC19" s="6">
        <f t="shared" si="23"/>
        <v>1.0498419146270836</v>
      </c>
    </row>
    <row r="20" spans="2:29" x14ac:dyDescent="0.2">
      <c r="B20" s="11">
        <v>0</v>
      </c>
      <c r="C20" s="4">
        <f t="shared" si="12"/>
        <v>100.51507277702407</v>
      </c>
      <c r="D20" s="4">
        <f t="shared" si="12"/>
        <v>100.34031594196233</v>
      </c>
      <c r="E20" s="4">
        <f t="shared" si="12"/>
        <v>99.595299960909657</v>
      </c>
      <c r="F20" s="4">
        <f t="shared" si="12"/>
        <v>99.549311320103939</v>
      </c>
      <c r="G20" s="5">
        <f t="shared" si="13"/>
        <v>100</v>
      </c>
      <c r="H20" s="6">
        <f t="shared" si="14"/>
        <v>0.24966933362135521</v>
      </c>
      <c r="I20" s="4"/>
      <c r="J20" s="4">
        <f t="shared" si="15"/>
        <v>100.86816869937624</v>
      </c>
      <c r="K20" s="4">
        <f t="shared" si="15"/>
        <v>99.136486360674056</v>
      </c>
      <c r="L20" s="4">
        <f t="shared" si="15"/>
        <v>100.3095614933433</v>
      </c>
      <c r="M20" s="4">
        <f t="shared" si="15"/>
        <v>99.685783446606465</v>
      </c>
      <c r="N20" s="5">
        <f t="shared" si="16"/>
        <v>100.00000000000003</v>
      </c>
      <c r="O20" s="6">
        <f t="shared" si="17"/>
        <v>0.37571410412551004</v>
      </c>
      <c r="P20" s="4"/>
      <c r="Q20" s="4">
        <f t="shared" si="18"/>
        <v>101.17043807825215</v>
      </c>
      <c r="R20" s="4">
        <f t="shared" si="18"/>
        <v>100.86723888083826</v>
      </c>
      <c r="S20" s="4">
        <f t="shared" si="18"/>
        <v>99.600936350462604</v>
      </c>
      <c r="T20" s="4">
        <f t="shared" si="18"/>
        <v>98.361386690446992</v>
      </c>
      <c r="U20" s="5">
        <f t="shared" si="19"/>
        <v>99.999999999999986</v>
      </c>
      <c r="V20" s="6">
        <f t="shared" si="20"/>
        <v>0.64332041952193497</v>
      </c>
      <c r="W20" s="4"/>
      <c r="X20" s="4">
        <f t="shared" si="21"/>
        <v>101.90647155062716</v>
      </c>
      <c r="Y20" s="4">
        <f t="shared" si="21"/>
        <v>99.343301217960374</v>
      </c>
      <c r="Z20" s="4">
        <f t="shared" si="21"/>
        <v>98.470732594073795</v>
      </c>
      <c r="AA20" s="4">
        <f t="shared" si="21"/>
        <v>100.27949463733864</v>
      </c>
      <c r="AB20" s="5">
        <f t="shared" si="22"/>
        <v>100</v>
      </c>
      <c r="AC20" s="6">
        <f t="shared" si="23"/>
        <v>0.73499790899999518</v>
      </c>
    </row>
    <row r="21" spans="2:29" x14ac:dyDescent="0.2">
      <c r="B21" s="11"/>
      <c r="C21" s="4"/>
      <c r="D21" s="4"/>
      <c r="E21" s="4"/>
      <c r="F21" s="4"/>
      <c r="G21" s="5"/>
      <c r="H21" s="6"/>
      <c r="I21" s="4"/>
      <c r="J21" s="4"/>
      <c r="K21" s="4"/>
      <c r="L21" s="4"/>
      <c r="M21" s="4"/>
      <c r="N21" s="5"/>
      <c r="O21" s="6"/>
      <c r="P21" s="4"/>
      <c r="Q21" s="4"/>
      <c r="R21" s="4"/>
      <c r="S21" s="4"/>
      <c r="T21" s="4"/>
      <c r="U21" s="5"/>
      <c r="V21" s="6"/>
      <c r="W21" s="4"/>
      <c r="X21" s="4"/>
      <c r="Y21" s="4"/>
      <c r="Z21" s="4"/>
      <c r="AA21" s="4"/>
      <c r="AB21" s="5"/>
      <c r="AC21" s="6"/>
    </row>
  </sheetData>
  <mergeCells count="8">
    <mergeCell ref="C15:F15"/>
    <mergeCell ref="J15:M15"/>
    <mergeCell ref="Q15:T15"/>
    <mergeCell ref="X15:AA15"/>
    <mergeCell ref="C7:F7"/>
    <mergeCell ref="J7:M7"/>
    <mergeCell ref="Q7:T7"/>
    <mergeCell ref="X7:AA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D3862-5D4B-B34E-AA05-2ED5E39171D6}">
  <dimension ref="A1:AQ21"/>
  <sheetViews>
    <sheetView topLeftCell="V1" workbookViewId="0">
      <selection activeCell="AN30" sqref="AN30"/>
    </sheetView>
  </sheetViews>
  <sheetFormatPr baseColWidth="10" defaultRowHeight="16" x14ac:dyDescent="0.2"/>
  <sheetData>
    <row r="1" spans="1:43" x14ac:dyDescent="0.2">
      <c r="A1" s="1" t="s">
        <v>49</v>
      </c>
      <c r="C1" s="1"/>
    </row>
    <row r="2" spans="1:43" x14ac:dyDescent="0.2">
      <c r="A2" s="1"/>
      <c r="C2" s="1"/>
    </row>
    <row r="3" spans="1:43" x14ac:dyDescent="0.2">
      <c r="A3" s="2" t="s">
        <v>0</v>
      </c>
    </row>
    <row r="4" spans="1:43" x14ac:dyDescent="0.2">
      <c r="A4" s="1" t="s">
        <v>24</v>
      </c>
    </row>
    <row r="5" spans="1:43" x14ac:dyDescent="0.2">
      <c r="A5" s="1"/>
      <c r="B5" s="10" t="s">
        <v>25</v>
      </c>
    </row>
    <row r="6" spans="1:43" x14ac:dyDescent="0.2">
      <c r="A6" s="1"/>
      <c r="B6" t="s">
        <v>1</v>
      </c>
    </row>
    <row r="7" spans="1:43" ht="18" x14ac:dyDescent="0.25">
      <c r="B7" s="1"/>
      <c r="C7" s="14" t="s">
        <v>5</v>
      </c>
      <c r="D7" s="14"/>
      <c r="E7" s="14"/>
      <c r="F7" s="14"/>
      <c r="G7" s="1" t="s">
        <v>2</v>
      </c>
      <c r="H7" t="s">
        <v>51</v>
      </c>
      <c r="I7" s="8"/>
      <c r="J7" s="15" t="s">
        <v>6</v>
      </c>
      <c r="K7" s="15"/>
      <c r="L7" s="15"/>
      <c r="M7" s="15"/>
      <c r="N7" s="1" t="s">
        <v>2</v>
      </c>
      <c r="O7" t="s">
        <v>51</v>
      </c>
      <c r="P7" s="8"/>
      <c r="Q7" s="15" t="s">
        <v>29</v>
      </c>
      <c r="R7" s="15"/>
      <c r="S7" s="15"/>
      <c r="T7" s="15"/>
      <c r="U7" s="1" t="s">
        <v>2</v>
      </c>
      <c r="V7" t="s">
        <v>52</v>
      </c>
      <c r="W7" s="8"/>
      <c r="X7" s="15" t="s">
        <v>30</v>
      </c>
      <c r="Y7" s="15"/>
      <c r="Z7" s="15"/>
      <c r="AA7" s="15"/>
      <c r="AB7" s="1" t="s">
        <v>2</v>
      </c>
      <c r="AC7" t="s">
        <v>52</v>
      </c>
      <c r="AE7" s="16" t="s">
        <v>31</v>
      </c>
      <c r="AF7" s="16"/>
      <c r="AG7" s="16"/>
      <c r="AH7" s="16"/>
      <c r="AI7" s="1" t="s">
        <v>2</v>
      </c>
      <c r="AJ7" t="s">
        <v>52</v>
      </c>
      <c r="AL7" s="16" t="s">
        <v>16</v>
      </c>
      <c r="AM7" s="16"/>
      <c r="AN7" s="16"/>
      <c r="AO7" s="16"/>
      <c r="AP7" s="1" t="s">
        <v>2</v>
      </c>
      <c r="AQ7" t="s">
        <v>51</v>
      </c>
    </row>
    <row r="8" spans="1:43" x14ac:dyDescent="0.2">
      <c r="B8" s="11">
        <v>100</v>
      </c>
      <c r="C8" s="4">
        <v>0.3473</v>
      </c>
      <c r="D8" s="4">
        <v>0.36059999999999998</v>
      </c>
      <c r="E8" s="4">
        <v>0.35970000000000002</v>
      </c>
      <c r="F8" s="4">
        <v>0.3695</v>
      </c>
      <c r="G8" s="5">
        <f>AVERAGE(C8:F8)</f>
        <v>0.35927500000000001</v>
      </c>
      <c r="H8" s="6">
        <f>STDEV(C8:F8)/SQRT(4)</f>
        <v>4.5633275505198318E-3</v>
      </c>
      <c r="I8" s="4"/>
      <c r="J8" s="4">
        <v>0.31819999999999998</v>
      </c>
      <c r="K8" s="4">
        <v>0.31390000000000001</v>
      </c>
      <c r="L8" s="4">
        <v>0.32779999999999998</v>
      </c>
      <c r="M8" s="4">
        <v>0.32100000000000001</v>
      </c>
      <c r="N8" s="5">
        <f>AVERAGE(J8:M8)</f>
        <v>0.32022499999999998</v>
      </c>
      <c r="O8" s="6">
        <f>STDEV(J8:M8)/SQRT(4)</f>
        <v>2.9167261898688118E-3</v>
      </c>
      <c r="P8" s="4"/>
      <c r="Q8" s="4">
        <v>0.31380000000000002</v>
      </c>
      <c r="R8" s="4">
        <v>0.32079999999999997</v>
      </c>
      <c r="S8" s="4">
        <v>0.30230000000000001</v>
      </c>
      <c r="T8" s="4">
        <v>0.3276</v>
      </c>
      <c r="U8" s="5">
        <f>AVERAGE(Q8:T8)</f>
        <v>0.31612499999999999</v>
      </c>
      <c r="V8" s="6">
        <f>STDEV(Q8:T8)/SQRT(4)</f>
        <v>5.4011379973730178E-3</v>
      </c>
      <c r="W8" s="4"/>
      <c r="X8" s="4">
        <v>0.31969999999999998</v>
      </c>
      <c r="Y8" s="4">
        <v>0.31769999999999998</v>
      </c>
      <c r="Z8" s="4">
        <v>0.3246</v>
      </c>
      <c r="AA8" s="4">
        <v>0.32740000000000002</v>
      </c>
      <c r="AB8" s="5">
        <f>AVERAGE(X8:AA8)</f>
        <v>0.32235000000000003</v>
      </c>
      <c r="AC8" s="6">
        <f>STDEV(X8:AA8)/SQRT(4)</f>
        <v>2.2212984190933707E-3</v>
      </c>
      <c r="AE8" s="4">
        <v>0.30099999999999999</v>
      </c>
      <c r="AF8" s="4">
        <v>0.33860000000000001</v>
      </c>
      <c r="AG8" s="4">
        <v>0.34139999999999998</v>
      </c>
      <c r="AH8" s="4">
        <v>0.34849999999999998</v>
      </c>
      <c r="AI8" s="5">
        <f>AVERAGE(AE8:AH8)</f>
        <v>0.33237499999999998</v>
      </c>
      <c r="AJ8" s="6">
        <f>STDEV(AE8:AH8)/SQRT(4)</f>
        <v>1.0663831003287076E-2</v>
      </c>
      <c r="AL8" s="4">
        <v>0.30220000000000002</v>
      </c>
      <c r="AM8" s="4">
        <v>0.33729999999999999</v>
      </c>
      <c r="AN8" s="4">
        <v>0.3352</v>
      </c>
      <c r="AO8" s="4">
        <v>0.35589999999999999</v>
      </c>
      <c r="AP8" s="5">
        <f>AVERAGE(AL8:AO8)</f>
        <v>0.33265</v>
      </c>
      <c r="AQ8" s="6">
        <f>STDEV(AL8:AO8)/SQRT(4)</f>
        <v>1.1165012315264136E-2</v>
      </c>
    </row>
    <row r="9" spans="1:43" x14ac:dyDescent="0.2">
      <c r="B9" s="11">
        <v>50</v>
      </c>
      <c r="C9" s="4">
        <v>0.73109999999999997</v>
      </c>
      <c r="D9" s="4">
        <v>0.77400000000000002</v>
      </c>
      <c r="E9" s="4">
        <v>0.71389999999999998</v>
      </c>
      <c r="F9" s="4">
        <v>0.75</v>
      </c>
      <c r="G9" s="5">
        <f t="shared" ref="G9:G12" si="0">AVERAGE(C9:F9)</f>
        <v>0.74225000000000008</v>
      </c>
      <c r="H9" s="6">
        <f t="shared" ref="H9:H12" si="1">STDEV(C9:F9)/SQRT(4)</f>
        <v>1.2897577291879288E-2</v>
      </c>
      <c r="I9" s="4"/>
      <c r="J9" s="4">
        <v>0.36849999999999999</v>
      </c>
      <c r="K9" s="4">
        <v>0.35580000000000001</v>
      </c>
      <c r="L9" s="4">
        <v>0.33750000000000002</v>
      </c>
      <c r="M9" s="4">
        <v>0.37959999999999999</v>
      </c>
      <c r="N9" s="5">
        <f t="shared" ref="N9:N12" si="2">AVERAGE(J9:M9)</f>
        <v>0.36034999999999995</v>
      </c>
      <c r="O9" s="6">
        <f t="shared" ref="O9:O12" si="3">STDEV(J9:M9)/SQRT(4)</f>
        <v>9.0360850667384283E-3</v>
      </c>
      <c r="P9" s="4"/>
      <c r="Q9" s="4">
        <v>0.46650000000000003</v>
      </c>
      <c r="R9" s="4">
        <v>0.49170000000000003</v>
      </c>
      <c r="S9" s="4">
        <v>0.52259999999999995</v>
      </c>
      <c r="T9" s="4">
        <v>0.52059999999999995</v>
      </c>
      <c r="U9" s="5">
        <f t="shared" ref="U9:U12" si="4">AVERAGE(Q9:T9)</f>
        <v>0.50034999999999996</v>
      </c>
      <c r="V9" s="6">
        <f t="shared" ref="V9:V12" si="5">STDEV(Q9:T9)/SQRT(4)</f>
        <v>1.3309676930714717E-2</v>
      </c>
      <c r="W9" s="4"/>
      <c r="X9" s="4">
        <v>0.36620000000000003</v>
      </c>
      <c r="Y9" s="4">
        <v>0.35570000000000002</v>
      </c>
      <c r="Z9" s="4">
        <v>0.3866</v>
      </c>
      <c r="AA9" s="4">
        <v>0.38729999999999998</v>
      </c>
      <c r="AB9" s="5">
        <f t="shared" ref="AB9:AB12" si="6">AVERAGE(X9:AA9)</f>
        <v>0.37395</v>
      </c>
      <c r="AC9" s="6">
        <f t="shared" ref="AC9:AC12" si="7">STDEV(X9:AA9)/SQRT(4)</f>
        <v>7.8068879843379247E-3</v>
      </c>
      <c r="AE9" s="4">
        <v>0.39319999999999999</v>
      </c>
      <c r="AF9" s="4">
        <v>0.42320000000000002</v>
      </c>
      <c r="AG9" s="4">
        <v>0.39410000000000001</v>
      </c>
      <c r="AH9" s="4">
        <v>0.43830000000000002</v>
      </c>
      <c r="AI9" s="5">
        <f t="shared" ref="AI9:AI12" si="8">AVERAGE(AE9:AH9)</f>
        <v>0.41220000000000001</v>
      </c>
      <c r="AJ9" s="6">
        <f t="shared" ref="AJ9:AJ12" si="9">STDEV(AE9:AH9)/SQRT(4)</f>
        <v>1.1146075542539631E-2</v>
      </c>
      <c r="AL9" s="4">
        <v>0.35970000000000002</v>
      </c>
      <c r="AM9" s="4">
        <v>0.38940000000000002</v>
      </c>
      <c r="AN9" s="4">
        <v>0.38600000000000001</v>
      </c>
      <c r="AO9" s="4">
        <v>0.39179999999999998</v>
      </c>
      <c r="AP9" s="5">
        <f t="shared" ref="AP9:AP12" si="10">AVERAGE(AL9:AO9)</f>
        <v>0.38172499999999998</v>
      </c>
      <c r="AQ9" s="6">
        <f t="shared" ref="AQ9:AQ12" si="11">STDEV(AL9:AO9)/SQRT(4)</f>
        <v>7.4374474788061482E-3</v>
      </c>
    </row>
    <row r="10" spans="1:43" x14ac:dyDescent="0.2">
      <c r="B10" s="11">
        <v>25</v>
      </c>
      <c r="C10" s="4">
        <v>1.2302</v>
      </c>
      <c r="D10" s="4">
        <v>1.2318</v>
      </c>
      <c r="E10" s="4">
        <v>1.2032</v>
      </c>
      <c r="F10" s="4">
        <v>1.2154</v>
      </c>
      <c r="G10" s="5">
        <f t="shared" si="0"/>
        <v>1.2201499999999998</v>
      </c>
      <c r="H10" s="6">
        <f t="shared" si="1"/>
        <v>6.7490122734120469E-3</v>
      </c>
      <c r="I10" s="4"/>
      <c r="J10" s="4">
        <v>0.37890000000000001</v>
      </c>
      <c r="K10" s="4">
        <v>0.38009999999999999</v>
      </c>
      <c r="L10" s="4">
        <v>0.35139999999999999</v>
      </c>
      <c r="M10" s="4">
        <v>0.40279999999999999</v>
      </c>
      <c r="N10" s="5">
        <f t="shared" si="2"/>
        <v>0.37830000000000003</v>
      </c>
      <c r="O10" s="6">
        <f t="shared" si="3"/>
        <v>1.0517683521891438E-2</v>
      </c>
      <c r="P10" s="4"/>
      <c r="Q10" s="4">
        <v>1.0564</v>
      </c>
      <c r="R10" s="4">
        <v>1.1091</v>
      </c>
      <c r="S10" s="4">
        <v>1.0566</v>
      </c>
      <c r="T10" s="4">
        <v>1.0670999999999999</v>
      </c>
      <c r="U10" s="5">
        <f t="shared" si="4"/>
        <v>1.0722999999999998</v>
      </c>
      <c r="V10" s="6">
        <f t="shared" si="5"/>
        <v>1.2518586182153315E-2</v>
      </c>
      <c r="W10" s="4"/>
      <c r="X10" s="4">
        <v>0.44829999999999998</v>
      </c>
      <c r="Y10" s="4">
        <v>0.43219999999999997</v>
      </c>
      <c r="Z10" s="4">
        <v>0.42259999999999998</v>
      </c>
      <c r="AA10" s="4">
        <v>0.44440000000000002</v>
      </c>
      <c r="AB10" s="5">
        <f t="shared" si="6"/>
        <v>0.43687500000000001</v>
      </c>
      <c r="AC10" s="6">
        <f t="shared" si="7"/>
        <v>5.865062517427533E-3</v>
      </c>
      <c r="AE10" s="4">
        <v>0.47089999999999999</v>
      </c>
      <c r="AF10" s="4">
        <v>0.52349999999999997</v>
      </c>
      <c r="AG10" s="4">
        <v>0.51480000000000004</v>
      </c>
      <c r="AH10" s="4">
        <v>0.53580000000000005</v>
      </c>
      <c r="AI10" s="5">
        <f t="shared" si="8"/>
        <v>0.51124999999999998</v>
      </c>
      <c r="AJ10" s="6">
        <f t="shared" si="9"/>
        <v>1.4122942327999512E-2</v>
      </c>
      <c r="AL10" s="4">
        <v>0.37969999999999998</v>
      </c>
      <c r="AM10" s="4">
        <v>0.40550000000000003</v>
      </c>
      <c r="AN10" s="4">
        <v>0.38540000000000002</v>
      </c>
      <c r="AO10" s="4">
        <v>0.41439999999999999</v>
      </c>
      <c r="AP10" s="5">
        <f t="shared" si="10"/>
        <v>0.39624999999999999</v>
      </c>
      <c r="AQ10" s="6">
        <f t="shared" si="11"/>
        <v>8.1986279339899323E-3</v>
      </c>
    </row>
    <row r="11" spans="1:43" x14ac:dyDescent="0.2">
      <c r="B11" s="11">
        <v>10</v>
      </c>
      <c r="C11" s="4">
        <v>1.3471</v>
      </c>
      <c r="D11" s="4">
        <v>1.3341000000000001</v>
      </c>
      <c r="E11" s="4">
        <v>1.3173999999999999</v>
      </c>
      <c r="F11" s="4">
        <v>1.3198000000000001</v>
      </c>
      <c r="G11" s="5">
        <f t="shared" si="0"/>
        <v>1.3295999999999999</v>
      </c>
      <c r="H11" s="6">
        <f t="shared" si="1"/>
        <v>6.9003623093284025E-3</v>
      </c>
      <c r="I11" s="4"/>
      <c r="J11" s="4">
        <v>0.4723</v>
      </c>
      <c r="K11" s="4">
        <v>0.42249999999999999</v>
      </c>
      <c r="L11" s="4">
        <v>0.42559999999999998</v>
      </c>
      <c r="M11" s="4">
        <v>0.44779999999999998</v>
      </c>
      <c r="N11" s="5">
        <f t="shared" si="2"/>
        <v>0.44205</v>
      </c>
      <c r="O11" s="6">
        <f t="shared" si="3"/>
        <v>1.1550360744727126E-2</v>
      </c>
      <c r="P11" s="4"/>
      <c r="Q11" s="4">
        <v>1.2951999999999999</v>
      </c>
      <c r="R11" s="4">
        <v>1.3107</v>
      </c>
      <c r="S11" s="4">
        <v>1.3095000000000001</v>
      </c>
      <c r="T11" s="4">
        <v>1.2827</v>
      </c>
      <c r="U11" s="5">
        <f t="shared" si="4"/>
        <v>1.299525</v>
      </c>
      <c r="V11" s="6">
        <f t="shared" si="5"/>
        <v>6.621728752121081E-3</v>
      </c>
      <c r="W11" s="4"/>
      <c r="X11" s="4">
        <v>0.64800000000000002</v>
      </c>
      <c r="Y11" s="4">
        <v>0.6633</v>
      </c>
      <c r="Z11" s="4">
        <v>0.65969999999999995</v>
      </c>
      <c r="AA11" s="4">
        <v>0.66039999999999999</v>
      </c>
      <c r="AB11" s="5">
        <f t="shared" si="6"/>
        <v>0.65785000000000005</v>
      </c>
      <c r="AC11" s="6">
        <f t="shared" si="7"/>
        <v>3.3745370052793828E-3</v>
      </c>
      <c r="AE11" s="4">
        <v>0.85129999999999995</v>
      </c>
      <c r="AF11" s="4">
        <v>0.88690000000000002</v>
      </c>
      <c r="AG11" s="4">
        <v>0.88680000000000003</v>
      </c>
      <c r="AH11" s="4">
        <v>0.89190000000000003</v>
      </c>
      <c r="AI11" s="5">
        <f t="shared" si="8"/>
        <v>0.87922500000000003</v>
      </c>
      <c r="AJ11" s="6">
        <f t="shared" si="9"/>
        <v>9.384151089292362E-3</v>
      </c>
      <c r="AL11" s="4">
        <v>0.43359999999999999</v>
      </c>
      <c r="AM11" s="4">
        <v>0.48309999999999997</v>
      </c>
      <c r="AN11" s="4">
        <v>0.45340000000000003</v>
      </c>
      <c r="AO11" s="4">
        <v>0.49270000000000003</v>
      </c>
      <c r="AP11" s="5">
        <f t="shared" si="10"/>
        <v>0.4657</v>
      </c>
      <c r="AQ11" s="6">
        <f t="shared" si="11"/>
        <v>1.358142113329824E-2</v>
      </c>
    </row>
    <row r="12" spans="1:43" x14ac:dyDescent="0.2">
      <c r="B12" s="11">
        <v>0</v>
      </c>
      <c r="C12" s="4">
        <v>1.4427000000000001</v>
      </c>
      <c r="D12" s="4">
        <v>1.4240999999999999</v>
      </c>
      <c r="E12" s="4">
        <v>1.4367000000000001</v>
      </c>
      <c r="F12" s="4">
        <v>1.43</v>
      </c>
      <c r="G12" s="5">
        <f t="shared" si="0"/>
        <v>1.4333749999999998</v>
      </c>
      <c r="H12" s="6">
        <f t="shared" si="1"/>
        <v>4.0355451924120921E-3</v>
      </c>
      <c r="I12" s="4"/>
      <c r="J12" s="4">
        <v>1.4414</v>
      </c>
      <c r="K12" s="4">
        <v>1.4132</v>
      </c>
      <c r="L12" s="4">
        <v>1.4036</v>
      </c>
      <c r="M12" s="4">
        <v>1.4235</v>
      </c>
      <c r="N12" s="5">
        <f t="shared" si="2"/>
        <v>1.420425</v>
      </c>
      <c r="O12" s="6">
        <f t="shared" si="3"/>
        <v>8.0864469948179422E-3</v>
      </c>
      <c r="P12" s="4"/>
      <c r="Q12" s="4">
        <v>1.4408000000000001</v>
      </c>
      <c r="R12" s="4">
        <v>1.4268000000000001</v>
      </c>
      <c r="S12" s="4">
        <v>1.4267000000000001</v>
      </c>
      <c r="T12" s="4">
        <v>1.4001999999999999</v>
      </c>
      <c r="U12" s="5">
        <f t="shared" si="4"/>
        <v>1.4236250000000001</v>
      </c>
      <c r="V12" s="6">
        <f t="shared" si="5"/>
        <v>8.481585445343779E-3</v>
      </c>
      <c r="W12" s="4"/>
      <c r="X12" s="4">
        <v>1.4462999999999999</v>
      </c>
      <c r="Y12" s="4">
        <v>1.4205000000000001</v>
      </c>
      <c r="Z12" s="4">
        <v>1.3969</v>
      </c>
      <c r="AA12" s="4">
        <v>1.4318</v>
      </c>
      <c r="AB12" s="5">
        <f t="shared" si="6"/>
        <v>1.423875</v>
      </c>
      <c r="AC12" s="6">
        <f t="shared" si="7"/>
        <v>1.0427237969216302E-2</v>
      </c>
      <c r="AE12" s="4">
        <v>1.3895999999999999</v>
      </c>
      <c r="AF12" s="4">
        <v>1.3960999999999999</v>
      </c>
      <c r="AG12" s="4">
        <v>1.3859999999999999</v>
      </c>
      <c r="AH12" s="4">
        <v>1.3804000000000001</v>
      </c>
      <c r="AI12" s="5">
        <f t="shared" si="8"/>
        <v>1.3880249999999998</v>
      </c>
      <c r="AJ12" s="6">
        <f t="shared" si="9"/>
        <v>3.2904850199729605E-3</v>
      </c>
      <c r="AL12" s="4">
        <v>1.3900999999999999</v>
      </c>
      <c r="AM12" s="4">
        <v>1.389</v>
      </c>
      <c r="AN12" s="4">
        <v>1.3766</v>
      </c>
      <c r="AO12" s="4">
        <v>1.3684000000000001</v>
      </c>
      <c r="AP12" s="5">
        <f t="shared" si="10"/>
        <v>1.3810249999999999</v>
      </c>
      <c r="AQ12" s="6">
        <f t="shared" si="11"/>
        <v>5.2035845017320854E-3</v>
      </c>
    </row>
    <row r="13" spans="1:43" x14ac:dyDescent="0.2">
      <c r="B13" s="11"/>
      <c r="C13" s="4"/>
      <c r="D13" s="4"/>
      <c r="E13" s="4"/>
      <c r="F13" s="4"/>
      <c r="G13" s="5"/>
      <c r="H13" s="6"/>
      <c r="I13" s="4"/>
      <c r="J13" s="4"/>
      <c r="K13" s="4"/>
      <c r="L13" s="4"/>
      <c r="M13" s="4"/>
      <c r="N13" s="5"/>
      <c r="O13" s="6"/>
      <c r="P13" s="4"/>
      <c r="Q13" s="4"/>
      <c r="R13" s="4"/>
      <c r="S13" s="4"/>
      <c r="T13" s="4"/>
      <c r="U13" s="5"/>
      <c r="V13" s="6"/>
      <c r="W13" s="4"/>
      <c r="X13" s="4"/>
      <c r="Y13" s="4"/>
      <c r="Z13" s="4"/>
      <c r="AA13" s="4"/>
      <c r="AB13" s="5"/>
      <c r="AC13" s="6"/>
      <c r="AE13" s="4"/>
      <c r="AF13" s="4"/>
      <c r="AG13" s="4"/>
      <c r="AH13" s="4"/>
      <c r="AI13" s="5"/>
      <c r="AJ13" s="6"/>
      <c r="AL13" s="4"/>
      <c r="AM13" s="4"/>
      <c r="AN13" s="4"/>
      <c r="AO13" s="4"/>
      <c r="AP13" s="5"/>
      <c r="AQ13" s="6"/>
    </row>
    <row r="14" spans="1:43" x14ac:dyDescent="0.2">
      <c r="B14" t="s">
        <v>15</v>
      </c>
      <c r="Q14" s="4"/>
      <c r="R14" s="4"/>
      <c r="S14" s="4"/>
      <c r="T14" s="4"/>
      <c r="U14" s="5"/>
      <c r="V14" s="6"/>
      <c r="X14" s="4"/>
      <c r="Y14" s="4"/>
      <c r="Z14" s="4"/>
      <c r="AA14" s="4"/>
      <c r="AB14" s="5"/>
      <c r="AC14" s="6"/>
      <c r="AE14" s="4"/>
      <c r="AF14" s="4"/>
      <c r="AG14" s="4"/>
      <c r="AH14" s="4"/>
      <c r="AI14" s="5"/>
      <c r="AJ14" s="6"/>
      <c r="AL14" s="4"/>
      <c r="AM14" s="4"/>
      <c r="AN14" s="4"/>
      <c r="AO14" s="4"/>
      <c r="AP14" s="5"/>
      <c r="AQ14" s="6"/>
    </row>
    <row r="15" spans="1:43" ht="18" x14ac:dyDescent="0.25">
      <c r="B15" s="1"/>
      <c r="C15" s="14" t="s">
        <v>5</v>
      </c>
      <c r="D15" s="14"/>
      <c r="E15" s="14"/>
      <c r="F15" s="14"/>
      <c r="G15" s="1" t="s">
        <v>2</v>
      </c>
      <c r="H15" t="s">
        <v>51</v>
      </c>
      <c r="I15" s="8"/>
      <c r="J15" s="15" t="s">
        <v>6</v>
      </c>
      <c r="K15" s="15"/>
      <c r="L15" s="15"/>
      <c r="M15" s="15"/>
      <c r="N15" s="1" t="s">
        <v>2</v>
      </c>
      <c r="O15" t="s">
        <v>52</v>
      </c>
      <c r="P15" s="8"/>
      <c r="Q15" s="15" t="s">
        <v>29</v>
      </c>
      <c r="R15" s="15"/>
      <c r="S15" s="15"/>
      <c r="T15" s="15"/>
      <c r="U15" s="1" t="s">
        <v>2</v>
      </c>
      <c r="V15" t="s">
        <v>52</v>
      </c>
      <c r="W15" s="8"/>
      <c r="X15" s="15" t="s">
        <v>30</v>
      </c>
      <c r="Y15" s="15"/>
      <c r="Z15" s="15"/>
      <c r="AA15" s="15"/>
      <c r="AB15" s="1" t="s">
        <v>2</v>
      </c>
      <c r="AC15" t="s">
        <v>51</v>
      </c>
      <c r="AE15" s="16" t="s">
        <v>31</v>
      </c>
      <c r="AF15" s="16"/>
      <c r="AG15" s="16"/>
      <c r="AH15" s="16"/>
      <c r="AI15" s="1" t="s">
        <v>2</v>
      </c>
      <c r="AJ15" t="s">
        <v>51</v>
      </c>
      <c r="AL15" s="16" t="s">
        <v>16</v>
      </c>
      <c r="AM15" s="16"/>
      <c r="AN15" s="16"/>
      <c r="AO15" s="16"/>
      <c r="AP15" s="1" t="s">
        <v>2</v>
      </c>
      <c r="AQ15" t="s">
        <v>52</v>
      </c>
    </row>
    <row r="16" spans="1:43" x14ac:dyDescent="0.2">
      <c r="B16" s="11">
        <v>100</v>
      </c>
      <c r="C16" s="4">
        <f>(C8-$G$8)/($G$12-$G$8)*100</f>
        <v>-1.1148868820407798</v>
      </c>
      <c r="D16" s="4">
        <f t="shared" ref="D16:F16" si="12">(D8-$G$8)/($G$12-$G$8)*100</f>
        <v>0.12335909133227496</v>
      </c>
      <c r="E16" s="4">
        <f t="shared" si="12"/>
        <v>3.9568010427335328E-2</v>
      </c>
      <c r="F16" s="4">
        <f t="shared" si="12"/>
        <v>0.95195978028116435</v>
      </c>
      <c r="G16" s="5">
        <f>AVERAGE(C16:F16)</f>
        <v>-1.27675647831893E-15</v>
      </c>
      <c r="H16" s="6">
        <f>STDEV(C16:F16)/SQRT(4)</f>
        <v>0.4248512755348508</v>
      </c>
      <c r="I16" s="4"/>
      <c r="J16" s="4">
        <f>(J8-$N$8)/($N$12-$N$8)*100</f>
        <v>-0.18405744410107241</v>
      </c>
      <c r="K16" s="4">
        <f t="shared" ref="K16:M16" si="13">(K8-$N$8)/($N$12-$N$8)*100</f>
        <v>-0.57489547355026083</v>
      </c>
      <c r="L16" s="4">
        <f t="shared" si="13"/>
        <v>0.68851117978549337</v>
      </c>
      <c r="M16" s="4">
        <f t="shared" si="13"/>
        <v>7.04417378658449E-2</v>
      </c>
      <c r="N16" s="5">
        <f>AVERAGE(J16:M16)</f>
        <v>1.2628786905111156E-15</v>
      </c>
      <c r="O16" s="6">
        <f>STDEV(J16:M16)/SQRT(4)</f>
        <v>0.26510872476538916</v>
      </c>
      <c r="P16" s="4"/>
      <c r="Q16" s="4">
        <f>(Q8-$U$8)/($U$12-$U$8)*100</f>
        <v>-0.20993227990970345</v>
      </c>
      <c r="R16" s="4">
        <f t="shared" ref="R16:T16" si="14">(R8-$U$8)/($U$12-$U$8)*100</f>
        <v>0.42212189616252677</v>
      </c>
      <c r="S16" s="4">
        <f t="shared" si="14"/>
        <v>-1.2483069977426613</v>
      </c>
      <c r="T16" s="4">
        <f t="shared" si="14"/>
        <v>1.036117381489843</v>
      </c>
      <c r="U16" s="5">
        <f>AVERAGE(Q16:T16)</f>
        <v>1.27675647831893E-15</v>
      </c>
      <c r="V16" s="6">
        <f>STDEV(Q16:T16)/SQRT(4)</f>
        <v>0.48768740382600601</v>
      </c>
      <c r="W16" s="4"/>
      <c r="X16" s="4">
        <f>(X8-$AB$8)/($AB$12-$AB$8)*100</f>
        <v>-0.24057556569302024</v>
      </c>
      <c r="Y16" s="4">
        <f t="shared" ref="Y16:AA16" si="15">(Y8-$AB$8)/($AB$12-$AB$8)*100</f>
        <v>-0.4221420303669951</v>
      </c>
      <c r="Z16" s="4">
        <f t="shared" si="15"/>
        <v>0.2042622727582192</v>
      </c>
      <c r="AA16" s="4">
        <f t="shared" si="15"/>
        <v>0.45845532330178601</v>
      </c>
      <c r="AB16" s="5">
        <f>AVERAGE(X16:AA16)</f>
        <v>-2.5396351688300456E-15</v>
      </c>
      <c r="AC16" s="6">
        <f>STDEV(X16:AA16)/SQRT(4)</f>
        <v>0.20165665047033615</v>
      </c>
      <c r="AE16" s="4">
        <f>(AE8-$AI$8)/($AI$12-$AI$8)*100</f>
        <v>-2.9721024960924538</v>
      </c>
      <c r="AF16" s="4">
        <f t="shared" ref="AF16:AH16" si="16">(AF8-$AI$8)/($AI$12-$AI$8)*100</f>
        <v>0.58968408089802837</v>
      </c>
      <c r="AG16" s="4">
        <f t="shared" si="16"/>
        <v>0.85492350684412499</v>
      </c>
      <c r="AH16" s="4">
        <f t="shared" si="16"/>
        <v>1.5274949083503055</v>
      </c>
      <c r="AI16" s="5">
        <f>AVERAGE(AE16:AH16)</f>
        <v>1.27675647831893E-15</v>
      </c>
      <c r="AJ16" s="6">
        <f>STDEV(AE16:AH16)/SQRT(4)</f>
        <v>1.0101672906064583</v>
      </c>
      <c r="AL16" s="4">
        <f>(AL8-$AP$8)/($AP$12-$AP$8)*100</f>
        <v>-2.9044950518659807</v>
      </c>
      <c r="AM16" s="4">
        <f t="shared" ref="AM16:AO16" si="17">(AM8-$AP$8)/($AP$12-$AP$8)*100</f>
        <v>0.44354357934899125</v>
      </c>
      <c r="AN16" s="4">
        <f t="shared" si="17"/>
        <v>0.24323357577202784</v>
      </c>
      <c r="AO16" s="4">
        <f t="shared" si="17"/>
        <v>2.2177178967449618</v>
      </c>
      <c r="AP16" s="5">
        <f>AVERAGE(AL16:AO16)</f>
        <v>0</v>
      </c>
      <c r="AQ16" s="6">
        <f>STDEV(AL16:AO16)/SQRT(4)</f>
        <v>1.0649826937178144</v>
      </c>
    </row>
    <row r="17" spans="2:43" x14ac:dyDescent="0.2">
      <c r="B17" s="11">
        <v>50</v>
      </c>
      <c r="C17" s="4">
        <f t="shared" ref="C17:F17" si="18">(C9-$G$8)/($G$12-$G$8)*100</f>
        <v>34.617354063867431</v>
      </c>
      <c r="D17" s="4">
        <f t="shared" si="18"/>
        <v>38.611395587003081</v>
      </c>
      <c r="E17" s="4">
        <f t="shared" si="18"/>
        <v>33.016013406572945</v>
      </c>
      <c r="F17" s="4">
        <f t="shared" si="18"/>
        <v>36.376966762871241</v>
      </c>
      <c r="G17" s="5">
        <f t="shared" ref="G17:G20" si="19">AVERAGE(C17:F17)</f>
        <v>35.655432455078675</v>
      </c>
      <c r="H17" s="6">
        <f t="shared" ref="H17:H20" si="20">STDEV(C17:F17)/SQRT(4)</f>
        <v>1.2007799359351354</v>
      </c>
      <c r="I17" s="4"/>
      <c r="J17" s="4">
        <f t="shared" ref="J17:M17" si="21">(J9-$N$8)/($N$12-$N$8)*100</f>
        <v>4.3878385748045821</v>
      </c>
      <c r="K17" s="4">
        <f t="shared" si="21"/>
        <v>3.2335029994546467</v>
      </c>
      <c r="L17" s="4">
        <f t="shared" si="21"/>
        <v>1.5701690601708815</v>
      </c>
      <c r="M17" s="4">
        <f t="shared" si="21"/>
        <v>5.3967460461734236</v>
      </c>
      <c r="N17" s="5">
        <f t="shared" ref="N17:N20" si="22">AVERAGE(J17:M17)</f>
        <v>3.647064170150883</v>
      </c>
      <c r="O17" s="6">
        <f t="shared" ref="O17:O20" si="23">STDEV(J17:M17)/SQRT(4)</f>
        <v>0.82131294916728192</v>
      </c>
      <c r="P17" s="4"/>
      <c r="Q17" s="4">
        <f t="shared" ref="Q17:T17" si="24">(Q9-$U$8)/($U$12-$U$8)*100</f>
        <v>13.577878103837474</v>
      </c>
      <c r="R17" s="4">
        <f t="shared" si="24"/>
        <v>15.853273137697519</v>
      </c>
      <c r="S17" s="4">
        <f t="shared" si="24"/>
        <v>18.643340857787805</v>
      </c>
      <c r="T17" s="4">
        <f t="shared" si="24"/>
        <v>18.462753950338595</v>
      </c>
      <c r="U17" s="5">
        <f t="shared" ref="U17:U20" si="25">AVERAGE(Q17:T17)</f>
        <v>16.634311512415348</v>
      </c>
      <c r="V17" s="6">
        <f t="shared" ref="V17:V20" si="26">STDEV(Q17:T17)/SQRT(4)</f>
        <v>1.201776698032929</v>
      </c>
      <c r="W17" s="4"/>
      <c r="X17" s="4">
        <f t="shared" ref="X17:AA17" si="27">(X9-$AB$8)/($AB$12-$AB$8)*100</f>
        <v>3.9808447379768954</v>
      </c>
      <c r="Y17" s="4">
        <f t="shared" si="27"/>
        <v>3.0276207984385275</v>
      </c>
      <c r="Z17" s="4">
        <f t="shared" si="27"/>
        <v>5.8328226776514347</v>
      </c>
      <c r="AA17" s="4">
        <f t="shared" si="27"/>
        <v>5.8963709402873237</v>
      </c>
      <c r="AB17" s="5">
        <f t="shared" ref="AB17:AB20" si="28">AVERAGE(X17:AA17)</f>
        <v>4.684414788588545</v>
      </c>
      <c r="AC17" s="6">
        <f t="shared" ref="AC17:AC20" si="29">STDEV(X17:AA17)/SQRT(4)</f>
        <v>0.70873452571098539</v>
      </c>
      <c r="AE17" s="4">
        <f t="shared" ref="AE17:AH17" si="30">(AE9-$AI$8)/($AI$12-$AI$8)*100</f>
        <v>5.7618528868469676</v>
      </c>
      <c r="AF17" s="4">
        <f t="shared" si="30"/>
        <v>8.6037038791266092</v>
      </c>
      <c r="AG17" s="4">
        <f t="shared" si="30"/>
        <v>5.8471084166153586</v>
      </c>
      <c r="AH17" s="4">
        <f t="shared" si="30"/>
        <v>10.03410221190736</v>
      </c>
      <c r="AI17" s="5">
        <f t="shared" ref="AI17:AI20" si="31">AVERAGE(AE17:AH17)</f>
        <v>7.5616918486240738</v>
      </c>
      <c r="AJ17" s="6">
        <f t="shared" ref="AJ17:AJ20" si="32">STDEV(AE17:AH17)/SQRT(4)</f>
        <v>1.0558495280196691</v>
      </c>
      <c r="AL17" s="4">
        <f t="shared" ref="AL17:AO17" si="33">(AL9-$AP$8)/($AP$12-$AP$8)*100</f>
        <v>2.5801836175032804</v>
      </c>
      <c r="AM17" s="4">
        <f t="shared" si="33"/>
        <v>5.4131393823774907</v>
      </c>
      <c r="AN17" s="4">
        <f t="shared" si="33"/>
        <v>5.0888279480147851</v>
      </c>
      <c r="AO17" s="4">
        <f t="shared" si="33"/>
        <v>5.6420651007511609</v>
      </c>
      <c r="AP17" s="5">
        <f t="shared" ref="AP17:AP20" si="34">AVERAGE(AL17:AO17)</f>
        <v>4.6810540121616793</v>
      </c>
      <c r="AQ17" s="6">
        <f t="shared" ref="AQ17:AQ20" si="35">STDEV(AL17:AO17)/SQRT(4)</f>
        <v>0.70942625289673555</v>
      </c>
    </row>
    <row r="18" spans="2:43" x14ac:dyDescent="0.2">
      <c r="B18" s="11">
        <v>25</v>
      </c>
      <c r="C18" s="4">
        <f t="shared" ref="C18:F18" si="36">(C10-$G$8)/($G$12-$G$8)*100</f>
        <v>81.08416348570897</v>
      </c>
      <c r="D18" s="4">
        <f t="shared" si="36"/>
        <v>81.233125407317758</v>
      </c>
      <c r="E18" s="4">
        <f t="shared" si="36"/>
        <v>78.570431058560672</v>
      </c>
      <c r="F18" s="4">
        <f t="shared" si="36"/>
        <v>79.70626571082768</v>
      </c>
      <c r="G18" s="5">
        <f t="shared" si="19"/>
        <v>80.148496415603773</v>
      </c>
      <c r="H18" s="6">
        <f t="shared" si="20"/>
        <v>0.6283411482554726</v>
      </c>
      <c r="I18" s="4"/>
      <c r="J18" s="4">
        <f t="shared" ref="J18:M18" si="37">(J10-$N$8)/($N$12-$N$8)*100</f>
        <v>5.333121250681697</v>
      </c>
      <c r="K18" s="4">
        <f t="shared" si="37"/>
        <v>5.4421923286675158</v>
      </c>
      <c r="L18" s="4">
        <f t="shared" si="37"/>
        <v>2.8335757135066357</v>
      </c>
      <c r="M18" s="4">
        <f t="shared" si="37"/>
        <v>7.505453553899291</v>
      </c>
      <c r="N18" s="5">
        <f t="shared" si="22"/>
        <v>5.2785857116887849</v>
      </c>
      <c r="O18" s="6">
        <f t="shared" si="23"/>
        <v>0.95597923303866938</v>
      </c>
      <c r="P18" s="4"/>
      <c r="Q18" s="4">
        <f t="shared" ref="Q18:T18" si="38">(Q10-$U$8)/($U$12-$U$8)*100</f>
        <v>66.841986455981939</v>
      </c>
      <c r="R18" s="4">
        <f t="shared" si="38"/>
        <v>71.600451467268613</v>
      </c>
      <c r="S18" s="4">
        <f t="shared" si="38"/>
        <v>66.860045146726861</v>
      </c>
      <c r="T18" s="4">
        <f t="shared" si="38"/>
        <v>67.8081264108352</v>
      </c>
      <c r="U18" s="5">
        <f t="shared" si="25"/>
        <v>68.277652370203157</v>
      </c>
      <c r="V18" s="6">
        <f t="shared" si="26"/>
        <v>1.1303463821357382</v>
      </c>
      <c r="W18" s="4"/>
      <c r="X18" s="4">
        <f t="shared" ref="X18:AA18" si="39">(X10-$AB$8)/($AB$12-$AB$8)*100</f>
        <v>11.434148112843552</v>
      </c>
      <c r="Y18" s="4">
        <f t="shared" si="39"/>
        <v>9.9725380722180557</v>
      </c>
      <c r="Z18" s="4">
        <f t="shared" si="39"/>
        <v>9.1010190417829779</v>
      </c>
      <c r="AA18" s="4">
        <f t="shared" si="39"/>
        <v>11.080093506729305</v>
      </c>
      <c r="AB18" s="5">
        <f t="shared" si="28"/>
        <v>10.396949683393473</v>
      </c>
      <c r="AC18" s="6">
        <f t="shared" si="29"/>
        <v>0.53244933319057941</v>
      </c>
      <c r="AE18" s="4">
        <f t="shared" ref="AE18:AH18" si="40">(AE10-$AI$8)/($AI$12-$AI$8)*100</f>
        <v>13.12224695685123</v>
      </c>
      <c r="AF18" s="4">
        <f t="shared" si="40"/>
        <v>18.104959029981526</v>
      </c>
      <c r="AG18" s="4">
        <f t="shared" si="40"/>
        <v>17.280822242220438</v>
      </c>
      <c r="AH18" s="4">
        <f t="shared" si="40"/>
        <v>19.270117936816185</v>
      </c>
      <c r="AI18" s="5">
        <f t="shared" si="31"/>
        <v>16.944536541467343</v>
      </c>
      <c r="AJ18" s="6">
        <f t="shared" si="32"/>
        <v>1.3378432556244548</v>
      </c>
      <c r="AL18" s="4">
        <f t="shared" ref="AL18:AO18" si="41">(AL10-$AP$8)/($AP$12-$AP$8)*100</f>
        <v>4.4878979372838899</v>
      </c>
      <c r="AM18" s="4">
        <f t="shared" si="41"/>
        <v>6.9488494098008848</v>
      </c>
      <c r="AN18" s="4">
        <f t="shared" si="41"/>
        <v>5.0315965184213676</v>
      </c>
      <c r="AO18" s="4">
        <f t="shared" si="41"/>
        <v>7.7977822821032534</v>
      </c>
      <c r="AP18" s="5">
        <f t="shared" si="34"/>
        <v>6.0665315369023487</v>
      </c>
      <c r="AQ18" s="6">
        <f t="shared" si="35"/>
        <v>0.78203199561129699</v>
      </c>
    </row>
    <row r="19" spans="2:43" x14ac:dyDescent="0.2">
      <c r="B19" s="11">
        <v>10</v>
      </c>
      <c r="C19" s="4">
        <f t="shared" ref="C19:F19" si="42">(C11-$G$8)/($G$12-$G$8)*100</f>
        <v>91.967693883251101</v>
      </c>
      <c r="D19" s="4">
        <f t="shared" si="42"/>
        <v>90.7573782701797</v>
      </c>
      <c r="E19" s="4">
        <f t="shared" si="42"/>
        <v>89.202588213387955</v>
      </c>
      <c r="F19" s="4">
        <f t="shared" si="42"/>
        <v>89.426031095801164</v>
      </c>
      <c r="G19" s="5">
        <f t="shared" si="19"/>
        <v>90.338422865654991</v>
      </c>
      <c r="H19" s="6">
        <f t="shared" si="20"/>
        <v>0.64243201837150998</v>
      </c>
      <c r="I19" s="4"/>
      <c r="J19" s="4">
        <f t="shared" ref="J19:M19" si="43">(J11-$N$8)/($N$12-$N$8)*100</f>
        <v>13.822486820578078</v>
      </c>
      <c r="K19" s="4">
        <f t="shared" si="43"/>
        <v>9.2960370841665156</v>
      </c>
      <c r="L19" s="4">
        <f t="shared" si="43"/>
        <v>9.5778040356298852</v>
      </c>
      <c r="M19" s="4">
        <f t="shared" si="43"/>
        <v>11.595618978367568</v>
      </c>
      <c r="N19" s="5">
        <f t="shared" si="22"/>
        <v>11.07298672968551</v>
      </c>
      <c r="O19" s="6">
        <f t="shared" si="23"/>
        <v>1.0498419146270836</v>
      </c>
      <c r="P19" s="4"/>
      <c r="Q19" s="4">
        <f t="shared" ref="Q19:T19" si="44">(Q11-$U$8)/($U$12-$U$8)*100</f>
        <v>88.404063205417586</v>
      </c>
      <c r="R19" s="4">
        <f t="shared" si="44"/>
        <v>89.803611738148973</v>
      </c>
      <c r="S19" s="4">
        <f t="shared" si="44"/>
        <v>89.695259593679452</v>
      </c>
      <c r="T19" s="4">
        <f t="shared" si="44"/>
        <v>87.275395033860022</v>
      </c>
      <c r="U19" s="5">
        <f t="shared" si="25"/>
        <v>88.794582392776505</v>
      </c>
      <c r="V19" s="6">
        <f t="shared" si="26"/>
        <v>0.59789875865653253</v>
      </c>
      <c r="W19" s="4"/>
      <c r="X19" s="4">
        <f t="shared" ref="X19:AA19" si="45">(X11-$AB$8)/($AB$12-$AB$8)*100</f>
        <v>29.563559610539929</v>
      </c>
      <c r="Y19" s="4">
        <f t="shared" si="45"/>
        <v>30.952543065295835</v>
      </c>
      <c r="Z19" s="4">
        <f t="shared" si="45"/>
        <v>30.625723428882679</v>
      </c>
      <c r="AA19" s="4">
        <f t="shared" si="45"/>
        <v>30.68927169151857</v>
      </c>
      <c r="AB19" s="5">
        <f t="shared" si="28"/>
        <v>30.457774449059254</v>
      </c>
      <c r="AC19" s="6">
        <f t="shared" si="29"/>
        <v>0.30635137698004006</v>
      </c>
      <c r="AE19" s="4">
        <f t="shared" ref="AE19:AH19" si="46">(AE11-$AI$8)/($AI$12-$AI$8)*100</f>
        <v>49.156917538957039</v>
      </c>
      <c r="AF19" s="4">
        <f t="shared" si="46"/>
        <v>52.529247383128883</v>
      </c>
      <c r="AG19" s="4">
        <f t="shared" si="46"/>
        <v>52.519774546487952</v>
      </c>
      <c r="AH19" s="4">
        <f t="shared" si="46"/>
        <v>53.002889215175486</v>
      </c>
      <c r="AI19" s="5">
        <f t="shared" si="31"/>
        <v>51.802207170937344</v>
      </c>
      <c r="AJ19" s="6">
        <f t="shared" si="32"/>
        <v>0.88894530282691775</v>
      </c>
      <c r="AL19" s="4">
        <f t="shared" ref="AL19:AO19" si="47">(AL11-$AP$8)/($AP$12-$AP$8)*100</f>
        <v>9.6291880290926422</v>
      </c>
      <c r="AM19" s="4">
        <f t="shared" si="47"/>
        <v>14.350780970549657</v>
      </c>
      <c r="AN19" s="4">
        <f t="shared" si="47"/>
        <v>11.517825205675452</v>
      </c>
      <c r="AO19" s="4">
        <f t="shared" si="47"/>
        <v>15.266483844044357</v>
      </c>
      <c r="AP19" s="5">
        <f t="shared" si="34"/>
        <v>12.691069512340528</v>
      </c>
      <c r="AQ19" s="6">
        <f t="shared" si="35"/>
        <v>1.2954735789482004</v>
      </c>
    </row>
    <row r="20" spans="2:43" x14ac:dyDescent="0.2">
      <c r="B20" s="11">
        <v>0</v>
      </c>
      <c r="C20" s="4">
        <f t="shared" ref="C20:F20" si="48">(C12-$G$8)/($G$12-$G$8)*100</f>
        <v>100.86816869937624</v>
      </c>
      <c r="D20" s="4">
        <f t="shared" si="48"/>
        <v>99.136486360674056</v>
      </c>
      <c r="E20" s="4">
        <f t="shared" si="48"/>
        <v>100.3095614933433</v>
      </c>
      <c r="F20" s="4">
        <f t="shared" si="48"/>
        <v>99.685783446606465</v>
      </c>
      <c r="G20" s="5">
        <f t="shared" si="19"/>
        <v>100.00000000000003</v>
      </c>
      <c r="H20" s="6">
        <f t="shared" si="20"/>
        <v>0.37571410412551004</v>
      </c>
      <c r="I20" s="4"/>
      <c r="J20" s="4">
        <f t="shared" ref="J20:M20" si="49">(J12-$N$8)/($N$12-$N$8)*100</f>
        <v>101.90647155062716</v>
      </c>
      <c r="K20" s="4">
        <f t="shared" si="49"/>
        <v>99.343301217960374</v>
      </c>
      <c r="L20" s="4">
        <f t="shared" si="49"/>
        <v>98.470732594073795</v>
      </c>
      <c r="M20" s="4">
        <f t="shared" si="49"/>
        <v>100.27949463733864</v>
      </c>
      <c r="N20" s="5">
        <f t="shared" si="22"/>
        <v>100</v>
      </c>
      <c r="O20" s="6">
        <f t="shared" si="23"/>
        <v>0.73499790899999518</v>
      </c>
      <c r="P20" s="4"/>
      <c r="Q20" s="4">
        <f t="shared" ref="Q20:T20" si="50">(Q12-$U$8)/($U$12-$U$8)*100</f>
        <v>101.55079006772007</v>
      </c>
      <c r="R20" s="4">
        <f t="shared" si="50"/>
        <v>100.28668171557563</v>
      </c>
      <c r="S20" s="4">
        <f t="shared" si="50"/>
        <v>100.27765237020316</v>
      </c>
      <c r="T20" s="4">
        <f t="shared" si="50"/>
        <v>97.884875846501103</v>
      </c>
      <c r="U20" s="5">
        <f t="shared" si="25"/>
        <v>100</v>
      </c>
      <c r="V20" s="6">
        <f t="shared" si="26"/>
        <v>0.76583164292043027</v>
      </c>
      <c r="W20" s="4"/>
      <c r="X20" s="4">
        <f t="shared" ref="X20:AA20" si="51">(X12-$AB$8)/($AB$12-$AB$8)*100</f>
        <v>102.03581398515691</v>
      </c>
      <c r="Y20" s="4">
        <f t="shared" si="51"/>
        <v>99.693606590862657</v>
      </c>
      <c r="Z20" s="4">
        <f t="shared" si="51"/>
        <v>97.551122307709747</v>
      </c>
      <c r="AA20" s="4">
        <f t="shared" si="51"/>
        <v>100.71945711627059</v>
      </c>
      <c r="AB20" s="5">
        <f t="shared" si="28"/>
        <v>99.999999999999972</v>
      </c>
      <c r="AC20" s="6">
        <f t="shared" si="29"/>
        <v>0.9466183671924181</v>
      </c>
      <c r="AE20" s="4">
        <f t="shared" ref="AE20:AH20" si="52">(AE12-$AI$8)/($AI$12-$AI$8)*100</f>
        <v>100.14919717709468</v>
      </c>
      <c r="AF20" s="4">
        <f t="shared" si="52"/>
        <v>100.76493155875525</v>
      </c>
      <c r="AG20" s="4">
        <f t="shared" si="52"/>
        <v>99.808175058021106</v>
      </c>
      <c r="AH20" s="4">
        <f t="shared" si="52"/>
        <v>99.277696206128923</v>
      </c>
      <c r="AI20" s="5">
        <f t="shared" si="31"/>
        <v>100</v>
      </c>
      <c r="AJ20" s="6">
        <f t="shared" si="32"/>
        <v>0.31170227063638201</v>
      </c>
      <c r="AL20" s="4">
        <f t="shared" ref="AL20:AO20" si="53">(AL12-$AP$8)/($AP$12-$AP$8)*100</f>
        <v>100.86562537260042</v>
      </c>
      <c r="AM20" s="4">
        <f t="shared" si="53"/>
        <v>100.76070108501251</v>
      </c>
      <c r="AN20" s="4">
        <f t="shared" si="53"/>
        <v>99.577918206748549</v>
      </c>
      <c r="AO20" s="4">
        <f t="shared" si="53"/>
        <v>98.795755335638503</v>
      </c>
      <c r="AP20" s="5">
        <f t="shared" si="34"/>
        <v>100</v>
      </c>
      <c r="AQ20" s="6">
        <f t="shared" si="35"/>
        <v>0.49634763340713167</v>
      </c>
    </row>
    <row r="21" spans="2:43" x14ac:dyDescent="0.2">
      <c r="B21" s="11"/>
      <c r="C21" s="4"/>
      <c r="D21" s="4"/>
      <c r="E21" s="4"/>
      <c r="F21" s="4"/>
      <c r="G21" s="5"/>
      <c r="H21" s="6"/>
      <c r="I21" s="4"/>
      <c r="J21" s="4"/>
      <c r="K21" s="4"/>
      <c r="L21" s="4"/>
      <c r="M21" s="4"/>
      <c r="N21" s="5"/>
      <c r="O21" s="6"/>
      <c r="P21" s="4"/>
      <c r="Q21" s="4"/>
      <c r="R21" s="4"/>
      <c r="S21" s="4"/>
      <c r="T21" s="4"/>
      <c r="U21" s="5"/>
      <c r="V21" s="6"/>
      <c r="W21" s="4"/>
      <c r="X21" s="4"/>
      <c r="Y21" s="4"/>
      <c r="Z21" s="4"/>
      <c r="AA21" s="4"/>
      <c r="AB21" s="5"/>
      <c r="AC21" s="6"/>
      <c r="AE21" s="4"/>
      <c r="AF21" s="4"/>
      <c r="AG21" s="4"/>
      <c r="AH21" s="4"/>
      <c r="AI21" s="5"/>
      <c r="AJ21" s="6"/>
      <c r="AL21" s="4"/>
      <c r="AM21" s="4"/>
      <c r="AN21" s="4"/>
      <c r="AO21" s="4"/>
      <c r="AP21" s="5"/>
      <c r="AQ21" s="6"/>
    </row>
  </sheetData>
  <mergeCells count="12">
    <mergeCell ref="AL15:AO15"/>
    <mergeCell ref="C7:F7"/>
    <mergeCell ref="J7:M7"/>
    <mergeCell ref="Q7:T7"/>
    <mergeCell ref="X7:AA7"/>
    <mergeCell ref="AE7:AH7"/>
    <mergeCell ref="AL7:AO7"/>
    <mergeCell ref="C15:F15"/>
    <mergeCell ref="J15:M15"/>
    <mergeCell ref="Q15:T15"/>
    <mergeCell ref="X15:AA15"/>
    <mergeCell ref="AE15:AH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A9E9-FD18-CA44-A60B-4E8A46183FA3}">
  <dimension ref="A1:AX52"/>
  <sheetViews>
    <sheetView topLeftCell="D1" workbookViewId="0">
      <selection activeCell="H35" sqref="H35"/>
    </sheetView>
  </sheetViews>
  <sheetFormatPr baseColWidth="10" defaultRowHeight="16" x14ac:dyDescent="0.2"/>
  <cols>
    <col min="3" max="13" width="11.1640625" bestFit="1" customWidth="1"/>
    <col min="14" max="14" width="10.83203125" bestFit="1" customWidth="1"/>
    <col min="15" max="19" width="11.1640625" bestFit="1" customWidth="1"/>
    <col min="20" max="20" width="10.83203125" bestFit="1" customWidth="1"/>
  </cols>
  <sheetData>
    <row r="1" spans="1:43" x14ac:dyDescent="0.2">
      <c r="A1" s="9" t="s">
        <v>48</v>
      </c>
      <c r="C1" s="1"/>
    </row>
    <row r="2" spans="1:43" x14ac:dyDescent="0.2">
      <c r="A2" s="9"/>
      <c r="C2" s="1"/>
    </row>
    <row r="3" spans="1:43" x14ac:dyDescent="0.2">
      <c r="A3" s="13" t="s">
        <v>47</v>
      </c>
    </row>
    <row r="4" spans="1:43" x14ac:dyDescent="0.2">
      <c r="A4" s="1"/>
    </row>
    <row r="5" spans="1:43" x14ac:dyDescent="0.2">
      <c r="A5" s="1"/>
      <c r="B5" s="10" t="s">
        <v>25</v>
      </c>
    </row>
    <row r="6" spans="1:43" x14ac:dyDescent="0.2">
      <c r="A6" s="1"/>
      <c r="B6" t="s">
        <v>1</v>
      </c>
    </row>
    <row r="7" spans="1:43" ht="18" x14ac:dyDescent="0.25">
      <c r="B7" s="1"/>
      <c r="C7" s="14" t="s">
        <v>5</v>
      </c>
      <c r="D7" s="14"/>
      <c r="E7" s="14"/>
      <c r="F7" s="14"/>
      <c r="G7" s="1" t="s">
        <v>2</v>
      </c>
      <c r="H7" t="s">
        <v>52</v>
      </c>
      <c r="I7" s="8"/>
      <c r="J7" s="15" t="s">
        <v>6</v>
      </c>
      <c r="K7" s="15"/>
      <c r="L7" s="15"/>
      <c r="M7" s="15"/>
      <c r="N7" s="1" t="s">
        <v>2</v>
      </c>
      <c r="O7" t="s">
        <v>52</v>
      </c>
      <c r="P7" s="8"/>
      <c r="Q7" s="15" t="s">
        <v>21</v>
      </c>
      <c r="R7" s="15"/>
      <c r="S7" s="15"/>
      <c r="T7" s="15"/>
      <c r="U7" s="1" t="s">
        <v>2</v>
      </c>
      <c r="V7" t="s">
        <v>52</v>
      </c>
      <c r="W7" s="8"/>
      <c r="X7" s="15" t="s">
        <v>10</v>
      </c>
      <c r="Y7" s="15"/>
      <c r="Z7" s="15"/>
      <c r="AA7" s="15"/>
      <c r="AB7" s="1" t="s">
        <v>2</v>
      </c>
      <c r="AC7" t="s">
        <v>52</v>
      </c>
      <c r="AE7" s="15" t="s">
        <v>22</v>
      </c>
      <c r="AF7" s="15"/>
      <c r="AG7" s="15"/>
      <c r="AH7" s="15"/>
      <c r="AI7" s="1" t="s">
        <v>2</v>
      </c>
      <c r="AJ7" t="s">
        <v>52</v>
      </c>
      <c r="AL7" s="15" t="s">
        <v>11</v>
      </c>
      <c r="AM7" s="15"/>
      <c r="AN7" s="15"/>
      <c r="AO7" s="15"/>
      <c r="AP7" s="1" t="s">
        <v>2</v>
      </c>
      <c r="AQ7" t="s">
        <v>52</v>
      </c>
    </row>
    <row r="8" spans="1:43" x14ac:dyDescent="0.2">
      <c r="B8" s="11">
        <v>100</v>
      </c>
      <c r="C8" s="4">
        <v>0.3473</v>
      </c>
      <c r="D8" s="4">
        <v>0.36059999999999998</v>
      </c>
      <c r="E8" s="4">
        <v>0.35970000000000002</v>
      </c>
      <c r="F8" s="4">
        <v>0.3695</v>
      </c>
      <c r="G8" s="5">
        <f>AVERAGE(C8:F8)</f>
        <v>0.35927500000000001</v>
      </c>
      <c r="H8" s="6">
        <f>STDEV(C8:F8)/SQRT(4)</f>
        <v>4.5633275505198318E-3</v>
      </c>
      <c r="I8" s="4"/>
      <c r="J8" s="4">
        <v>0.31819999999999998</v>
      </c>
      <c r="K8" s="4">
        <v>0.31390000000000001</v>
      </c>
      <c r="L8" s="4">
        <v>0.32779999999999998</v>
      </c>
      <c r="M8" s="4">
        <v>0.32100000000000001</v>
      </c>
      <c r="N8" s="5">
        <f>AVERAGE(J8:M8)</f>
        <v>0.32022499999999998</v>
      </c>
      <c r="O8" s="6">
        <f>STDEV(J8:M8)/SQRT(4)</f>
        <v>2.9167261898688118E-3</v>
      </c>
      <c r="P8" s="4"/>
      <c r="Q8" s="4">
        <v>0.27889999999999998</v>
      </c>
      <c r="R8" s="4">
        <v>0.30730000000000002</v>
      </c>
      <c r="S8" s="4">
        <v>0.29039999999999999</v>
      </c>
      <c r="T8" s="4">
        <v>0.30059999999999998</v>
      </c>
      <c r="U8" s="5">
        <f>AVERAGE(Q8:T8)</f>
        <v>0.29430000000000001</v>
      </c>
      <c r="V8" s="6">
        <f>STDEV(Q8:T8)/SQRT(4)</f>
        <v>6.1985213290483027E-3</v>
      </c>
      <c r="W8" s="4"/>
      <c r="X8" s="4">
        <v>0.19650000000000001</v>
      </c>
      <c r="Y8" s="4">
        <v>0.18940000000000001</v>
      </c>
      <c r="Z8" s="4">
        <v>0.18870000000000001</v>
      </c>
      <c r="AA8" s="4">
        <v>0.20349999999999999</v>
      </c>
      <c r="AB8" s="5">
        <f>AVERAGE(X8:AA8)</f>
        <v>0.194525</v>
      </c>
      <c r="AC8" s="6">
        <f>STDEV(X8:AA8)/SQRT(4)</f>
        <v>3.4718810943540823E-3</v>
      </c>
      <c r="AE8" s="4">
        <v>0.31659999999999999</v>
      </c>
      <c r="AF8" s="4">
        <v>0.32679999999999998</v>
      </c>
      <c r="AG8" s="4">
        <v>0.3327</v>
      </c>
      <c r="AH8" s="4">
        <v>0.30840000000000001</v>
      </c>
      <c r="AI8" s="5">
        <f>AVERAGE(AE8:AH8)</f>
        <v>0.32112499999999999</v>
      </c>
      <c r="AJ8" s="6">
        <f>STDEV(AE8:AH8)/SQRT(4)</f>
        <v>5.3897085573649806E-3</v>
      </c>
      <c r="AL8" s="4">
        <v>0.18940000000000001</v>
      </c>
      <c r="AM8" s="4">
        <v>0.184</v>
      </c>
      <c r="AN8" s="4">
        <v>0.19950000000000001</v>
      </c>
      <c r="AO8" s="4">
        <v>0.18609999999999999</v>
      </c>
      <c r="AP8" s="5">
        <f>AVERAGE(AL8:AO8)</f>
        <v>0.18974999999999997</v>
      </c>
      <c r="AQ8" s="6">
        <f>STDEV(AL8:AO8)/SQRT(4)</f>
        <v>3.4347488991191225E-3</v>
      </c>
    </row>
    <row r="9" spans="1:43" x14ac:dyDescent="0.2">
      <c r="B9" s="11">
        <v>50</v>
      </c>
      <c r="C9" s="4">
        <v>0.73109999999999997</v>
      </c>
      <c r="D9" s="4">
        <v>0.77400000000000002</v>
      </c>
      <c r="E9" s="4">
        <v>0.71389999999999998</v>
      </c>
      <c r="F9" s="4">
        <v>0.75</v>
      </c>
      <c r="G9" s="5">
        <f t="shared" ref="G9:G12" si="0">AVERAGE(C9:F9)</f>
        <v>0.74225000000000008</v>
      </c>
      <c r="H9" s="6">
        <f t="shared" ref="H9:H12" si="1">STDEV(C9:F9)/SQRT(4)</f>
        <v>1.2897577291879288E-2</v>
      </c>
      <c r="I9" s="4"/>
      <c r="J9" s="4">
        <v>0.36849999999999999</v>
      </c>
      <c r="K9" s="4">
        <v>0.35580000000000001</v>
      </c>
      <c r="L9" s="4">
        <v>0.33750000000000002</v>
      </c>
      <c r="M9" s="4">
        <v>0.37959999999999999</v>
      </c>
      <c r="N9" s="5">
        <f t="shared" ref="N9:N12" si="2">AVERAGE(J9:M9)</f>
        <v>0.36034999999999995</v>
      </c>
      <c r="O9" s="6">
        <f t="shared" ref="O9:O12" si="3">STDEV(J9:M9)/SQRT(4)</f>
        <v>9.0360850667384283E-3</v>
      </c>
      <c r="P9" s="4"/>
      <c r="Q9" s="4">
        <v>0.34160000000000001</v>
      </c>
      <c r="R9" s="4">
        <v>0.35320000000000001</v>
      </c>
      <c r="S9" s="4">
        <v>0.3281</v>
      </c>
      <c r="T9" s="4">
        <v>0.34470000000000001</v>
      </c>
      <c r="U9" s="5">
        <f>AVERAGE(Q9:T9)</f>
        <v>0.34190000000000004</v>
      </c>
      <c r="V9" s="6">
        <f>STDEV(Q9:T9)/SQRT(4)</f>
        <v>5.2126448820792211E-3</v>
      </c>
      <c r="W9" s="4"/>
      <c r="X9" s="4">
        <v>0.22689999999999999</v>
      </c>
      <c r="Y9" s="4">
        <v>0.245</v>
      </c>
      <c r="Z9" s="4">
        <v>0.2361</v>
      </c>
      <c r="AA9" s="4">
        <v>0.23810000000000001</v>
      </c>
      <c r="AB9" s="5">
        <f t="shared" ref="AB9:AB12" si="4">AVERAGE(X9:AA9)</f>
        <v>0.23652499999999999</v>
      </c>
      <c r="AC9" s="6">
        <f t="shared" ref="AC9:AC12" si="5">STDEV(X9:AA9)/SQRT(4)</f>
        <v>3.7319286792041832E-3</v>
      </c>
      <c r="AE9" s="4">
        <v>0.37730000000000002</v>
      </c>
      <c r="AF9" s="4">
        <v>0.3513</v>
      </c>
      <c r="AG9" s="4">
        <v>0.37819999999999998</v>
      </c>
      <c r="AH9" s="4">
        <v>0.36990000000000001</v>
      </c>
      <c r="AI9" s="5">
        <f t="shared" ref="AI9:AI12" si="6">AVERAGE(AE9:AH9)</f>
        <v>0.36917500000000003</v>
      </c>
      <c r="AJ9" s="6">
        <f t="shared" ref="AJ9:AJ12" si="7">STDEV(AE9:AH9)/SQRT(4)</f>
        <v>6.2417111702908305E-3</v>
      </c>
      <c r="AL9" s="4">
        <v>0.22639999999999999</v>
      </c>
      <c r="AM9" s="4">
        <v>0.2356</v>
      </c>
      <c r="AN9" s="4">
        <v>0.22270000000000001</v>
      </c>
      <c r="AO9" s="4">
        <v>0.23280000000000001</v>
      </c>
      <c r="AP9" s="5">
        <f t="shared" ref="AP9:AP12" si="8">AVERAGE(AL9:AO9)</f>
        <v>0.229375</v>
      </c>
      <c r="AQ9" s="6">
        <f t="shared" ref="AQ9:AQ12" si="9">STDEV(AL9:AO9)/SQRT(4)</f>
        <v>2.942327593363232E-3</v>
      </c>
    </row>
    <row r="10" spans="1:43" x14ac:dyDescent="0.2">
      <c r="B10" s="11">
        <v>25</v>
      </c>
      <c r="C10" s="4">
        <v>1.2302</v>
      </c>
      <c r="D10" s="4">
        <v>1.2318</v>
      </c>
      <c r="E10" s="4">
        <v>1.2032</v>
      </c>
      <c r="F10" s="4">
        <v>1.2154</v>
      </c>
      <c r="G10" s="5">
        <f t="shared" si="0"/>
        <v>1.2201499999999998</v>
      </c>
      <c r="H10" s="6">
        <f t="shared" si="1"/>
        <v>6.7490122734120469E-3</v>
      </c>
      <c r="I10" s="4"/>
      <c r="J10" s="4">
        <v>0.37890000000000001</v>
      </c>
      <c r="K10" s="4">
        <v>0.38009999999999999</v>
      </c>
      <c r="L10" s="4">
        <v>0.35139999999999999</v>
      </c>
      <c r="M10" s="4">
        <v>0.40279999999999999</v>
      </c>
      <c r="N10" s="5">
        <f t="shared" si="2"/>
        <v>0.37830000000000003</v>
      </c>
      <c r="O10" s="6">
        <f t="shared" si="3"/>
        <v>1.0517683521891438E-2</v>
      </c>
      <c r="P10" s="4"/>
      <c r="Q10" s="4">
        <v>0.39889999999999998</v>
      </c>
      <c r="R10" s="4">
        <v>0.41049999999999998</v>
      </c>
      <c r="S10" s="4">
        <v>0.38629999999999998</v>
      </c>
      <c r="T10" s="4">
        <v>0.41970000000000002</v>
      </c>
      <c r="U10" s="5">
        <f>AVERAGE(Q10:T10)</f>
        <v>0.40384999999999999</v>
      </c>
      <c r="V10" s="6">
        <f>STDEV(Q10:T10)/SQRT(4)</f>
        <v>7.2338901475393425E-3</v>
      </c>
      <c r="W10" s="4"/>
      <c r="X10" s="4">
        <v>0.26590000000000003</v>
      </c>
      <c r="Y10" s="4">
        <v>0.26960000000000001</v>
      </c>
      <c r="Z10" s="4">
        <v>0.2651</v>
      </c>
      <c r="AA10" s="4">
        <v>0.26900000000000002</v>
      </c>
      <c r="AB10" s="5">
        <f t="shared" si="4"/>
        <v>0.26740000000000003</v>
      </c>
      <c r="AC10" s="6">
        <f t="shared" si="5"/>
        <v>1.1157956802210697E-3</v>
      </c>
      <c r="AE10" s="4">
        <v>0.434</v>
      </c>
      <c r="AF10" s="4">
        <v>0.44840000000000002</v>
      </c>
      <c r="AG10" s="4">
        <v>0.44429999999999997</v>
      </c>
      <c r="AH10" s="4">
        <v>0.45479999999999998</v>
      </c>
      <c r="AI10" s="5">
        <f t="shared" si="6"/>
        <v>0.44537499999999997</v>
      </c>
      <c r="AJ10" s="6">
        <f t="shared" si="7"/>
        <v>4.3639383970598541E-3</v>
      </c>
      <c r="AL10" s="4">
        <v>0.2646</v>
      </c>
      <c r="AM10" s="4">
        <v>0.28360000000000002</v>
      </c>
      <c r="AN10" s="4">
        <v>0.26219999999999999</v>
      </c>
      <c r="AO10" s="4">
        <v>0.2913</v>
      </c>
      <c r="AP10" s="5">
        <f t="shared" si="8"/>
        <v>0.27542500000000003</v>
      </c>
      <c r="AQ10" s="6">
        <f t="shared" si="9"/>
        <v>7.1351681830213402E-3</v>
      </c>
    </row>
    <row r="11" spans="1:43" x14ac:dyDescent="0.2">
      <c r="B11" s="11">
        <v>10</v>
      </c>
      <c r="C11" s="4">
        <v>1.3471</v>
      </c>
      <c r="D11" s="4">
        <v>1.3341000000000001</v>
      </c>
      <c r="E11" s="4">
        <v>1.3173999999999999</v>
      </c>
      <c r="F11" s="4">
        <v>1.3198000000000001</v>
      </c>
      <c r="G11" s="5">
        <f t="shared" si="0"/>
        <v>1.3295999999999999</v>
      </c>
      <c r="H11" s="6">
        <f t="shared" si="1"/>
        <v>6.9003623093284025E-3</v>
      </c>
      <c r="I11" s="4"/>
      <c r="J11" s="4">
        <v>0.4723</v>
      </c>
      <c r="K11" s="4">
        <v>0.42249999999999999</v>
      </c>
      <c r="L11" s="4">
        <v>0.42559999999999998</v>
      </c>
      <c r="M11" s="4">
        <v>0.44779999999999998</v>
      </c>
      <c r="N11" s="5">
        <f t="shared" si="2"/>
        <v>0.44205</v>
      </c>
      <c r="O11" s="6">
        <f t="shared" si="3"/>
        <v>1.1550360744727126E-2</v>
      </c>
      <c r="P11" s="4"/>
      <c r="Q11" s="4">
        <v>0.53239999999999998</v>
      </c>
      <c r="R11" s="4">
        <v>0.57650000000000001</v>
      </c>
      <c r="S11" s="4">
        <v>0.55569999999999997</v>
      </c>
      <c r="T11" s="4">
        <v>0.57040000000000002</v>
      </c>
      <c r="U11" s="5">
        <f>AVERAGE(Q11:T11)</f>
        <v>0.55875000000000008</v>
      </c>
      <c r="V11" s="6">
        <f>STDEV(Q11:T11)/SQRT(4)</f>
        <v>9.8082023497343025E-3</v>
      </c>
      <c r="W11" s="4"/>
      <c r="X11" s="4">
        <v>0.29470000000000002</v>
      </c>
      <c r="Y11" s="4">
        <v>0.30120000000000002</v>
      </c>
      <c r="Z11" s="4">
        <v>0.30149999999999999</v>
      </c>
      <c r="AA11" s="4">
        <v>0.31680000000000003</v>
      </c>
      <c r="AB11" s="5">
        <f t="shared" si="4"/>
        <v>0.30355000000000004</v>
      </c>
      <c r="AC11" s="6">
        <f t="shared" si="5"/>
        <v>4.6869499677295494E-3</v>
      </c>
      <c r="AE11" s="4">
        <v>0.68720000000000003</v>
      </c>
      <c r="AF11" s="4">
        <v>0.75419999999999998</v>
      </c>
      <c r="AG11" s="4">
        <v>0.72460000000000002</v>
      </c>
      <c r="AH11" s="4">
        <v>0.71289999999999998</v>
      </c>
      <c r="AI11" s="5">
        <f t="shared" si="6"/>
        <v>0.71972499999999995</v>
      </c>
      <c r="AJ11" s="6">
        <f t="shared" si="7"/>
        <v>1.3894685734721258E-2</v>
      </c>
      <c r="AL11" s="4">
        <v>0.43590000000000001</v>
      </c>
      <c r="AM11" s="4">
        <v>0.4511</v>
      </c>
      <c r="AN11" s="4">
        <v>0.47760000000000002</v>
      </c>
      <c r="AO11" s="4">
        <v>0.47699999999999998</v>
      </c>
      <c r="AP11" s="5">
        <f t="shared" si="8"/>
        <v>0.46040000000000003</v>
      </c>
      <c r="AQ11" s="6">
        <f t="shared" si="9"/>
        <v>1.0239384747141792E-2</v>
      </c>
    </row>
    <row r="12" spans="1:43" x14ac:dyDescent="0.2">
      <c r="B12" s="11">
        <v>0</v>
      </c>
      <c r="C12" s="4">
        <v>1.4427000000000001</v>
      </c>
      <c r="D12" s="4">
        <v>1.4240999999999999</v>
      </c>
      <c r="E12" s="4">
        <v>1.4367000000000001</v>
      </c>
      <c r="F12" s="4">
        <v>1.43</v>
      </c>
      <c r="G12" s="5">
        <f t="shared" si="0"/>
        <v>1.4333749999999998</v>
      </c>
      <c r="H12" s="6">
        <f t="shared" si="1"/>
        <v>4.0355451924120921E-3</v>
      </c>
      <c r="I12" s="4"/>
      <c r="J12" s="4">
        <v>1.4414</v>
      </c>
      <c r="K12" s="4">
        <v>1.4132</v>
      </c>
      <c r="L12" s="4">
        <v>1.4036</v>
      </c>
      <c r="M12" s="4">
        <v>1.4235</v>
      </c>
      <c r="N12" s="5">
        <f t="shared" si="2"/>
        <v>1.420425</v>
      </c>
      <c r="O12" s="6">
        <f t="shared" si="3"/>
        <v>8.0864469948179422E-3</v>
      </c>
      <c r="P12" s="4"/>
      <c r="Q12" s="4">
        <v>1.4226000000000001</v>
      </c>
      <c r="R12" s="4">
        <v>1.4235</v>
      </c>
      <c r="S12" s="4">
        <v>1.4177999999999999</v>
      </c>
      <c r="T12" s="4">
        <v>1.4103000000000001</v>
      </c>
      <c r="U12" s="5">
        <f>AVERAGE(Q12:T12)</f>
        <v>1.41855</v>
      </c>
      <c r="V12" s="6">
        <f>STDEV(Q12:T12)/SQRT(4)</f>
        <v>3.0211752680041428E-3</v>
      </c>
      <c r="W12" s="4"/>
      <c r="X12" s="4">
        <v>1.0956999999999999</v>
      </c>
      <c r="Y12" s="4">
        <v>1.1019000000000001</v>
      </c>
      <c r="Z12" s="4">
        <v>1.0969</v>
      </c>
      <c r="AA12" s="4">
        <v>1.0964</v>
      </c>
      <c r="AB12" s="5">
        <f t="shared" si="4"/>
        <v>1.0977250000000001</v>
      </c>
      <c r="AC12" s="6">
        <f t="shared" si="5"/>
        <v>1.4132556975532647E-3</v>
      </c>
      <c r="AE12" s="4">
        <v>1.4257</v>
      </c>
      <c r="AF12" s="4">
        <v>1.4216</v>
      </c>
      <c r="AG12" s="4">
        <v>1.4228000000000001</v>
      </c>
      <c r="AH12" s="4">
        <v>1.4157</v>
      </c>
      <c r="AI12" s="5">
        <f t="shared" si="6"/>
        <v>1.4214499999999999</v>
      </c>
      <c r="AJ12" s="6">
        <f t="shared" si="7"/>
        <v>2.1009918292717602E-3</v>
      </c>
      <c r="AL12" s="4">
        <v>1.0911</v>
      </c>
      <c r="AM12" s="4">
        <v>1.0794999999999999</v>
      </c>
      <c r="AN12" s="4">
        <v>1.0775999999999999</v>
      </c>
      <c r="AO12" s="4">
        <v>1.083</v>
      </c>
      <c r="AP12" s="5">
        <f t="shared" si="8"/>
        <v>1.0828</v>
      </c>
      <c r="AQ12" s="6">
        <f t="shared" si="9"/>
        <v>2.9841246622753694E-3</v>
      </c>
    </row>
    <row r="13" spans="1:43" x14ac:dyDescent="0.2">
      <c r="B13" s="11"/>
      <c r="C13" s="4"/>
      <c r="D13" s="4"/>
      <c r="E13" s="4"/>
      <c r="F13" s="4"/>
      <c r="G13" s="5"/>
      <c r="H13" s="6"/>
      <c r="I13" s="4"/>
      <c r="J13" s="4"/>
      <c r="K13" s="4"/>
      <c r="L13" s="4"/>
      <c r="M13" s="4"/>
      <c r="N13" s="5"/>
      <c r="O13" s="6"/>
      <c r="P13" s="4"/>
      <c r="Q13" s="4"/>
      <c r="R13" s="4"/>
      <c r="S13" s="4"/>
      <c r="T13" s="4"/>
      <c r="U13" s="5"/>
      <c r="V13" s="6"/>
      <c r="W13" s="4"/>
      <c r="X13" s="4"/>
      <c r="Y13" s="4"/>
      <c r="Z13" s="4"/>
      <c r="AA13" s="4"/>
      <c r="AB13" s="5"/>
      <c r="AC13" s="6"/>
      <c r="AE13" s="4"/>
      <c r="AF13" s="4"/>
      <c r="AG13" s="4"/>
      <c r="AH13" s="4"/>
      <c r="AI13" s="5"/>
      <c r="AJ13" s="6"/>
      <c r="AL13" s="4"/>
      <c r="AM13" s="4"/>
      <c r="AN13" s="4"/>
      <c r="AO13" s="4"/>
      <c r="AP13" s="5"/>
      <c r="AQ13" s="6"/>
    </row>
    <row r="14" spans="1:43" x14ac:dyDescent="0.2">
      <c r="B14" t="s">
        <v>15</v>
      </c>
    </row>
    <row r="15" spans="1:43" ht="18" x14ac:dyDescent="0.25">
      <c r="B15" s="1"/>
      <c r="C15" s="14" t="s">
        <v>5</v>
      </c>
      <c r="D15" s="14"/>
      <c r="E15" s="14"/>
      <c r="F15" s="14"/>
      <c r="G15" s="1" t="s">
        <v>2</v>
      </c>
      <c r="H15" t="s">
        <v>52</v>
      </c>
      <c r="I15" s="8"/>
      <c r="J15" s="15" t="s">
        <v>6</v>
      </c>
      <c r="K15" s="15"/>
      <c r="L15" s="15"/>
      <c r="M15" s="15"/>
      <c r="N15" s="1" t="s">
        <v>2</v>
      </c>
      <c r="O15" t="s">
        <v>52</v>
      </c>
      <c r="P15" s="8"/>
      <c r="Q15" s="15" t="s">
        <v>21</v>
      </c>
      <c r="R15" s="15"/>
      <c r="S15" s="15"/>
      <c r="T15" s="15"/>
      <c r="U15" s="1" t="s">
        <v>2</v>
      </c>
      <c r="V15" t="s">
        <v>52</v>
      </c>
      <c r="W15" s="8"/>
      <c r="X15" s="15" t="s">
        <v>10</v>
      </c>
      <c r="Y15" s="15"/>
      <c r="Z15" s="15"/>
      <c r="AA15" s="15"/>
      <c r="AB15" s="1" t="s">
        <v>2</v>
      </c>
      <c r="AC15" t="s">
        <v>52</v>
      </c>
      <c r="AE15" s="15"/>
      <c r="AF15" s="15"/>
      <c r="AG15" s="15"/>
      <c r="AH15" s="15"/>
      <c r="AI15" s="1" t="s">
        <v>2</v>
      </c>
      <c r="AJ15" t="s">
        <v>52</v>
      </c>
      <c r="AL15" s="15" t="s">
        <v>11</v>
      </c>
      <c r="AM15" s="15"/>
      <c r="AN15" s="15"/>
      <c r="AO15" s="15"/>
      <c r="AP15" s="1" t="s">
        <v>2</v>
      </c>
      <c r="AQ15" t="s">
        <v>52</v>
      </c>
    </row>
    <row r="16" spans="1:43" x14ac:dyDescent="0.2">
      <c r="B16" s="11">
        <v>100</v>
      </c>
      <c r="C16" s="4">
        <f>(C8-$G$8)/($G$12-$G$8)*100</f>
        <v>-1.1148868820407798</v>
      </c>
      <c r="D16" s="4">
        <f t="shared" ref="D16:F16" si="10">(D8-$G$8)/($G$12-$G$8)*100</f>
        <v>0.12335909133227496</v>
      </c>
      <c r="E16" s="4">
        <f t="shared" si="10"/>
        <v>3.9568010427335328E-2</v>
      </c>
      <c r="F16" s="4">
        <f t="shared" si="10"/>
        <v>0.95195978028116435</v>
      </c>
      <c r="G16" s="5">
        <f>AVERAGE(C16:F16)</f>
        <v>-1.27675647831893E-15</v>
      </c>
      <c r="H16" s="6">
        <f>STDEV(C16:F16)/SQRT(4)</f>
        <v>0.4248512755348508</v>
      </c>
      <c r="I16" s="4"/>
      <c r="J16" s="4">
        <f>(J8-$N$8)/($N$12-$N$8)*100</f>
        <v>-0.18405744410107241</v>
      </c>
      <c r="K16" s="4">
        <f>(K8-$N$8)/($N$12-$N$8)*100</f>
        <v>-0.57489547355026083</v>
      </c>
      <c r="L16" s="4">
        <f t="shared" ref="L16:M16" si="11">(L8-$N$8)/($N$12-$N$8)*100</f>
        <v>0.68851117978549337</v>
      </c>
      <c r="M16" s="4">
        <f t="shared" si="11"/>
        <v>7.04417378658449E-2</v>
      </c>
      <c r="N16" s="5">
        <f>AVERAGE(J16:M16)</f>
        <v>1.2628786905111156E-15</v>
      </c>
      <c r="O16" s="6">
        <f>STDEV(J16:M16)/SQRT(4)</f>
        <v>0.26510872476538916</v>
      </c>
      <c r="P16" s="4"/>
      <c r="Q16" s="4">
        <f>(Q8-$U$8)/($U$12-$U$8)*100</f>
        <v>-1.3698020902824128</v>
      </c>
      <c r="R16" s="4">
        <f t="shared" ref="R16:T16" si="12">(R8-$U$8)/($U$12-$U$8)*100</f>
        <v>1.1563264398487891</v>
      </c>
      <c r="S16" s="4">
        <f t="shared" si="12"/>
        <v>-0.34689793195463775</v>
      </c>
      <c r="T16" s="4">
        <f t="shared" si="12"/>
        <v>0.56037358238825641</v>
      </c>
      <c r="U16" s="5">
        <f>AVERAGE(Q16:T16)</f>
        <v>-1.2490009027033011E-15</v>
      </c>
      <c r="V16" s="6">
        <f>STDEV(Q16:T16)/SQRT(4)</f>
        <v>0.55134723851886169</v>
      </c>
      <c r="W16" s="4"/>
      <c r="X16" s="4">
        <f>(X8-$AB$8)/($AB$12-$AB$8)*100</f>
        <v>0.21866696191319801</v>
      </c>
      <c r="Y16" s="4">
        <f t="shared" ref="Y16:AA16" si="13">(Y8-$AB$8)/($AB$12-$AB$8)*100</f>
        <v>-0.56742692648361281</v>
      </c>
      <c r="Z16" s="4">
        <f t="shared" si="13"/>
        <v>-0.64492914083259489</v>
      </c>
      <c r="AA16" s="4">
        <f t="shared" si="13"/>
        <v>0.99368910540300959</v>
      </c>
      <c r="AB16" s="5">
        <f>AVERAGE(X16:AA16)</f>
        <v>0</v>
      </c>
      <c r="AC16" s="6">
        <f>STDEV(X16:AA16)/SQRT(4)</f>
        <v>0.38439781824115171</v>
      </c>
      <c r="AE16" s="4">
        <f>(AE8-$AI$8)/($AI$12-$AI$8)*100</f>
        <v>-0.41124213300615753</v>
      </c>
      <c r="AF16" s="4">
        <f t="shared" ref="AF16:AH16" si="14">(AF8-$AI$8)/($AI$12-$AI$8)*100</f>
        <v>0.51575670824528996</v>
      </c>
      <c r="AG16" s="4">
        <f t="shared" si="14"/>
        <v>1.0519619203417176</v>
      </c>
      <c r="AH16" s="4">
        <f t="shared" si="14"/>
        <v>-1.1564764955808502</v>
      </c>
      <c r="AI16" s="5">
        <f>AVERAGE(AE16:AH16)</f>
        <v>0</v>
      </c>
      <c r="AJ16" s="6">
        <f>STDEV(AE16:AH16)/SQRT(4)</f>
        <v>0.48982878307454447</v>
      </c>
      <c r="AL16" s="4">
        <f>(AL8-$AP$8)/($AP$12-$AP$8)*100</f>
        <v>-3.9191534628515927E-2</v>
      </c>
      <c r="AM16" s="4">
        <f t="shared" ref="AM16:AO16" si="15">(AM8-$AP$8)/($AP$12-$AP$8)*100</f>
        <v>-0.6438609260399728</v>
      </c>
      <c r="AN16" s="4">
        <f t="shared" si="15"/>
        <v>1.0917641789373536</v>
      </c>
      <c r="AO16" s="4">
        <f t="shared" si="15"/>
        <v>-0.40871171826885244</v>
      </c>
      <c r="AP16" s="5">
        <f>AVERAGE(AL16:AO16)</f>
        <v>3.1086244689504383E-15</v>
      </c>
      <c r="AQ16" s="6">
        <f>STDEV(AL16:AO16)/SQRT(4)</f>
        <v>0.38460880120028251</v>
      </c>
    </row>
    <row r="17" spans="1:50" x14ac:dyDescent="0.2">
      <c r="B17" s="11">
        <v>50</v>
      </c>
      <c r="C17" s="4">
        <f t="shared" ref="C17:F20" si="16">(C9-$G$8)/($G$12-$G$8)*100</f>
        <v>34.617354063867431</v>
      </c>
      <c r="D17" s="4">
        <f t="shared" si="16"/>
        <v>38.611395587003081</v>
      </c>
      <c r="E17" s="4">
        <f t="shared" si="16"/>
        <v>33.016013406572945</v>
      </c>
      <c r="F17" s="4">
        <f t="shared" si="16"/>
        <v>36.376966762871241</v>
      </c>
      <c r="G17" s="5">
        <f t="shared" ref="G17:G20" si="17">AVERAGE(C17:F17)</f>
        <v>35.655432455078675</v>
      </c>
      <c r="H17" s="6">
        <f t="shared" ref="H17:H20" si="18">STDEV(C17:F17)/SQRT(4)</f>
        <v>1.2007799359351354</v>
      </c>
      <c r="I17" s="4"/>
      <c r="J17" s="4">
        <f t="shared" ref="J17:M20" si="19">(J9-$N$8)/($N$12-$N$8)*100</f>
        <v>4.3878385748045821</v>
      </c>
      <c r="K17" s="4">
        <f t="shared" si="19"/>
        <v>3.2335029994546467</v>
      </c>
      <c r="L17" s="4">
        <f t="shared" si="19"/>
        <v>1.5701690601708815</v>
      </c>
      <c r="M17" s="4">
        <f t="shared" si="19"/>
        <v>5.3967460461734236</v>
      </c>
      <c r="N17" s="5">
        <f t="shared" ref="N17:N20" si="20">AVERAGE(J17:M17)</f>
        <v>3.647064170150883</v>
      </c>
      <c r="O17" s="6">
        <f t="shared" ref="O17:O20" si="21">STDEV(J17:M17)/SQRT(4)</f>
        <v>0.82131294916728192</v>
      </c>
      <c r="P17" s="4"/>
      <c r="Q17" s="4">
        <f t="shared" ref="Q17:T17" si="22">(Q9-$U$8)/($U$12-$U$8)*100</f>
        <v>4.2072492772959764</v>
      </c>
      <c r="R17" s="4">
        <f t="shared" si="22"/>
        <v>5.2390482543918173</v>
      </c>
      <c r="S17" s="4">
        <f t="shared" si="22"/>
        <v>3.0064487436068488</v>
      </c>
      <c r="T17" s="4">
        <f t="shared" si="22"/>
        <v>4.4829886591060708</v>
      </c>
      <c r="U17" s="5">
        <f t="shared" ref="U17:U20" si="23">AVERAGE(Q17:T17)</f>
        <v>4.2339337336001783</v>
      </c>
      <c r="V17" s="6">
        <f t="shared" ref="V17:V20" si="24">STDEV(Q17:T17)/SQRT(4)</f>
        <v>0.46365531528389836</v>
      </c>
      <c r="W17" s="4"/>
      <c r="X17" s="4">
        <f>(X9-$AB$8)/($AB$12-$AB$8)*100</f>
        <v>3.5844774136403883</v>
      </c>
      <c r="Y17" s="4">
        <f t="shared" ref="X17:AA20" si="25">(Y9-$AB$8)/($AB$12-$AB$8)*100</f>
        <v>5.5884632418069078</v>
      </c>
      <c r="Z17" s="4">
        <f t="shared" si="25"/>
        <v>4.6030779450841459</v>
      </c>
      <c r="AA17" s="4">
        <f t="shared" si="25"/>
        <v>4.8245128432240918</v>
      </c>
      <c r="AB17" s="5">
        <f t="shared" ref="AB17:AB20" si="26">AVERAGE(X17:AA17)</f>
        <v>4.650132860938883</v>
      </c>
      <c r="AC17" s="6">
        <f t="shared" ref="AC17:AC20" si="27">STDEV(X17:AA17)/SQRT(4)</f>
        <v>0.41318962347256327</v>
      </c>
      <c r="AE17" s="4">
        <f t="shared" ref="AE17:AH20" si="28">(AE9-$AI$8)/($AI$12-$AI$8)*100</f>
        <v>5.1053097948333486</v>
      </c>
      <c r="AF17" s="4">
        <f t="shared" si="28"/>
        <v>2.7423715720355362</v>
      </c>
      <c r="AG17" s="4">
        <f t="shared" si="28"/>
        <v>5.1871038102378844</v>
      </c>
      <c r="AH17" s="4">
        <f t="shared" si="28"/>
        <v>4.4327812237293545</v>
      </c>
      <c r="AI17" s="5">
        <f t="shared" ref="AI17:AI20" si="29">AVERAGE(AE17:AH17)</f>
        <v>4.3668916002090308</v>
      </c>
      <c r="AJ17" s="6">
        <f t="shared" ref="AJ17:AJ20" si="30">STDEV(AE17:AH17)/SQRT(4)</f>
        <v>0.56726068845939426</v>
      </c>
      <c r="AL17" s="4">
        <f>(AL9-$AP$8)/($AP$12-$AP$8)*100</f>
        <v>4.1039135546721921</v>
      </c>
      <c r="AM17" s="4">
        <f t="shared" ref="AL17:AO20" si="31">(AM9-$AP$8)/($AP$12-$AP$8)*100</f>
        <v>5.1340910363361543</v>
      </c>
      <c r="AN17" s="4">
        <f t="shared" si="31"/>
        <v>3.6896030457421238</v>
      </c>
      <c r="AO17" s="4">
        <f t="shared" si="31"/>
        <v>4.8205587593079935</v>
      </c>
      <c r="AP17" s="5">
        <f t="shared" ref="AP17:AP20" si="32">AVERAGE(AL17:AO17)</f>
        <v>4.4370415990146155</v>
      </c>
      <c r="AQ17" s="6">
        <f t="shared" ref="AQ17:AQ20" si="33">STDEV(AL17:AO17)/SQRT(4)</f>
        <v>0.32946952503927596</v>
      </c>
    </row>
    <row r="18" spans="1:50" x14ac:dyDescent="0.2">
      <c r="B18" s="11">
        <v>25</v>
      </c>
      <c r="C18" s="4">
        <f>(C10-$G$8)/($G$12-$G$8)*100</f>
        <v>81.08416348570897</v>
      </c>
      <c r="D18" s="4">
        <f t="shared" si="16"/>
        <v>81.233125407317758</v>
      </c>
      <c r="E18" s="4">
        <f t="shared" si="16"/>
        <v>78.570431058560672</v>
      </c>
      <c r="F18" s="4">
        <f t="shared" si="16"/>
        <v>79.70626571082768</v>
      </c>
      <c r="G18" s="5">
        <f t="shared" si="17"/>
        <v>80.148496415603773</v>
      </c>
      <c r="H18" s="6">
        <f t="shared" si="18"/>
        <v>0.6283411482554726</v>
      </c>
      <c r="I18" s="4"/>
      <c r="J18" s="4">
        <f t="shared" si="19"/>
        <v>5.333121250681697</v>
      </c>
      <c r="K18" s="4">
        <f t="shared" si="19"/>
        <v>5.4421923286675158</v>
      </c>
      <c r="L18" s="4">
        <f t="shared" si="19"/>
        <v>2.8335757135066357</v>
      </c>
      <c r="M18" s="4">
        <f t="shared" si="19"/>
        <v>7.505453553899291</v>
      </c>
      <c r="N18" s="5">
        <f t="shared" si="20"/>
        <v>5.2785857116887849</v>
      </c>
      <c r="O18" s="6">
        <f t="shared" si="21"/>
        <v>0.95597923303866938</v>
      </c>
      <c r="P18" s="4"/>
      <c r="Q18" s="4">
        <f t="shared" ref="Q18:T18" si="34">(Q10-$U$8)/($U$12-$U$8)*100</f>
        <v>9.303980431398708</v>
      </c>
      <c r="R18" s="4">
        <f t="shared" si="34"/>
        <v>10.335779408494549</v>
      </c>
      <c r="S18" s="4">
        <f t="shared" si="34"/>
        <v>8.1832332666221905</v>
      </c>
      <c r="T18" s="4">
        <f t="shared" si="34"/>
        <v>11.154102735156773</v>
      </c>
      <c r="U18" s="5">
        <f t="shared" si="23"/>
        <v>9.7442739604180559</v>
      </c>
      <c r="V18" s="6">
        <f t="shared" si="24"/>
        <v>0.64344141850471903</v>
      </c>
      <c r="W18" s="4"/>
      <c r="X18" s="4">
        <f t="shared" si="25"/>
        <v>7.9024579273693547</v>
      </c>
      <c r="Y18" s="4">
        <f t="shared" si="25"/>
        <v>8.3121124889282552</v>
      </c>
      <c r="Z18" s="4">
        <f t="shared" si="25"/>
        <v>7.8138839681133749</v>
      </c>
      <c r="AA18" s="4">
        <f t="shared" si="25"/>
        <v>8.2456820194862726</v>
      </c>
      <c r="AB18" s="5">
        <f t="shared" si="26"/>
        <v>8.0685341009743148</v>
      </c>
      <c r="AC18" s="6">
        <f t="shared" si="27"/>
        <v>0.12353805139737266</v>
      </c>
      <c r="AE18" s="4">
        <f t="shared" si="28"/>
        <v>10.25833276531934</v>
      </c>
      <c r="AF18" s="4">
        <f t="shared" si="28"/>
        <v>11.567037011791975</v>
      </c>
      <c r="AG18" s="4">
        <f t="shared" si="28"/>
        <v>11.194419830504625</v>
      </c>
      <c r="AH18" s="4">
        <f t="shared" si="28"/>
        <v>12.148683343557586</v>
      </c>
      <c r="AI18" s="5">
        <f t="shared" si="29"/>
        <v>11.29211823779338</v>
      </c>
      <c r="AJ18" s="6">
        <f t="shared" si="30"/>
        <v>0.39660449385952817</v>
      </c>
      <c r="AL18" s="4">
        <f t="shared" si="31"/>
        <v>8.3813896198421176</v>
      </c>
      <c r="AM18" s="4">
        <f t="shared" si="31"/>
        <v>10.508930071104647</v>
      </c>
      <c r="AN18" s="4">
        <f t="shared" si="31"/>
        <v>8.1126476681036905</v>
      </c>
      <c r="AO18" s="4">
        <f t="shared" si="31"/>
        <v>11.37114383293209</v>
      </c>
      <c r="AP18" s="5">
        <f t="shared" si="32"/>
        <v>9.5935277979956357</v>
      </c>
      <c r="AQ18" s="6">
        <f t="shared" si="33"/>
        <v>0.79896625978627722</v>
      </c>
    </row>
    <row r="19" spans="1:50" x14ac:dyDescent="0.2">
      <c r="B19" s="11">
        <v>10</v>
      </c>
      <c r="C19" s="4">
        <f t="shared" si="16"/>
        <v>91.967693883251101</v>
      </c>
      <c r="D19" s="4">
        <f t="shared" si="16"/>
        <v>90.7573782701797</v>
      </c>
      <c r="E19" s="4">
        <f t="shared" si="16"/>
        <v>89.202588213387955</v>
      </c>
      <c r="F19" s="4">
        <f t="shared" si="16"/>
        <v>89.426031095801164</v>
      </c>
      <c r="G19" s="5">
        <f t="shared" si="17"/>
        <v>90.338422865654991</v>
      </c>
      <c r="H19" s="6">
        <f t="shared" si="18"/>
        <v>0.64243201837150998</v>
      </c>
      <c r="I19" s="4"/>
      <c r="J19" s="4">
        <f t="shared" si="19"/>
        <v>13.822486820578078</v>
      </c>
      <c r="K19" s="4">
        <f t="shared" si="19"/>
        <v>9.2960370841665156</v>
      </c>
      <c r="L19" s="4">
        <f t="shared" si="19"/>
        <v>9.5778040356298852</v>
      </c>
      <c r="M19" s="4">
        <f t="shared" si="19"/>
        <v>11.595618978367568</v>
      </c>
      <c r="N19" s="5">
        <f t="shared" si="20"/>
        <v>11.07298672968551</v>
      </c>
      <c r="O19" s="6">
        <f t="shared" si="21"/>
        <v>1.0498419146270836</v>
      </c>
      <c r="P19" s="4"/>
      <c r="Q19" s="4">
        <f t="shared" ref="Q19:T19" si="35">(Q11-$U$8)/($U$12-$U$8)*100</f>
        <v>21.178563486768955</v>
      </c>
      <c r="R19" s="4">
        <f t="shared" si="35"/>
        <v>25.101178563486769</v>
      </c>
      <c r="S19" s="4">
        <f t="shared" si="35"/>
        <v>23.251056259728706</v>
      </c>
      <c r="T19" s="4">
        <f t="shared" si="35"/>
        <v>24.558594618634647</v>
      </c>
      <c r="U19" s="5">
        <f t="shared" si="23"/>
        <v>23.522348232154766</v>
      </c>
      <c r="V19" s="6">
        <f t="shared" si="24"/>
        <v>0.87242182341421415</v>
      </c>
      <c r="W19" s="4"/>
      <c r="X19" s="4">
        <f t="shared" si="25"/>
        <v>11.091120460584589</v>
      </c>
      <c r="Y19" s="4">
        <f t="shared" si="25"/>
        <v>11.810783879539418</v>
      </c>
      <c r="Z19" s="4">
        <f t="shared" si="25"/>
        <v>11.843999114260406</v>
      </c>
      <c r="AA19" s="4">
        <f t="shared" si="25"/>
        <v>13.537976085031003</v>
      </c>
      <c r="AB19" s="5">
        <f t="shared" si="26"/>
        <v>12.070969884853854</v>
      </c>
      <c r="AC19" s="6">
        <f t="shared" si="27"/>
        <v>0.51892714434561005</v>
      </c>
      <c r="AE19" s="4">
        <f t="shared" si="28"/>
        <v>33.269715765796484</v>
      </c>
      <c r="AF19" s="4">
        <f t="shared" si="28"/>
        <v>39.358825801467759</v>
      </c>
      <c r="AG19" s="4">
        <f t="shared" si="28"/>
        <v>36.66871151705179</v>
      </c>
      <c r="AH19" s="4">
        <f t="shared" si="28"/>
        <v>35.605389316792774</v>
      </c>
      <c r="AI19" s="5">
        <f t="shared" si="29"/>
        <v>36.225660600277202</v>
      </c>
      <c r="AJ19" s="6">
        <f t="shared" si="30"/>
        <v>1.2627801544744746</v>
      </c>
      <c r="AL19" s="4">
        <f t="shared" si="31"/>
        <v>27.562846425172165</v>
      </c>
      <c r="AM19" s="4">
        <f t="shared" si="31"/>
        <v>29.264878786182187</v>
      </c>
      <c r="AN19" s="4">
        <f t="shared" si="31"/>
        <v>32.232237836627291</v>
      </c>
      <c r="AO19" s="4">
        <f t="shared" si="31"/>
        <v>32.165052348692683</v>
      </c>
      <c r="AP19" s="5">
        <f t="shared" si="32"/>
        <v>30.306253849168581</v>
      </c>
      <c r="AQ19" s="6">
        <f t="shared" si="33"/>
        <v>1.1465634339781416</v>
      </c>
    </row>
    <row r="20" spans="1:50" x14ac:dyDescent="0.2">
      <c r="B20" s="11">
        <v>0</v>
      </c>
      <c r="C20" s="4">
        <f t="shared" si="16"/>
        <v>100.86816869937624</v>
      </c>
      <c r="D20" s="4">
        <f t="shared" si="16"/>
        <v>99.136486360674056</v>
      </c>
      <c r="E20" s="4">
        <f t="shared" si="16"/>
        <v>100.3095614933433</v>
      </c>
      <c r="F20" s="4">
        <f t="shared" si="16"/>
        <v>99.685783446606465</v>
      </c>
      <c r="G20" s="5">
        <f t="shared" si="17"/>
        <v>100.00000000000003</v>
      </c>
      <c r="H20" s="6">
        <f t="shared" si="18"/>
        <v>0.37571410412551004</v>
      </c>
      <c r="I20" s="4"/>
      <c r="J20" s="4">
        <f t="shared" si="19"/>
        <v>101.90647155062716</v>
      </c>
      <c r="K20" s="4">
        <f t="shared" si="19"/>
        <v>99.343301217960374</v>
      </c>
      <c r="L20" s="4">
        <f t="shared" si="19"/>
        <v>98.470732594073795</v>
      </c>
      <c r="M20" s="4">
        <f t="shared" si="19"/>
        <v>100.27949463733864</v>
      </c>
      <c r="N20" s="5">
        <f t="shared" si="20"/>
        <v>100</v>
      </c>
      <c r="O20" s="6">
        <f t="shared" si="21"/>
        <v>0.73499790899999518</v>
      </c>
      <c r="P20" s="4"/>
      <c r="Q20" s="4">
        <f t="shared" ref="Q20:T20" si="36">(Q12-$U$8)/($U$12-$U$8)*100</f>
        <v>100.36024016010674</v>
      </c>
      <c r="R20" s="4">
        <f t="shared" si="36"/>
        <v>100.44029352901936</v>
      </c>
      <c r="S20" s="4">
        <f t="shared" si="36"/>
        <v>99.933288859239482</v>
      </c>
      <c r="T20" s="4">
        <f t="shared" si="36"/>
        <v>99.266177451634434</v>
      </c>
      <c r="U20" s="5">
        <f t="shared" si="23"/>
        <v>100</v>
      </c>
      <c r="V20" s="6">
        <f t="shared" si="24"/>
        <v>0.26872806475465016</v>
      </c>
      <c r="W20" s="4"/>
      <c r="X20" s="4">
        <f t="shared" si="25"/>
        <v>99.775797165633278</v>
      </c>
      <c r="Y20" s="4">
        <f t="shared" si="25"/>
        <v>100.46224534986715</v>
      </c>
      <c r="Z20" s="4">
        <f t="shared" si="25"/>
        <v>99.908658104517272</v>
      </c>
      <c r="AA20" s="4">
        <f t="shared" si="25"/>
        <v>99.853299379982289</v>
      </c>
      <c r="AB20" s="5">
        <f t="shared" si="26"/>
        <v>99.999999999999986</v>
      </c>
      <c r="AC20" s="6">
        <f t="shared" si="27"/>
        <v>0.156472065716704</v>
      </c>
      <c r="AE20" s="4">
        <f t="shared" si="28"/>
        <v>100.38624951718813</v>
      </c>
      <c r="AF20" s="4">
        <f t="shared" si="28"/>
        <v>100.01363233590077</v>
      </c>
      <c r="AG20" s="4">
        <f t="shared" si="28"/>
        <v>100.12269102310685</v>
      </c>
      <c r="AH20" s="4">
        <f t="shared" si="28"/>
        <v>99.477427123804347</v>
      </c>
      <c r="AI20" s="5">
        <f t="shared" si="29"/>
        <v>100.00000000000003</v>
      </c>
      <c r="AJ20" s="6">
        <f t="shared" si="30"/>
        <v>0.19094284227585431</v>
      </c>
      <c r="AL20" s="4">
        <f t="shared" si="31"/>
        <v>100.92939924976206</v>
      </c>
      <c r="AM20" s="4">
        <f t="shared" si="31"/>
        <v>99.630479816359667</v>
      </c>
      <c r="AN20" s="4">
        <f t="shared" si="31"/>
        <v>99.417725771233407</v>
      </c>
      <c r="AO20" s="4">
        <f t="shared" si="31"/>
        <v>100.02239516264486</v>
      </c>
      <c r="AP20" s="5">
        <f t="shared" si="32"/>
        <v>99.999999999999986</v>
      </c>
      <c r="AQ20" s="6">
        <f t="shared" si="33"/>
        <v>0.33414978582110433</v>
      </c>
    </row>
    <row r="21" spans="1:50" x14ac:dyDescent="0.2">
      <c r="B21" s="11"/>
      <c r="C21" s="4"/>
      <c r="D21" s="4"/>
      <c r="E21" s="4"/>
      <c r="F21" s="4"/>
      <c r="G21" s="5"/>
      <c r="H21" s="6"/>
      <c r="I21" s="4"/>
      <c r="J21" s="4"/>
      <c r="K21" s="4"/>
      <c r="L21" s="4"/>
      <c r="M21" s="4"/>
      <c r="N21" s="5"/>
      <c r="O21" s="6"/>
      <c r="P21" s="4"/>
      <c r="Q21" s="4"/>
      <c r="R21" s="4"/>
      <c r="S21" s="4"/>
      <c r="T21" s="4"/>
      <c r="U21" s="5"/>
      <c r="V21" s="6"/>
      <c r="W21" s="4"/>
      <c r="X21" s="4"/>
      <c r="Y21" s="4"/>
      <c r="Z21" s="4"/>
      <c r="AA21" s="4"/>
      <c r="AB21" s="5"/>
      <c r="AC21" s="6"/>
      <c r="AE21" s="4"/>
      <c r="AF21" s="4"/>
      <c r="AG21" s="4"/>
      <c r="AH21" s="4"/>
      <c r="AI21" s="5"/>
      <c r="AJ21" s="6"/>
      <c r="AL21" s="4"/>
      <c r="AM21" s="4"/>
      <c r="AN21" s="4"/>
      <c r="AO21" s="4"/>
      <c r="AP21" s="5"/>
      <c r="AQ21" s="6"/>
      <c r="AS21" s="4"/>
      <c r="AT21" s="4"/>
      <c r="AU21" s="4"/>
      <c r="AV21" s="4"/>
      <c r="AW21" s="5"/>
      <c r="AX21" s="6"/>
    </row>
    <row r="22" spans="1:50" x14ac:dyDescent="0.2">
      <c r="B22" s="10" t="s">
        <v>28</v>
      </c>
    </row>
    <row r="23" spans="1:50" x14ac:dyDescent="0.2">
      <c r="A23" s="1"/>
      <c r="C23" s="15" t="s">
        <v>17</v>
      </c>
      <c r="D23" s="15"/>
      <c r="E23" s="15"/>
      <c r="F23" s="15"/>
      <c r="G23" s="1" t="s">
        <v>2</v>
      </c>
      <c r="H23" t="s">
        <v>52</v>
      </c>
      <c r="I23" s="3"/>
      <c r="J23" s="15" t="s">
        <v>18</v>
      </c>
      <c r="K23" s="15"/>
      <c r="L23" s="15"/>
      <c r="M23" s="15"/>
      <c r="N23" s="1" t="s">
        <v>2</v>
      </c>
      <c r="O23" t="s">
        <v>52</v>
      </c>
      <c r="P23" s="3"/>
      <c r="Q23" s="15" t="s">
        <v>19</v>
      </c>
      <c r="R23" s="15"/>
      <c r="S23" s="15"/>
      <c r="T23" s="15"/>
      <c r="U23" s="1" t="s">
        <v>2</v>
      </c>
      <c r="V23" t="s">
        <v>52</v>
      </c>
      <c r="W23" s="7"/>
      <c r="X23" s="15" t="s">
        <v>20</v>
      </c>
      <c r="Y23" s="15"/>
      <c r="Z23" s="15"/>
      <c r="AA23" s="15"/>
      <c r="AB23" s="1" t="s">
        <v>2</v>
      </c>
      <c r="AC23" t="s">
        <v>52</v>
      </c>
      <c r="AE23" s="15" t="s">
        <v>13</v>
      </c>
      <c r="AF23" s="15"/>
      <c r="AG23" s="15"/>
      <c r="AH23" s="15"/>
      <c r="AI23" s="1" t="s">
        <v>2</v>
      </c>
      <c r="AJ23" t="s">
        <v>52</v>
      </c>
      <c r="AK23" s="3"/>
      <c r="AL23" s="15" t="s">
        <v>14</v>
      </c>
      <c r="AM23" s="15"/>
      <c r="AN23" s="15"/>
      <c r="AO23" s="15"/>
      <c r="AP23" s="1" t="s">
        <v>2</v>
      </c>
      <c r="AQ23" t="s">
        <v>52</v>
      </c>
    </row>
    <row r="24" spans="1:50" x14ac:dyDescent="0.2">
      <c r="B24" s="11">
        <v>100</v>
      </c>
      <c r="C24" s="4">
        <v>0.29110000000000003</v>
      </c>
      <c r="D24" s="4">
        <v>0.30890000000000001</v>
      </c>
      <c r="E24" s="4">
        <v>0.31159999999999999</v>
      </c>
      <c r="F24" s="4">
        <v>0.30919999999999997</v>
      </c>
      <c r="G24" s="5">
        <f>AVERAGE(C24:F24)</f>
        <v>0.30520000000000003</v>
      </c>
      <c r="H24" s="6">
        <f>STDEV(C24:F24)/SQRT(4)</f>
        <v>4.7386706996793851E-3</v>
      </c>
      <c r="I24" s="4"/>
      <c r="J24" s="4">
        <v>0.30449999999999999</v>
      </c>
      <c r="K24" s="4">
        <v>0.31290000000000001</v>
      </c>
      <c r="L24" s="4">
        <v>0.3216</v>
      </c>
      <c r="M24" s="4">
        <v>0.33169999999999999</v>
      </c>
      <c r="N24" s="5">
        <f>AVERAGE(J24:M24)</f>
        <v>0.31767499999999999</v>
      </c>
      <c r="O24" s="6">
        <f>STDEV(J24:M24)/SQRT(4)</f>
        <v>5.8344344198902427E-3</v>
      </c>
      <c r="P24" s="4"/>
      <c r="Q24" s="4">
        <v>0.3009</v>
      </c>
      <c r="R24" s="4">
        <v>0.30940000000000001</v>
      </c>
      <c r="S24" s="4">
        <v>0.30549999999999999</v>
      </c>
      <c r="T24" s="4">
        <v>0.31459999999999999</v>
      </c>
      <c r="U24" s="5">
        <f>AVERAGE(Q24:T24)</f>
        <v>0.30759999999999998</v>
      </c>
      <c r="V24" s="6">
        <f>STDEV(Q24:T24)/SQRT(4)</f>
        <v>2.9088944062421137E-3</v>
      </c>
      <c r="W24" s="4"/>
      <c r="X24" s="4">
        <v>0.28899999999999998</v>
      </c>
      <c r="Y24" s="4">
        <v>0.28789999999999999</v>
      </c>
      <c r="Z24" s="4">
        <v>0.29909999999999998</v>
      </c>
      <c r="AA24" s="4">
        <v>0.29549999999999998</v>
      </c>
      <c r="AB24" s="5">
        <f>AVERAGE(X24:AA24)</f>
        <v>0.292875</v>
      </c>
      <c r="AC24" s="6">
        <f>STDEV(X24:AA24)/SQRT(4)</f>
        <v>2.6678252691408892E-3</v>
      </c>
      <c r="AE24" s="4">
        <v>0.2152</v>
      </c>
      <c r="AF24" s="4">
        <v>0.25979999999999998</v>
      </c>
      <c r="AG24" s="4">
        <v>0.2414</v>
      </c>
      <c r="AH24" s="4">
        <v>0.23430000000000001</v>
      </c>
      <c r="AI24" s="5">
        <f>AVERAGE(AE24:AH24)</f>
        <v>0.23767499999999997</v>
      </c>
      <c r="AJ24" s="6">
        <f>STDEV(AE24:AH24)/(SQRT(4))</f>
        <v>9.2191264047450042E-3</v>
      </c>
      <c r="AK24" s="4"/>
      <c r="AL24" s="4">
        <v>0.1845</v>
      </c>
      <c r="AM24" s="4">
        <v>0.18529999999999999</v>
      </c>
      <c r="AN24" s="4">
        <v>0.17960000000000001</v>
      </c>
      <c r="AO24" s="4">
        <v>0.17860000000000001</v>
      </c>
      <c r="AP24" s="5">
        <f>AVERAGE(AL24:AO24)</f>
        <v>0.182</v>
      </c>
      <c r="AQ24" s="6">
        <f>STDEV(AL24:AO24)/SQRT(4)</f>
        <v>1.6945992643296684E-3</v>
      </c>
    </row>
    <row r="25" spans="1:50" x14ac:dyDescent="0.2">
      <c r="B25" s="11">
        <v>50</v>
      </c>
      <c r="C25" s="4">
        <v>0.36870000000000003</v>
      </c>
      <c r="D25" s="4">
        <v>0.37469999999999998</v>
      </c>
      <c r="E25" s="4">
        <v>0.374</v>
      </c>
      <c r="F25" s="4">
        <v>0.37680000000000002</v>
      </c>
      <c r="G25" s="5">
        <f t="shared" ref="G25:G28" si="37">AVERAGE(C25:F25)</f>
        <v>0.37354999999999999</v>
      </c>
      <c r="H25" s="6">
        <f t="shared" ref="H25:H28" si="38">STDEV(C25:F25)/SQRT(4)</f>
        <v>1.7226433176952176E-3</v>
      </c>
      <c r="I25" s="4"/>
      <c r="J25" s="4">
        <v>0.38129999999999997</v>
      </c>
      <c r="K25" s="4">
        <v>0.38719999999999999</v>
      </c>
      <c r="L25" s="4">
        <v>0.39319999999999999</v>
      </c>
      <c r="M25" s="4">
        <v>0.40720000000000001</v>
      </c>
      <c r="N25" s="5">
        <f t="shared" ref="N25:N28" si="39">AVERAGE(J25:M25)</f>
        <v>0.39222499999999999</v>
      </c>
      <c r="O25" s="6">
        <f t="shared" ref="O25:O28" si="40">STDEV(J25:M25)/SQRT(4)</f>
        <v>5.5513324226411399E-3</v>
      </c>
      <c r="P25" s="4"/>
      <c r="Q25" s="4">
        <v>0.36649999999999999</v>
      </c>
      <c r="R25" s="4">
        <v>0.40710000000000002</v>
      </c>
      <c r="S25" s="4">
        <v>0.38479999999999998</v>
      </c>
      <c r="T25" s="4">
        <v>0.38319999999999999</v>
      </c>
      <c r="U25" s="5">
        <f t="shared" ref="U25:U28" si="41">AVERAGE(Q25:T25)</f>
        <v>0.38540000000000002</v>
      </c>
      <c r="V25" s="6">
        <f t="shared" ref="V25:V28" si="42">STDEV(Q25:T25)/SQRT(4)</f>
        <v>8.333166664999973E-3</v>
      </c>
      <c r="W25" s="4"/>
      <c r="X25" s="4">
        <v>0.36</v>
      </c>
      <c r="Y25" s="4">
        <v>0.35289999999999999</v>
      </c>
      <c r="Z25" s="4">
        <v>0.3619</v>
      </c>
      <c r="AA25" s="4">
        <v>0.35899999999999999</v>
      </c>
      <c r="AB25" s="5">
        <f t="shared" ref="AB25:AB28" si="43">AVERAGE(X25:AA25)</f>
        <v>0.35844999999999999</v>
      </c>
      <c r="AC25" s="6">
        <f t="shared" ref="AC25:AC28" si="44">STDEV(X25:AA25)/SQRT(4)</f>
        <v>1.9452934654356575E-3</v>
      </c>
      <c r="AE25" s="4">
        <v>0.52200000000000002</v>
      </c>
      <c r="AF25" s="4">
        <v>0.56630000000000003</v>
      </c>
      <c r="AG25" s="4">
        <v>0.51980000000000004</v>
      </c>
      <c r="AH25" s="4">
        <v>0.60809999999999997</v>
      </c>
      <c r="AI25" s="5">
        <f t="shared" ref="AI25:AI28" si="45">AVERAGE(AE25:AH25)</f>
        <v>0.55405000000000004</v>
      </c>
      <c r="AJ25" s="6">
        <f t="shared" ref="AJ25:AJ28" si="46">STDEV(AE25:AH25)/(SQRT(4))</f>
        <v>2.0959743160003961E-2</v>
      </c>
      <c r="AK25" s="4"/>
      <c r="AL25" s="4">
        <v>0.23669999999999999</v>
      </c>
      <c r="AM25" s="4">
        <v>0.23669999999999999</v>
      </c>
      <c r="AN25" s="4">
        <v>0.24479999999999999</v>
      </c>
      <c r="AO25" s="4">
        <v>0.24490000000000001</v>
      </c>
      <c r="AP25" s="5">
        <f t="shared" ref="AP25:AP28" si="47">AVERAGE(AL25:AO25)</f>
        <v>0.24077499999999999</v>
      </c>
      <c r="AQ25" s="6">
        <f t="shared" ref="AQ25:AQ28" si="48">STDEV(AL25:AO25)/SQRT(4)</f>
        <v>2.3527908959361447E-3</v>
      </c>
    </row>
    <row r="26" spans="1:50" x14ac:dyDescent="0.2">
      <c r="B26" s="11">
        <v>25</v>
      </c>
      <c r="C26" s="4">
        <v>0.4466</v>
      </c>
      <c r="D26" s="4">
        <v>0.45739999999999997</v>
      </c>
      <c r="E26" s="4">
        <v>0.45760000000000001</v>
      </c>
      <c r="F26" s="4">
        <v>0.46689999999999998</v>
      </c>
      <c r="G26" s="5">
        <f t="shared" si="37"/>
        <v>0.457125</v>
      </c>
      <c r="H26" s="6">
        <f t="shared" si="38"/>
        <v>4.1495732712332374E-3</v>
      </c>
      <c r="I26" s="4"/>
      <c r="J26" s="4">
        <v>0.49080000000000001</v>
      </c>
      <c r="K26" s="4">
        <v>0.5071</v>
      </c>
      <c r="L26" s="4">
        <v>0.51249999999999996</v>
      </c>
      <c r="M26" s="4">
        <v>0.51229999999999998</v>
      </c>
      <c r="N26" s="5">
        <f t="shared" si="39"/>
        <v>0.50567499999999999</v>
      </c>
      <c r="O26" s="6">
        <f t="shared" si="40"/>
        <v>5.1134422522080523E-3</v>
      </c>
      <c r="P26" s="4"/>
      <c r="Q26" s="4">
        <v>0.43459999999999999</v>
      </c>
      <c r="R26" s="4">
        <v>0.42559999999999998</v>
      </c>
      <c r="S26" s="4">
        <v>0.44700000000000001</v>
      </c>
      <c r="T26" s="4">
        <v>0.45579999999999998</v>
      </c>
      <c r="U26" s="5">
        <f t="shared" si="41"/>
        <v>0.44074999999999998</v>
      </c>
      <c r="V26" s="6">
        <f t="shared" si="42"/>
        <v>6.6640203080923074E-3</v>
      </c>
      <c r="W26" s="4"/>
      <c r="X26" s="4">
        <v>0.42430000000000001</v>
      </c>
      <c r="Y26" s="4">
        <v>0.4269</v>
      </c>
      <c r="Z26" s="4">
        <v>0.43919999999999998</v>
      </c>
      <c r="AA26" s="4">
        <v>0.44180000000000003</v>
      </c>
      <c r="AB26" s="5">
        <f t="shared" si="43"/>
        <v>0.43304999999999999</v>
      </c>
      <c r="AC26" s="6">
        <f t="shared" si="44"/>
        <v>4.3662531610829287E-3</v>
      </c>
      <c r="AE26" s="4">
        <v>0.87749999999999995</v>
      </c>
      <c r="AF26" s="4">
        <v>0.89300000000000002</v>
      </c>
      <c r="AG26" s="4">
        <v>0.86839999999999995</v>
      </c>
      <c r="AH26" s="4">
        <v>0.89370000000000005</v>
      </c>
      <c r="AI26" s="5">
        <f t="shared" si="45"/>
        <v>0.88314999999999999</v>
      </c>
      <c r="AJ26" s="6">
        <f t="shared" si="46"/>
        <v>6.1766360855512303E-3</v>
      </c>
      <c r="AK26" s="4"/>
      <c r="AL26" s="4">
        <v>0.27429999999999999</v>
      </c>
      <c r="AM26" s="4">
        <v>0.2787</v>
      </c>
      <c r="AN26" s="4">
        <v>0.27050000000000002</v>
      </c>
      <c r="AO26" s="4">
        <v>0.28660000000000002</v>
      </c>
      <c r="AP26" s="5">
        <f t="shared" si="47"/>
        <v>0.27752499999999997</v>
      </c>
      <c r="AQ26" s="6">
        <f t="shared" si="48"/>
        <v>3.457931703586218E-3</v>
      </c>
    </row>
    <row r="27" spans="1:50" x14ac:dyDescent="0.2">
      <c r="B27" s="11">
        <v>10</v>
      </c>
      <c r="C27" s="4">
        <v>0.83779999999999999</v>
      </c>
      <c r="D27" s="4">
        <v>0.88109999999999999</v>
      </c>
      <c r="E27" s="4">
        <v>0.88490000000000002</v>
      </c>
      <c r="F27" s="4">
        <v>0.90980000000000005</v>
      </c>
      <c r="G27" s="5">
        <f t="shared" si="37"/>
        <v>0.87840000000000007</v>
      </c>
      <c r="H27" s="6">
        <f t="shared" si="38"/>
        <v>1.4955099464731099E-2</v>
      </c>
      <c r="I27" s="4"/>
      <c r="J27" s="4">
        <v>0.97950000000000004</v>
      </c>
      <c r="K27" s="4">
        <v>1.0112000000000001</v>
      </c>
      <c r="L27" s="4">
        <v>1.008</v>
      </c>
      <c r="M27" s="4">
        <v>1.0023</v>
      </c>
      <c r="N27" s="5">
        <f t="shared" si="39"/>
        <v>1.0002500000000001</v>
      </c>
      <c r="O27" s="6">
        <f t="shared" si="40"/>
        <v>7.1573388909566141E-3</v>
      </c>
      <c r="P27" s="4"/>
      <c r="Q27" s="4">
        <v>0.60640000000000005</v>
      </c>
      <c r="R27" s="4">
        <v>0.65290000000000004</v>
      </c>
      <c r="S27" s="4">
        <v>0.62619999999999998</v>
      </c>
      <c r="T27" s="4">
        <v>0.62360000000000004</v>
      </c>
      <c r="U27" s="5">
        <f t="shared" si="41"/>
        <v>0.62727500000000003</v>
      </c>
      <c r="V27" s="6">
        <f t="shared" si="42"/>
        <v>9.6049791774891393E-3</v>
      </c>
      <c r="W27" s="4"/>
      <c r="X27" s="4">
        <v>0.84189999999999998</v>
      </c>
      <c r="Y27" s="4">
        <v>0.87870000000000004</v>
      </c>
      <c r="Z27" s="4">
        <v>0.92520000000000002</v>
      </c>
      <c r="AA27" s="4">
        <v>0.86670000000000003</v>
      </c>
      <c r="AB27" s="5">
        <f t="shared" si="43"/>
        <v>0.87812500000000004</v>
      </c>
      <c r="AC27" s="6">
        <f t="shared" si="44"/>
        <v>1.746226288314319E-2</v>
      </c>
      <c r="AE27" s="4">
        <v>0.9829</v>
      </c>
      <c r="AF27" s="4">
        <v>1.0013000000000001</v>
      </c>
      <c r="AG27" s="4">
        <v>0.97589999999999999</v>
      </c>
      <c r="AH27" s="4">
        <v>0.98309999999999997</v>
      </c>
      <c r="AI27" s="5">
        <f t="shared" si="45"/>
        <v>0.9857999999999999</v>
      </c>
      <c r="AJ27" s="6">
        <f t="shared" si="46"/>
        <v>5.4310833787253624E-3</v>
      </c>
      <c r="AK27" s="4"/>
      <c r="AL27" s="4">
        <v>0.34770000000000001</v>
      </c>
      <c r="AM27" s="4">
        <v>0.34310000000000002</v>
      </c>
      <c r="AN27" s="4">
        <v>0.3296</v>
      </c>
      <c r="AO27" s="4">
        <v>0.34229999999999999</v>
      </c>
      <c r="AP27" s="5">
        <f t="shared" si="47"/>
        <v>0.34067500000000001</v>
      </c>
      <c r="AQ27" s="6">
        <f t="shared" si="48"/>
        <v>3.878654190996323E-3</v>
      </c>
    </row>
    <row r="28" spans="1:50" x14ac:dyDescent="0.2">
      <c r="B28" s="11">
        <v>0</v>
      </c>
      <c r="C28" s="4">
        <v>1.4322999999999999</v>
      </c>
      <c r="D28" s="4">
        <v>1.4350000000000001</v>
      </c>
      <c r="E28" s="4">
        <v>1.4177999999999999</v>
      </c>
      <c r="F28" s="4">
        <v>1.4164000000000001</v>
      </c>
      <c r="G28" s="5">
        <f t="shared" si="37"/>
        <v>1.4253750000000001</v>
      </c>
      <c r="H28" s="6">
        <f t="shared" si="38"/>
        <v>4.8177406530447329E-3</v>
      </c>
      <c r="I28" s="4"/>
      <c r="J28" s="4">
        <v>1.4474</v>
      </c>
      <c r="K28" s="4">
        <v>1.4398</v>
      </c>
      <c r="L28" s="4">
        <v>1.4298</v>
      </c>
      <c r="M28" s="4">
        <v>1.4138999999999999</v>
      </c>
      <c r="N28" s="5">
        <f t="shared" si="39"/>
        <v>1.432725</v>
      </c>
      <c r="O28" s="6">
        <f t="shared" si="40"/>
        <v>7.2361793556176383E-3</v>
      </c>
      <c r="P28" s="4"/>
      <c r="Q28" s="4">
        <v>1.4401999999999999</v>
      </c>
      <c r="R28" s="4">
        <v>1.4184000000000001</v>
      </c>
      <c r="S28" s="4">
        <v>1.4268000000000001</v>
      </c>
      <c r="T28" s="4">
        <v>1.4167000000000001</v>
      </c>
      <c r="U28" s="5">
        <f t="shared" si="41"/>
        <v>1.4255249999999999</v>
      </c>
      <c r="V28" s="6">
        <f t="shared" si="42"/>
        <v>5.3667766551875684E-3</v>
      </c>
      <c r="W28" s="4"/>
      <c r="X28" s="4">
        <v>1.429</v>
      </c>
      <c r="Y28" s="4">
        <v>1.4258999999999999</v>
      </c>
      <c r="Z28" s="4">
        <v>1.4287000000000001</v>
      </c>
      <c r="AA28" s="4">
        <v>1.4201999999999999</v>
      </c>
      <c r="AB28" s="5">
        <f t="shared" si="43"/>
        <v>1.4259499999999998</v>
      </c>
      <c r="AC28" s="6">
        <f t="shared" si="44"/>
        <v>2.0398120828481934E-3</v>
      </c>
      <c r="AE28" s="4">
        <v>1.1251</v>
      </c>
      <c r="AF28" s="4">
        <v>1.1156999999999999</v>
      </c>
      <c r="AG28" s="4">
        <v>1.1191</v>
      </c>
      <c r="AH28" s="4">
        <v>1.1171</v>
      </c>
      <c r="AI28" s="5">
        <f t="shared" si="45"/>
        <v>1.1192500000000001</v>
      </c>
      <c r="AJ28" s="6">
        <f t="shared" si="46"/>
        <v>2.071030339388275E-3</v>
      </c>
      <c r="AK28" s="4"/>
      <c r="AL28" s="4">
        <v>1.0831</v>
      </c>
      <c r="AM28" s="4">
        <v>1.0841000000000001</v>
      </c>
      <c r="AN28" s="4">
        <v>1.1005</v>
      </c>
      <c r="AO28" s="4">
        <v>1.1089</v>
      </c>
      <c r="AP28" s="5">
        <f t="shared" si="47"/>
        <v>1.0941500000000002</v>
      </c>
      <c r="AQ28" s="6">
        <f t="shared" si="48"/>
        <v>6.3310741584663198E-3</v>
      </c>
    </row>
    <row r="29" spans="1:50" x14ac:dyDescent="0.2">
      <c r="B29" s="11"/>
      <c r="C29" s="4"/>
      <c r="D29" s="4"/>
      <c r="E29" s="4"/>
      <c r="F29" s="4"/>
      <c r="G29" s="5"/>
      <c r="H29" s="6"/>
      <c r="I29" s="4"/>
      <c r="J29" s="4"/>
      <c r="K29" s="4"/>
      <c r="L29" s="4"/>
      <c r="M29" s="4"/>
      <c r="N29" s="5"/>
      <c r="O29" s="6"/>
      <c r="P29" s="4"/>
      <c r="Q29" s="4"/>
      <c r="R29" s="4"/>
      <c r="S29" s="4"/>
      <c r="T29" s="4"/>
      <c r="U29" s="5"/>
      <c r="V29" s="6"/>
      <c r="W29" s="4"/>
      <c r="X29" s="4"/>
      <c r="Y29" s="4"/>
      <c r="Z29" s="4"/>
      <c r="AA29" s="4"/>
      <c r="AB29" s="5"/>
      <c r="AC29" s="6"/>
      <c r="AE29" s="4"/>
      <c r="AF29" s="4"/>
      <c r="AG29" s="4"/>
      <c r="AH29" s="4"/>
      <c r="AI29" s="5"/>
      <c r="AJ29" s="6"/>
      <c r="AK29" s="4"/>
      <c r="AL29" s="4"/>
      <c r="AM29" s="4"/>
      <c r="AN29" s="4"/>
      <c r="AO29" s="4"/>
      <c r="AP29" s="5"/>
      <c r="AQ29" s="6"/>
    </row>
    <row r="30" spans="1:50" x14ac:dyDescent="0.2">
      <c r="B30" t="s">
        <v>15</v>
      </c>
      <c r="C30" s="4"/>
      <c r="D30" s="4"/>
      <c r="E30" s="4"/>
      <c r="F30" s="4"/>
      <c r="G30" s="5"/>
      <c r="H30" s="6"/>
      <c r="I30" s="4"/>
      <c r="J30" s="4"/>
      <c r="K30" s="4"/>
      <c r="L30" s="4"/>
      <c r="M30" s="4"/>
      <c r="N30" s="5"/>
      <c r="O30" s="6"/>
      <c r="P30" s="4"/>
      <c r="Q30" s="4"/>
      <c r="R30" s="4"/>
      <c r="S30" s="4"/>
      <c r="T30" s="4"/>
      <c r="U30" s="5"/>
      <c r="V30" s="6"/>
      <c r="W30" s="4"/>
      <c r="X30" s="4"/>
      <c r="Y30" s="4"/>
      <c r="Z30" s="4"/>
      <c r="AA30" s="4"/>
      <c r="AB30" s="5"/>
      <c r="AC30" s="6"/>
      <c r="AE30" s="4"/>
      <c r="AF30" s="4"/>
      <c r="AG30" s="4"/>
      <c r="AH30" s="4"/>
      <c r="AI30" s="5"/>
      <c r="AJ30" s="6"/>
      <c r="AK30" s="4"/>
      <c r="AL30" s="4"/>
      <c r="AM30" s="4"/>
      <c r="AN30" s="4"/>
      <c r="AO30" s="4"/>
      <c r="AP30" s="5"/>
      <c r="AQ30" s="6"/>
    </row>
    <row r="31" spans="1:50" x14ac:dyDescent="0.2">
      <c r="A31" s="1"/>
      <c r="C31" s="15" t="s">
        <v>17</v>
      </c>
      <c r="D31" s="15"/>
      <c r="E31" s="15"/>
      <c r="F31" s="15"/>
      <c r="G31" s="1" t="s">
        <v>2</v>
      </c>
      <c r="H31" t="s">
        <v>52</v>
      </c>
      <c r="I31" s="3"/>
      <c r="J31" s="15" t="s">
        <v>18</v>
      </c>
      <c r="K31" s="15"/>
      <c r="L31" s="15"/>
      <c r="M31" s="15"/>
      <c r="N31" s="1" t="s">
        <v>2</v>
      </c>
      <c r="O31" t="s">
        <v>52</v>
      </c>
      <c r="P31" s="3"/>
      <c r="Q31" s="15" t="s">
        <v>19</v>
      </c>
      <c r="R31" s="15"/>
      <c r="S31" s="15"/>
      <c r="T31" s="15"/>
      <c r="U31" s="1" t="s">
        <v>2</v>
      </c>
      <c r="V31" t="s">
        <v>52</v>
      </c>
      <c r="W31" s="7"/>
      <c r="X31" s="15" t="s">
        <v>20</v>
      </c>
      <c r="Y31" s="15"/>
      <c r="Z31" s="15"/>
      <c r="AA31" s="15"/>
      <c r="AB31" s="1" t="s">
        <v>2</v>
      </c>
      <c r="AC31" t="s">
        <v>52</v>
      </c>
      <c r="AE31" s="15" t="s">
        <v>13</v>
      </c>
      <c r="AF31" s="15"/>
      <c r="AG31" s="15"/>
      <c r="AH31" s="15"/>
      <c r="AI31" s="1" t="s">
        <v>2</v>
      </c>
      <c r="AJ31" t="s">
        <v>52</v>
      </c>
      <c r="AK31" s="3"/>
      <c r="AL31" s="15" t="s">
        <v>14</v>
      </c>
      <c r="AM31" s="15"/>
      <c r="AN31" s="15"/>
      <c r="AO31" s="15"/>
      <c r="AP31" s="1" t="s">
        <v>2</v>
      </c>
      <c r="AQ31" t="s">
        <v>52</v>
      </c>
    </row>
    <row r="32" spans="1:50" x14ac:dyDescent="0.2">
      <c r="B32" s="11">
        <v>100</v>
      </c>
      <c r="C32" s="4">
        <f>(C24-$G$24)/($G$28-$G$24)*100</f>
        <v>-1.2587318945700448</v>
      </c>
      <c r="D32" s="4">
        <f t="shared" ref="D32:F32" si="49">(D24-$G$24)/($G$28-$G$24)*100</f>
        <v>0.33030553261766959</v>
      </c>
      <c r="E32" s="4">
        <f t="shared" si="49"/>
        <v>0.57133929966299557</v>
      </c>
      <c r="F32" s="4">
        <f t="shared" si="49"/>
        <v>0.35708706228936976</v>
      </c>
      <c r="G32" s="5">
        <f>AVERAGE(C32:F32)</f>
        <v>-2.4563684419831588E-15</v>
      </c>
      <c r="H32" s="6">
        <f>STDEV(C32:F32)/SQRT(4)</f>
        <v>0.42302949982631144</v>
      </c>
      <c r="I32" s="4"/>
      <c r="J32" s="4">
        <f>(J24-$N$24)/($N$28-$N$24)*100</f>
        <v>-1.1815613649612118</v>
      </c>
      <c r="K32" s="4">
        <f t="shared" ref="K32:M32" si="50">(K24-$N$24)/($N$28-$N$24)*100</f>
        <v>-0.428231917851215</v>
      </c>
      <c r="L32" s="4">
        <f t="shared" si="50"/>
        <v>0.35200215236984989</v>
      </c>
      <c r="M32" s="4">
        <f t="shared" si="50"/>
        <v>1.257791130442582</v>
      </c>
      <c r="N32" s="5">
        <f>AVERAGE(J32:M32)</f>
        <v>1.27675647831893E-15</v>
      </c>
      <c r="O32" s="6">
        <f>STDEV(J32:M32)/SQRT(4)</f>
        <v>0.52324419711136205</v>
      </c>
      <c r="P32" s="4"/>
      <c r="Q32" s="4">
        <f>(Q24-$U$24)/($U$28-$U$24)*100</f>
        <v>-0.59932464163517085</v>
      </c>
      <c r="R32" s="4">
        <f t="shared" ref="R32:T32" si="51">(R24-$U$24)/($U$28-$U$24)*100</f>
        <v>0.16101259029004841</v>
      </c>
      <c r="S32" s="4">
        <f t="shared" si="51"/>
        <v>-0.18784802200505318</v>
      </c>
      <c r="T32" s="4">
        <f t="shared" si="51"/>
        <v>0.62616007335018053</v>
      </c>
      <c r="U32" s="5">
        <f>AVERAGE(Q32:T32)</f>
        <v>1.2490009027033011E-15</v>
      </c>
      <c r="V32" s="6">
        <f>STDEV(Q32:T32)/SQRT(4)</f>
        <v>0.26020479068292718</v>
      </c>
      <c r="W32" s="4"/>
      <c r="X32" s="4">
        <f>(X24-$AB$24)/($AB$28-$AB$24)*100</f>
        <v>-0.34198971824460145</v>
      </c>
      <c r="Y32" s="4">
        <f t="shared" ref="Y32:AA32" si="52">(Y24-$AB$24)/($AB$28-$AB$24)*100</f>
        <v>-0.43907067052048698</v>
      </c>
      <c r="Z32" s="4">
        <f t="shared" si="52"/>
        <v>0.54938993447035556</v>
      </c>
      <c r="AA32" s="4">
        <f t="shared" si="52"/>
        <v>0.23167045429472796</v>
      </c>
      <c r="AB32" s="5">
        <f>AVERAGE(X32:AA32)</f>
        <v>-1.2281842209915794E-15</v>
      </c>
      <c r="AC32" s="6">
        <f>STDEV(X32:AA32)/SQRT(4)</f>
        <v>0.23545001603079138</v>
      </c>
      <c r="AE32" s="4">
        <f>(AE24-$AI$24)/($AI$28-$AI$24)*100</f>
        <v>-2.5494144003629824</v>
      </c>
      <c r="AF32" s="4">
        <f t="shared" ref="AF32:AH32" si="53">(AF24-$AI$24)/($AI$28-$AI$24)*100</f>
        <v>2.5097127300570006</v>
      </c>
      <c r="AG32" s="4">
        <f t="shared" si="53"/>
        <v>0.42253920539943096</v>
      </c>
      <c r="AH32" s="4">
        <f t="shared" si="53"/>
        <v>-0.38283753509343627</v>
      </c>
      <c r="AI32" s="5">
        <f>AVERAGE(AE32:AH32)</f>
        <v>3.219646771412954E-15</v>
      </c>
      <c r="AJ32" s="6">
        <f>STDEV(AE32:AH32)/(SQRT(4))</f>
        <v>1.0457563343725722</v>
      </c>
      <c r="AK32" s="4"/>
      <c r="AL32" s="4">
        <f>(AL24-$AP$24)/($AP$28-$AP$24)*100</f>
        <v>0.27407772844378686</v>
      </c>
      <c r="AM32" s="4">
        <f t="shared" ref="AM32:AO32" si="54">(AM24-$AP$24)/($AP$28-$AP$24)*100</f>
        <v>0.361782601545798</v>
      </c>
      <c r="AN32" s="4">
        <f t="shared" si="54"/>
        <v>-0.26311461930603353</v>
      </c>
      <c r="AO32" s="4">
        <f t="shared" si="54"/>
        <v>-0.37274571068354828</v>
      </c>
      <c r="AP32" s="5">
        <f>AVERAGE(AL32:AO32)</f>
        <v>7.6327832942979512E-16</v>
      </c>
      <c r="AQ32" s="6">
        <f>STDEV(AL32:AO32)/SQRT(4)</f>
        <v>0.18578076679599495</v>
      </c>
    </row>
    <row r="33" spans="1:43" x14ac:dyDescent="0.2">
      <c r="B33" s="11">
        <v>50</v>
      </c>
      <c r="C33" s="4">
        <f t="shared" ref="C33:F36" si="55">(C25-$G$24)/($G$28-$G$24)*100</f>
        <v>5.6687571138438182</v>
      </c>
      <c r="D33" s="4">
        <f t="shared" si="55"/>
        <v>6.204387707277875</v>
      </c>
      <c r="E33" s="4">
        <f t="shared" si="55"/>
        <v>6.141897471377237</v>
      </c>
      <c r="F33" s="4">
        <f t="shared" si="55"/>
        <v>6.3918584149798008</v>
      </c>
      <c r="G33" s="5">
        <f t="shared" ref="G33:G36" si="56">AVERAGE(C33:F33)</f>
        <v>6.1017251768696825</v>
      </c>
      <c r="H33" s="6">
        <f t="shared" ref="H33:H36" si="57">STDEV(C33:F33)/SQRT(4)</f>
        <v>0.15378341042205163</v>
      </c>
      <c r="I33" s="4"/>
      <c r="J33" s="4">
        <f t="shared" ref="J33:M36" si="58">(J25-$N$24)/($N$28-$N$24)*100</f>
        <v>5.7060221514730269</v>
      </c>
      <c r="K33" s="4">
        <f t="shared" si="58"/>
        <v>6.2351464059907622</v>
      </c>
      <c r="L33" s="4">
        <f t="shared" si="58"/>
        <v>6.7732388682121876</v>
      </c>
      <c r="M33" s="4">
        <f t="shared" si="58"/>
        <v>8.0287879467288477</v>
      </c>
      <c r="N33" s="5">
        <f t="shared" ref="N33:N36" si="59">AVERAGE(J33:M33)</f>
        <v>6.6857988431012068</v>
      </c>
      <c r="O33" s="6">
        <f t="shared" ref="O33:O36" si="60">STDEV(J33:M33)/SQRT(4)</f>
        <v>0.49785502198476322</v>
      </c>
      <c r="P33" s="4"/>
      <c r="Q33" s="4">
        <f t="shared" ref="Q33:T36" si="61">(Q25-$U$24)/($U$28-$U$24)*100</f>
        <v>5.2686897600465157</v>
      </c>
      <c r="R33" s="4">
        <f t="shared" si="61"/>
        <v>8.9004181854775606</v>
      </c>
      <c r="S33" s="4">
        <f t="shared" si="61"/>
        <v>6.9056510946619838</v>
      </c>
      <c r="T33" s="4">
        <f t="shared" si="61"/>
        <v>6.7625287921819428</v>
      </c>
      <c r="U33" s="5">
        <f t="shared" ref="U33:U36" si="62">AVERAGE(Q33:T33)</f>
        <v>6.9593219580920005</v>
      </c>
      <c r="V33" s="6">
        <f t="shared" ref="V33:V36" si="63">STDEV(Q33:T33)/SQRT(4)</f>
        <v>0.74541375002795285</v>
      </c>
      <c r="W33" s="4"/>
      <c r="X33" s="4">
        <f t="shared" ref="X33:AA36" si="64">(X25-$AB$24)/($AB$28-$AB$24)*100</f>
        <v>5.9241444741080684</v>
      </c>
      <c r="Y33" s="4">
        <f t="shared" si="64"/>
        <v>5.2975310548728016</v>
      </c>
      <c r="Z33" s="4">
        <f t="shared" si="64"/>
        <v>6.0918297553118732</v>
      </c>
      <c r="AA33" s="4">
        <f t="shared" si="64"/>
        <v>5.8358890629481719</v>
      </c>
      <c r="AB33" s="5">
        <f t="shared" ref="AB33:AB36" si="65">AVERAGE(X33:AA33)</f>
        <v>5.7873485868102295</v>
      </c>
      <c r="AC33" s="6">
        <f t="shared" ref="AC33:AC36" si="66">STDEV(X33:AA33)/SQRT(4)</f>
        <v>0.17168267461868442</v>
      </c>
      <c r="AE33" s="4">
        <f t="shared" ref="AE33:AH36" si="67">(AE25-$AI$24)/($AI$28-$AI$24)*100</f>
        <v>32.251935456427418</v>
      </c>
      <c r="AF33" s="4">
        <f t="shared" si="67"/>
        <v>37.277032583727987</v>
      </c>
      <c r="AG33" s="4">
        <f t="shared" si="67"/>
        <v>32.002382100218362</v>
      </c>
      <c r="AH33" s="4">
        <f t="shared" si="67"/>
        <v>42.018546351700074</v>
      </c>
      <c r="AI33" s="5">
        <f t="shared" ref="AI33:AI36" si="68">AVERAGE(AE33:AH33)</f>
        <v>35.887474123018464</v>
      </c>
      <c r="AJ33" s="6">
        <f t="shared" ref="AJ33:AJ36" si="69">STDEV(AE33:AH33)/(SQRT(4))</f>
        <v>2.3775337503903455</v>
      </c>
      <c r="AK33" s="4"/>
      <c r="AL33" s="4">
        <f t="shared" ref="AL33:AO36" si="70">(AL25-$AP$24)/($AP$28-$AP$24)*100</f>
        <v>5.9968206983500503</v>
      </c>
      <c r="AM33" s="4">
        <f t="shared" si="70"/>
        <v>5.9968206983500503</v>
      </c>
      <c r="AN33" s="4">
        <f t="shared" si="70"/>
        <v>6.8848325385079177</v>
      </c>
      <c r="AO33" s="4">
        <f t="shared" si="70"/>
        <v>6.8957956476456719</v>
      </c>
      <c r="AP33" s="5">
        <f t="shared" ref="AP33:AP36" si="71">AVERAGE(AL33:AO33)</f>
        <v>6.4435673957134227</v>
      </c>
      <c r="AQ33" s="6">
        <f t="shared" ref="AQ33:AQ36" si="72">STDEV(AL33:AO33)/SQRT(4)</f>
        <v>0.25793903370455995</v>
      </c>
    </row>
    <row r="34" spans="1:43" x14ac:dyDescent="0.2">
      <c r="B34" s="11">
        <v>25</v>
      </c>
      <c r="C34" s="4">
        <f t="shared" si="55"/>
        <v>12.62302765192938</v>
      </c>
      <c r="D34" s="4">
        <f t="shared" si="55"/>
        <v>13.58716272011069</v>
      </c>
      <c r="E34" s="4">
        <f t="shared" si="55"/>
        <v>13.605017073225161</v>
      </c>
      <c r="F34" s="4">
        <f t="shared" si="55"/>
        <v>14.435244493047955</v>
      </c>
      <c r="G34" s="5">
        <f t="shared" si="56"/>
        <v>13.562612984578296</v>
      </c>
      <c r="H34" s="6">
        <f t="shared" si="57"/>
        <v>0.37043973229479676</v>
      </c>
      <c r="I34" s="4"/>
      <c r="J34" s="4">
        <f t="shared" si="58"/>
        <v>15.526209587014037</v>
      </c>
      <c r="K34" s="4">
        <f t="shared" si="58"/>
        <v>16.988027442715573</v>
      </c>
      <c r="L34" s="4">
        <f t="shared" si="58"/>
        <v>17.47231065871485</v>
      </c>
      <c r="M34" s="4">
        <f t="shared" si="58"/>
        <v>17.454374243307473</v>
      </c>
      <c r="N34" s="5">
        <f t="shared" si="59"/>
        <v>16.860230482937983</v>
      </c>
      <c r="O34" s="6">
        <f t="shared" si="60"/>
        <v>0.45858412198628301</v>
      </c>
      <c r="P34" s="4"/>
      <c r="Q34" s="4">
        <f t="shared" si="61"/>
        <v>11.360332759353266</v>
      </c>
      <c r="R34" s="4">
        <f t="shared" si="61"/>
        <v>10.555269807903034</v>
      </c>
      <c r="S34" s="4">
        <f t="shared" si="61"/>
        <v>12.469530603573586</v>
      </c>
      <c r="T34" s="4">
        <f t="shared" si="61"/>
        <v>13.25670326721381</v>
      </c>
      <c r="U34" s="5">
        <f t="shared" si="62"/>
        <v>11.910459109510924</v>
      </c>
      <c r="V34" s="6">
        <f t="shared" si="63"/>
        <v>0.59610620641745238</v>
      </c>
      <c r="W34" s="4"/>
      <c r="X34" s="4">
        <f t="shared" si="64"/>
        <v>11.598967411689433</v>
      </c>
      <c r="Y34" s="4">
        <f t="shared" si="64"/>
        <v>11.828431480705163</v>
      </c>
      <c r="Z34" s="4">
        <f t="shared" si="64"/>
        <v>12.913973037971891</v>
      </c>
      <c r="AA34" s="4">
        <f t="shared" si="64"/>
        <v>13.143437106987626</v>
      </c>
      <c r="AB34" s="5">
        <f t="shared" si="65"/>
        <v>12.371202259338528</v>
      </c>
      <c r="AC34" s="6">
        <f t="shared" si="66"/>
        <v>0.38534546795957259</v>
      </c>
      <c r="AE34" s="4">
        <f t="shared" si="67"/>
        <v>72.577489152936494</v>
      </c>
      <c r="AF34" s="4">
        <f t="shared" si="67"/>
        <v>74.335705980773042</v>
      </c>
      <c r="AG34" s="4">
        <f t="shared" si="67"/>
        <v>71.545245724980845</v>
      </c>
      <c r="AH34" s="4">
        <f t="shared" si="67"/>
        <v>74.415109321385017</v>
      </c>
      <c r="AI34" s="5">
        <f t="shared" si="68"/>
        <v>73.218387545018857</v>
      </c>
      <c r="AJ34" s="6">
        <f t="shared" si="69"/>
        <v>0.70063648419603852</v>
      </c>
      <c r="AK34" s="4"/>
      <c r="AL34" s="4">
        <f t="shared" si="70"/>
        <v>10.1189497341446</v>
      </c>
      <c r="AM34" s="4">
        <f t="shared" si="70"/>
        <v>10.601326536205665</v>
      </c>
      <c r="AN34" s="4">
        <f t="shared" si="70"/>
        <v>9.7023515869100478</v>
      </c>
      <c r="AO34" s="4">
        <f t="shared" si="70"/>
        <v>11.467412158088033</v>
      </c>
      <c r="AP34" s="5">
        <f t="shared" si="71"/>
        <v>10.472510003837087</v>
      </c>
      <c r="AQ34" s="6">
        <f t="shared" si="72"/>
        <v>0.37909682657306532</v>
      </c>
    </row>
    <row r="35" spans="1:43" x14ac:dyDescent="0.2">
      <c r="B35" s="11">
        <v>10</v>
      </c>
      <c r="C35" s="4">
        <f t="shared" si="55"/>
        <v>47.546142343830198</v>
      </c>
      <c r="D35" s="4">
        <f t="shared" si="55"/>
        <v>51.411609793112675</v>
      </c>
      <c r="E35" s="4">
        <f t="shared" si="55"/>
        <v>51.750842502287583</v>
      </c>
      <c r="F35" s="4">
        <f t="shared" si="55"/>
        <v>53.973709465038944</v>
      </c>
      <c r="G35" s="5">
        <f t="shared" si="56"/>
        <v>51.170576026067351</v>
      </c>
      <c r="H35" s="6">
        <f t="shared" si="57"/>
        <v>1.335068133526556</v>
      </c>
      <c r="I35" s="4"/>
      <c r="J35" s="4">
        <f t="shared" si="58"/>
        <v>59.353840634949108</v>
      </c>
      <c r="K35" s="4">
        <f t="shared" si="58"/>
        <v>62.196762477018972</v>
      </c>
      <c r="L35" s="4">
        <f t="shared" si="58"/>
        <v>61.909779830500881</v>
      </c>
      <c r="M35" s="4">
        <f t="shared" si="58"/>
        <v>61.398591991390518</v>
      </c>
      <c r="N35" s="5">
        <f t="shared" si="59"/>
        <v>61.214743733464871</v>
      </c>
      <c r="O35" s="6">
        <f t="shared" si="60"/>
        <v>0.64188501779800133</v>
      </c>
      <c r="P35" s="4"/>
      <c r="Q35" s="4">
        <f t="shared" si="61"/>
        <v>26.728089988147691</v>
      </c>
      <c r="R35" s="4">
        <f t="shared" si="61"/>
        <v>30.887581903973881</v>
      </c>
      <c r="S35" s="4">
        <f t="shared" si="61"/>
        <v>28.499228481338189</v>
      </c>
      <c r="T35" s="4">
        <f t="shared" si="61"/>
        <v>28.266654739808128</v>
      </c>
      <c r="U35" s="5">
        <f t="shared" si="62"/>
        <v>28.595388778316973</v>
      </c>
      <c r="V35" s="6">
        <f t="shared" si="63"/>
        <v>0.85917920947193527</v>
      </c>
      <c r="W35" s="4"/>
      <c r="X35" s="4">
        <f t="shared" si="64"/>
        <v>48.454427112062312</v>
      </c>
      <c r="Y35" s="4">
        <f t="shared" si="64"/>
        <v>51.702226242746519</v>
      </c>
      <c r="Z35" s="4">
        <f t="shared" si="64"/>
        <v>55.806102861681715</v>
      </c>
      <c r="AA35" s="4">
        <f t="shared" si="64"/>
        <v>50.643161308827757</v>
      </c>
      <c r="AB35" s="5">
        <f t="shared" si="65"/>
        <v>51.65147938132958</v>
      </c>
      <c r="AC35" s="6">
        <f t="shared" si="66"/>
        <v>1.5411391905340062</v>
      </c>
      <c r="AE35" s="4">
        <f t="shared" si="67"/>
        <v>84.533363582224979</v>
      </c>
      <c r="AF35" s="4">
        <f t="shared" si="67"/>
        <v>86.620537106882566</v>
      </c>
      <c r="AG35" s="4">
        <f t="shared" si="67"/>
        <v>83.739330176105256</v>
      </c>
      <c r="AH35" s="4">
        <f t="shared" si="67"/>
        <v>84.556050250971253</v>
      </c>
      <c r="AI35" s="5">
        <f t="shared" si="68"/>
        <v>84.862320279046017</v>
      </c>
      <c r="AJ35" s="6">
        <f t="shared" si="69"/>
        <v>0.61606594773279222</v>
      </c>
      <c r="AK35" s="4"/>
      <c r="AL35" s="4">
        <f t="shared" si="70"/>
        <v>18.165871841254177</v>
      </c>
      <c r="AM35" s="4">
        <f t="shared" si="70"/>
        <v>17.661568820917608</v>
      </c>
      <c r="AN35" s="4">
        <f t="shared" si="70"/>
        <v>16.181549087321162</v>
      </c>
      <c r="AO35" s="4">
        <f t="shared" si="70"/>
        <v>17.573863947815596</v>
      </c>
      <c r="AP35" s="5">
        <f t="shared" si="71"/>
        <v>17.395713424327134</v>
      </c>
      <c r="AQ35" s="6">
        <f t="shared" si="72"/>
        <v>0.42522109203489766</v>
      </c>
    </row>
    <row r="36" spans="1:43" x14ac:dyDescent="0.2">
      <c r="B36" s="11">
        <v>0</v>
      </c>
      <c r="C36" s="4">
        <f>(C28-$G$24)/($G$28-$G$24)*100</f>
        <v>100.61820697658848</v>
      </c>
      <c r="D36" s="4">
        <f t="shared" si="55"/>
        <v>100.85924074363379</v>
      </c>
      <c r="E36" s="4">
        <f t="shared" si="55"/>
        <v>99.323766375789489</v>
      </c>
      <c r="F36" s="4">
        <f t="shared" si="55"/>
        <v>99.198785903988224</v>
      </c>
      <c r="G36" s="5">
        <f t="shared" si="56"/>
        <v>100</v>
      </c>
      <c r="H36" s="6">
        <f t="shared" si="57"/>
        <v>0.43008821416695742</v>
      </c>
      <c r="I36" s="4"/>
      <c r="J36" s="4">
        <f t="shared" si="58"/>
        <v>101.31608448051657</v>
      </c>
      <c r="K36" s="4">
        <f t="shared" si="58"/>
        <v>100.6345006950361</v>
      </c>
      <c r="L36" s="4">
        <f t="shared" si="58"/>
        <v>99.737679924667049</v>
      </c>
      <c r="M36" s="4">
        <f t="shared" si="58"/>
        <v>98.311734899780262</v>
      </c>
      <c r="N36" s="5">
        <f t="shared" si="59"/>
        <v>100</v>
      </c>
      <c r="O36" s="6">
        <f t="shared" si="60"/>
        <v>0.64895559442335837</v>
      </c>
      <c r="P36" s="4"/>
      <c r="Q36" s="4">
        <f t="shared" si="61"/>
        <v>101.31269986805913</v>
      </c>
      <c r="R36" s="4">
        <f t="shared" si="61"/>
        <v>99.362658496768589</v>
      </c>
      <c r="S36" s="4">
        <f t="shared" si="61"/>
        <v>100.1140505847888</v>
      </c>
      <c r="T36" s="4">
        <f t="shared" si="61"/>
        <v>99.210591050383528</v>
      </c>
      <c r="U36" s="5">
        <f t="shared" si="62"/>
        <v>100.00000000000001</v>
      </c>
      <c r="V36" s="6">
        <f t="shared" si="63"/>
        <v>0.48006589486661222</v>
      </c>
      <c r="W36" s="4"/>
      <c r="X36" s="4">
        <f t="shared" si="64"/>
        <v>100.26917900403771</v>
      </c>
      <c r="Y36" s="4">
        <f t="shared" si="64"/>
        <v>99.995587229442023</v>
      </c>
      <c r="Z36" s="4">
        <f t="shared" si="64"/>
        <v>100.24270238068974</v>
      </c>
      <c r="AA36" s="4">
        <f t="shared" si="64"/>
        <v>99.492531385830603</v>
      </c>
      <c r="AB36" s="5">
        <f t="shared" si="65"/>
        <v>100.00000000000003</v>
      </c>
      <c r="AC36" s="6">
        <f t="shared" si="66"/>
        <v>0.18002445406069253</v>
      </c>
      <c r="AE36" s="4">
        <f t="shared" si="67"/>
        <v>100.66358506082862</v>
      </c>
      <c r="AF36" s="4">
        <f t="shared" si="67"/>
        <v>99.597311629753548</v>
      </c>
      <c r="AG36" s="4">
        <f t="shared" si="67"/>
        <v>99.982984998440287</v>
      </c>
      <c r="AH36" s="4">
        <f t="shared" si="67"/>
        <v>99.756118310977499</v>
      </c>
      <c r="AI36" s="5">
        <f t="shared" si="68"/>
        <v>100</v>
      </c>
      <c r="AJ36" s="6">
        <f t="shared" si="69"/>
        <v>0.23492389636596786</v>
      </c>
      <c r="AK36" s="4"/>
      <c r="AL36" s="4">
        <f t="shared" si="70"/>
        <v>98.788576440278447</v>
      </c>
      <c r="AM36" s="4">
        <f t="shared" si="70"/>
        <v>98.89820753165597</v>
      </c>
      <c r="AN36" s="4">
        <f t="shared" si="70"/>
        <v>100.6961574302472</v>
      </c>
      <c r="AO36" s="4">
        <f t="shared" si="70"/>
        <v>101.61705859781831</v>
      </c>
      <c r="AP36" s="5">
        <f t="shared" si="71"/>
        <v>99.999999999999972</v>
      </c>
      <c r="AQ36" s="6">
        <f t="shared" si="72"/>
        <v>0.69408256958463888</v>
      </c>
    </row>
    <row r="37" spans="1:43" x14ac:dyDescent="0.2">
      <c r="B37" s="11"/>
      <c r="C37" s="4"/>
      <c r="D37" s="4"/>
      <c r="E37" s="4"/>
      <c r="F37" s="4"/>
      <c r="G37" s="5"/>
      <c r="H37" s="6"/>
      <c r="I37" s="4"/>
      <c r="J37" s="4"/>
      <c r="K37" s="4"/>
      <c r="L37" s="4"/>
      <c r="M37" s="4"/>
      <c r="N37" s="5"/>
      <c r="O37" s="6"/>
      <c r="P37" s="4"/>
      <c r="Q37" s="4"/>
      <c r="R37" s="4"/>
      <c r="S37" s="4"/>
      <c r="T37" s="4"/>
      <c r="U37" s="5"/>
      <c r="V37" s="6"/>
      <c r="W37" s="4"/>
      <c r="X37" s="4"/>
      <c r="Y37" s="4"/>
      <c r="Z37" s="4"/>
      <c r="AA37" s="4"/>
      <c r="AB37" s="5"/>
      <c r="AC37" s="6"/>
      <c r="AE37" s="4"/>
      <c r="AF37" s="4"/>
      <c r="AG37" s="4"/>
      <c r="AH37" s="4"/>
      <c r="AI37" s="5"/>
      <c r="AJ37" s="6"/>
      <c r="AK37" s="4"/>
      <c r="AL37" s="4"/>
      <c r="AM37" s="4"/>
      <c r="AN37" s="4"/>
      <c r="AO37" s="4"/>
      <c r="AP37" s="5"/>
      <c r="AQ37" s="6"/>
    </row>
    <row r="38" spans="1:43" x14ac:dyDescent="0.2">
      <c r="B38" s="10" t="s">
        <v>28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43" x14ac:dyDescent="0.2">
      <c r="C39" s="15" t="s">
        <v>12</v>
      </c>
      <c r="D39" s="15"/>
      <c r="E39" s="15"/>
      <c r="F39" s="15"/>
      <c r="G39" s="1" t="s">
        <v>2</v>
      </c>
      <c r="H39" t="s">
        <v>52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43" s="1" customFormat="1" x14ac:dyDescent="0.2">
      <c r="A40" s="9"/>
      <c r="B40" s="11">
        <v>100</v>
      </c>
      <c r="C40" s="4">
        <v>0.15570000000000001</v>
      </c>
      <c r="D40" s="4">
        <v>0.15890000000000001</v>
      </c>
      <c r="E40" s="4">
        <v>0.1789</v>
      </c>
      <c r="F40" s="4">
        <v>0.1956</v>
      </c>
      <c r="G40" s="5">
        <f>AVERAGE(C40:F40)</f>
        <v>0.17227500000000001</v>
      </c>
      <c r="H40" s="6">
        <f>STDEV(C40:F40)/SQRT(4)</f>
        <v>9.316506408878095E-3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43" x14ac:dyDescent="0.2">
      <c r="B41" s="11">
        <v>50</v>
      </c>
      <c r="C41" s="4">
        <v>0.21579999999999999</v>
      </c>
      <c r="D41" s="4">
        <v>0.27579999999999999</v>
      </c>
      <c r="E41" s="4">
        <v>0.26600000000000001</v>
      </c>
      <c r="F41" s="4">
        <v>0.29360000000000003</v>
      </c>
      <c r="G41" s="5">
        <f>AVERAGE(C41:F41)</f>
        <v>0.26280000000000003</v>
      </c>
      <c r="H41" s="6">
        <f>STDEV(C41:F41)/SQRT(4)</f>
        <v>1.6675530976053874E-2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43" x14ac:dyDescent="0.2">
      <c r="B42" s="11">
        <v>25</v>
      </c>
      <c r="C42" s="4">
        <v>0.65380000000000005</v>
      </c>
      <c r="D42" s="4">
        <v>0.67769999999999997</v>
      </c>
      <c r="E42" s="4">
        <v>0.70660000000000001</v>
      </c>
      <c r="F42" s="4">
        <v>0.71599999999999997</v>
      </c>
      <c r="G42" s="5">
        <f>AVERAGE(C42:F42)</f>
        <v>0.68852500000000005</v>
      </c>
      <c r="H42" s="6">
        <f>STDEV(C42:F42)/SQRT(4)</f>
        <v>1.4155645222548717E-2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43" x14ac:dyDescent="0.2">
      <c r="B43" s="11">
        <v>10</v>
      </c>
      <c r="C43" s="4">
        <v>0.92179999999999995</v>
      </c>
      <c r="D43" s="4">
        <v>0.92179999999999995</v>
      </c>
      <c r="E43" s="4">
        <v>0.94410000000000005</v>
      </c>
      <c r="F43" s="4">
        <v>0.92169999999999996</v>
      </c>
      <c r="G43" s="5">
        <f>AVERAGE(C43:F43)</f>
        <v>0.92735000000000001</v>
      </c>
      <c r="H43" s="6">
        <f>STDEV(C43:F43)/SQRT(4)</f>
        <v>5.5833830843554817E-3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43" x14ac:dyDescent="0.2">
      <c r="B44" s="11">
        <v>0</v>
      </c>
      <c r="C44" s="4">
        <v>1.1160000000000001</v>
      </c>
      <c r="D44" s="4">
        <v>1.1149</v>
      </c>
      <c r="E44" s="4">
        <v>1.1046</v>
      </c>
      <c r="F44" s="4">
        <v>1.0969</v>
      </c>
      <c r="G44" s="5">
        <f>AVERAGE(C44:F44)</f>
        <v>1.1081000000000001</v>
      </c>
      <c r="H44" s="6">
        <f>STDEV(C44:F44)/SQRT(4)</f>
        <v>4.5308203819323361E-3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43" x14ac:dyDescent="0.2">
      <c r="B45" s="11"/>
      <c r="C45" s="4"/>
      <c r="D45" s="4"/>
      <c r="E45" s="4"/>
      <c r="F45" s="4"/>
      <c r="G45" s="5"/>
      <c r="H45" s="6"/>
    </row>
    <row r="46" spans="1:43" x14ac:dyDescent="0.2">
      <c r="B46" t="s">
        <v>15</v>
      </c>
    </row>
    <row r="47" spans="1:43" x14ac:dyDescent="0.2">
      <c r="C47" s="15" t="s">
        <v>12</v>
      </c>
      <c r="D47" s="15"/>
      <c r="E47" s="15"/>
      <c r="F47" s="15"/>
      <c r="G47" s="1" t="s">
        <v>2</v>
      </c>
      <c r="H47" t="s">
        <v>52</v>
      </c>
    </row>
    <row r="48" spans="1:43" x14ac:dyDescent="0.2">
      <c r="B48" s="11">
        <v>100</v>
      </c>
      <c r="C48" s="4">
        <f t="shared" ref="C48:F52" si="73">(C40-$G$40)/($G$44-$G$40)*100</f>
        <v>-1.7711644805385629</v>
      </c>
      <c r="D48" s="4">
        <f t="shared" si="73"/>
        <v>-1.4292202067694275</v>
      </c>
      <c r="E48" s="4">
        <f t="shared" si="73"/>
        <v>0.70793150428765961</v>
      </c>
      <c r="F48" s="4">
        <f t="shared" si="73"/>
        <v>2.4924531830203276</v>
      </c>
      <c r="G48" s="5">
        <f>AVERAGE(C48:F48)</f>
        <v>-8.8817841970012523E-16</v>
      </c>
      <c r="H48" s="6">
        <f>STDEV(C48:F48)/SQRT(4)</f>
        <v>0.99553938064040748</v>
      </c>
    </row>
    <row r="49" spans="2:8" x14ac:dyDescent="0.2">
      <c r="B49" s="11">
        <v>50</v>
      </c>
      <c r="C49" s="4">
        <f t="shared" si="73"/>
        <v>4.6509764111879859</v>
      </c>
      <c r="D49" s="4">
        <f t="shared" si="73"/>
        <v>11.062431544359251</v>
      </c>
      <c r="E49" s="4">
        <f t="shared" si="73"/>
        <v>10.015227205941281</v>
      </c>
      <c r="F49" s="4">
        <f t="shared" si="73"/>
        <v>12.964496567200065</v>
      </c>
      <c r="G49" s="5">
        <f>AVERAGE(C49:F49)</f>
        <v>9.6732829321721461</v>
      </c>
      <c r="H49" s="6">
        <f>STDEV(C49:F49)/SQRT(4)</f>
        <v>1.781906977912955</v>
      </c>
    </row>
    <row r="50" spans="2:8" x14ac:dyDescent="0.2">
      <c r="B50" s="11">
        <v>25</v>
      </c>
      <c r="C50" s="4">
        <f t="shared" si="73"/>
        <v>51.454598883338235</v>
      </c>
      <c r="D50" s="4">
        <f t="shared" si="73"/>
        <v>54.00849517805144</v>
      </c>
      <c r="E50" s="4">
        <f t="shared" si="73"/>
        <v>57.096679400528927</v>
      </c>
      <c r="F50" s="4">
        <f t="shared" si="73"/>
        <v>58.101140704725772</v>
      </c>
      <c r="G50" s="5">
        <f>AVERAGE(C50:F50)</f>
        <v>55.165228541661094</v>
      </c>
      <c r="H50" s="6">
        <f>STDEV(C50:F50)/SQRT(4)</f>
        <v>1.5126380704243534</v>
      </c>
    </row>
    <row r="51" spans="2:8" x14ac:dyDescent="0.2">
      <c r="B51" s="11">
        <v>10</v>
      </c>
      <c r="C51" s="4">
        <f t="shared" si="73"/>
        <v>80.092431811503204</v>
      </c>
      <c r="D51" s="4">
        <f t="shared" si="73"/>
        <v>80.092431811503204</v>
      </c>
      <c r="E51" s="4">
        <f t="shared" si="73"/>
        <v>82.475355969331872</v>
      </c>
      <c r="F51" s="4">
        <f t="shared" si="73"/>
        <v>80.081746052947921</v>
      </c>
      <c r="G51" s="5">
        <f>AVERAGE(C51:F51)</f>
        <v>80.68549141132155</v>
      </c>
      <c r="H51" s="6">
        <f>STDEV(C51:F51)/SQRT(4)</f>
        <v>0.59662683561087704</v>
      </c>
    </row>
    <row r="52" spans="2:8" x14ac:dyDescent="0.2">
      <c r="B52" s="11">
        <v>0</v>
      </c>
      <c r="C52" s="4">
        <f t="shared" si="73"/>
        <v>100.84417492586755</v>
      </c>
      <c r="D52" s="4">
        <f t="shared" si="73"/>
        <v>100.72663158175941</v>
      </c>
      <c r="E52" s="4">
        <f t="shared" si="73"/>
        <v>99.625998450565007</v>
      </c>
      <c r="F52" s="4">
        <f t="shared" si="73"/>
        <v>98.803195041808024</v>
      </c>
      <c r="G52" s="5">
        <f>AVERAGE(C52:F52)</f>
        <v>100</v>
      </c>
      <c r="H52" s="6">
        <f>STDEV(C52:F52)/SQRT(4)</f>
        <v>0.48415252658695024</v>
      </c>
    </row>
  </sheetData>
  <mergeCells count="26">
    <mergeCell ref="AE15:AH15"/>
    <mergeCell ref="AL15:AO15"/>
    <mergeCell ref="C47:F47"/>
    <mergeCell ref="C7:F7"/>
    <mergeCell ref="J7:M7"/>
    <mergeCell ref="Q7:T7"/>
    <mergeCell ref="X7:AA7"/>
    <mergeCell ref="AE7:AH7"/>
    <mergeCell ref="AL7:AO7"/>
    <mergeCell ref="C39:F39"/>
    <mergeCell ref="C15:F15"/>
    <mergeCell ref="J15:M15"/>
    <mergeCell ref="Q15:T15"/>
    <mergeCell ref="X15:AA15"/>
    <mergeCell ref="AL31:AO31"/>
    <mergeCell ref="C23:F23"/>
    <mergeCell ref="J23:M23"/>
    <mergeCell ref="Q23:T23"/>
    <mergeCell ref="X23:AA23"/>
    <mergeCell ref="AE23:AH23"/>
    <mergeCell ref="AL23:AO23"/>
    <mergeCell ref="C31:F31"/>
    <mergeCell ref="J31:M31"/>
    <mergeCell ref="Q31:T31"/>
    <mergeCell ref="X31:AA31"/>
    <mergeCell ref="AE31:AH3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AE08-F663-744E-91CD-D484C3BA7B1C}">
  <dimension ref="A1:AI44"/>
  <sheetViews>
    <sheetView workbookViewId="0">
      <selection activeCell="L11" sqref="L11"/>
    </sheetView>
  </sheetViews>
  <sheetFormatPr baseColWidth="10" defaultRowHeight="16" x14ac:dyDescent="0.2"/>
  <cols>
    <col min="3" max="13" width="11.1640625" bestFit="1" customWidth="1"/>
    <col min="14" max="14" width="10.83203125" bestFit="1" customWidth="1"/>
    <col min="15" max="19" width="11.1640625" bestFit="1" customWidth="1"/>
    <col min="20" max="20" width="10.83203125" bestFit="1" customWidth="1"/>
  </cols>
  <sheetData>
    <row r="1" spans="1:35" x14ac:dyDescent="0.2">
      <c r="A1" s="1" t="s">
        <v>45</v>
      </c>
      <c r="C1" s="1"/>
    </row>
    <row r="2" spans="1:35" x14ac:dyDescent="0.2">
      <c r="A2" s="1"/>
      <c r="C2" s="1"/>
    </row>
    <row r="3" spans="1:35" x14ac:dyDescent="0.2">
      <c r="A3" s="2" t="s">
        <v>0</v>
      </c>
    </row>
    <row r="4" spans="1:35" x14ac:dyDescent="0.2">
      <c r="A4" s="1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35" x14ac:dyDescent="0.2">
      <c r="B5" s="10" t="s">
        <v>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35" x14ac:dyDescent="0.2">
      <c r="B6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5" ht="18" x14ac:dyDescent="0.25">
      <c r="B7" s="12"/>
      <c r="C7" s="15" t="s">
        <v>32</v>
      </c>
      <c r="D7" s="15"/>
      <c r="E7" s="15"/>
      <c r="F7" s="1" t="s">
        <v>2</v>
      </c>
      <c r="G7" t="s">
        <v>52</v>
      </c>
      <c r="H7" s="3"/>
      <c r="I7" s="15" t="s">
        <v>12</v>
      </c>
      <c r="J7" s="15"/>
      <c r="K7" s="1" t="s">
        <v>2</v>
      </c>
      <c r="L7" t="s">
        <v>52</v>
      </c>
      <c r="M7" s="3"/>
      <c r="N7" s="15" t="s">
        <v>10</v>
      </c>
      <c r="O7" s="15"/>
      <c r="P7" s="1" t="s">
        <v>2</v>
      </c>
      <c r="Q7" t="s">
        <v>52</v>
      </c>
      <c r="R7" s="4"/>
      <c r="S7" s="15" t="s">
        <v>11</v>
      </c>
      <c r="T7" s="15"/>
      <c r="U7" s="1" t="s">
        <v>2</v>
      </c>
      <c r="V7" t="s">
        <v>52</v>
      </c>
      <c r="W7" s="4"/>
      <c r="X7" s="15" t="s">
        <v>13</v>
      </c>
      <c r="Y7" s="15"/>
      <c r="Z7" s="9" t="s">
        <v>33</v>
      </c>
      <c r="AA7" t="s">
        <v>52</v>
      </c>
      <c r="AB7" s="4"/>
      <c r="AC7" s="15" t="s">
        <v>6</v>
      </c>
      <c r="AD7" s="15"/>
      <c r="AE7" s="15"/>
      <c r="AF7" s="9" t="s">
        <v>33</v>
      </c>
      <c r="AG7" t="s">
        <v>52</v>
      </c>
      <c r="AH7" s="3"/>
      <c r="AI7" s="3"/>
    </row>
    <row r="8" spans="1:35" x14ac:dyDescent="0.2">
      <c r="B8" s="11">
        <v>400</v>
      </c>
      <c r="C8" s="4">
        <v>1.1978</v>
      </c>
      <c r="D8" s="4">
        <v>1.1926000000000001</v>
      </c>
      <c r="E8" s="4">
        <v>1.1027</v>
      </c>
      <c r="F8" s="5">
        <f>AVERAGE(C8:E8)</f>
        <v>1.1643666666666668</v>
      </c>
      <c r="G8" s="6">
        <f>STDEV(C8:E8)/SQRT(3)</f>
        <v>3.0869852247423835E-2</v>
      </c>
      <c r="H8" s="4"/>
      <c r="I8" s="4">
        <v>0.11409999999999999</v>
      </c>
      <c r="J8" s="4">
        <v>0.1176</v>
      </c>
      <c r="K8" s="5">
        <f>AVERAGE(I8:J8)</f>
        <v>0.11584999999999999</v>
      </c>
      <c r="L8" s="6">
        <f>STDEV(I8:J8)/SQRT(2)</f>
        <v>1.7500000000000013E-3</v>
      </c>
      <c r="N8" s="4">
        <v>0.1177</v>
      </c>
      <c r="O8" s="4">
        <v>0.1206</v>
      </c>
      <c r="P8" s="5">
        <f>AVERAGE(N8:O8)</f>
        <v>0.11915000000000001</v>
      </c>
      <c r="Q8" s="6">
        <f>STDEV(N8:O8)/SQRT(2)</f>
        <v>1.4499999999999997E-3</v>
      </c>
      <c r="S8" s="4">
        <v>0.1225</v>
      </c>
      <c r="T8" s="4">
        <v>0.12470000000000001</v>
      </c>
      <c r="U8" s="5">
        <f>AVERAGE(S8:T8)</f>
        <v>0.1236</v>
      </c>
      <c r="V8" s="6">
        <f>STDEV(S8:T8)/SQRT(2)</f>
        <v>1.1000000000000038E-3</v>
      </c>
      <c r="X8" s="4">
        <v>0.51559999999999995</v>
      </c>
      <c r="Y8" s="4">
        <v>0.57669999999999999</v>
      </c>
      <c r="Z8" s="5">
        <f>AVERAGE(X8:Y8)</f>
        <v>0.54614999999999991</v>
      </c>
      <c r="AA8" s="6">
        <f>STDEV(X8:Y8)/SQRT(2)</f>
        <v>3.0550000000000015E-2</v>
      </c>
      <c r="AC8" s="4">
        <v>0.15079999999999999</v>
      </c>
      <c r="AD8" s="4">
        <v>0.14369999999999999</v>
      </c>
      <c r="AE8" s="4">
        <v>0.14199999999999999</v>
      </c>
      <c r="AF8" s="5">
        <f>AVERAGE(AC8:AE8)</f>
        <v>0.14549999999999999</v>
      </c>
      <c r="AG8" s="6">
        <f>STDEV(AC8:AE8)/SQRT(3)</f>
        <v>2.6950572040929546E-3</v>
      </c>
      <c r="AH8" s="4"/>
      <c r="AI8" s="4"/>
    </row>
    <row r="9" spans="1:35" x14ac:dyDescent="0.2">
      <c r="B9" s="11">
        <v>300</v>
      </c>
      <c r="C9" s="4">
        <v>1.3011999999999999</v>
      </c>
      <c r="D9" s="4">
        <v>1.3098000000000001</v>
      </c>
      <c r="E9" s="4">
        <v>1.2954000000000001</v>
      </c>
      <c r="F9" s="5">
        <f t="shared" ref="F9:F12" si="0">AVERAGE(C9:E9)</f>
        <v>1.3021333333333331</v>
      </c>
      <c r="G9" s="6">
        <f t="shared" ref="G9:G12" si="1">STDEV(C9:E9)/SQRT(3)</f>
        <v>4.1830345178802616E-3</v>
      </c>
      <c r="H9" s="4"/>
      <c r="I9" s="4">
        <v>0.2021</v>
      </c>
      <c r="J9" s="4">
        <v>0.24099999999999999</v>
      </c>
      <c r="K9" s="5">
        <f>AVERAGE(I9:J9)</f>
        <v>0.22155</v>
      </c>
      <c r="L9" s="6">
        <f t="shared" ref="L9:L12" si="2">STDEV(I9:J9)/SQRT(2)</f>
        <v>1.9449999999999995E-2</v>
      </c>
      <c r="N9" s="4">
        <v>0.16589999999999999</v>
      </c>
      <c r="O9" s="4">
        <v>0.20069999999999999</v>
      </c>
      <c r="P9" s="5">
        <f>AVERAGE(N9:O9)</f>
        <v>0.18329999999999999</v>
      </c>
      <c r="Q9" s="6">
        <f t="shared" ref="Q9:Q12" si="3">STDEV(N9:O9)/SQRT(2)</f>
        <v>1.7399999999999999E-2</v>
      </c>
      <c r="S9" s="4">
        <v>0.19139999999999999</v>
      </c>
      <c r="T9" s="4">
        <v>0.18579999999999999</v>
      </c>
      <c r="U9" s="5">
        <f>AVERAGE(S9:T9)</f>
        <v>0.18859999999999999</v>
      </c>
      <c r="V9" s="6">
        <f t="shared" ref="V9:V12" si="4">STDEV(S9:T9)/SQRT(2)</f>
        <v>2.7999999999999969E-3</v>
      </c>
      <c r="X9" s="4">
        <v>0.90010000000000001</v>
      </c>
      <c r="Y9" s="4">
        <v>0.92830000000000001</v>
      </c>
      <c r="Z9" s="5">
        <f>AVERAGE(X9:Y9)</f>
        <v>0.91420000000000001</v>
      </c>
      <c r="AA9" s="6">
        <f t="shared" ref="AA9:AA12" si="5">STDEV(X9:Y9)/SQRT(2)</f>
        <v>1.4100000000000001E-2</v>
      </c>
      <c r="AC9" s="4">
        <v>0.4572</v>
      </c>
      <c r="AD9" s="4">
        <v>0.4456</v>
      </c>
      <c r="AE9" s="4">
        <v>0.35370000000000001</v>
      </c>
      <c r="AF9" s="5">
        <f t="shared" ref="AF9:AF12" si="6">AVERAGE(AC9:AE9)</f>
        <v>0.41883333333333334</v>
      </c>
      <c r="AG9" s="6">
        <f t="shared" ref="AG9:AG12" si="7">STDEV(AC9:AE9)/SQRT(3)</f>
        <v>3.2738373678469768E-2</v>
      </c>
      <c r="AH9" s="4"/>
      <c r="AI9" s="4"/>
    </row>
    <row r="10" spans="1:35" x14ac:dyDescent="0.2">
      <c r="B10" s="11">
        <v>200</v>
      </c>
      <c r="C10" s="4">
        <v>1.38</v>
      </c>
      <c r="D10" s="4">
        <v>1.3842000000000001</v>
      </c>
      <c r="E10" s="4">
        <v>1.3791</v>
      </c>
      <c r="F10" s="5">
        <f t="shared" si="0"/>
        <v>1.3811</v>
      </c>
      <c r="G10" s="6">
        <f t="shared" si="1"/>
        <v>1.5716233645502169E-3</v>
      </c>
      <c r="H10" s="4"/>
      <c r="I10" s="4">
        <v>0.97160000000000002</v>
      </c>
      <c r="J10" s="4">
        <v>1.0177</v>
      </c>
      <c r="K10" s="5">
        <f>AVERAGE(I10:J10)</f>
        <v>0.99465000000000003</v>
      </c>
      <c r="L10" s="6">
        <f t="shared" si="2"/>
        <v>2.3050000000000015E-2</v>
      </c>
      <c r="N10" s="4">
        <v>1.0039</v>
      </c>
      <c r="O10" s="4">
        <v>1.0026999999999999</v>
      </c>
      <c r="P10" s="5">
        <f>AVERAGE(N10:O10)</f>
        <v>1.0032999999999999</v>
      </c>
      <c r="Q10" s="6">
        <f t="shared" si="3"/>
        <v>6.0000000000004494E-4</v>
      </c>
      <c r="S10" s="4">
        <v>0.99509999999999998</v>
      </c>
      <c r="T10" s="4">
        <v>1.0094000000000001</v>
      </c>
      <c r="U10" s="5">
        <f>AVERAGE(S10:T10)</f>
        <v>1.0022500000000001</v>
      </c>
      <c r="V10" s="6">
        <f t="shared" si="4"/>
        <v>7.1500000000000452E-3</v>
      </c>
      <c r="X10" s="4">
        <v>1.0077</v>
      </c>
      <c r="Y10" s="4">
        <v>1.0383</v>
      </c>
      <c r="Z10" s="5">
        <f>AVERAGE(X10:Y10)</f>
        <v>1.0230000000000001</v>
      </c>
      <c r="AA10" s="6">
        <f t="shared" si="5"/>
        <v>1.529999999999998E-2</v>
      </c>
      <c r="AC10" s="4">
        <v>1.3394999999999999</v>
      </c>
      <c r="AD10" s="4">
        <v>1.3411</v>
      </c>
      <c r="AE10" s="4">
        <v>1.3252999999999999</v>
      </c>
      <c r="AF10" s="5">
        <f t="shared" si="6"/>
        <v>1.3353000000000002</v>
      </c>
      <c r="AG10" s="6">
        <f t="shared" si="7"/>
        <v>5.0212880153734851E-3</v>
      </c>
      <c r="AH10" s="4"/>
      <c r="AI10" s="4"/>
    </row>
    <row r="11" spans="1:35" x14ac:dyDescent="0.2">
      <c r="B11" s="11">
        <v>100</v>
      </c>
      <c r="C11" s="4">
        <v>1.4295</v>
      </c>
      <c r="D11" s="4">
        <v>1.4319</v>
      </c>
      <c r="E11" s="4">
        <v>1.4307000000000001</v>
      </c>
      <c r="F11" s="5">
        <f t="shared" si="0"/>
        <v>1.4306999999999999</v>
      </c>
      <c r="G11" s="6">
        <f t="shared" si="1"/>
        <v>6.9282032302753877E-4</v>
      </c>
      <c r="H11" s="4"/>
      <c r="I11" s="4">
        <v>1.0339</v>
      </c>
      <c r="J11" s="4">
        <v>1.0702</v>
      </c>
      <c r="K11" s="5">
        <f>AVERAGE(I11:J11)</f>
        <v>1.0520499999999999</v>
      </c>
      <c r="L11" s="6">
        <f t="shared" si="2"/>
        <v>1.8149999999999999E-2</v>
      </c>
      <c r="N11" s="4">
        <v>1.0775999999999999</v>
      </c>
      <c r="O11" s="4">
        <v>1.0749</v>
      </c>
      <c r="P11" s="5">
        <f>AVERAGE(N11:O11)</f>
        <v>1.0762499999999999</v>
      </c>
      <c r="Q11" s="6">
        <f t="shared" si="3"/>
        <v>1.3499999999999621E-3</v>
      </c>
      <c r="S11" s="4">
        <v>1.069</v>
      </c>
      <c r="T11" s="4">
        <v>1.0740000000000001</v>
      </c>
      <c r="U11" s="5">
        <f>AVERAGE(S11:T11)</f>
        <v>1.0714999999999999</v>
      </c>
      <c r="V11" s="6">
        <f t="shared" si="4"/>
        <v>2.5000000000000577E-3</v>
      </c>
      <c r="X11" s="4">
        <v>1.0403</v>
      </c>
      <c r="Y11" s="4">
        <v>1.0793999999999999</v>
      </c>
      <c r="Z11" s="5">
        <f>AVERAGE(X11:Y11)</f>
        <v>1.05985</v>
      </c>
      <c r="AA11" s="6">
        <f t="shared" si="5"/>
        <v>1.9549999999999956E-2</v>
      </c>
      <c r="AC11" s="4">
        <v>1.4034</v>
      </c>
      <c r="AD11" s="4">
        <v>1.4231</v>
      </c>
      <c r="AE11" s="4">
        <v>1.4123000000000001</v>
      </c>
      <c r="AF11" s="5">
        <f t="shared" si="6"/>
        <v>1.4129333333333334</v>
      </c>
      <c r="AG11" s="6">
        <f t="shared" si="7"/>
        <v>5.6957098864945065E-3</v>
      </c>
      <c r="AH11" s="4"/>
      <c r="AI11" s="4"/>
    </row>
    <row r="12" spans="1:35" x14ac:dyDescent="0.2">
      <c r="B12" s="11">
        <v>0</v>
      </c>
      <c r="C12" s="4">
        <v>1.4358</v>
      </c>
      <c r="D12" s="4">
        <v>1.4411</v>
      </c>
      <c r="E12" s="4">
        <v>1.4327000000000001</v>
      </c>
      <c r="F12" s="5">
        <f t="shared" si="0"/>
        <v>1.4365333333333332</v>
      </c>
      <c r="G12" s="6">
        <f t="shared" si="1"/>
        <v>2.4524364302555158E-3</v>
      </c>
      <c r="H12" s="4"/>
      <c r="I12" s="4">
        <v>1.0345</v>
      </c>
      <c r="J12" s="4">
        <v>1.0730999999999999</v>
      </c>
      <c r="K12" s="5">
        <f>AVERAGE(I12:J12)</f>
        <v>1.0537999999999998</v>
      </c>
      <c r="L12" s="6">
        <f t="shared" si="2"/>
        <v>1.929999999999998E-2</v>
      </c>
      <c r="N12" s="4">
        <v>1.0618000000000001</v>
      </c>
      <c r="O12" s="4">
        <v>1.0670999999999999</v>
      </c>
      <c r="P12" s="5">
        <f>AVERAGE(N12:O12)</f>
        <v>1.0644499999999999</v>
      </c>
      <c r="Q12" s="6">
        <f t="shared" si="3"/>
        <v>2.6499999999999302E-3</v>
      </c>
      <c r="S12" s="4">
        <v>1.0745</v>
      </c>
      <c r="T12" s="4">
        <v>1.0582</v>
      </c>
      <c r="U12" s="5">
        <f>AVERAGE(S12:T12)</f>
        <v>1.0663499999999999</v>
      </c>
      <c r="V12" s="6">
        <f t="shared" si="4"/>
        <v>8.1499999999999906E-3</v>
      </c>
      <c r="X12" s="4">
        <v>1.0653999999999999</v>
      </c>
      <c r="Y12" s="4">
        <v>1.0888</v>
      </c>
      <c r="Z12" s="5">
        <f>AVERAGE(X12:Y12)</f>
        <v>1.0770999999999999</v>
      </c>
      <c r="AA12" s="6">
        <f t="shared" si="5"/>
        <v>1.1700000000000042E-2</v>
      </c>
      <c r="AC12" s="4">
        <v>1.419</v>
      </c>
      <c r="AD12" s="4">
        <v>1.4146000000000001</v>
      </c>
      <c r="AE12" s="4">
        <v>1.4169</v>
      </c>
      <c r="AF12" s="5">
        <f t="shared" si="6"/>
        <v>1.4168333333333336</v>
      </c>
      <c r="AG12" s="6">
        <f t="shared" si="7"/>
        <v>1.2706079035030495E-3</v>
      </c>
      <c r="AH12" s="4"/>
      <c r="AI12" s="4"/>
    </row>
    <row r="14" spans="1:35" x14ac:dyDescent="0.2">
      <c r="B14" t="s">
        <v>34</v>
      </c>
    </row>
    <row r="15" spans="1:35" ht="18" x14ac:dyDescent="0.25">
      <c r="B15" s="12"/>
      <c r="C15" s="15" t="s">
        <v>32</v>
      </c>
      <c r="D15" s="15"/>
      <c r="E15" s="15"/>
      <c r="F15" s="1" t="s">
        <v>2</v>
      </c>
      <c r="G15" t="s">
        <v>52</v>
      </c>
      <c r="H15" s="3"/>
      <c r="I15" s="15" t="s">
        <v>12</v>
      </c>
      <c r="J15" s="15"/>
      <c r="K15" s="1" t="s">
        <v>2</v>
      </c>
      <c r="L15" t="s">
        <v>52</v>
      </c>
      <c r="M15" s="3"/>
      <c r="N15" s="15" t="s">
        <v>10</v>
      </c>
      <c r="O15" s="15"/>
      <c r="P15" s="1" t="s">
        <v>2</v>
      </c>
      <c r="Q15" t="s">
        <v>52</v>
      </c>
      <c r="R15" s="4"/>
      <c r="S15" s="15" t="s">
        <v>11</v>
      </c>
      <c r="T15" s="15"/>
      <c r="U15" s="1" t="s">
        <v>2</v>
      </c>
      <c r="V15" t="s">
        <v>52</v>
      </c>
      <c r="W15" s="4"/>
      <c r="X15" s="15" t="s">
        <v>13</v>
      </c>
      <c r="Y15" s="15"/>
      <c r="Z15" s="9" t="s">
        <v>33</v>
      </c>
      <c r="AA15" t="s">
        <v>52</v>
      </c>
      <c r="AB15" s="4"/>
      <c r="AC15" s="15" t="s">
        <v>6</v>
      </c>
      <c r="AD15" s="15"/>
      <c r="AE15" s="15"/>
      <c r="AF15" s="9" t="s">
        <v>33</v>
      </c>
      <c r="AG15" t="s">
        <v>52</v>
      </c>
      <c r="AH15" s="3"/>
      <c r="AI15" s="3"/>
    </row>
    <row r="16" spans="1:35" x14ac:dyDescent="0.2">
      <c r="B16" s="11">
        <v>400</v>
      </c>
      <c r="C16" s="4">
        <f>(C8-$K$8)/($F$12-$K$8)*100</f>
        <v>81.923499198647164</v>
      </c>
      <c r="D16" s="4">
        <f t="shared" ref="D16:E16" si="8">(D8-$K$8)/($F$12-$K$8)*100</f>
        <v>81.529763632463002</v>
      </c>
      <c r="E16" s="4">
        <f t="shared" si="8"/>
        <v>74.722681440163569</v>
      </c>
      <c r="F16" s="5">
        <f>AVERAGE(C16:E16)</f>
        <v>79.391981423757912</v>
      </c>
      <c r="G16" s="6">
        <f>STDEV(C16:E16)/SQRT(3)</f>
        <v>2.3374151447425269</v>
      </c>
      <c r="H16" s="4"/>
      <c r="I16" s="4">
        <f>(I8-$K$8)/($K$12-$K$8)*100</f>
        <v>-0.18657710965403293</v>
      </c>
      <c r="J16" s="4">
        <f>(J8-$K$8)/($K$12-$K$8)*100</f>
        <v>0.18657710965403293</v>
      </c>
      <c r="K16" s="5">
        <f>AVERAGE(I16:J16)</f>
        <v>0</v>
      </c>
      <c r="L16" s="6">
        <f>STDEV(I16:J16)/SQRT(2)</f>
        <v>0.1865771096540329</v>
      </c>
      <c r="N16" s="4">
        <f>(N8-$K$8)/($P$12-$K$8)*100</f>
        <v>0.19502424625764334</v>
      </c>
      <c r="O16" s="4">
        <f>(O8-$K$8)/($P$12-$K$8)*100</f>
        <v>0.50073792958043484</v>
      </c>
      <c r="P16" s="5">
        <f>AVERAGE(N16:O16)</f>
        <v>0.3478810879190391</v>
      </c>
      <c r="Q16" s="6">
        <f>STDEV(N16:O16)/SQRT(2)</f>
        <v>0.15285684166139576</v>
      </c>
      <c r="S16" s="4">
        <f>(S8-$K$8)/($U$12-$K$8)*100</f>
        <v>0.69963177275118404</v>
      </c>
      <c r="T16" s="4">
        <f>(T8-$K$8)/($U$12-$K$8)*100</f>
        <v>0.93108890057864402</v>
      </c>
      <c r="U16" s="5">
        <f>AVERAGE(S16:T16)</f>
        <v>0.81536033666491403</v>
      </c>
      <c r="V16" s="6">
        <f>STDEV(S16:T16)/SQRT(2)</f>
        <v>0.11572856391372968</v>
      </c>
      <c r="X16" s="4">
        <f>(X8-$K$8)/($Z$12-$K$8)*100</f>
        <v>41.586475942782833</v>
      </c>
      <c r="Y16" s="4">
        <f>(Y8-$K$8)/($Z$12-$K$8)*100</f>
        <v>47.942782834850455</v>
      </c>
      <c r="Z16" s="5">
        <f>AVERAGE(X16:Y16)</f>
        <v>44.764629388816644</v>
      </c>
      <c r="AA16" s="6">
        <f>STDEV(X16:Y16)/SQRT(2)</f>
        <v>3.1781534460338108</v>
      </c>
      <c r="AC16" s="4">
        <f>(AC8-$K$8)/($AF$12-$K$8)*100</f>
        <v>2.6864294956379138</v>
      </c>
      <c r="AD16" s="4">
        <f t="shared" ref="AD16:AE16" si="9">(AD8-$K$8)/($AF$12-$K$8)*100</f>
        <v>2.1406884536056054</v>
      </c>
      <c r="AE16" s="4">
        <f t="shared" si="9"/>
        <v>2.010018063259841</v>
      </c>
      <c r="AF16" s="5">
        <f>AVERAGE(AC16:AE16)</f>
        <v>2.2790453375011199</v>
      </c>
      <c r="AG16" s="6">
        <f>STDEV(AC16:AE16)/SQRT(3)</f>
        <v>0.20715539815470235</v>
      </c>
      <c r="AH16" s="4"/>
      <c r="AI16" s="4"/>
    </row>
    <row r="17" spans="2:35" x14ac:dyDescent="0.2">
      <c r="B17" s="11">
        <v>300</v>
      </c>
      <c r="C17" s="4">
        <f t="shared" ref="C17:E20" si="10">(C9-$K$8)/($F$12-$K$8)*100</f>
        <v>89.752779495463216</v>
      </c>
      <c r="D17" s="4">
        <f t="shared" si="10"/>
        <v>90.403957547229354</v>
      </c>
      <c r="E17" s="4">
        <f t="shared" si="10"/>
        <v>89.313612902411649</v>
      </c>
      <c r="F17" s="5">
        <f t="shared" ref="F17:F20" si="11">AVERAGE(C17:E17)</f>
        <v>89.823449981701401</v>
      </c>
      <c r="G17" s="6">
        <f t="shared" ref="G17:G20" si="12">STDEV(C17:E17)/SQRT(3)</f>
        <v>0.31673258928183073</v>
      </c>
      <c r="H17" s="4"/>
      <c r="I17" s="4">
        <f t="shared" ref="I17:J20" si="13">(I9-$K$8)/($K$12-$K$8)*100</f>
        <v>9.1955861186630443</v>
      </c>
      <c r="J17" s="4">
        <f t="shared" si="13"/>
        <v>13.342928727544113</v>
      </c>
      <c r="K17" s="5">
        <f>AVERAGE(I17:J17)</f>
        <v>11.269257423103578</v>
      </c>
      <c r="L17" s="6">
        <f t="shared" ref="L17:L20" si="14">STDEV(I17:J17)/SQRT(2)</f>
        <v>2.0736713044405328</v>
      </c>
      <c r="N17" s="4">
        <f t="shared" ref="N17:O20" si="15">(N9-$K$8)/($P$12-$K$8)*100</f>
        <v>5.276196500105419</v>
      </c>
      <c r="O17" s="4">
        <f t="shared" si="15"/>
        <v>8.9447606999789162</v>
      </c>
      <c r="P17" s="5">
        <f>AVERAGE(N17:O17)</f>
        <v>7.1104786000421676</v>
      </c>
      <c r="Q17" s="6">
        <f t="shared" ref="Q17:Q20" si="16">STDEV(N17:O17)/SQRT(2)</f>
        <v>1.8342820999367477</v>
      </c>
      <c r="S17" s="4">
        <f t="shared" ref="S17:T20" si="17">(S9-$K$8)/($U$12-$K$8)*100</f>
        <v>7.9484481851657023</v>
      </c>
      <c r="T17" s="4">
        <f t="shared" si="17"/>
        <v>7.3592845870594434</v>
      </c>
      <c r="U17" s="5">
        <f>AVERAGE(S17:T17)</f>
        <v>7.6538663861125729</v>
      </c>
      <c r="V17" s="6">
        <f t="shared" ref="V17:V20" si="18">STDEV(S17:T17)/SQRT(2)</f>
        <v>0.29458179905312942</v>
      </c>
      <c r="X17" s="4">
        <f t="shared" ref="X17:Y20" si="19">(X9-$K$8)/($Z$12-$K$8)*100</f>
        <v>81.58647594278284</v>
      </c>
      <c r="Y17" s="4">
        <f t="shared" si="19"/>
        <v>84.520156046814051</v>
      </c>
      <c r="Z17" s="5">
        <f>AVERAGE(X17:Y17)</f>
        <v>83.053315994798453</v>
      </c>
      <c r="AA17" s="6">
        <f t="shared" ref="AA17:AA20" si="20">STDEV(X17:Y17)/SQRT(2)</f>
        <v>1.4668400520156055</v>
      </c>
      <c r="AC17" s="4">
        <f t="shared" ref="AC17:AE20" si="21">(AC9-$K$8)/($AF$12-$K$8)*100</f>
        <v>26.237845732074451</v>
      </c>
      <c r="AD17" s="4">
        <f t="shared" si="21"/>
        <v>25.346212480303354</v>
      </c>
      <c r="AE17" s="4">
        <f t="shared" si="21"/>
        <v>18.282324908082344</v>
      </c>
      <c r="AF17" s="5">
        <f t="shared" ref="AF17:AF20" si="22">AVERAGE(AC17:AE17)</f>
        <v>23.288794373486713</v>
      </c>
      <c r="AG17" s="6">
        <f t="shared" ref="AG17:AG20" si="23">STDEV(AC17:AE17)/SQRT(3)</f>
        <v>2.5164329810888932</v>
      </c>
      <c r="AH17" s="4"/>
      <c r="AI17" s="4"/>
    </row>
    <row r="18" spans="2:35" x14ac:dyDescent="0.2">
      <c r="B18" s="11">
        <v>200</v>
      </c>
      <c r="C18" s="4">
        <f t="shared" si="10"/>
        <v>95.719387690715664</v>
      </c>
      <c r="D18" s="4">
        <f t="shared" si="10"/>
        <v>96.037404878787513</v>
      </c>
      <c r="E18" s="4">
        <f t="shared" si="10"/>
        <v>95.651241150414563</v>
      </c>
      <c r="F18" s="5">
        <f t="shared" si="11"/>
        <v>95.802677906639246</v>
      </c>
      <c r="G18" s="6">
        <f t="shared" si="12"/>
        <v>0.11900077216720352</v>
      </c>
      <c r="H18" s="4"/>
      <c r="I18" s="4">
        <f t="shared" si="13"/>
        <v>91.236206620822031</v>
      </c>
      <c r="J18" s="4">
        <f t="shared" si="13"/>
        <v>96.151180766565403</v>
      </c>
      <c r="K18" s="5">
        <f>AVERAGE(I18:J18)</f>
        <v>93.693693693693717</v>
      </c>
      <c r="L18" s="6">
        <f t="shared" si="14"/>
        <v>2.4574870728716856</v>
      </c>
      <c r="N18" s="4">
        <f t="shared" si="15"/>
        <v>93.616909129243112</v>
      </c>
      <c r="O18" s="4">
        <f t="shared" si="15"/>
        <v>93.490406915454358</v>
      </c>
      <c r="P18" s="5">
        <f>AVERAGE(N18:O18)</f>
        <v>93.553658022348742</v>
      </c>
      <c r="Q18" s="6">
        <f t="shared" si="16"/>
        <v>6.325110689437706E-2</v>
      </c>
      <c r="S18" s="4">
        <f t="shared" si="17"/>
        <v>92.503945291951624</v>
      </c>
      <c r="T18" s="4">
        <f t="shared" si="17"/>
        <v>94.008416622830111</v>
      </c>
      <c r="U18" s="5">
        <f>AVERAGE(S18:T18)</f>
        <v>93.256180957390868</v>
      </c>
      <c r="V18" s="6">
        <f t="shared" si="18"/>
        <v>0.75223566543924392</v>
      </c>
      <c r="X18" s="4">
        <f t="shared" si="19"/>
        <v>92.780234070221084</v>
      </c>
      <c r="Y18" s="4">
        <f t="shared" si="19"/>
        <v>95.963589076723025</v>
      </c>
      <c r="Z18" s="5">
        <f>AVERAGE(X18:Y18)</f>
        <v>94.371911573472062</v>
      </c>
      <c r="AA18" s="6">
        <f t="shared" si="20"/>
        <v>1.5916775032509705</v>
      </c>
      <c r="AC18" s="4">
        <f t="shared" si="21"/>
        <v>94.055778321525992</v>
      </c>
      <c r="AD18" s="4">
        <f t="shared" si="21"/>
        <v>94.178762218322007</v>
      </c>
      <c r="AE18" s="4">
        <f t="shared" si="21"/>
        <v>92.964296237461383</v>
      </c>
      <c r="AF18" s="5">
        <f t="shared" si="22"/>
        <v>93.732945592436465</v>
      </c>
      <c r="AG18" s="6">
        <f t="shared" si="23"/>
        <v>0.3859609794160912</v>
      </c>
      <c r="AH18" s="4"/>
      <c r="AI18" s="4"/>
    </row>
    <row r="19" spans="2:35" x14ac:dyDescent="0.2">
      <c r="B19" s="11">
        <v>100</v>
      </c>
      <c r="C19" s="4">
        <f t="shared" si="10"/>
        <v>99.467447407276538</v>
      </c>
      <c r="D19" s="4">
        <f t="shared" si="10"/>
        <v>99.649171514746158</v>
      </c>
      <c r="E19" s="4">
        <f t="shared" si="10"/>
        <v>99.558309461011362</v>
      </c>
      <c r="F19" s="5">
        <f t="shared" si="11"/>
        <v>99.558309461011348</v>
      </c>
      <c r="G19" s="6">
        <f t="shared" si="12"/>
        <v>5.2459231182914762E-2</v>
      </c>
      <c r="H19" s="4"/>
      <c r="I19" s="4">
        <f t="shared" si="13"/>
        <v>97.878351724505592</v>
      </c>
      <c r="J19" s="4">
        <f t="shared" si="13"/>
        <v>101.74849405618637</v>
      </c>
      <c r="K19" s="5">
        <f>AVERAGE(I19:J19)</f>
        <v>99.813422890345976</v>
      </c>
      <c r="L19" s="6">
        <f t="shared" si="14"/>
        <v>1.9350711658403907</v>
      </c>
      <c r="N19" s="4">
        <f t="shared" si="15"/>
        <v>101.38625342610162</v>
      </c>
      <c r="O19" s="4">
        <f t="shared" si="15"/>
        <v>101.10162344507697</v>
      </c>
      <c r="P19" s="5">
        <f>AVERAGE(N19:O19)</f>
        <v>101.24393843558929</v>
      </c>
      <c r="Q19" s="6">
        <f t="shared" si="16"/>
        <v>0.1423149905123253</v>
      </c>
      <c r="S19" s="4">
        <f t="shared" si="17"/>
        <v>100.27880063124672</v>
      </c>
      <c r="T19" s="4">
        <f t="shared" si="17"/>
        <v>100.80483955812731</v>
      </c>
      <c r="U19" s="5">
        <f>AVERAGE(S19:T19)</f>
        <v>100.54182009468701</v>
      </c>
      <c r="V19" s="6">
        <f t="shared" si="18"/>
        <v>0.26301946344029403</v>
      </c>
      <c r="X19" s="4">
        <f t="shared" si="19"/>
        <v>96.171651495448643</v>
      </c>
      <c r="Y19" s="4">
        <f t="shared" si="19"/>
        <v>100.23927178153447</v>
      </c>
      <c r="Z19" s="5">
        <f>AVERAGE(X19:Y19)</f>
        <v>98.205461638491556</v>
      </c>
      <c r="AA19" s="6">
        <f t="shared" si="20"/>
        <v>2.0338101430429134</v>
      </c>
      <c r="AC19" s="4">
        <f t="shared" si="21"/>
        <v>98.967447699816773</v>
      </c>
      <c r="AD19" s="4">
        <f t="shared" si="21"/>
        <v>100.4816869291177</v>
      </c>
      <c r="AE19" s="4">
        <f t="shared" si="21"/>
        <v>99.651545625744617</v>
      </c>
      <c r="AF19" s="5">
        <f t="shared" si="22"/>
        <v>99.700226751559697</v>
      </c>
      <c r="AG19" s="6">
        <f t="shared" si="23"/>
        <v>0.43780037303792307</v>
      </c>
      <c r="AH19" s="4"/>
      <c r="AI19" s="4"/>
    </row>
    <row r="20" spans="2:35" x14ac:dyDescent="0.2">
      <c r="B20" s="11">
        <v>0</v>
      </c>
      <c r="C20" s="4">
        <f t="shared" si="10"/>
        <v>99.944473189384283</v>
      </c>
      <c r="D20" s="4">
        <f t="shared" si="10"/>
        <v>100.34578059337971</v>
      </c>
      <c r="E20" s="4">
        <f t="shared" si="10"/>
        <v>99.709746217236045</v>
      </c>
      <c r="F20" s="5">
        <f t="shared" si="11"/>
        <v>100.00000000000001</v>
      </c>
      <c r="G20" s="6">
        <f t="shared" si="12"/>
        <v>0.18569450892256995</v>
      </c>
      <c r="H20" s="4"/>
      <c r="I20" s="4">
        <f t="shared" si="13"/>
        <v>97.942321019244105</v>
      </c>
      <c r="J20" s="4">
        <f t="shared" si="13"/>
        <v>102.05767898075591</v>
      </c>
      <c r="K20" s="5">
        <f>AVERAGE(I20:J20)</f>
        <v>100</v>
      </c>
      <c r="L20" s="6">
        <f t="shared" si="14"/>
        <v>2.0576789807559024</v>
      </c>
      <c r="N20" s="4">
        <f t="shared" si="15"/>
        <v>99.720640944549871</v>
      </c>
      <c r="O20" s="4">
        <f t="shared" si="15"/>
        <v>100.27935905545013</v>
      </c>
      <c r="P20" s="5">
        <f>AVERAGE(N20:O20)</f>
        <v>100</v>
      </c>
      <c r="Q20" s="6">
        <f t="shared" si="16"/>
        <v>0.27935905545012929</v>
      </c>
      <c r="S20" s="4">
        <f t="shared" si="17"/>
        <v>100.85744345081538</v>
      </c>
      <c r="T20" s="4">
        <f t="shared" si="17"/>
        <v>99.142556549184661</v>
      </c>
      <c r="U20" s="5">
        <f>AVERAGE(S20:T20)</f>
        <v>100.00000000000003</v>
      </c>
      <c r="V20" s="6">
        <f t="shared" si="18"/>
        <v>0.85744345081536</v>
      </c>
      <c r="X20" s="4">
        <f t="shared" si="19"/>
        <v>98.782834850455131</v>
      </c>
      <c r="Y20" s="4">
        <f t="shared" si="19"/>
        <v>101.21716514954487</v>
      </c>
      <c r="Z20" s="5">
        <f>AVERAGE(X20:Y20)</f>
        <v>100</v>
      </c>
      <c r="AA20" s="6">
        <f t="shared" si="20"/>
        <v>1.2171651495448685</v>
      </c>
      <c r="AC20" s="4">
        <f t="shared" si="21"/>
        <v>100.16654069357791</v>
      </c>
      <c r="AD20" s="4">
        <f t="shared" si="21"/>
        <v>99.828334977388892</v>
      </c>
      <c r="AE20" s="4">
        <f t="shared" si="21"/>
        <v>100.00512432903315</v>
      </c>
      <c r="AF20" s="5">
        <f t="shared" si="22"/>
        <v>99.999999999999986</v>
      </c>
      <c r="AG20" s="6">
        <f t="shared" si="23"/>
        <v>9.7665194545383152E-2</v>
      </c>
      <c r="AH20" s="4"/>
      <c r="AI20" s="4"/>
    </row>
    <row r="23" spans="2:35" x14ac:dyDescent="0.2">
      <c r="C23" s="15"/>
      <c r="D23" s="15"/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2:35" x14ac:dyDescent="0.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35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35" ht="19" customHeight="1" x14ac:dyDescent="0.2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9" spans="2:35" x14ac:dyDescent="0.2">
      <c r="C29" s="15"/>
      <c r="D29" s="15"/>
      <c r="E29" s="15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2:35" x14ac:dyDescent="0.2"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35" x14ac:dyDescent="0.2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2:35" ht="19" customHeight="1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31" ht="19" customHeight="1" x14ac:dyDescent="0.2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19" customHeight="1" x14ac:dyDescent="0.2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ht="19" customHeight="1" x14ac:dyDescent="0.2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4"/>
      <c r="AA35" s="4"/>
      <c r="AB35" s="4"/>
      <c r="AC35" s="4"/>
      <c r="AD35" s="4"/>
      <c r="AE35" s="4"/>
    </row>
    <row r="36" spans="1:3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3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3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31" x14ac:dyDescent="0.2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31" s="1" customFormat="1" x14ac:dyDescent="0.2">
      <c r="A40" s="9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31" x14ac:dyDescent="0.2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31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3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3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</sheetData>
  <mergeCells count="31">
    <mergeCell ref="X15:Y15"/>
    <mergeCell ref="AC15:AE15"/>
    <mergeCell ref="C7:E7"/>
    <mergeCell ref="I7:J7"/>
    <mergeCell ref="N7:O7"/>
    <mergeCell ref="S7:T7"/>
    <mergeCell ref="X7:Y7"/>
    <mergeCell ref="AC7:AE7"/>
    <mergeCell ref="R23:S23"/>
    <mergeCell ref="T23:U23"/>
    <mergeCell ref="V23:W23"/>
    <mergeCell ref="C15:E15"/>
    <mergeCell ref="I15:J15"/>
    <mergeCell ref="N15:O15"/>
    <mergeCell ref="S15:T15"/>
    <mergeCell ref="C23:E23"/>
    <mergeCell ref="F23:H23"/>
    <mergeCell ref="I23:K23"/>
    <mergeCell ref="L23:N23"/>
    <mergeCell ref="O23:Q23"/>
    <mergeCell ref="T29:U29"/>
    <mergeCell ref="V29:W29"/>
    <mergeCell ref="B35:I35"/>
    <mergeCell ref="J35:Q35"/>
    <mergeCell ref="R35:Y35"/>
    <mergeCell ref="C29:E29"/>
    <mergeCell ref="F29:H29"/>
    <mergeCell ref="I29:K29"/>
    <mergeCell ref="L29:N29"/>
    <mergeCell ref="O29:Q29"/>
    <mergeCell ref="R29:S29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AD29E-0370-6647-AAB6-40223F8B365D}">
  <dimension ref="A1:AE27"/>
  <sheetViews>
    <sheetView tabSelected="1" workbookViewId="0">
      <selection activeCell="F29" sqref="F29"/>
    </sheetView>
  </sheetViews>
  <sheetFormatPr baseColWidth="10" defaultRowHeight="16" x14ac:dyDescent="0.2"/>
  <cols>
    <col min="3" max="13" width="11.1640625" bestFit="1" customWidth="1"/>
    <col min="14" max="14" width="10.83203125" bestFit="1" customWidth="1"/>
    <col min="15" max="19" width="11.1640625" bestFit="1" customWidth="1"/>
    <col min="20" max="20" width="10.83203125" bestFit="1" customWidth="1"/>
  </cols>
  <sheetData>
    <row r="1" spans="1:31" x14ac:dyDescent="0.2">
      <c r="A1" s="1" t="s">
        <v>46</v>
      </c>
      <c r="C1" s="1"/>
    </row>
    <row r="2" spans="1:31" x14ac:dyDescent="0.2">
      <c r="A2" s="1"/>
      <c r="C2" s="1"/>
    </row>
    <row r="3" spans="1:31" x14ac:dyDescent="0.2">
      <c r="A3" s="2" t="s">
        <v>0</v>
      </c>
    </row>
    <row r="5" spans="1:31" x14ac:dyDescent="0.2">
      <c r="B5" t="s">
        <v>1</v>
      </c>
    </row>
    <row r="6" spans="1:31" ht="18" x14ac:dyDescent="0.25">
      <c r="C6" s="15" t="s">
        <v>32</v>
      </c>
      <c r="D6" s="15"/>
      <c r="E6" s="15"/>
      <c r="F6" s="16" t="s">
        <v>3</v>
      </c>
      <c r="G6" s="16"/>
      <c r="H6" s="16"/>
      <c r="I6" s="16" t="s">
        <v>35</v>
      </c>
      <c r="J6" s="16"/>
      <c r="K6" s="16"/>
      <c r="L6" s="16" t="s">
        <v>36</v>
      </c>
      <c r="M6" s="16"/>
      <c r="N6" s="16"/>
      <c r="O6" s="16" t="s">
        <v>37</v>
      </c>
      <c r="P6" s="16"/>
      <c r="Q6" s="16"/>
      <c r="R6" s="16" t="s">
        <v>38</v>
      </c>
      <c r="S6" s="16"/>
      <c r="T6" s="16" t="s">
        <v>39</v>
      </c>
      <c r="U6" s="16"/>
      <c r="V6" s="16" t="s">
        <v>40</v>
      </c>
      <c r="W6" s="16"/>
    </row>
    <row r="7" spans="1:31" x14ac:dyDescent="0.2">
      <c r="B7" t="s">
        <v>7</v>
      </c>
      <c r="C7" s="4">
        <v>1.4358</v>
      </c>
      <c r="D7" s="4">
        <v>1.4409000000000001</v>
      </c>
      <c r="E7" s="4">
        <v>1.4411</v>
      </c>
      <c r="F7" s="4">
        <v>1.4169</v>
      </c>
      <c r="G7" s="4">
        <v>1.4146000000000001</v>
      </c>
      <c r="H7" s="4">
        <v>1.419</v>
      </c>
      <c r="I7" s="4">
        <v>1.4269000000000001</v>
      </c>
      <c r="J7" s="4">
        <v>1.4092</v>
      </c>
      <c r="K7" s="4">
        <v>1.4165000000000001</v>
      </c>
      <c r="L7" s="4">
        <v>1.3712</v>
      </c>
      <c r="M7" s="4">
        <v>1.3819999999999999</v>
      </c>
      <c r="N7" s="4">
        <v>1.3653</v>
      </c>
      <c r="O7" s="4">
        <v>1.4269000000000001</v>
      </c>
      <c r="P7" s="4">
        <v>1.4381999999999999</v>
      </c>
      <c r="Q7" s="4">
        <v>1.4229000000000001</v>
      </c>
      <c r="R7" s="4">
        <v>1.0618000000000001</v>
      </c>
      <c r="S7" s="4">
        <v>1.0670999999999999</v>
      </c>
      <c r="T7" s="4">
        <v>1.0745</v>
      </c>
      <c r="U7" s="4">
        <v>1.0582</v>
      </c>
      <c r="V7" s="4">
        <v>1.0653999999999999</v>
      </c>
      <c r="W7" s="4">
        <v>1.0888</v>
      </c>
    </row>
    <row r="8" spans="1:31" x14ac:dyDescent="0.2">
      <c r="B8" t="s">
        <v>8</v>
      </c>
      <c r="C8" s="4">
        <v>1.3011999999999999</v>
      </c>
      <c r="D8" s="4">
        <v>1.3033999999999999</v>
      </c>
      <c r="E8" s="4">
        <v>1.3098000000000001</v>
      </c>
      <c r="F8" s="4">
        <v>0.35370000000000001</v>
      </c>
      <c r="G8" s="4">
        <v>0.4456</v>
      </c>
      <c r="H8" s="4">
        <v>0.32390000000000002</v>
      </c>
      <c r="I8" s="4">
        <v>1.2331000000000001</v>
      </c>
      <c r="J8" s="4">
        <v>1.2324999999999999</v>
      </c>
      <c r="K8" s="4">
        <v>1.2097</v>
      </c>
      <c r="L8" s="4">
        <v>0.3614</v>
      </c>
      <c r="M8" s="4">
        <v>0.33850000000000002</v>
      </c>
      <c r="N8" s="4">
        <v>0.37090000000000001</v>
      </c>
      <c r="O8" s="4">
        <v>0.22159999999999999</v>
      </c>
      <c r="P8" s="4">
        <v>0.26140000000000002</v>
      </c>
      <c r="Q8" s="4">
        <v>0.26590000000000003</v>
      </c>
      <c r="R8" s="4">
        <v>0.20069999999999999</v>
      </c>
      <c r="S8" s="4">
        <v>0.16589999999999999</v>
      </c>
      <c r="T8" s="4">
        <v>0.18579999999999999</v>
      </c>
      <c r="U8" s="4">
        <v>0.19139999999999999</v>
      </c>
      <c r="V8" s="4">
        <v>0.90010000000000001</v>
      </c>
      <c r="W8" s="4">
        <v>0.92830000000000001</v>
      </c>
    </row>
    <row r="9" spans="1:31" ht="19" customHeight="1" x14ac:dyDescent="0.2">
      <c r="B9" t="s">
        <v>9</v>
      </c>
      <c r="C9" s="4">
        <v>1.1978</v>
      </c>
      <c r="D9" s="4">
        <v>1.0297000000000001</v>
      </c>
      <c r="E9" s="4">
        <v>1.1926000000000001</v>
      </c>
      <c r="F9" s="4">
        <v>0.14199999999999999</v>
      </c>
      <c r="G9" s="4">
        <v>0.14369999999999999</v>
      </c>
      <c r="H9" s="4">
        <v>0.15079999999999999</v>
      </c>
      <c r="I9" s="4">
        <v>0.7087</v>
      </c>
      <c r="J9" s="4">
        <v>0.50939999999999996</v>
      </c>
      <c r="K9" s="4">
        <v>0.79990000000000006</v>
      </c>
      <c r="L9" s="4">
        <v>0.14680000000000001</v>
      </c>
      <c r="M9" s="4">
        <v>0.15090000000000001</v>
      </c>
      <c r="N9" s="4">
        <v>0.1457</v>
      </c>
      <c r="O9" s="4">
        <v>0.14069999999999999</v>
      </c>
      <c r="P9" s="4">
        <v>0.14219999999999999</v>
      </c>
      <c r="Q9" s="4">
        <v>0.158</v>
      </c>
      <c r="R9" s="4">
        <v>0.1177</v>
      </c>
      <c r="S9" s="4">
        <v>0.1206</v>
      </c>
      <c r="T9" s="4">
        <v>0.1225</v>
      </c>
      <c r="U9" s="4">
        <v>0.12470000000000001</v>
      </c>
      <c r="V9" s="4">
        <v>0.51559999999999995</v>
      </c>
      <c r="W9" s="4">
        <v>0.57669999999999999</v>
      </c>
    </row>
    <row r="11" spans="1:31" x14ac:dyDescent="0.2">
      <c r="B11" t="s">
        <v>41</v>
      </c>
    </row>
    <row r="12" spans="1:31" ht="18" x14ac:dyDescent="0.25">
      <c r="C12" s="15" t="s">
        <v>32</v>
      </c>
      <c r="D12" s="15"/>
      <c r="E12" s="15"/>
      <c r="F12" s="16" t="s">
        <v>3</v>
      </c>
      <c r="G12" s="16"/>
      <c r="H12" s="16"/>
      <c r="I12" s="16" t="s">
        <v>35</v>
      </c>
      <c r="J12" s="16"/>
      <c r="K12" s="16"/>
      <c r="L12" s="16" t="s">
        <v>36</v>
      </c>
      <c r="M12" s="16"/>
      <c r="N12" s="16"/>
      <c r="O12" s="16" t="s">
        <v>37</v>
      </c>
      <c r="P12" s="16"/>
      <c r="Q12" s="16"/>
      <c r="R12" s="16" t="s">
        <v>38</v>
      </c>
      <c r="S12" s="16"/>
      <c r="T12" s="16" t="s">
        <v>39</v>
      </c>
      <c r="U12" s="16"/>
      <c r="V12" s="16" t="s">
        <v>40</v>
      </c>
      <c r="W12" s="16"/>
    </row>
    <row r="13" spans="1:31" x14ac:dyDescent="0.2">
      <c r="B13" t="s">
        <v>7</v>
      </c>
      <c r="C13" s="4">
        <f t="shared" ref="C13:W15" si="0">(C7-$R$9)/(C$7-$R$9)</f>
        <v>1</v>
      </c>
      <c r="D13" s="4">
        <f t="shared" si="0"/>
        <v>1</v>
      </c>
      <c r="E13" s="4">
        <f t="shared" si="0"/>
        <v>1</v>
      </c>
      <c r="F13" s="4">
        <f t="shared" si="0"/>
        <v>1</v>
      </c>
      <c r="G13" s="4">
        <f t="shared" si="0"/>
        <v>1</v>
      </c>
      <c r="H13" s="4">
        <f t="shared" si="0"/>
        <v>1</v>
      </c>
      <c r="I13" s="4">
        <f t="shared" si="0"/>
        <v>1</v>
      </c>
      <c r="J13" s="4">
        <f t="shared" si="0"/>
        <v>1</v>
      </c>
      <c r="K13" s="4">
        <f t="shared" si="0"/>
        <v>1</v>
      </c>
      <c r="L13" s="4">
        <f t="shared" si="0"/>
        <v>1</v>
      </c>
      <c r="M13" s="4">
        <f t="shared" si="0"/>
        <v>1</v>
      </c>
      <c r="N13" s="4">
        <f t="shared" si="0"/>
        <v>1</v>
      </c>
      <c r="O13" s="4">
        <f t="shared" si="0"/>
        <v>1</v>
      </c>
      <c r="P13" s="4">
        <f t="shared" si="0"/>
        <v>1</v>
      </c>
      <c r="Q13" s="4">
        <f t="shared" si="0"/>
        <v>1</v>
      </c>
      <c r="R13" s="4">
        <f t="shared" si="0"/>
        <v>1</v>
      </c>
      <c r="S13" s="4">
        <f t="shared" si="0"/>
        <v>1</v>
      </c>
      <c r="T13" s="4">
        <f t="shared" si="0"/>
        <v>1</v>
      </c>
      <c r="U13" s="4">
        <f t="shared" si="0"/>
        <v>1</v>
      </c>
      <c r="V13" s="4">
        <f t="shared" si="0"/>
        <v>1</v>
      </c>
      <c r="W13" s="4">
        <f t="shared" si="0"/>
        <v>1</v>
      </c>
    </row>
    <row r="14" spans="1:31" x14ac:dyDescent="0.2">
      <c r="B14" t="s">
        <v>8</v>
      </c>
      <c r="C14" s="4">
        <f t="shared" si="0"/>
        <v>0.89788331689553136</v>
      </c>
      <c r="D14" s="4">
        <f>(D8-$R$9)/(D$7-$R$9)</f>
        <v>0.89608524788391763</v>
      </c>
      <c r="E14" s="4">
        <f t="shared" si="0"/>
        <v>0.90078585461689586</v>
      </c>
      <c r="F14" s="4">
        <f t="shared" si="0"/>
        <v>0.18165024630541871</v>
      </c>
      <c r="G14" s="4">
        <f t="shared" si="0"/>
        <v>0.2528336803145963</v>
      </c>
      <c r="H14" s="4">
        <f t="shared" si="0"/>
        <v>0.15845692768769692</v>
      </c>
      <c r="I14" s="4">
        <f t="shared" si="0"/>
        <v>0.85197066911090746</v>
      </c>
      <c r="J14" s="4">
        <f t="shared" si="0"/>
        <v>0.86318234610917532</v>
      </c>
      <c r="K14" s="4">
        <f t="shared" si="0"/>
        <v>0.84077610101632272</v>
      </c>
      <c r="L14" s="4">
        <f t="shared" si="0"/>
        <v>0.19441563621858796</v>
      </c>
      <c r="M14" s="4">
        <f t="shared" si="0"/>
        <v>0.17464209443961087</v>
      </c>
      <c r="N14" s="4">
        <f t="shared" si="0"/>
        <v>0.20294966335363895</v>
      </c>
      <c r="O14" s="4">
        <f t="shared" si="0"/>
        <v>7.9361442102047042E-2</v>
      </c>
      <c r="P14" s="4">
        <f t="shared" si="0"/>
        <v>0.10882241575160925</v>
      </c>
      <c r="Q14" s="4">
        <f t="shared" si="0"/>
        <v>0.11354581673306774</v>
      </c>
      <c r="R14" s="4">
        <f t="shared" si="0"/>
        <v>8.791441584577904E-2</v>
      </c>
      <c r="S14" s="4">
        <f t="shared" si="0"/>
        <v>5.0768906677901827E-2</v>
      </c>
      <c r="T14" s="4">
        <f t="shared" si="0"/>
        <v>7.11747491638796E-2</v>
      </c>
      <c r="U14" s="4">
        <f t="shared" si="0"/>
        <v>7.8362573099415189E-2</v>
      </c>
      <c r="V14" s="4">
        <f t="shared" si="0"/>
        <v>0.82557771446660344</v>
      </c>
      <c r="W14" s="4">
        <f t="shared" si="0"/>
        <v>0.83472350942230467</v>
      </c>
    </row>
    <row r="15" spans="1:31" ht="19" customHeight="1" x14ac:dyDescent="0.2">
      <c r="B15" t="s">
        <v>9</v>
      </c>
      <c r="C15" s="4">
        <f t="shared" si="0"/>
        <v>0.81943706850770048</v>
      </c>
      <c r="D15" s="4">
        <f t="shared" si="0"/>
        <v>0.68923821039903255</v>
      </c>
      <c r="E15" s="4">
        <f t="shared" si="0"/>
        <v>0.8122260843282455</v>
      </c>
      <c r="F15" s="4">
        <f t="shared" si="0"/>
        <v>1.8703817733990137E-2</v>
      </c>
      <c r="G15" s="4">
        <f t="shared" si="0"/>
        <v>2.0047806307348287E-2</v>
      </c>
      <c r="H15" s="4">
        <f t="shared" si="0"/>
        <v>2.5436102359179272E-2</v>
      </c>
      <c r="I15" s="4">
        <f t="shared" si="0"/>
        <v>0.45142071494042157</v>
      </c>
      <c r="J15" s="4">
        <f t="shared" si="0"/>
        <v>0.30329074719318616</v>
      </c>
      <c r="K15" s="4">
        <f t="shared" si="0"/>
        <v>0.52525408068986756</v>
      </c>
      <c r="L15" s="4">
        <f t="shared" si="0"/>
        <v>2.3214998005584374E-2</v>
      </c>
      <c r="M15" s="4">
        <f t="shared" si="0"/>
        <v>2.6259590287115407E-2</v>
      </c>
      <c r="N15" s="4">
        <f t="shared" si="0"/>
        <v>2.2443090734209678E-2</v>
      </c>
      <c r="O15" s="4">
        <f t="shared" si="0"/>
        <v>1.7567980446073932E-2</v>
      </c>
      <c r="P15" s="4">
        <f t="shared" si="0"/>
        <v>1.8553578190079512E-2</v>
      </c>
      <c r="Q15" s="4">
        <f t="shared" si="0"/>
        <v>3.0876494023904383E-2</v>
      </c>
      <c r="R15" s="4">
        <f t="shared" si="0"/>
        <v>0</v>
      </c>
      <c r="S15" s="4">
        <f t="shared" si="0"/>
        <v>3.054560775226459E-3</v>
      </c>
      <c r="T15" s="4">
        <f t="shared" si="0"/>
        <v>5.0167224080267542E-3</v>
      </c>
      <c r="U15" s="4">
        <f t="shared" si="0"/>
        <v>7.4428495481127128E-3</v>
      </c>
      <c r="V15" s="4">
        <f t="shared" si="0"/>
        <v>0.41985860504379019</v>
      </c>
      <c r="W15" s="4">
        <f t="shared" si="0"/>
        <v>0.47265987025023165</v>
      </c>
    </row>
    <row r="16" spans="1:31" ht="19" customHeight="1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19" customHeight="1" x14ac:dyDescent="0.2">
      <c r="B17" t="s">
        <v>42</v>
      </c>
      <c r="C17" t="s">
        <v>43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ht="19" customHeight="1" x14ac:dyDescent="0.2">
      <c r="B18" s="16" t="s">
        <v>7</v>
      </c>
      <c r="C18" s="16"/>
      <c r="D18" s="16"/>
      <c r="E18" s="16"/>
      <c r="F18" s="16"/>
      <c r="G18" s="16"/>
      <c r="H18" s="16"/>
      <c r="I18" s="16"/>
      <c r="J18" s="16" t="s">
        <v>8</v>
      </c>
      <c r="K18" s="16"/>
      <c r="L18" s="16"/>
      <c r="M18" s="16"/>
      <c r="N18" s="16"/>
      <c r="O18" s="16"/>
      <c r="P18" s="16"/>
      <c r="Q18" s="16"/>
      <c r="R18" s="16" t="s">
        <v>9</v>
      </c>
      <c r="S18" s="16"/>
      <c r="T18" s="16"/>
      <c r="U18" s="16"/>
      <c r="V18" s="16"/>
      <c r="W18" s="16"/>
      <c r="X18" s="16"/>
      <c r="Y18" s="16"/>
      <c r="Z18" s="4"/>
      <c r="AA18" s="4"/>
      <c r="AB18" s="4"/>
      <c r="AC18" s="4"/>
      <c r="AD18" s="4"/>
      <c r="AE18" s="4"/>
    </row>
    <row r="19" spans="1:31" ht="18" x14ac:dyDescent="0.25">
      <c r="B19" s="3" t="s">
        <v>44</v>
      </c>
      <c r="C19" s="3" t="s">
        <v>6</v>
      </c>
      <c r="D19" s="3" t="s">
        <v>10</v>
      </c>
      <c r="E19" s="3" t="s">
        <v>11</v>
      </c>
      <c r="F19" s="3" t="s">
        <v>18</v>
      </c>
      <c r="G19" s="3" t="s">
        <v>13</v>
      </c>
      <c r="H19" s="3" t="s">
        <v>14</v>
      </c>
      <c r="I19" s="3" t="s">
        <v>12</v>
      </c>
      <c r="J19" s="3" t="s">
        <v>44</v>
      </c>
      <c r="K19" s="3" t="s">
        <v>6</v>
      </c>
      <c r="L19" s="3" t="s">
        <v>10</v>
      </c>
      <c r="M19" s="3" t="s">
        <v>11</v>
      </c>
      <c r="N19" s="3" t="s">
        <v>18</v>
      </c>
      <c r="O19" s="3" t="s">
        <v>13</v>
      </c>
      <c r="P19" s="3" t="s">
        <v>14</v>
      </c>
      <c r="Q19" s="3" t="s">
        <v>12</v>
      </c>
      <c r="R19" s="3" t="s">
        <v>44</v>
      </c>
      <c r="S19" s="3" t="s">
        <v>6</v>
      </c>
      <c r="T19" s="3" t="s">
        <v>10</v>
      </c>
      <c r="U19" s="3" t="s">
        <v>11</v>
      </c>
      <c r="V19" s="3" t="s">
        <v>18</v>
      </c>
      <c r="W19" s="3" t="s">
        <v>13</v>
      </c>
      <c r="X19" s="3" t="s">
        <v>14</v>
      </c>
      <c r="Y19" s="3" t="s">
        <v>12</v>
      </c>
    </row>
    <row r="20" spans="1:31" x14ac:dyDescent="0.2">
      <c r="B20" s="4">
        <v>1</v>
      </c>
      <c r="C20" s="4">
        <v>1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0.89788332000000004</v>
      </c>
      <c r="K20" s="4">
        <v>0.18165025000000001</v>
      </c>
      <c r="L20" s="4">
        <v>8.7914419999999993E-2</v>
      </c>
      <c r="M20" s="4">
        <v>7.1174749999999995E-2</v>
      </c>
      <c r="N20" s="4">
        <v>0.85197067000000004</v>
      </c>
      <c r="O20" s="4">
        <v>0.82557771000000002</v>
      </c>
      <c r="P20" s="4">
        <v>0.19441564</v>
      </c>
      <c r="Q20" s="4">
        <v>7.9361440000000005E-2</v>
      </c>
      <c r="R20" s="4">
        <v>0.81943706999999999</v>
      </c>
      <c r="S20" s="4">
        <v>1.8703819999999999E-2</v>
      </c>
      <c r="T20" s="4">
        <v>0</v>
      </c>
      <c r="U20" s="4">
        <v>5.0167199999999997E-3</v>
      </c>
      <c r="V20" s="4">
        <v>0.45142071</v>
      </c>
      <c r="W20" s="4">
        <v>0.41985861000000002</v>
      </c>
      <c r="X20" s="4">
        <v>2.3215E-2</v>
      </c>
      <c r="Y20" s="4">
        <v>1.756798E-2</v>
      </c>
    </row>
    <row r="21" spans="1:31" x14ac:dyDescent="0.2"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0.89608525000000006</v>
      </c>
      <c r="K21" s="4">
        <v>0.25283368000000001</v>
      </c>
      <c r="L21" s="4">
        <v>5.076891E-2</v>
      </c>
      <c r="M21" s="4">
        <v>7.8362570000000006E-2</v>
      </c>
      <c r="N21" s="4">
        <v>0.86318234999999999</v>
      </c>
      <c r="O21" s="4">
        <v>0.83472351</v>
      </c>
      <c r="P21" s="4">
        <v>0.17464209</v>
      </c>
      <c r="Q21" s="4">
        <v>0.10882242</v>
      </c>
      <c r="R21" s="4">
        <v>0.68923820999999996</v>
      </c>
      <c r="S21" s="4">
        <v>2.0047809999999999E-2</v>
      </c>
      <c r="T21" s="4">
        <v>3.05456E-3</v>
      </c>
      <c r="U21" s="4">
        <v>7.44285E-3</v>
      </c>
      <c r="V21" s="4">
        <v>0.30329075</v>
      </c>
      <c r="W21" s="4">
        <v>0.47265986999999998</v>
      </c>
      <c r="X21" s="4">
        <v>2.6259589999999999E-2</v>
      </c>
      <c r="Y21" s="4">
        <v>1.855358E-2</v>
      </c>
    </row>
    <row r="22" spans="1:31" x14ac:dyDescent="0.2"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0.90078585</v>
      </c>
      <c r="K22" s="4">
        <v>0.15845693</v>
      </c>
      <c r="L22" s="4"/>
      <c r="M22" s="4"/>
      <c r="N22" s="4">
        <v>0.84077610000000003</v>
      </c>
      <c r="O22" s="4"/>
      <c r="P22" s="4">
        <v>0.20294966</v>
      </c>
      <c r="Q22" s="4">
        <v>0.11354582000000001</v>
      </c>
      <c r="R22" s="4">
        <v>0.81222607999999996</v>
      </c>
      <c r="S22" s="4">
        <v>2.54361E-2</v>
      </c>
      <c r="T22" s="4"/>
      <c r="U22" s="4"/>
      <c r="V22" s="4">
        <v>0.52525407999999996</v>
      </c>
      <c r="W22" s="4"/>
      <c r="X22" s="4">
        <v>2.2443089999999999E-2</v>
      </c>
      <c r="Y22" s="4">
        <v>3.0876489999999999E-2</v>
      </c>
    </row>
    <row r="23" spans="1:31" s="1" customFormat="1" x14ac:dyDescent="0.2">
      <c r="A23" s="9" t="s">
        <v>23</v>
      </c>
      <c r="B23" s="5">
        <f>AVERAGE(B20:B22)</f>
        <v>1</v>
      </c>
      <c r="C23" s="5">
        <f t="shared" ref="C23:Y23" si="1">AVERAGE(C20:C22)</f>
        <v>1</v>
      </c>
      <c r="D23" s="5">
        <f t="shared" si="1"/>
        <v>1</v>
      </c>
      <c r="E23" s="5">
        <f t="shared" si="1"/>
        <v>1</v>
      </c>
      <c r="F23" s="5">
        <f t="shared" si="1"/>
        <v>1</v>
      </c>
      <c r="G23" s="5">
        <f t="shared" si="1"/>
        <v>1</v>
      </c>
      <c r="H23" s="5">
        <f t="shared" si="1"/>
        <v>1</v>
      </c>
      <c r="I23" s="5">
        <f t="shared" si="1"/>
        <v>1</v>
      </c>
      <c r="J23" s="5">
        <f t="shared" si="1"/>
        <v>0.89825147333333344</v>
      </c>
      <c r="K23" s="5">
        <f t="shared" si="1"/>
        <v>0.19764695333333335</v>
      </c>
      <c r="L23" s="5">
        <f t="shared" si="1"/>
        <v>6.9341664999999997E-2</v>
      </c>
      <c r="M23" s="5">
        <f t="shared" si="1"/>
        <v>7.4768660000000001E-2</v>
      </c>
      <c r="N23" s="5">
        <f t="shared" si="1"/>
        <v>0.85197637333333331</v>
      </c>
      <c r="O23" s="5">
        <f t="shared" si="1"/>
        <v>0.83015061000000001</v>
      </c>
      <c r="P23" s="5">
        <f t="shared" si="1"/>
        <v>0.19066912999999999</v>
      </c>
      <c r="Q23" s="5">
        <f t="shared" si="1"/>
        <v>0.10057656</v>
      </c>
      <c r="R23" s="5">
        <f t="shared" si="1"/>
        <v>0.7736337866666666</v>
      </c>
      <c r="S23" s="5">
        <f t="shared" si="1"/>
        <v>2.1395910000000001E-2</v>
      </c>
      <c r="T23" s="5">
        <f t="shared" si="1"/>
        <v>1.52728E-3</v>
      </c>
      <c r="U23" s="5">
        <f t="shared" si="1"/>
        <v>6.2297849999999998E-3</v>
      </c>
      <c r="V23" s="5">
        <f t="shared" si="1"/>
        <v>0.42665518000000002</v>
      </c>
      <c r="W23" s="5">
        <f t="shared" si="1"/>
        <v>0.44625924</v>
      </c>
      <c r="X23" s="5">
        <f t="shared" si="1"/>
        <v>2.397256E-2</v>
      </c>
      <c r="Y23" s="5">
        <f t="shared" si="1"/>
        <v>2.2332683333333336E-2</v>
      </c>
    </row>
    <row r="24" spans="1:31" x14ac:dyDescent="0.2">
      <c r="A24" t="s">
        <v>53</v>
      </c>
      <c r="B24" s="6">
        <f>STDEV(B20:B22)/SQRT(3)</f>
        <v>0</v>
      </c>
      <c r="C24" s="6">
        <f t="shared" ref="C24:K24" si="2">STDEV(C20:C22)/SQRT(3)</f>
        <v>0</v>
      </c>
      <c r="D24" s="6">
        <f t="shared" si="2"/>
        <v>0</v>
      </c>
      <c r="E24" s="6">
        <f t="shared" si="2"/>
        <v>0</v>
      </c>
      <c r="F24" s="6">
        <f t="shared" si="2"/>
        <v>0</v>
      </c>
      <c r="G24" s="6">
        <f t="shared" si="2"/>
        <v>0</v>
      </c>
      <c r="H24" s="6">
        <f t="shared" si="2"/>
        <v>0</v>
      </c>
      <c r="I24" s="6">
        <f t="shared" si="2"/>
        <v>0</v>
      </c>
      <c r="J24" s="6">
        <f t="shared" si="2"/>
        <v>1.3693748875105015E-3</v>
      </c>
      <c r="K24" s="6">
        <f t="shared" si="2"/>
        <v>2.8394034721467044E-2</v>
      </c>
      <c r="L24" s="6">
        <f>STDEV(L20:L22)/SQRT(2)</f>
        <v>1.8572754999999993E-2</v>
      </c>
      <c r="M24" s="6">
        <f>STDEV(M20:M22)/SQRT(2)</f>
        <v>3.5939100000000057E-3</v>
      </c>
      <c r="N24" s="6">
        <f t="shared" ref="N24:S24" si="3">STDEV(N20:N22)/SQRT(3)</f>
        <v>6.4681278631361057E-3</v>
      </c>
      <c r="O24" s="6">
        <f>STDEV(O20:O22)/SQRT(2)</f>
        <v>4.5728999999999909E-3</v>
      </c>
      <c r="P24" s="6">
        <f t="shared" si="3"/>
        <v>8.3836524003821477E-3</v>
      </c>
      <c r="Q24" s="6">
        <f t="shared" si="3"/>
        <v>1.0694836984121554E-2</v>
      </c>
      <c r="R24" s="6">
        <f t="shared" si="3"/>
        <v>4.2249101035286084E-2</v>
      </c>
      <c r="S24" s="6">
        <f t="shared" si="3"/>
        <v>2.0570147226097665E-3</v>
      </c>
      <c r="T24" s="6">
        <f>STDEV(T20:T22)/SQRT(2)</f>
        <v>1.52728E-3</v>
      </c>
      <c r="U24" s="6">
        <f>STDEV(U20:U22)/SQRT(2)</f>
        <v>1.2130650000000002E-3</v>
      </c>
      <c r="V24" s="6">
        <f t="shared" ref="V24" si="4">STDEV(V20:V22)/SQRT(3)</f>
        <v>6.5260831982917628E-2</v>
      </c>
      <c r="W24" s="6">
        <f>STDEV(W20:W22)/SQRT(2)</f>
        <v>2.6400629999999981E-2</v>
      </c>
      <c r="X24" s="6">
        <f t="shared" ref="X24:Y24" si="5">STDEV(X20:X22)/SQRT(3)</f>
        <v>1.1650237376265489E-3</v>
      </c>
      <c r="Y24" s="6">
        <f t="shared" si="5"/>
        <v>4.2813676205948198E-3</v>
      </c>
    </row>
    <row r="25" spans="1:31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31" x14ac:dyDescent="0.2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31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19">
    <mergeCell ref="R6:S6"/>
    <mergeCell ref="T6:U6"/>
    <mergeCell ref="V6:W6"/>
    <mergeCell ref="C6:E6"/>
    <mergeCell ref="F6:H6"/>
    <mergeCell ref="I6:K6"/>
    <mergeCell ref="L6:N6"/>
    <mergeCell ref="O6:Q6"/>
    <mergeCell ref="T12:U12"/>
    <mergeCell ref="V12:W12"/>
    <mergeCell ref="B18:I18"/>
    <mergeCell ref="J18:Q18"/>
    <mergeCell ref="R18:Y18"/>
    <mergeCell ref="C12:E12"/>
    <mergeCell ref="F12:H12"/>
    <mergeCell ref="I12:K12"/>
    <mergeCell ref="L12:N12"/>
    <mergeCell ref="O12:Q12"/>
    <mergeCell ref="R12:S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 b</vt:lpstr>
      <vt:lpstr>3 c</vt:lpstr>
      <vt:lpstr>3 d</vt:lpstr>
      <vt:lpstr>3 e</vt:lpstr>
      <vt:lpstr>3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Sukkyeong Jung</dc:creator>
  <cp:lastModifiedBy>Microsoft Office User</cp:lastModifiedBy>
  <dcterms:created xsi:type="dcterms:W3CDTF">2021-12-02T09:52:34Z</dcterms:created>
  <dcterms:modified xsi:type="dcterms:W3CDTF">2021-12-03T11:54:04Z</dcterms:modified>
</cp:coreProperties>
</file>