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evinmurray/Desktop/manuscripts/LARKS mutations/Source Data/"/>
    </mc:Choice>
  </mc:AlternateContent>
  <xr:revisionPtr revIDLastSave="0" documentId="8_{5EE64892-BFD5-3E4D-969A-5EF502BD116C}" xr6:coauthVersionLast="47" xr6:coauthVersionMax="47" xr10:uidLastSave="{00000000-0000-0000-0000-000000000000}"/>
  <bookViews>
    <workbookView xWindow="38060" yWindow="2520" windowWidth="27640" windowHeight="16940" activeTab="1" xr2:uid="{F572B8CA-23AE-EF4D-BF21-79147740ABEA}"/>
  </bookViews>
  <sheets>
    <sheet name="Extended Data Fig. 5b" sheetId="1" r:id="rId1"/>
    <sheet name="Extended Data Fig. 5c" sheetId="2" r:id="rId2"/>
  </sheets>
  <externalReferences>
    <externalReference r:id="rId3"/>
    <externalReference r:id="rId4"/>
  </externalReferenc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40" i="2" l="1"/>
  <c r="N40" i="2"/>
  <c r="M40" i="2"/>
  <c r="L40" i="2"/>
  <c r="K40" i="2"/>
  <c r="J40" i="2"/>
  <c r="I40" i="2"/>
  <c r="H40" i="2"/>
  <c r="G40" i="2"/>
  <c r="F40" i="2"/>
  <c r="E40" i="2"/>
  <c r="D40" i="2"/>
  <c r="C40" i="2"/>
  <c r="O39" i="2"/>
  <c r="N39" i="2"/>
  <c r="M39" i="2"/>
  <c r="L39" i="2"/>
  <c r="K39" i="2"/>
  <c r="J39" i="2"/>
  <c r="I39" i="2"/>
  <c r="H39" i="2"/>
  <c r="G39" i="2"/>
  <c r="F39" i="2"/>
  <c r="E39" i="2"/>
  <c r="D39" i="2"/>
  <c r="C39" i="2"/>
  <c r="O34" i="2"/>
  <c r="N34" i="2"/>
  <c r="M34" i="2"/>
  <c r="L34" i="2"/>
  <c r="K34" i="2"/>
  <c r="J34" i="2"/>
  <c r="I34" i="2"/>
  <c r="H34" i="2"/>
  <c r="G34" i="2"/>
  <c r="F34" i="2"/>
  <c r="E34" i="2"/>
  <c r="D34" i="2"/>
  <c r="C34" i="2"/>
  <c r="O33" i="2"/>
  <c r="N33" i="2"/>
  <c r="M33" i="2"/>
  <c r="L33" i="2"/>
  <c r="K33" i="2"/>
  <c r="J33" i="2"/>
  <c r="I33" i="2"/>
  <c r="H33" i="2"/>
  <c r="G33" i="2"/>
  <c r="F33" i="2"/>
  <c r="E33" i="2"/>
  <c r="D33" i="2"/>
  <c r="C33" i="2"/>
  <c r="O29" i="2"/>
  <c r="N29" i="2"/>
  <c r="M29" i="2"/>
  <c r="L29" i="2"/>
  <c r="K29" i="2"/>
  <c r="J29" i="2"/>
  <c r="I29" i="2"/>
  <c r="H29" i="2"/>
  <c r="G29" i="2"/>
  <c r="F29" i="2"/>
  <c r="E29" i="2"/>
  <c r="D29" i="2"/>
  <c r="C29" i="2"/>
  <c r="O28" i="2"/>
  <c r="N28" i="2"/>
  <c r="M28" i="2"/>
  <c r="L28" i="2"/>
  <c r="K28" i="2"/>
  <c r="J28" i="2"/>
  <c r="I28" i="2"/>
  <c r="H28" i="2"/>
  <c r="G28" i="2"/>
  <c r="F28" i="2"/>
  <c r="E28" i="2"/>
  <c r="D28" i="2"/>
  <c r="C28" i="2"/>
  <c r="O23" i="2"/>
  <c r="N23" i="2"/>
  <c r="M23" i="2"/>
  <c r="L23" i="2"/>
  <c r="K23" i="2"/>
  <c r="J23" i="2"/>
  <c r="I23" i="2"/>
  <c r="H23" i="2"/>
  <c r="G23" i="2"/>
  <c r="F23" i="2"/>
  <c r="E23" i="2"/>
  <c r="D23" i="2"/>
  <c r="C23" i="2"/>
  <c r="O22" i="2"/>
  <c r="N22" i="2"/>
  <c r="M22" i="2"/>
  <c r="L22" i="2"/>
  <c r="K22" i="2"/>
  <c r="J22" i="2"/>
  <c r="I22" i="2"/>
  <c r="H22" i="2"/>
  <c r="G22" i="2"/>
  <c r="F22" i="2"/>
  <c r="E22" i="2"/>
  <c r="D22" i="2"/>
  <c r="C22" i="2"/>
  <c r="O17" i="2"/>
  <c r="N17" i="2"/>
  <c r="M17" i="2"/>
  <c r="L17" i="2"/>
  <c r="K17" i="2"/>
  <c r="J17" i="2"/>
  <c r="I17" i="2"/>
  <c r="H17" i="2"/>
  <c r="G17" i="2"/>
  <c r="F17" i="2"/>
  <c r="E17" i="2"/>
  <c r="D17" i="2"/>
  <c r="C17" i="2"/>
  <c r="O16" i="2"/>
  <c r="N16" i="2"/>
  <c r="M16" i="2"/>
  <c r="L16" i="2"/>
  <c r="K16" i="2"/>
  <c r="J16" i="2"/>
  <c r="I16" i="2"/>
  <c r="H16" i="2"/>
  <c r="G16" i="2"/>
  <c r="F16" i="2"/>
  <c r="E16" i="2"/>
  <c r="D16" i="2"/>
  <c r="C16" i="2"/>
  <c r="O12" i="2"/>
  <c r="N12" i="2"/>
  <c r="M12" i="2"/>
  <c r="L12" i="2"/>
  <c r="K12" i="2"/>
  <c r="J12" i="2"/>
  <c r="I12" i="2"/>
  <c r="H12" i="2"/>
  <c r="G12" i="2"/>
  <c r="F12" i="2"/>
  <c r="E12" i="2"/>
  <c r="D12" i="2"/>
  <c r="C12" i="2"/>
  <c r="O11" i="2"/>
  <c r="N11" i="2"/>
  <c r="M11" i="2"/>
  <c r="L11" i="2"/>
  <c r="K11" i="2"/>
  <c r="J11" i="2"/>
  <c r="I11" i="2"/>
  <c r="H11" i="2"/>
  <c r="G11" i="2"/>
  <c r="F11" i="2"/>
  <c r="E11" i="2"/>
  <c r="D11" i="2"/>
  <c r="C11" i="2"/>
  <c r="O6" i="2"/>
  <c r="N6" i="2"/>
  <c r="M6" i="2"/>
  <c r="L6" i="2"/>
  <c r="K6" i="2"/>
  <c r="J6" i="2"/>
  <c r="I6" i="2"/>
  <c r="H6" i="2"/>
  <c r="G6" i="2"/>
  <c r="F6" i="2"/>
  <c r="E6" i="2"/>
  <c r="D6" i="2"/>
  <c r="C6" i="2"/>
  <c r="O5" i="2"/>
  <c r="N5" i="2"/>
  <c r="M5" i="2"/>
  <c r="L5" i="2"/>
  <c r="K5" i="2"/>
  <c r="J5" i="2"/>
  <c r="I5" i="2"/>
  <c r="H5" i="2"/>
  <c r="G5" i="2"/>
  <c r="F5" i="2"/>
  <c r="E5" i="2"/>
  <c r="D5" i="2"/>
  <c r="C5" i="2"/>
  <c r="G19" i="1"/>
  <c r="F19" i="1"/>
  <c r="E19" i="1"/>
  <c r="D19" i="1"/>
  <c r="C19" i="1"/>
  <c r="G18" i="1"/>
  <c r="F18" i="1"/>
  <c r="E18" i="1"/>
  <c r="D18" i="1"/>
  <c r="C18" i="1"/>
  <c r="G17" i="1"/>
  <c r="F17" i="1"/>
  <c r="E17" i="1"/>
  <c r="D17" i="1"/>
  <c r="C17" i="1"/>
  <c r="G16" i="1"/>
  <c r="F16" i="1"/>
  <c r="E16" i="1"/>
  <c r="D16" i="1"/>
  <c r="C16" i="1"/>
  <c r="L5" i="1"/>
  <c r="K5" i="1"/>
  <c r="J5" i="1"/>
  <c r="I5" i="1"/>
  <c r="H5" i="1"/>
  <c r="L4" i="1"/>
  <c r="K4" i="1"/>
  <c r="J4" i="1"/>
  <c r="I4" i="1"/>
  <c r="H4" i="1"/>
  <c r="L3" i="1"/>
  <c r="K3" i="1"/>
  <c r="J3" i="1"/>
  <c r="I3" i="1"/>
  <c r="H3" i="1"/>
  <c r="L2" i="1"/>
  <c r="K2" i="1"/>
  <c r="J2" i="1"/>
  <c r="I2" i="1"/>
  <c r="H2" i="1"/>
</calcChain>
</file>

<file path=xl/sharedStrings.xml><?xml version="1.0" encoding="utf-8"?>
<sst xmlns="http://schemas.openxmlformats.org/spreadsheetml/2006/main" count="81" uniqueCount="61">
  <si>
    <t>FUS - WT</t>
  </si>
  <si>
    <t>FUS - G191S</t>
  </si>
  <si>
    <t>FUS - G225V</t>
  </si>
  <si>
    <t>FUS - G230C</t>
  </si>
  <si>
    <t>Well</t>
  </si>
  <si>
    <t>Content</t>
  </si>
  <si>
    <t>Raw Data (440-10/480-10)</t>
  </si>
  <si>
    <t>B02</t>
  </si>
  <si>
    <t>Sample X13</t>
  </si>
  <si>
    <t>B03</t>
  </si>
  <si>
    <t>Sample X14</t>
  </si>
  <si>
    <t>B04</t>
  </si>
  <si>
    <t>Sample X15</t>
  </si>
  <si>
    <t>C07</t>
  </si>
  <si>
    <t>Sample X22</t>
  </si>
  <si>
    <t>C08</t>
  </si>
  <si>
    <t>Sample X23</t>
  </si>
  <si>
    <t>C09</t>
  </si>
  <si>
    <t>Sample X24</t>
  </si>
  <si>
    <t>C10</t>
  </si>
  <si>
    <t>Sample X25</t>
  </si>
  <si>
    <t>D02</t>
  </si>
  <si>
    <t>Sample X16</t>
  </si>
  <si>
    <t>D03</t>
  </si>
  <si>
    <t>Sample X17</t>
  </si>
  <si>
    <t>D04</t>
  </si>
  <si>
    <t>Sample X18</t>
  </si>
  <si>
    <t>D07</t>
  </si>
  <si>
    <t>Sample X26</t>
  </si>
  <si>
    <t>D08</t>
  </si>
  <si>
    <t>Sample X27</t>
  </si>
  <si>
    <t>D09</t>
  </si>
  <si>
    <t>Sample X28</t>
  </si>
  <si>
    <t>D10</t>
  </si>
  <si>
    <t>Sample X29</t>
  </si>
  <si>
    <t>E07</t>
  </si>
  <si>
    <t>Sample X30</t>
  </si>
  <si>
    <t>E08</t>
  </si>
  <si>
    <t>Sample X31</t>
  </si>
  <si>
    <t>E09</t>
  </si>
  <si>
    <t>Sample X32</t>
  </si>
  <si>
    <t>E10</t>
  </si>
  <si>
    <t>Sample X33</t>
  </si>
  <si>
    <t>F02</t>
  </si>
  <si>
    <t>Sample X19</t>
  </si>
  <si>
    <t>F03</t>
  </si>
  <si>
    <t>Sample X20</t>
  </si>
  <si>
    <t>F04</t>
  </si>
  <si>
    <t>Sample X21</t>
  </si>
  <si>
    <t>F07</t>
  </si>
  <si>
    <t>Sample X34</t>
  </si>
  <si>
    <t>F08</t>
  </si>
  <si>
    <t>Sample X35</t>
  </si>
  <si>
    <t>F09</t>
  </si>
  <si>
    <t>Sample X36</t>
  </si>
  <si>
    <t>F10</t>
  </si>
  <si>
    <t>Sample X37</t>
  </si>
  <si>
    <t>WT</t>
  </si>
  <si>
    <t>S</t>
  </si>
  <si>
    <t>V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</si>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</sst>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035810088014417"/>
          <c:y val="6.1140462116741512E-2"/>
          <c:w val="0.80614684823962157"/>
          <c:h val="0.78617788523020493"/>
        </c:manualLayout>
      </c:layout>
      <c:scatterChart>
        <c:scatterStyle val="lineMarker"/>
        <c:varyColors val="0"/>
        <c:ser>
          <c:idx val="0"/>
          <c:order val="0"/>
          <c:tx>
            <c:strRef>
              <c:f>'[1]End point'!$W$13</c:f>
              <c:strCache>
                <c:ptCount val="1"/>
                <c:pt idx="0">
                  <c:v>FUS - WT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'[1]End point'!$X$18:$AB$18</c:f>
                <c:numCache>
                  <c:formatCode>General</c:formatCode>
                  <c:ptCount val="5"/>
                  <c:pt idx="0">
                    <c:v>2.374129265141894E-2</c:v>
                  </c:pt>
                  <c:pt idx="1">
                    <c:v>4.971301615297561E-2</c:v>
                  </c:pt>
                  <c:pt idx="2">
                    <c:v>2.8701823258148688E-2</c:v>
                  </c:pt>
                  <c:pt idx="3">
                    <c:v>3.0174656344951138E-2</c:v>
                  </c:pt>
                  <c:pt idx="4">
                    <c:v>2.0116437563300758E-2</c:v>
                  </c:pt>
                </c:numCache>
              </c:numRef>
            </c:plus>
            <c:minus>
              <c:numRef>
                <c:f>'[1]End point'!$X$18:$AB$18</c:f>
                <c:numCache>
                  <c:formatCode>General</c:formatCode>
                  <c:ptCount val="5"/>
                  <c:pt idx="0">
                    <c:v>2.374129265141894E-2</c:v>
                  </c:pt>
                  <c:pt idx="1">
                    <c:v>4.971301615297561E-2</c:v>
                  </c:pt>
                  <c:pt idx="2">
                    <c:v>2.8701823258148688E-2</c:v>
                  </c:pt>
                  <c:pt idx="3">
                    <c:v>3.0174656344951138E-2</c:v>
                  </c:pt>
                  <c:pt idx="4">
                    <c:v>2.0116437563300758E-2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accent1"/>
                </a:solidFill>
                <a:round/>
              </a:ln>
              <a:effectLst/>
            </c:spPr>
          </c:errBars>
          <c:xVal>
            <c:numRef>
              <c:f>'[1]End point'!$X$12:$AB$12</c:f>
              <c:numCache>
                <c:formatCode>General</c:formatCode>
                <c:ptCount val="5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</c:numCache>
            </c:numRef>
          </c:xVal>
          <c:yVal>
            <c:numRef>
              <c:f>'[1]End point'!$X$13:$AB$13</c:f>
              <c:numCache>
                <c:formatCode>General</c:formatCode>
                <c:ptCount val="5"/>
                <c:pt idx="0">
                  <c:v>1</c:v>
                </c:pt>
                <c:pt idx="1">
                  <c:v>1.0483870967741935</c:v>
                </c:pt>
                <c:pt idx="2">
                  <c:v>1.0080645161290323</c:v>
                </c:pt>
                <c:pt idx="3">
                  <c:v>0.91129032258064513</c:v>
                </c:pt>
                <c:pt idx="4">
                  <c:v>0.40591397849462368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5FE-7142-89A2-3367A00DCFAF}"/>
            </c:ext>
          </c:extLst>
        </c:ser>
        <c:ser>
          <c:idx val="1"/>
          <c:order val="1"/>
          <c:tx>
            <c:strRef>
              <c:f>'[1]End point'!$W$14</c:f>
              <c:strCache>
                <c:ptCount val="1"/>
                <c:pt idx="0">
                  <c:v>FUS - G191S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'[1]End point'!$X$19:$AB$19</c:f>
                <c:numCache>
                  <c:formatCode>General</c:formatCode>
                  <c:ptCount val="5"/>
                  <c:pt idx="0">
                    <c:v>2.7302146047761093E-2</c:v>
                  </c:pt>
                  <c:pt idx="1">
                    <c:v>1.5285126296393453E-2</c:v>
                  </c:pt>
                  <c:pt idx="2">
                    <c:v>2.8498422070319041E-2</c:v>
                  </c:pt>
                  <c:pt idx="3">
                    <c:v>8.8248717818201865E-3</c:v>
                  </c:pt>
                  <c:pt idx="4">
                    <c:v>3.3354880123896672E-3</c:v>
                  </c:pt>
                </c:numCache>
              </c:numRef>
            </c:plus>
            <c:minus>
              <c:numRef>
                <c:f>'[1]End point'!$X$19:$AB$19</c:f>
                <c:numCache>
                  <c:formatCode>General</c:formatCode>
                  <c:ptCount val="5"/>
                  <c:pt idx="0">
                    <c:v>2.7302146047761093E-2</c:v>
                  </c:pt>
                  <c:pt idx="1">
                    <c:v>1.5285126296393453E-2</c:v>
                  </c:pt>
                  <c:pt idx="2">
                    <c:v>2.8498422070319041E-2</c:v>
                  </c:pt>
                  <c:pt idx="3">
                    <c:v>8.8248717818201865E-3</c:v>
                  </c:pt>
                  <c:pt idx="4">
                    <c:v>3.3354880123896672E-3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'[1]End point'!$X$12:$AB$12</c:f>
              <c:numCache>
                <c:formatCode>General</c:formatCode>
                <c:ptCount val="5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</c:numCache>
            </c:numRef>
          </c:xVal>
          <c:yVal>
            <c:numRef>
              <c:f>'[1]End point'!$X$14:$AB$14</c:f>
              <c:numCache>
                <c:formatCode>General</c:formatCode>
                <c:ptCount val="5"/>
                <c:pt idx="0">
                  <c:v>1.0000235854619213</c:v>
                </c:pt>
                <c:pt idx="1">
                  <c:v>0.997665039269794</c:v>
                </c:pt>
                <c:pt idx="2">
                  <c:v>0.95285266161937765</c:v>
                </c:pt>
                <c:pt idx="3">
                  <c:v>0.86558645251067234</c:v>
                </c:pt>
                <c:pt idx="4">
                  <c:v>0.46227505365692578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5FE-7142-89A2-3367A00DCFAF}"/>
            </c:ext>
          </c:extLst>
        </c:ser>
        <c:ser>
          <c:idx val="2"/>
          <c:order val="2"/>
          <c:tx>
            <c:strRef>
              <c:f>'[1]End point'!$W$15</c:f>
              <c:strCache>
                <c:ptCount val="1"/>
                <c:pt idx="0">
                  <c:v>FUS - G225V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'[1]End point'!$X$20:$AB$20</c:f>
                <c:numCache>
                  <c:formatCode>General</c:formatCode>
                  <c:ptCount val="5"/>
                  <c:pt idx="0">
                    <c:v>6.2000062000093004E-2</c:v>
                  </c:pt>
                  <c:pt idx="1">
                    <c:v>6.2442925214542352E-2</c:v>
                  </c:pt>
                  <c:pt idx="2">
                    <c:v>5.1566621271360892E-2</c:v>
                  </c:pt>
                  <c:pt idx="3">
                    <c:v>6.4398132002022559E-2</c:v>
                  </c:pt>
                  <c:pt idx="4">
                    <c:v>6.429106936438788E-3</c:v>
                  </c:pt>
                </c:numCache>
              </c:numRef>
            </c:plus>
            <c:minus>
              <c:numRef>
                <c:f>'[1]End point'!$X$20:$AB$20</c:f>
                <c:numCache>
                  <c:formatCode>General</c:formatCode>
                  <c:ptCount val="5"/>
                  <c:pt idx="0">
                    <c:v>6.2000062000093004E-2</c:v>
                  </c:pt>
                  <c:pt idx="1">
                    <c:v>6.2442925214542352E-2</c:v>
                  </c:pt>
                  <c:pt idx="2">
                    <c:v>5.1566621271360892E-2</c:v>
                  </c:pt>
                  <c:pt idx="3">
                    <c:v>6.4398132002022559E-2</c:v>
                  </c:pt>
                  <c:pt idx="4">
                    <c:v>6.429106936438788E-3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accent3"/>
                </a:solidFill>
                <a:round/>
              </a:ln>
              <a:effectLst/>
            </c:spPr>
          </c:errBars>
          <c:xVal>
            <c:numRef>
              <c:f>'[1]End point'!$X$12:$AB$12</c:f>
              <c:numCache>
                <c:formatCode>General</c:formatCode>
                <c:ptCount val="5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</c:numCache>
            </c:numRef>
          </c:xVal>
          <c:yVal>
            <c:numRef>
              <c:f>'[1]End point'!$X$15:$AB$15</c:f>
              <c:numCache>
                <c:formatCode>General</c:formatCode>
                <c:ptCount val="5"/>
                <c:pt idx="0">
                  <c:v>1</c:v>
                </c:pt>
                <c:pt idx="1">
                  <c:v>1.068241469816273</c:v>
                </c:pt>
                <c:pt idx="2">
                  <c:v>1.0052493438320211</c:v>
                </c:pt>
                <c:pt idx="3">
                  <c:v>0.93175853018372701</c:v>
                </c:pt>
                <c:pt idx="4">
                  <c:v>0.54330708661417326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5FE-7142-89A2-3367A00DCFAF}"/>
            </c:ext>
          </c:extLst>
        </c:ser>
        <c:ser>
          <c:idx val="3"/>
          <c:order val="3"/>
          <c:tx>
            <c:strRef>
              <c:f>'[1]End point'!$W$16</c:f>
              <c:strCache>
                <c:ptCount val="1"/>
                <c:pt idx="0">
                  <c:v>FUS - G230C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'[1]End point'!$X$21:$AB$21</c:f>
                <c:numCache>
                  <c:formatCode>General</c:formatCode>
                  <c:ptCount val="5"/>
                  <c:pt idx="0">
                    <c:v>2.5689405511221095E-2</c:v>
                  </c:pt>
                  <c:pt idx="1">
                    <c:v>4.237529721260521E-2</c:v>
                  </c:pt>
                  <c:pt idx="2">
                    <c:v>6.1194830976964806E-2</c:v>
                  </c:pt>
                  <c:pt idx="3">
                    <c:v>3.7779943203373655E-2</c:v>
                  </c:pt>
                  <c:pt idx="4">
                    <c:v>6.785478109596327E-3</c:v>
                  </c:pt>
                </c:numCache>
              </c:numRef>
            </c:plus>
            <c:minus>
              <c:numRef>
                <c:f>'[1]End point'!$X$21:$AB$21</c:f>
                <c:numCache>
                  <c:formatCode>General</c:formatCode>
                  <c:ptCount val="5"/>
                  <c:pt idx="0">
                    <c:v>2.5689405511221095E-2</c:v>
                  </c:pt>
                  <c:pt idx="1">
                    <c:v>4.237529721260521E-2</c:v>
                  </c:pt>
                  <c:pt idx="2">
                    <c:v>6.1194830976964806E-2</c:v>
                  </c:pt>
                  <c:pt idx="3">
                    <c:v>3.7779943203373655E-2</c:v>
                  </c:pt>
                  <c:pt idx="4">
                    <c:v>6.785478109596327E-3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accent4"/>
                </a:solidFill>
                <a:round/>
              </a:ln>
              <a:effectLst/>
            </c:spPr>
          </c:errBars>
          <c:xVal>
            <c:numRef>
              <c:f>'[1]End point'!$X$12:$AB$12</c:f>
              <c:numCache>
                <c:formatCode>General</c:formatCode>
                <c:ptCount val="5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</c:numCache>
            </c:numRef>
          </c:xVal>
          <c:yVal>
            <c:numRef>
              <c:f>'[1]End point'!$X$16:$AB$16</c:f>
              <c:numCache>
                <c:formatCode>General</c:formatCode>
                <c:ptCount val="5"/>
                <c:pt idx="0">
                  <c:v>1.0000027700907759</c:v>
                </c:pt>
                <c:pt idx="1">
                  <c:v>0.99723267931490112</c:v>
                </c:pt>
                <c:pt idx="2">
                  <c:v>0.93352059146978239</c:v>
                </c:pt>
                <c:pt idx="3">
                  <c:v>0.84764777741766595</c:v>
                </c:pt>
                <c:pt idx="4">
                  <c:v>0.63989096922706157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A5FE-7142-89A2-3367A00DCF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4007648"/>
        <c:axId val="234009216"/>
      </c:scatterChart>
      <c:valAx>
        <c:axId val="234007648"/>
        <c:scaling>
          <c:orientation val="minMax"/>
          <c:max val="2.25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/>
                  <a:t>% SDS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34009216"/>
        <c:crosses val="autoZero"/>
        <c:crossBetween val="midCat"/>
      </c:valAx>
      <c:valAx>
        <c:axId val="234009216"/>
        <c:scaling>
          <c:orientation val="minMax"/>
          <c:max val="1.2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/>
                  <a:t>Relative ThT Fluoresence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34007648"/>
        <c:crosses val="autoZero"/>
        <c:crossBetween val="midCat"/>
        <c:majorUnit val="0.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3545033652571254"/>
          <c:y val="0.42275167189125412"/>
          <c:w val="0.30106923527762913"/>
          <c:h val="0.2049051787068032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26162994904748"/>
          <c:y val="4.5590256091706576E-2"/>
          <c:w val="0.82014202539403391"/>
          <c:h val="0.85612371063028514"/>
        </c:manualLayout>
      </c:layout>
      <c:scatterChart>
        <c:scatterStyle val="lineMarker"/>
        <c:varyColors val="0"/>
        <c:ser>
          <c:idx val="0"/>
          <c:order val="0"/>
          <c:tx>
            <c:v>FUS - WT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[2]Sheet1!$C$46:$AF$46</c:f>
                <c:numCache>
                  <c:formatCode>General</c:formatCode>
                  <c:ptCount val="30"/>
                  <c:pt idx="0">
                    <c:v>1.5811388300841898</c:v>
                  </c:pt>
                  <c:pt idx="1">
                    <c:v>2.2912878474779199</c:v>
                  </c:pt>
                  <c:pt idx="2">
                    <c:v>1.920286436967152</c:v>
                  </c:pt>
                  <c:pt idx="3">
                    <c:v>2.2776083947860748</c:v>
                  </c:pt>
                  <c:pt idx="4">
                    <c:v>2.8284271247461903</c:v>
                  </c:pt>
                  <c:pt idx="5">
                    <c:v>3.7666297933298409</c:v>
                  </c:pt>
                  <c:pt idx="6">
                    <c:v>2.5</c:v>
                  </c:pt>
                  <c:pt idx="7">
                    <c:v>4.7103609203541934</c:v>
                  </c:pt>
                  <c:pt idx="8">
                    <c:v>4.3011626335213133</c:v>
                  </c:pt>
                  <c:pt idx="9">
                    <c:v>5.6734028589551082</c:v>
                  </c:pt>
                  <c:pt idx="10">
                    <c:v>4.0233692348577703</c:v>
                  </c:pt>
                  <c:pt idx="11">
                    <c:v>6.5954529791364598</c:v>
                  </c:pt>
                  <c:pt idx="12">
                    <c:v>5.7608593109014565</c:v>
                  </c:pt>
                  <c:pt idx="13">
                    <c:v>6.4420493633625631</c:v>
                  </c:pt>
                  <c:pt idx="14">
                    <c:v>6.3786754110865367</c:v>
                  </c:pt>
                  <c:pt idx="15">
                    <c:v>7.1763500472036617</c:v>
                  </c:pt>
                  <c:pt idx="16">
                    <c:v>3.2691742076555053</c:v>
                  </c:pt>
                  <c:pt idx="17">
                    <c:v>5.4025456962435774</c:v>
                  </c:pt>
                  <c:pt idx="18">
                    <c:v>4.9180788932265003</c:v>
                  </c:pt>
                  <c:pt idx="19">
                    <c:v>2.9580398915498081</c:v>
                  </c:pt>
                  <c:pt idx="20">
                    <c:v>1.920286436967152</c:v>
                  </c:pt>
                  <c:pt idx="21">
                    <c:v>3.5</c:v>
                  </c:pt>
                  <c:pt idx="22">
                    <c:v>1.920286436967152</c:v>
                  </c:pt>
                  <c:pt idx="23">
                    <c:v>1.8027756377319946</c:v>
                  </c:pt>
                  <c:pt idx="24">
                    <c:v>1.5811388300841898</c:v>
                  </c:pt>
                  <c:pt idx="25">
                    <c:v>2.8613807855648994</c:v>
                  </c:pt>
                  <c:pt idx="26">
                    <c:v>1.8708286933869707</c:v>
                  </c:pt>
                  <c:pt idx="27">
                    <c:v>2.2912878474779199</c:v>
                  </c:pt>
                  <c:pt idx="28">
                    <c:v>1.920286436967152</c:v>
                  </c:pt>
                  <c:pt idx="29">
                    <c:v>1.5</c:v>
                  </c:pt>
                </c:numCache>
              </c:numRef>
            </c:plus>
            <c:minus>
              <c:numRef>
                <c:f>[2]Sheet1!$C$46:$AF$46</c:f>
                <c:numCache>
                  <c:formatCode>General</c:formatCode>
                  <c:ptCount val="30"/>
                  <c:pt idx="0">
                    <c:v>1.5811388300841898</c:v>
                  </c:pt>
                  <c:pt idx="1">
                    <c:v>2.2912878474779199</c:v>
                  </c:pt>
                  <c:pt idx="2">
                    <c:v>1.920286436967152</c:v>
                  </c:pt>
                  <c:pt idx="3">
                    <c:v>2.2776083947860748</c:v>
                  </c:pt>
                  <c:pt idx="4">
                    <c:v>2.8284271247461903</c:v>
                  </c:pt>
                  <c:pt idx="5">
                    <c:v>3.7666297933298409</c:v>
                  </c:pt>
                  <c:pt idx="6">
                    <c:v>2.5</c:v>
                  </c:pt>
                  <c:pt idx="7">
                    <c:v>4.7103609203541934</c:v>
                  </c:pt>
                  <c:pt idx="8">
                    <c:v>4.3011626335213133</c:v>
                  </c:pt>
                  <c:pt idx="9">
                    <c:v>5.6734028589551082</c:v>
                  </c:pt>
                  <c:pt idx="10">
                    <c:v>4.0233692348577703</c:v>
                  </c:pt>
                  <c:pt idx="11">
                    <c:v>6.5954529791364598</c:v>
                  </c:pt>
                  <c:pt idx="12">
                    <c:v>5.7608593109014565</c:v>
                  </c:pt>
                  <c:pt idx="13">
                    <c:v>6.4420493633625631</c:v>
                  </c:pt>
                  <c:pt idx="14">
                    <c:v>6.3786754110865367</c:v>
                  </c:pt>
                  <c:pt idx="15">
                    <c:v>7.1763500472036617</c:v>
                  </c:pt>
                  <c:pt idx="16">
                    <c:v>3.2691742076555053</c:v>
                  </c:pt>
                  <c:pt idx="17">
                    <c:v>5.4025456962435774</c:v>
                  </c:pt>
                  <c:pt idx="18">
                    <c:v>4.9180788932265003</c:v>
                  </c:pt>
                  <c:pt idx="19">
                    <c:v>2.9580398915498081</c:v>
                  </c:pt>
                  <c:pt idx="20">
                    <c:v>1.920286436967152</c:v>
                  </c:pt>
                  <c:pt idx="21">
                    <c:v>3.5</c:v>
                  </c:pt>
                  <c:pt idx="22">
                    <c:v>1.920286436967152</c:v>
                  </c:pt>
                  <c:pt idx="23">
                    <c:v>1.8027756377319946</c:v>
                  </c:pt>
                  <c:pt idx="24">
                    <c:v>1.5811388300841898</c:v>
                  </c:pt>
                  <c:pt idx="25">
                    <c:v>2.8613807855648994</c:v>
                  </c:pt>
                  <c:pt idx="26">
                    <c:v>1.8708286933869707</c:v>
                  </c:pt>
                  <c:pt idx="27">
                    <c:v>2.2912878474779199</c:v>
                  </c:pt>
                  <c:pt idx="28">
                    <c:v>1.920286436967152</c:v>
                  </c:pt>
                  <c:pt idx="29">
                    <c:v>1.5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[2]Sheet1!$C$44:$AF$44</c:f>
              <c:numCache>
                <c:formatCode>General</c:formatCode>
                <c:ptCount val="30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</c:numCache>
            </c:numRef>
          </c:xVal>
          <c:yVal>
            <c:numRef>
              <c:f>[2]Sheet1!$C$45:$AF$45</c:f>
              <c:numCache>
                <c:formatCode>General</c:formatCode>
                <c:ptCount val="30"/>
                <c:pt idx="0">
                  <c:v>28</c:v>
                </c:pt>
                <c:pt idx="1">
                  <c:v>28.5</c:v>
                </c:pt>
                <c:pt idx="2">
                  <c:v>28.75</c:v>
                </c:pt>
                <c:pt idx="3">
                  <c:v>28.75</c:v>
                </c:pt>
                <c:pt idx="4">
                  <c:v>27</c:v>
                </c:pt>
                <c:pt idx="5">
                  <c:v>28.75</c:v>
                </c:pt>
                <c:pt idx="6">
                  <c:v>67.5</c:v>
                </c:pt>
                <c:pt idx="7">
                  <c:v>73.75</c:v>
                </c:pt>
                <c:pt idx="8">
                  <c:v>75</c:v>
                </c:pt>
                <c:pt idx="9">
                  <c:v>77.25</c:v>
                </c:pt>
                <c:pt idx="10">
                  <c:v>76.75</c:v>
                </c:pt>
                <c:pt idx="11">
                  <c:v>78</c:v>
                </c:pt>
                <c:pt idx="12">
                  <c:v>80.75</c:v>
                </c:pt>
                <c:pt idx="13">
                  <c:v>79</c:v>
                </c:pt>
                <c:pt idx="14">
                  <c:v>83.25</c:v>
                </c:pt>
                <c:pt idx="15">
                  <c:v>81</c:v>
                </c:pt>
                <c:pt idx="16">
                  <c:v>80.75</c:v>
                </c:pt>
                <c:pt idx="17">
                  <c:v>78.25</c:v>
                </c:pt>
                <c:pt idx="18">
                  <c:v>69.25</c:v>
                </c:pt>
                <c:pt idx="19">
                  <c:v>56.5</c:v>
                </c:pt>
                <c:pt idx="20">
                  <c:v>43.75</c:v>
                </c:pt>
                <c:pt idx="21">
                  <c:v>38.5</c:v>
                </c:pt>
                <c:pt idx="22">
                  <c:v>34.75</c:v>
                </c:pt>
                <c:pt idx="23">
                  <c:v>32.5</c:v>
                </c:pt>
                <c:pt idx="24">
                  <c:v>31</c:v>
                </c:pt>
                <c:pt idx="25">
                  <c:v>28.25</c:v>
                </c:pt>
                <c:pt idx="26">
                  <c:v>31</c:v>
                </c:pt>
                <c:pt idx="27">
                  <c:v>29.5</c:v>
                </c:pt>
                <c:pt idx="28">
                  <c:v>29.25</c:v>
                </c:pt>
                <c:pt idx="29">
                  <c:v>30.5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3F1-C541-A5B8-F79769B6EAB2}"/>
            </c:ext>
          </c:extLst>
        </c:ser>
        <c:ser>
          <c:idx val="1"/>
          <c:order val="1"/>
          <c:tx>
            <c:v>FUS - G191S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[2]Sheet1!$C$48:$AF$48</c:f>
                <c:numCache>
                  <c:formatCode>General</c:formatCode>
                  <c:ptCount val="30"/>
                  <c:pt idx="0">
                    <c:v>4.1457809879442502</c:v>
                  </c:pt>
                  <c:pt idx="1">
                    <c:v>2.2912878474779199</c:v>
                  </c:pt>
                  <c:pt idx="2">
                    <c:v>1.920286436967152</c:v>
                  </c:pt>
                  <c:pt idx="3">
                    <c:v>1.4142135623730951</c:v>
                  </c:pt>
                  <c:pt idx="4">
                    <c:v>2.8613807855648994</c:v>
                  </c:pt>
                  <c:pt idx="5">
                    <c:v>2.1650635094610968</c:v>
                  </c:pt>
                  <c:pt idx="6">
                    <c:v>2.1213203435596424</c:v>
                  </c:pt>
                  <c:pt idx="7">
                    <c:v>5.8896094946948736</c:v>
                  </c:pt>
                  <c:pt idx="8">
                    <c:v>7.1894019222742029</c:v>
                  </c:pt>
                  <c:pt idx="9">
                    <c:v>4.3229041164476456</c:v>
                  </c:pt>
                  <c:pt idx="10">
                    <c:v>4.2426406871192848</c:v>
                  </c:pt>
                  <c:pt idx="11">
                    <c:v>5.1478150704935004</c:v>
                  </c:pt>
                  <c:pt idx="12">
                    <c:v>3.4186985827943359</c:v>
                  </c:pt>
                  <c:pt idx="13">
                    <c:v>2.9154759474226504</c:v>
                  </c:pt>
                  <c:pt idx="14">
                    <c:v>2.5495097567963922</c:v>
                  </c:pt>
                  <c:pt idx="15">
                    <c:v>4.924428900898052</c:v>
                  </c:pt>
                  <c:pt idx="16">
                    <c:v>5.196152422706632</c:v>
                  </c:pt>
                  <c:pt idx="17">
                    <c:v>3.6742346141747673</c:v>
                  </c:pt>
                  <c:pt idx="18">
                    <c:v>2.8613807855648994</c:v>
                  </c:pt>
                  <c:pt idx="19">
                    <c:v>2.5860201081971503</c:v>
                  </c:pt>
                  <c:pt idx="20">
                    <c:v>1.7853571071357126</c:v>
                  </c:pt>
                  <c:pt idx="21">
                    <c:v>3.2691742076555053</c:v>
                  </c:pt>
                  <c:pt idx="22">
                    <c:v>2.6809513236909019</c:v>
                  </c:pt>
                  <c:pt idx="23">
                    <c:v>1.5</c:v>
                  </c:pt>
                  <c:pt idx="24">
                    <c:v>1.2247448713915889</c:v>
                  </c:pt>
                  <c:pt idx="25">
                    <c:v>1.299038105676658</c:v>
                  </c:pt>
                  <c:pt idx="26">
                    <c:v>1.7853571071357126</c:v>
                  </c:pt>
                  <c:pt idx="27">
                    <c:v>1.479019945774904</c:v>
                  </c:pt>
                  <c:pt idx="28">
                    <c:v>2.3452078799117149</c:v>
                  </c:pt>
                  <c:pt idx="29">
                    <c:v>2.1213203435596424</c:v>
                  </c:pt>
                </c:numCache>
              </c:numRef>
            </c:plus>
            <c:minus>
              <c:numRef>
                <c:f>[2]Sheet1!$C$48:$AF$48</c:f>
                <c:numCache>
                  <c:formatCode>General</c:formatCode>
                  <c:ptCount val="30"/>
                  <c:pt idx="0">
                    <c:v>4.1457809879442502</c:v>
                  </c:pt>
                  <c:pt idx="1">
                    <c:v>2.2912878474779199</c:v>
                  </c:pt>
                  <c:pt idx="2">
                    <c:v>1.920286436967152</c:v>
                  </c:pt>
                  <c:pt idx="3">
                    <c:v>1.4142135623730951</c:v>
                  </c:pt>
                  <c:pt idx="4">
                    <c:v>2.8613807855648994</c:v>
                  </c:pt>
                  <c:pt idx="5">
                    <c:v>2.1650635094610968</c:v>
                  </c:pt>
                  <c:pt idx="6">
                    <c:v>2.1213203435596424</c:v>
                  </c:pt>
                  <c:pt idx="7">
                    <c:v>5.8896094946948736</c:v>
                  </c:pt>
                  <c:pt idx="8">
                    <c:v>7.1894019222742029</c:v>
                  </c:pt>
                  <c:pt idx="9">
                    <c:v>4.3229041164476456</c:v>
                  </c:pt>
                  <c:pt idx="10">
                    <c:v>4.2426406871192848</c:v>
                  </c:pt>
                  <c:pt idx="11">
                    <c:v>5.1478150704935004</c:v>
                  </c:pt>
                  <c:pt idx="12">
                    <c:v>3.4186985827943359</c:v>
                  </c:pt>
                  <c:pt idx="13">
                    <c:v>2.9154759474226504</c:v>
                  </c:pt>
                  <c:pt idx="14">
                    <c:v>2.5495097567963922</c:v>
                  </c:pt>
                  <c:pt idx="15">
                    <c:v>4.924428900898052</c:v>
                  </c:pt>
                  <c:pt idx="16">
                    <c:v>5.196152422706632</c:v>
                  </c:pt>
                  <c:pt idx="17">
                    <c:v>3.6742346141747673</c:v>
                  </c:pt>
                  <c:pt idx="18">
                    <c:v>2.8613807855648994</c:v>
                  </c:pt>
                  <c:pt idx="19">
                    <c:v>2.5860201081971503</c:v>
                  </c:pt>
                  <c:pt idx="20">
                    <c:v>1.7853571071357126</c:v>
                  </c:pt>
                  <c:pt idx="21">
                    <c:v>3.2691742076555053</c:v>
                  </c:pt>
                  <c:pt idx="22">
                    <c:v>2.6809513236909019</c:v>
                  </c:pt>
                  <c:pt idx="23">
                    <c:v>1.5</c:v>
                  </c:pt>
                  <c:pt idx="24">
                    <c:v>1.2247448713915889</c:v>
                  </c:pt>
                  <c:pt idx="25">
                    <c:v>1.299038105676658</c:v>
                  </c:pt>
                  <c:pt idx="26">
                    <c:v>1.7853571071357126</c:v>
                  </c:pt>
                  <c:pt idx="27">
                    <c:v>1.479019945774904</c:v>
                  </c:pt>
                  <c:pt idx="28">
                    <c:v>2.3452078799117149</c:v>
                  </c:pt>
                  <c:pt idx="29">
                    <c:v>2.1213203435596424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[2]Sheet1!$C$44:$AF$44</c:f>
              <c:numCache>
                <c:formatCode>General</c:formatCode>
                <c:ptCount val="30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</c:numCache>
            </c:numRef>
          </c:xVal>
          <c:yVal>
            <c:numRef>
              <c:f>[2]Sheet1!$C$47:$AF$47</c:f>
              <c:numCache>
                <c:formatCode>General</c:formatCode>
                <c:ptCount val="30"/>
                <c:pt idx="0">
                  <c:v>45.25</c:v>
                </c:pt>
                <c:pt idx="1">
                  <c:v>45.5</c:v>
                </c:pt>
                <c:pt idx="2">
                  <c:v>47.25</c:v>
                </c:pt>
                <c:pt idx="3">
                  <c:v>46</c:v>
                </c:pt>
                <c:pt idx="4">
                  <c:v>43.75</c:v>
                </c:pt>
                <c:pt idx="5">
                  <c:v>41.75</c:v>
                </c:pt>
                <c:pt idx="6">
                  <c:v>109</c:v>
                </c:pt>
                <c:pt idx="7">
                  <c:v>115.75</c:v>
                </c:pt>
                <c:pt idx="8">
                  <c:v>119.25</c:v>
                </c:pt>
                <c:pt idx="9">
                  <c:v>120.75</c:v>
                </c:pt>
                <c:pt idx="10">
                  <c:v>121</c:v>
                </c:pt>
                <c:pt idx="11">
                  <c:v>124</c:v>
                </c:pt>
                <c:pt idx="12">
                  <c:v>123.75</c:v>
                </c:pt>
                <c:pt idx="13">
                  <c:v>124</c:v>
                </c:pt>
                <c:pt idx="14">
                  <c:v>127</c:v>
                </c:pt>
                <c:pt idx="15">
                  <c:v>125.5</c:v>
                </c:pt>
                <c:pt idx="16">
                  <c:v>125</c:v>
                </c:pt>
                <c:pt idx="17">
                  <c:v>122</c:v>
                </c:pt>
                <c:pt idx="18">
                  <c:v>109.25</c:v>
                </c:pt>
                <c:pt idx="19">
                  <c:v>88.25</c:v>
                </c:pt>
                <c:pt idx="20">
                  <c:v>70.25</c:v>
                </c:pt>
                <c:pt idx="21">
                  <c:v>60.25</c:v>
                </c:pt>
                <c:pt idx="22">
                  <c:v>54.75</c:v>
                </c:pt>
                <c:pt idx="23">
                  <c:v>50.5</c:v>
                </c:pt>
                <c:pt idx="24">
                  <c:v>50</c:v>
                </c:pt>
                <c:pt idx="25">
                  <c:v>47.75</c:v>
                </c:pt>
                <c:pt idx="26">
                  <c:v>47.75</c:v>
                </c:pt>
                <c:pt idx="27">
                  <c:v>46.75</c:v>
                </c:pt>
                <c:pt idx="28">
                  <c:v>47</c:v>
                </c:pt>
                <c:pt idx="29">
                  <c:v>47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3F1-C541-A5B8-F79769B6EAB2}"/>
            </c:ext>
          </c:extLst>
        </c:ser>
        <c:ser>
          <c:idx val="2"/>
          <c:order val="2"/>
          <c:tx>
            <c:v>FUS - G225V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[2]Sheet1!$C$50:$AF$50</c:f>
                <c:numCache>
                  <c:formatCode>General</c:formatCode>
                  <c:ptCount val="30"/>
                  <c:pt idx="0">
                    <c:v>1.299038105676658</c:v>
                  </c:pt>
                  <c:pt idx="1">
                    <c:v>1.8708286933869707</c:v>
                  </c:pt>
                  <c:pt idx="2">
                    <c:v>1.920286436967152</c:v>
                  </c:pt>
                  <c:pt idx="3">
                    <c:v>1.0897247358851685</c:v>
                  </c:pt>
                  <c:pt idx="4">
                    <c:v>2.2360679774997898</c:v>
                  </c:pt>
                  <c:pt idx="5">
                    <c:v>3</c:v>
                  </c:pt>
                  <c:pt idx="6">
                    <c:v>2.7386127875258306</c:v>
                  </c:pt>
                  <c:pt idx="7">
                    <c:v>3.2691742076555053</c:v>
                  </c:pt>
                  <c:pt idx="8">
                    <c:v>2.598076211353316</c:v>
                  </c:pt>
                  <c:pt idx="9">
                    <c:v>1.0897247358851685</c:v>
                  </c:pt>
                  <c:pt idx="10">
                    <c:v>1.0897247358851685</c:v>
                  </c:pt>
                  <c:pt idx="11">
                    <c:v>3.5619517121937516</c:v>
                  </c:pt>
                  <c:pt idx="12">
                    <c:v>0.82915619758884995</c:v>
                  </c:pt>
                  <c:pt idx="13">
                    <c:v>2.2912878474779199</c:v>
                  </c:pt>
                  <c:pt idx="14">
                    <c:v>1.1180339887498949</c:v>
                  </c:pt>
                  <c:pt idx="15">
                    <c:v>2.0463381929681126</c:v>
                  </c:pt>
                  <c:pt idx="16">
                    <c:v>1.6583123951776999</c:v>
                  </c:pt>
                  <c:pt idx="17">
                    <c:v>1.920286436967152</c:v>
                  </c:pt>
                  <c:pt idx="18">
                    <c:v>1.0897247358851685</c:v>
                  </c:pt>
                  <c:pt idx="19">
                    <c:v>1.6393596310755001</c:v>
                  </c:pt>
                  <c:pt idx="20">
                    <c:v>2.7726341266023544</c:v>
                  </c:pt>
                  <c:pt idx="21">
                    <c:v>1.0897247358851685</c:v>
                  </c:pt>
                  <c:pt idx="22">
                    <c:v>1.6583123951776999</c:v>
                  </c:pt>
                  <c:pt idx="23">
                    <c:v>2.4874685927665499</c:v>
                  </c:pt>
                  <c:pt idx="24">
                    <c:v>0.82915619758884995</c:v>
                  </c:pt>
                  <c:pt idx="25">
                    <c:v>1.920286436967152</c:v>
                  </c:pt>
                  <c:pt idx="26">
                    <c:v>1.2247448713915889</c:v>
                  </c:pt>
                  <c:pt idx="27">
                    <c:v>1.299038105676658</c:v>
                  </c:pt>
                  <c:pt idx="28">
                    <c:v>1</c:v>
                  </c:pt>
                  <c:pt idx="29">
                    <c:v>1.5811388300841898</c:v>
                  </c:pt>
                </c:numCache>
              </c:numRef>
            </c:plus>
            <c:minus>
              <c:numRef>
                <c:f>[2]Sheet1!$C$50:$AF$50</c:f>
                <c:numCache>
                  <c:formatCode>General</c:formatCode>
                  <c:ptCount val="30"/>
                  <c:pt idx="0">
                    <c:v>1.299038105676658</c:v>
                  </c:pt>
                  <c:pt idx="1">
                    <c:v>1.8708286933869707</c:v>
                  </c:pt>
                  <c:pt idx="2">
                    <c:v>1.920286436967152</c:v>
                  </c:pt>
                  <c:pt idx="3">
                    <c:v>1.0897247358851685</c:v>
                  </c:pt>
                  <c:pt idx="4">
                    <c:v>2.2360679774997898</c:v>
                  </c:pt>
                  <c:pt idx="5">
                    <c:v>3</c:v>
                  </c:pt>
                  <c:pt idx="6">
                    <c:v>2.7386127875258306</c:v>
                  </c:pt>
                  <c:pt idx="7">
                    <c:v>3.2691742076555053</c:v>
                  </c:pt>
                  <c:pt idx="8">
                    <c:v>2.598076211353316</c:v>
                  </c:pt>
                  <c:pt idx="9">
                    <c:v>1.0897247358851685</c:v>
                  </c:pt>
                  <c:pt idx="10">
                    <c:v>1.0897247358851685</c:v>
                  </c:pt>
                  <c:pt idx="11">
                    <c:v>3.5619517121937516</c:v>
                  </c:pt>
                  <c:pt idx="12">
                    <c:v>0.82915619758884995</c:v>
                  </c:pt>
                  <c:pt idx="13">
                    <c:v>2.2912878474779199</c:v>
                  </c:pt>
                  <c:pt idx="14">
                    <c:v>1.1180339887498949</c:v>
                  </c:pt>
                  <c:pt idx="15">
                    <c:v>2.0463381929681126</c:v>
                  </c:pt>
                  <c:pt idx="16">
                    <c:v>1.6583123951776999</c:v>
                  </c:pt>
                  <c:pt idx="17">
                    <c:v>1.920286436967152</c:v>
                  </c:pt>
                  <c:pt idx="18">
                    <c:v>1.0897247358851685</c:v>
                  </c:pt>
                  <c:pt idx="19">
                    <c:v>1.6393596310755001</c:v>
                  </c:pt>
                  <c:pt idx="20">
                    <c:v>2.7726341266023544</c:v>
                  </c:pt>
                  <c:pt idx="21">
                    <c:v>1.0897247358851685</c:v>
                  </c:pt>
                  <c:pt idx="22">
                    <c:v>1.6583123951776999</c:v>
                  </c:pt>
                  <c:pt idx="23">
                    <c:v>2.4874685927665499</c:v>
                  </c:pt>
                  <c:pt idx="24">
                    <c:v>0.82915619758884995</c:v>
                  </c:pt>
                  <c:pt idx="25">
                    <c:v>1.920286436967152</c:v>
                  </c:pt>
                  <c:pt idx="26">
                    <c:v>1.2247448713915889</c:v>
                  </c:pt>
                  <c:pt idx="27">
                    <c:v>1.299038105676658</c:v>
                  </c:pt>
                  <c:pt idx="28">
                    <c:v>1</c:v>
                  </c:pt>
                  <c:pt idx="29">
                    <c:v>1.5811388300841898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[2]Sheet1!$C$44:$AF$44</c:f>
              <c:numCache>
                <c:formatCode>General</c:formatCode>
                <c:ptCount val="30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</c:numCache>
            </c:numRef>
          </c:xVal>
          <c:yVal>
            <c:numRef>
              <c:f>[2]Sheet1!$C$49:$AF$49</c:f>
              <c:numCache>
                <c:formatCode>General</c:formatCode>
                <c:ptCount val="30"/>
                <c:pt idx="0">
                  <c:v>38.25</c:v>
                </c:pt>
                <c:pt idx="1">
                  <c:v>39</c:v>
                </c:pt>
                <c:pt idx="2">
                  <c:v>38.25</c:v>
                </c:pt>
                <c:pt idx="3">
                  <c:v>39.75</c:v>
                </c:pt>
                <c:pt idx="4">
                  <c:v>40</c:v>
                </c:pt>
                <c:pt idx="5">
                  <c:v>35</c:v>
                </c:pt>
                <c:pt idx="6">
                  <c:v>88</c:v>
                </c:pt>
                <c:pt idx="7">
                  <c:v>92.25</c:v>
                </c:pt>
                <c:pt idx="8">
                  <c:v>94.5</c:v>
                </c:pt>
                <c:pt idx="9">
                  <c:v>98.75</c:v>
                </c:pt>
                <c:pt idx="10">
                  <c:v>96.75</c:v>
                </c:pt>
                <c:pt idx="11">
                  <c:v>96.75</c:v>
                </c:pt>
                <c:pt idx="12">
                  <c:v>99.25</c:v>
                </c:pt>
                <c:pt idx="13">
                  <c:v>99.5</c:v>
                </c:pt>
                <c:pt idx="14">
                  <c:v>102.5</c:v>
                </c:pt>
                <c:pt idx="15">
                  <c:v>101.75</c:v>
                </c:pt>
                <c:pt idx="16">
                  <c:v>101.5</c:v>
                </c:pt>
                <c:pt idx="17">
                  <c:v>101.75</c:v>
                </c:pt>
                <c:pt idx="18">
                  <c:v>89.25</c:v>
                </c:pt>
                <c:pt idx="19">
                  <c:v>74.75</c:v>
                </c:pt>
                <c:pt idx="20">
                  <c:v>59.25</c:v>
                </c:pt>
                <c:pt idx="21">
                  <c:v>50.75</c:v>
                </c:pt>
                <c:pt idx="22">
                  <c:v>45.5</c:v>
                </c:pt>
                <c:pt idx="23">
                  <c:v>41.75</c:v>
                </c:pt>
                <c:pt idx="24">
                  <c:v>40.75</c:v>
                </c:pt>
                <c:pt idx="25">
                  <c:v>38.75</c:v>
                </c:pt>
                <c:pt idx="26">
                  <c:v>39</c:v>
                </c:pt>
                <c:pt idx="27">
                  <c:v>39.25</c:v>
                </c:pt>
                <c:pt idx="28">
                  <c:v>38</c:v>
                </c:pt>
                <c:pt idx="29">
                  <c:v>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63F1-C541-A5B8-F79769B6EAB2}"/>
            </c:ext>
          </c:extLst>
        </c:ser>
        <c:ser>
          <c:idx val="3"/>
          <c:order val="3"/>
          <c:tx>
            <c:v>FUS - G230C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[2]Sheet1!$C$52:$AF$52</c:f>
                <c:numCache>
                  <c:formatCode>General</c:formatCode>
                  <c:ptCount val="30"/>
                  <c:pt idx="0">
                    <c:v>1.1180339887498949</c:v>
                  </c:pt>
                  <c:pt idx="1">
                    <c:v>1.0897247358851685</c:v>
                  </c:pt>
                  <c:pt idx="2">
                    <c:v>1</c:v>
                  </c:pt>
                  <c:pt idx="3">
                    <c:v>2.0615528128088303</c:v>
                  </c:pt>
                  <c:pt idx="4">
                    <c:v>1.7320508075688772</c:v>
                  </c:pt>
                  <c:pt idx="5">
                    <c:v>2.7726341266023544</c:v>
                  </c:pt>
                  <c:pt idx="6">
                    <c:v>2.5860201081971503</c:v>
                  </c:pt>
                  <c:pt idx="7">
                    <c:v>1.2247448713915889</c:v>
                  </c:pt>
                  <c:pt idx="8">
                    <c:v>0.8660254037844386</c:v>
                  </c:pt>
                  <c:pt idx="9">
                    <c:v>1.920286436967152</c:v>
                  </c:pt>
                  <c:pt idx="10">
                    <c:v>3</c:v>
                  </c:pt>
                  <c:pt idx="11">
                    <c:v>1.5811388300841898</c:v>
                  </c:pt>
                  <c:pt idx="12">
                    <c:v>1.8708286933869707</c:v>
                  </c:pt>
                  <c:pt idx="13">
                    <c:v>2.384848003542364</c:v>
                  </c:pt>
                  <c:pt idx="14">
                    <c:v>2.384848003542364</c:v>
                  </c:pt>
                  <c:pt idx="15">
                    <c:v>1.2247448713915889</c:v>
                  </c:pt>
                  <c:pt idx="16">
                    <c:v>2.5</c:v>
                  </c:pt>
                  <c:pt idx="17">
                    <c:v>1.7853571071357126</c:v>
                  </c:pt>
                  <c:pt idx="18">
                    <c:v>3.7749172176353749</c:v>
                  </c:pt>
                  <c:pt idx="19">
                    <c:v>1.5811388300841898</c:v>
                  </c:pt>
                  <c:pt idx="20">
                    <c:v>1.1180339887498949</c:v>
                  </c:pt>
                  <c:pt idx="21">
                    <c:v>1.299038105676658</c:v>
                  </c:pt>
                  <c:pt idx="22">
                    <c:v>1.920286436967152</c:v>
                  </c:pt>
                  <c:pt idx="23">
                    <c:v>2.0615528128088303</c:v>
                  </c:pt>
                  <c:pt idx="24">
                    <c:v>1.8708286933869707</c:v>
                  </c:pt>
                  <c:pt idx="25">
                    <c:v>2.2776083947860748</c:v>
                  </c:pt>
                  <c:pt idx="26">
                    <c:v>2.598076211353316</c:v>
                  </c:pt>
                  <c:pt idx="27">
                    <c:v>3.2403703492039302</c:v>
                  </c:pt>
                  <c:pt idx="28">
                    <c:v>2.2912878474779199</c:v>
                  </c:pt>
                  <c:pt idx="29">
                    <c:v>1.0897247358851685</c:v>
                  </c:pt>
                </c:numCache>
              </c:numRef>
            </c:plus>
            <c:minus>
              <c:numRef>
                <c:f>[2]Sheet1!$C$52:$AF$52</c:f>
                <c:numCache>
                  <c:formatCode>General</c:formatCode>
                  <c:ptCount val="30"/>
                  <c:pt idx="0">
                    <c:v>1.1180339887498949</c:v>
                  </c:pt>
                  <c:pt idx="1">
                    <c:v>1.0897247358851685</c:v>
                  </c:pt>
                  <c:pt idx="2">
                    <c:v>1</c:v>
                  </c:pt>
                  <c:pt idx="3">
                    <c:v>2.0615528128088303</c:v>
                  </c:pt>
                  <c:pt idx="4">
                    <c:v>1.7320508075688772</c:v>
                  </c:pt>
                  <c:pt idx="5">
                    <c:v>2.7726341266023544</c:v>
                  </c:pt>
                  <c:pt idx="6">
                    <c:v>2.5860201081971503</c:v>
                  </c:pt>
                  <c:pt idx="7">
                    <c:v>1.2247448713915889</c:v>
                  </c:pt>
                  <c:pt idx="8">
                    <c:v>0.8660254037844386</c:v>
                  </c:pt>
                  <c:pt idx="9">
                    <c:v>1.920286436967152</c:v>
                  </c:pt>
                  <c:pt idx="10">
                    <c:v>3</c:v>
                  </c:pt>
                  <c:pt idx="11">
                    <c:v>1.5811388300841898</c:v>
                  </c:pt>
                  <c:pt idx="12">
                    <c:v>1.8708286933869707</c:v>
                  </c:pt>
                  <c:pt idx="13">
                    <c:v>2.384848003542364</c:v>
                  </c:pt>
                  <c:pt idx="14">
                    <c:v>2.384848003542364</c:v>
                  </c:pt>
                  <c:pt idx="15">
                    <c:v>1.2247448713915889</c:v>
                  </c:pt>
                  <c:pt idx="16">
                    <c:v>2.5</c:v>
                  </c:pt>
                  <c:pt idx="17">
                    <c:v>1.7853571071357126</c:v>
                  </c:pt>
                  <c:pt idx="18">
                    <c:v>3.7749172176353749</c:v>
                  </c:pt>
                  <c:pt idx="19">
                    <c:v>1.5811388300841898</c:v>
                  </c:pt>
                  <c:pt idx="20">
                    <c:v>1.1180339887498949</c:v>
                  </c:pt>
                  <c:pt idx="21">
                    <c:v>1.299038105676658</c:v>
                  </c:pt>
                  <c:pt idx="22">
                    <c:v>1.920286436967152</c:v>
                  </c:pt>
                  <c:pt idx="23">
                    <c:v>2.0615528128088303</c:v>
                  </c:pt>
                  <c:pt idx="24">
                    <c:v>1.8708286933869707</c:v>
                  </c:pt>
                  <c:pt idx="25">
                    <c:v>2.2776083947860748</c:v>
                  </c:pt>
                  <c:pt idx="26">
                    <c:v>2.598076211353316</c:v>
                  </c:pt>
                  <c:pt idx="27">
                    <c:v>3.2403703492039302</c:v>
                  </c:pt>
                  <c:pt idx="28">
                    <c:v>2.2912878474779199</c:v>
                  </c:pt>
                  <c:pt idx="29">
                    <c:v>1.0897247358851685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[2]Sheet1!$C$44:$AF$44</c:f>
              <c:numCache>
                <c:formatCode>General</c:formatCode>
                <c:ptCount val="30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</c:numCache>
            </c:numRef>
          </c:xVal>
          <c:yVal>
            <c:numRef>
              <c:f>[2]Sheet1!$C$51:$AF$51</c:f>
              <c:numCache>
                <c:formatCode>General</c:formatCode>
                <c:ptCount val="30"/>
                <c:pt idx="0">
                  <c:v>38.5</c:v>
                </c:pt>
                <c:pt idx="1">
                  <c:v>37.75</c:v>
                </c:pt>
                <c:pt idx="2">
                  <c:v>38</c:v>
                </c:pt>
                <c:pt idx="3">
                  <c:v>38.5</c:v>
                </c:pt>
                <c:pt idx="4">
                  <c:v>39</c:v>
                </c:pt>
                <c:pt idx="5">
                  <c:v>34.25</c:v>
                </c:pt>
                <c:pt idx="6">
                  <c:v>95.75</c:v>
                </c:pt>
                <c:pt idx="7">
                  <c:v>98</c:v>
                </c:pt>
                <c:pt idx="8">
                  <c:v>100.5</c:v>
                </c:pt>
                <c:pt idx="9">
                  <c:v>104.25</c:v>
                </c:pt>
                <c:pt idx="10">
                  <c:v>103</c:v>
                </c:pt>
                <c:pt idx="11">
                  <c:v>99</c:v>
                </c:pt>
                <c:pt idx="12">
                  <c:v>102</c:v>
                </c:pt>
                <c:pt idx="13">
                  <c:v>101.75</c:v>
                </c:pt>
                <c:pt idx="14">
                  <c:v>103.75</c:v>
                </c:pt>
                <c:pt idx="15">
                  <c:v>105</c:v>
                </c:pt>
                <c:pt idx="16">
                  <c:v>104.5</c:v>
                </c:pt>
                <c:pt idx="17">
                  <c:v>101.75</c:v>
                </c:pt>
                <c:pt idx="18">
                  <c:v>88.5</c:v>
                </c:pt>
                <c:pt idx="19">
                  <c:v>68</c:v>
                </c:pt>
                <c:pt idx="20">
                  <c:v>56.5</c:v>
                </c:pt>
                <c:pt idx="21">
                  <c:v>49.75</c:v>
                </c:pt>
                <c:pt idx="22">
                  <c:v>45.25</c:v>
                </c:pt>
                <c:pt idx="23">
                  <c:v>43.5</c:v>
                </c:pt>
                <c:pt idx="24">
                  <c:v>42</c:v>
                </c:pt>
                <c:pt idx="25">
                  <c:v>42.75</c:v>
                </c:pt>
                <c:pt idx="26">
                  <c:v>39.5</c:v>
                </c:pt>
                <c:pt idx="27">
                  <c:v>37</c:v>
                </c:pt>
                <c:pt idx="28">
                  <c:v>37.5</c:v>
                </c:pt>
                <c:pt idx="29">
                  <c:v>38.25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63F1-C541-A5B8-F79769B6EA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6011320"/>
        <c:axId val="196016416"/>
      </c:scatterChart>
      <c:valAx>
        <c:axId val="196011320"/>
        <c:scaling>
          <c:orientation val="minMax"/>
          <c:max val="150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Time (m)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96016416"/>
        <c:crosses val="autoZero"/>
        <c:crossBetween val="midCat"/>
        <c:minorUnit val="10"/>
      </c:valAx>
      <c:valAx>
        <c:axId val="196016416"/>
        <c:scaling>
          <c:orientation val="minMax"/>
          <c:min val="2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ThT Fluoresence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96011320"/>
        <c:crosses val="autoZero"/>
        <c:crossBetween val="midCat"/>
        <c:majorUnit val="40"/>
        <c:minorUnit val="20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993397140875649"/>
          <c:y val="8.847176361019389E-2"/>
          <c:w val="0.18575787817224429"/>
          <c:h val="0.158201253069172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279400</xdr:colOff>
      <xdr:row>21</xdr:row>
      <xdr:rowOff>101600</xdr:rowOff>
    </xdr:from>
    <xdr:to>
      <xdr:col>6</xdr:col>
      <xdr:colOff>299011</xdr:colOff>
      <xdr:row>43</xdr:row>
      <xdr:rowOff>17930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426EE54-0F05-E84B-9F68-21485A0311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214993</xdr:colOff>
      <xdr:row>1</xdr:row>
      <xdr:rowOff>81643</xdr:rowOff>
    </xdr:from>
    <xdr:to>
      <xdr:col>26</xdr:col>
      <xdr:colOff>462644</xdr:colOff>
      <xdr:row>26</xdr:row>
      <xdr:rowOff>43543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14C8353-F21D-9342-B9D3-793A396C44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evinmurray/Desktop/projects/fus-fibril/FUS-SD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evinmurray/Desktop/projects/krt8/FUS_TFG_LCDs_4C_shak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d point"/>
    </sheetNames>
    <sheetDataSet>
      <sheetData sheetId="0">
        <row r="12">
          <cell r="X12">
            <v>0</v>
          </cell>
          <cell r="Y12">
            <v>0.5</v>
          </cell>
          <cell r="Z12">
            <v>1</v>
          </cell>
          <cell r="AA12">
            <v>1.5</v>
          </cell>
          <cell r="AB12">
            <v>2</v>
          </cell>
        </row>
        <row r="13">
          <cell r="W13" t="str">
            <v>FUS - WT</v>
          </cell>
          <cell r="X13">
            <v>1</v>
          </cell>
          <cell r="Y13">
            <v>1.0483870967741935</v>
          </cell>
          <cell r="Z13">
            <v>1.0080645161290323</v>
          </cell>
          <cell r="AA13">
            <v>0.91129032258064513</v>
          </cell>
          <cell r="AB13">
            <v>0.40591397849462368</v>
          </cell>
        </row>
        <row r="14">
          <cell r="W14" t="str">
            <v>FUS - G191S</v>
          </cell>
          <cell r="X14">
            <v>1.0000235854619213</v>
          </cell>
          <cell r="Y14">
            <v>0.997665039269794</v>
          </cell>
          <cell r="Z14">
            <v>0.95285266161937765</v>
          </cell>
          <cell r="AA14">
            <v>0.86558645251067234</v>
          </cell>
          <cell r="AB14">
            <v>0.46227505365692578</v>
          </cell>
        </row>
        <row r="15">
          <cell r="W15" t="str">
            <v>FUS - G225V</v>
          </cell>
          <cell r="X15">
            <v>1</v>
          </cell>
          <cell r="Y15">
            <v>1.068241469816273</v>
          </cell>
          <cell r="Z15">
            <v>1.0052493438320211</v>
          </cell>
          <cell r="AA15">
            <v>0.93175853018372701</v>
          </cell>
          <cell r="AB15">
            <v>0.54330708661417326</v>
          </cell>
        </row>
        <row r="16">
          <cell r="W16" t="str">
            <v>FUS - G230C</v>
          </cell>
          <cell r="X16">
            <v>1.0000027700907759</v>
          </cell>
          <cell r="Y16">
            <v>0.99723267931490112</v>
          </cell>
          <cell r="Z16">
            <v>0.93352059146978239</v>
          </cell>
          <cell r="AA16">
            <v>0.84764777741766595</v>
          </cell>
          <cell r="AB16">
            <v>0.63989096922706157</v>
          </cell>
        </row>
        <row r="18">
          <cell r="X18">
            <v>2.374129265141894E-2</v>
          </cell>
          <cell r="Y18">
            <v>4.971301615297561E-2</v>
          </cell>
          <cell r="Z18">
            <v>2.8701823258148688E-2</v>
          </cell>
          <cell r="AA18">
            <v>3.0174656344951138E-2</v>
          </cell>
          <cell r="AB18">
            <v>2.0116437563300758E-2</v>
          </cell>
        </row>
        <row r="19">
          <cell r="X19">
            <v>2.7302146047761093E-2</v>
          </cell>
          <cell r="Y19">
            <v>1.5285126296393453E-2</v>
          </cell>
          <cell r="Z19">
            <v>2.8498422070319041E-2</v>
          </cell>
          <cell r="AA19">
            <v>8.8248717818201865E-3</v>
          </cell>
          <cell r="AB19">
            <v>3.3354880123896672E-3</v>
          </cell>
        </row>
        <row r="20">
          <cell r="X20">
            <v>6.2000062000093004E-2</v>
          </cell>
          <cell r="Y20">
            <v>6.2442925214542352E-2</v>
          </cell>
          <cell r="Z20">
            <v>5.1566621271360892E-2</v>
          </cell>
          <cell r="AA20">
            <v>6.4398132002022559E-2</v>
          </cell>
          <cell r="AB20">
            <v>6.429106936438788E-3</v>
          </cell>
        </row>
        <row r="21">
          <cell r="X21">
            <v>2.5689405511221095E-2</v>
          </cell>
          <cell r="Y21">
            <v>4.237529721260521E-2</v>
          </cell>
          <cell r="Z21">
            <v>6.1194830976964806E-2</v>
          </cell>
          <cell r="AA21">
            <v>3.7779943203373655E-2</v>
          </cell>
          <cell r="AB21">
            <v>6.785478109596327E-3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44">
          <cell r="C44">
            <v>0</v>
          </cell>
          <cell r="D44">
            <v>5</v>
          </cell>
          <cell r="E44">
            <v>10</v>
          </cell>
          <cell r="F44">
            <v>15</v>
          </cell>
          <cell r="G44">
            <v>20</v>
          </cell>
          <cell r="H44">
            <v>25</v>
          </cell>
          <cell r="I44">
            <v>30</v>
          </cell>
          <cell r="J44">
            <v>35</v>
          </cell>
          <cell r="K44">
            <v>40</v>
          </cell>
          <cell r="L44">
            <v>45</v>
          </cell>
          <cell r="M44">
            <v>50</v>
          </cell>
          <cell r="N44">
            <v>55</v>
          </cell>
          <cell r="O44">
            <v>60</v>
          </cell>
          <cell r="P44">
            <v>65</v>
          </cell>
          <cell r="Q44">
            <v>70</v>
          </cell>
          <cell r="R44">
            <v>75</v>
          </cell>
          <cell r="S44">
            <v>80</v>
          </cell>
          <cell r="T44">
            <v>85</v>
          </cell>
          <cell r="U44">
            <v>90</v>
          </cell>
          <cell r="V44">
            <v>95</v>
          </cell>
          <cell r="W44">
            <v>100</v>
          </cell>
          <cell r="X44">
            <v>105</v>
          </cell>
          <cell r="Y44">
            <v>110</v>
          </cell>
          <cell r="Z44">
            <v>115</v>
          </cell>
          <cell r="AA44">
            <v>120</v>
          </cell>
          <cell r="AB44">
            <v>125</v>
          </cell>
          <cell r="AC44">
            <v>130</v>
          </cell>
          <cell r="AD44">
            <v>135</v>
          </cell>
          <cell r="AE44">
            <v>140</v>
          </cell>
          <cell r="AF44">
            <v>145</v>
          </cell>
        </row>
        <row r="45">
          <cell r="C45">
            <v>28</v>
          </cell>
          <cell r="D45">
            <v>28.5</v>
          </cell>
          <cell r="E45">
            <v>28.75</v>
          </cell>
          <cell r="F45">
            <v>28.75</v>
          </cell>
          <cell r="G45">
            <v>27</v>
          </cell>
          <cell r="H45">
            <v>28.75</v>
          </cell>
          <cell r="I45">
            <v>67.5</v>
          </cell>
          <cell r="J45">
            <v>73.75</v>
          </cell>
          <cell r="K45">
            <v>75</v>
          </cell>
          <cell r="L45">
            <v>77.25</v>
          </cell>
          <cell r="M45">
            <v>76.75</v>
          </cell>
          <cell r="N45">
            <v>78</v>
          </cell>
          <cell r="O45">
            <v>80.75</v>
          </cell>
          <cell r="P45">
            <v>79</v>
          </cell>
          <cell r="Q45">
            <v>83.25</v>
          </cell>
          <cell r="R45">
            <v>81</v>
          </cell>
          <cell r="S45">
            <v>80.75</v>
          </cell>
          <cell r="T45">
            <v>78.25</v>
          </cell>
          <cell r="U45">
            <v>69.25</v>
          </cell>
          <cell r="V45">
            <v>56.5</v>
          </cell>
          <cell r="W45">
            <v>43.75</v>
          </cell>
          <cell r="X45">
            <v>38.5</v>
          </cell>
          <cell r="Y45">
            <v>34.75</v>
          </cell>
          <cell r="Z45">
            <v>32.5</v>
          </cell>
          <cell r="AA45">
            <v>31</v>
          </cell>
          <cell r="AB45">
            <v>28.25</v>
          </cell>
          <cell r="AC45">
            <v>31</v>
          </cell>
          <cell r="AD45">
            <v>29.5</v>
          </cell>
          <cell r="AE45">
            <v>29.25</v>
          </cell>
          <cell r="AF45">
            <v>30.5</v>
          </cell>
        </row>
        <row r="46">
          <cell r="C46">
            <v>1.5811388300841898</v>
          </cell>
          <cell r="D46">
            <v>2.2912878474779199</v>
          </cell>
          <cell r="E46">
            <v>1.920286436967152</v>
          </cell>
          <cell r="F46">
            <v>2.2776083947860748</v>
          </cell>
          <cell r="G46">
            <v>2.8284271247461903</v>
          </cell>
          <cell r="H46">
            <v>3.7666297933298409</v>
          </cell>
          <cell r="I46">
            <v>2.5</v>
          </cell>
          <cell r="J46">
            <v>4.7103609203541934</v>
          </cell>
          <cell r="K46">
            <v>4.3011626335213133</v>
          </cell>
          <cell r="L46">
            <v>5.6734028589551082</v>
          </cell>
          <cell r="M46">
            <v>4.0233692348577703</v>
          </cell>
          <cell r="N46">
            <v>6.5954529791364598</v>
          </cell>
          <cell r="O46">
            <v>5.7608593109014565</v>
          </cell>
          <cell r="P46">
            <v>6.4420493633625631</v>
          </cell>
          <cell r="Q46">
            <v>6.3786754110865367</v>
          </cell>
          <cell r="R46">
            <v>7.1763500472036617</v>
          </cell>
          <cell r="S46">
            <v>3.2691742076555053</v>
          </cell>
          <cell r="T46">
            <v>5.4025456962435774</v>
          </cell>
          <cell r="U46">
            <v>4.9180788932265003</v>
          </cell>
          <cell r="V46">
            <v>2.9580398915498081</v>
          </cell>
          <cell r="W46">
            <v>1.920286436967152</v>
          </cell>
          <cell r="X46">
            <v>3.5</v>
          </cell>
          <cell r="Y46">
            <v>1.920286436967152</v>
          </cell>
          <cell r="Z46">
            <v>1.8027756377319946</v>
          </cell>
          <cell r="AA46">
            <v>1.5811388300841898</v>
          </cell>
          <cell r="AB46">
            <v>2.8613807855648994</v>
          </cell>
          <cell r="AC46">
            <v>1.8708286933869707</v>
          </cell>
          <cell r="AD46">
            <v>2.2912878474779199</v>
          </cell>
          <cell r="AE46">
            <v>1.920286436967152</v>
          </cell>
          <cell r="AF46">
            <v>1.5</v>
          </cell>
        </row>
        <row r="47">
          <cell r="C47">
            <v>45.25</v>
          </cell>
          <cell r="D47">
            <v>45.5</v>
          </cell>
          <cell r="E47">
            <v>47.25</v>
          </cell>
          <cell r="F47">
            <v>46</v>
          </cell>
          <cell r="G47">
            <v>43.75</v>
          </cell>
          <cell r="H47">
            <v>41.75</v>
          </cell>
          <cell r="I47">
            <v>109</v>
          </cell>
          <cell r="J47">
            <v>115.75</v>
          </cell>
          <cell r="K47">
            <v>119.25</v>
          </cell>
          <cell r="L47">
            <v>120.75</v>
          </cell>
          <cell r="M47">
            <v>121</v>
          </cell>
          <cell r="N47">
            <v>124</v>
          </cell>
          <cell r="O47">
            <v>123.75</v>
          </cell>
          <cell r="P47">
            <v>124</v>
          </cell>
          <cell r="Q47">
            <v>127</v>
          </cell>
          <cell r="R47">
            <v>125.5</v>
          </cell>
          <cell r="S47">
            <v>125</v>
          </cell>
          <cell r="T47">
            <v>122</v>
          </cell>
          <cell r="U47">
            <v>109.25</v>
          </cell>
          <cell r="V47">
            <v>88.25</v>
          </cell>
          <cell r="W47">
            <v>70.25</v>
          </cell>
          <cell r="X47">
            <v>60.25</v>
          </cell>
          <cell r="Y47">
            <v>54.75</v>
          </cell>
          <cell r="Z47">
            <v>50.5</v>
          </cell>
          <cell r="AA47">
            <v>50</v>
          </cell>
          <cell r="AB47">
            <v>47.75</v>
          </cell>
          <cell r="AC47">
            <v>47.75</v>
          </cell>
          <cell r="AD47">
            <v>46.75</v>
          </cell>
          <cell r="AE47">
            <v>47</v>
          </cell>
          <cell r="AF47">
            <v>47</v>
          </cell>
        </row>
        <row r="48">
          <cell r="C48">
            <v>4.1457809879442502</v>
          </cell>
          <cell r="D48">
            <v>2.2912878474779199</v>
          </cell>
          <cell r="E48">
            <v>1.920286436967152</v>
          </cell>
          <cell r="F48">
            <v>1.4142135623730951</v>
          </cell>
          <cell r="G48">
            <v>2.8613807855648994</v>
          </cell>
          <cell r="H48">
            <v>2.1650635094610968</v>
          </cell>
          <cell r="I48">
            <v>2.1213203435596424</v>
          </cell>
          <cell r="J48">
            <v>5.8896094946948736</v>
          </cell>
          <cell r="K48">
            <v>7.1894019222742029</v>
          </cell>
          <cell r="L48">
            <v>4.3229041164476456</v>
          </cell>
          <cell r="M48">
            <v>4.2426406871192848</v>
          </cell>
          <cell r="N48">
            <v>5.1478150704935004</v>
          </cell>
          <cell r="O48">
            <v>3.4186985827943359</v>
          </cell>
          <cell r="P48">
            <v>2.9154759474226504</v>
          </cell>
          <cell r="Q48">
            <v>2.5495097567963922</v>
          </cell>
          <cell r="R48">
            <v>4.924428900898052</v>
          </cell>
          <cell r="S48">
            <v>5.196152422706632</v>
          </cell>
          <cell r="T48">
            <v>3.6742346141747673</v>
          </cell>
          <cell r="U48">
            <v>2.8613807855648994</v>
          </cell>
          <cell r="V48">
            <v>2.5860201081971503</v>
          </cell>
          <cell r="W48">
            <v>1.7853571071357126</v>
          </cell>
          <cell r="X48">
            <v>3.2691742076555053</v>
          </cell>
          <cell r="Y48">
            <v>2.6809513236909019</v>
          </cell>
          <cell r="Z48">
            <v>1.5</v>
          </cell>
          <cell r="AA48">
            <v>1.2247448713915889</v>
          </cell>
          <cell r="AB48">
            <v>1.299038105676658</v>
          </cell>
          <cell r="AC48">
            <v>1.7853571071357126</v>
          </cell>
          <cell r="AD48">
            <v>1.479019945774904</v>
          </cell>
          <cell r="AE48">
            <v>2.3452078799117149</v>
          </cell>
          <cell r="AF48">
            <v>2.1213203435596424</v>
          </cell>
        </row>
        <row r="49">
          <cell r="C49">
            <v>38.25</v>
          </cell>
          <cell r="D49">
            <v>39</v>
          </cell>
          <cell r="E49">
            <v>38.25</v>
          </cell>
          <cell r="F49">
            <v>39.75</v>
          </cell>
          <cell r="G49">
            <v>40</v>
          </cell>
          <cell r="H49">
            <v>35</v>
          </cell>
          <cell r="I49">
            <v>88</v>
          </cell>
          <cell r="J49">
            <v>92.25</v>
          </cell>
          <cell r="K49">
            <v>94.5</v>
          </cell>
          <cell r="L49">
            <v>98.75</v>
          </cell>
          <cell r="M49">
            <v>96.75</v>
          </cell>
          <cell r="N49">
            <v>96.75</v>
          </cell>
          <cell r="O49">
            <v>99.25</v>
          </cell>
          <cell r="P49">
            <v>99.5</v>
          </cell>
          <cell r="Q49">
            <v>102.5</v>
          </cell>
          <cell r="R49">
            <v>101.75</v>
          </cell>
          <cell r="S49">
            <v>101.5</v>
          </cell>
          <cell r="T49">
            <v>101.75</v>
          </cell>
          <cell r="U49">
            <v>89.25</v>
          </cell>
          <cell r="V49">
            <v>74.75</v>
          </cell>
          <cell r="W49">
            <v>59.25</v>
          </cell>
          <cell r="X49">
            <v>50.75</v>
          </cell>
          <cell r="Y49">
            <v>45.5</v>
          </cell>
          <cell r="Z49">
            <v>41.75</v>
          </cell>
          <cell r="AA49">
            <v>40.75</v>
          </cell>
          <cell r="AB49">
            <v>38.75</v>
          </cell>
          <cell r="AC49">
            <v>39</v>
          </cell>
          <cell r="AD49">
            <v>39.25</v>
          </cell>
          <cell r="AE49">
            <v>38</v>
          </cell>
          <cell r="AF49">
            <v>38</v>
          </cell>
        </row>
        <row r="50">
          <cell r="C50">
            <v>1.299038105676658</v>
          </cell>
          <cell r="D50">
            <v>1.8708286933869707</v>
          </cell>
          <cell r="E50">
            <v>1.920286436967152</v>
          </cell>
          <cell r="F50">
            <v>1.0897247358851685</v>
          </cell>
          <cell r="G50">
            <v>2.2360679774997898</v>
          </cell>
          <cell r="H50">
            <v>3</v>
          </cell>
          <cell r="I50">
            <v>2.7386127875258306</v>
          </cell>
          <cell r="J50">
            <v>3.2691742076555053</v>
          </cell>
          <cell r="K50">
            <v>2.598076211353316</v>
          </cell>
          <cell r="L50">
            <v>1.0897247358851685</v>
          </cell>
          <cell r="M50">
            <v>1.0897247358851685</v>
          </cell>
          <cell r="N50">
            <v>3.5619517121937516</v>
          </cell>
          <cell r="O50">
            <v>0.82915619758884995</v>
          </cell>
          <cell r="P50">
            <v>2.2912878474779199</v>
          </cell>
          <cell r="Q50">
            <v>1.1180339887498949</v>
          </cell>
          <cell r="R50">
            <v>2.0463381929681126</v>
          </cell>
          <cell r="S50">
            <v>1.6583123951776999</v>
          </cell>
          <cell r="T50">
            <v>1.920286436967152</v>
          </cell>
          <cell r="U50">
            <v>1.0897247358851685</v>
          </cell>
          <cell r="V50">
            <v>1.6393596310755001</v>
          </cell>
          <cell r="W50">
            <v>2.7726341266023544</v>
          </cell>
          <cell r="X50">
            <v>1.0897247358851685</v>
          </cell>
          <cell r="Y50">
            <v>1.6583123951776999</v>
          </cell>
          <cell r="Z50">
            <v>2.4874685927665499</v>
          </cell>
          <cell r="AA50">
            <v>0.82915619758884995</v>
          </cell>
          <cell r="AB50">
            <v>1.920286436967152</v>
          </cell>
          <cell r="AC50">
            <v>1.2247448713915889</v>
          </cell>
          <cell r="AD50">
            <v>1.299038105676658</v>
          </cell>
          <cell r="AE50">
            <v>1</v>
          </cell>
          <cell r="AF50">
            <v>1.5811388300841898</v>
          </cell>
        </row>
        <row r="51">
          <cell r="C51">
            <v>38.5</v>
          </cell>
          <cell r="D51">
            <v>37.75</v>
          </cell>
          <cell r="E51">
            <v>38</v>
          </cell>
          <cell r="F51">
            <v>38.5</v>
          </cell>
          <cell r="G51">
            <v>39</v>
          </cell>
          <cell r="H51">
            <v>34.25</v>
          </cell>
          <cell r="I51">
            <v>95.75</v>
          </cell>
          <cell r="J51">
            <v>98</v>
          </cell>
          <cell r="K51">
            <v>100.5</v>
          </cell>
          <cell r="L51">
            <v>104.25</v>
          </cell>
          <cell r="M51">
            <v>103</v>
          </cell>
          <cell r="N51">
            <v>99</v>
          </cell>
          <cell r="O51">
            <v>102</v>
          </cell>
          <cell r="P51">
            <v>101.75</v>
          </cell>
          <cell r="Q51">
            <v>103.75</v>
          </cell>
          <cell r="R51">
            <v>105</v>
          </cell>
          <cell r="S51">
            <v>104.5</v>
          </cell>
          <cell r="T51">
            <v>101.75</v>
          </cell>
          <cell r="U51">
            <v>88.5</v>
          </cell>
          <cell r="V51">
            <v>68</v>
          </cell>
          <cell r="W51">
            <v>56.5</v>
          </cell>
          <cell r="X51">
            <v>49.75</v>
          </cell>
          <cell r="Y51">
            <v>45.25</v>
          </cell>
          <cell r="Z51">
            <v>43.5</v>
          </cell>
          <cell r="AA51">
            <v>42</v>
          </cell>
          <cell r="AB51">
            <v>42.75</v>
          </cell>
          <cell r="AC51">
            <v>39.5</v>
          </cell>
          <cell r="AD51">
            <v>37</v>
          </cell>
          <cell r="AE51">
            <v>37.5</v>
          </cell>
          <cell r="AF51">
            <v>38.25</v>
          </cell>
        </row>
        <row r="52">
          <cell r="C52">
            <v>1.1180339887498949</v>
          </cell>
          <cell r="D52">
            <v>1.0897247358851685</v>
          </cell>
          <cell r="E52">
            <v>1</v>
          </cell>
          <cell r="F52">
            <v>2.0615528128088303</v>
          </cell>
          <cell r="G52">
            <v>1.7320508075688772</v>
          </cell>
          <cell r="H52">
            <v>2.7726341266023544</v>
          </cell>
          <cell r="I52">
            <v>2.5860201081971503</v>
          </cell>
          <cell r="J52">
            <v>1.2247448713915889</v>
          </cell>
          <cell r="K52">
            <v>0.8660254037844386</v>
          </cell>
          <cell r="L52">
            <v>1.920286436967152</v>
          </cell>
          <cell r="M52">
            <v>3</v>
          </cell>
          <cell r="N52">
            <v>1.5811388300841898</v>
          </cell>
          <cell r="O52">
            <v>1.8708286933869707</v>
          </cell>
          <cell r="P52">
            <v>2.384848003542364</v>
          </cell>
          <cell r="Q52">
            <v>2.384848003542364</v>
          </cell>
          <cell r="R52">
            <v>1.2247448713915889</v>
          </cell>
          <cell r="S52">
            <v>2.5</v>
          </cell>
          <cell r="T52">
            <v>1.7853571071357126</v>
          </cell>
          <cell r="U52">
            <v>3.7749172176353749</v>
          </cell>
          <cell r="V52">
            <v>1.5811388300841898</v>
          </cell>
          <cell r="W52">
            <v>1.1180339887498949</v>
          </cell>
          <cell r="X52">
            <v>1.299038105676658</v>
          </cell>
          <cell r="Y52">
            <v>1.920286436967152</v>
          </cell>
          <cell r="Z52">
            <v>2.0615528128088303</v>
          </cell>
          <cell r="AA52">
            <v>1.8708286933869707</v>
          </cell>
          <cell r="AB52">
            <v>2.2776083947860748</v>
          </cell>
          <cell r="AC52">
            <v>2.598076211353316</v>
          </cell>
          <cell r="AD52">
            <v>3.2403703492039302</v>
          </cell>
          <cell r="AE52">
            <v>2.2912878474779199</v>
          </cell>
          <cell r="AF52">
            <v>1.0897247358851685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FC594-48CB-5241-ACF5-786C76855FD3}">
  <dimension ref="A1:M19"/>
  <sheetViews>
    <sheetView workbookViewId="0">
      <selection sqref="A1:XFD1048576"/>
    </sheetView>
  </sheetViews>
  <sheetFormatPr baseColWidth="10" defaultRowHeight="16" x14ac:dyDescent="0.2"/>
  <sheetData>
    <row r="1" spans="1:13" x14ac:dyDescent="0.2">
      <c r="H1" s="1">
        <v>0</v>
      </c>
      <c r="I1" s="1">
        <v>0.5</v>
      </c>
      <c r="J1" s="1">
        <v>1</v>
      </c>
      <c r="K1" s="1">
        <v>1.5</v>
      </c>
      <c r="L1" s="1">
        <v>2</v>
      </c>
    </row>
    <row r="2" spans="1:13" x14ac:dyDescent="0.2">
      <c r="A2" t="s">
        <v>0</v>
      </c>
      <c r="B2">
        <v>124</v>
      </c>
      <c r="C2">
        <v>130</v>
      </c>
      <c r="D2">
        <v>125</v>
      </c>
      <c r="E2">
        <v>113</v>
      </c>
      <c r="F2">
        <v>50.333333333333336</v>
      </c>
      <c r="G2" t="s">
        <v>0</v>
      </c>
      <c r="H2">
        <f>B2/124</f>
        <v>1</v>
      </c>
      <c r="I2">
        <f t="shared" ref="I2:L2" si="0">C2/124</f>
        <v>1.0483870967741935</v>
      </c>
      <c r="J2">
        <f t="shared" si="0"/>
        <v>1.0080645161290323</v>
      </c>
      <c r="K2">
        <f t="shared" si="0"/>
        <v>0.91129032258064513</v>
      </c>
      <c r="L2">
        <f t="shared" si="0"/>
        <v>0.40591397849462368</v>
      </c>
    </row>
    <row r="3" spans="1:13" x14ac:dyDescent="0.2">
      <c r="A3" t="s">
        <v>1</v>
      </c>
      <c r="B3">
        <v>141.33333333333334</v>
      </c>
      <c r="C3">
        <v>141</v>
      </c>
      <c r="D3">
        <v>134.66666666666666</v>
      </c>
      <c r="E3">
        <v>122.33333333333333</v>
      </c>
      <c r="F3">
        <v>65.333333333333329</v>
      </c>
      <c r="G3" t="s">
        <v>1</v>
      </c>
      <c r="H3">
        <f t="shared" ref="H3:L3" si="1">B3/141.33</f>
        <v>1.0000235854619213</v>
      </c>
      <c r="I3">
        <f t="shared" si="1"/>
        <v>0.997665039269794</v>
      </c>
      <c r="J3">
        <f t="shared" si="1"/>
        <v>0.95285266161937765</v>
      </c>
      <c r="K3">
        <f t="shared" si="1"/>
        <v>0.86558645251067234</v>
      </c>
      <c r="L3">
        <f t="shared" si="1"/>
        <v>0.46227505365692578</v>
      </c>
    </row>
    <row r="4" spans="1:13" x14ac:dyDescent="0.2">
      <c r="A4" t="s">
        <v>2</v>
      </c>
      <c r="B4">
        <v>127</v>
      </c>
      <c r="C4">
        <v>135.66666666666666</v>
      </c>
      <c r="D4">
        <v>127.66666666666667</v>
      </c>
      <c r="E4">
        <v>118.33333333333333</v>
      </c>
      <c r="F4">
        <v>69</v>
      </c>
      <c r="G4" t="s">
        <v>2</v>
      </c>
      <c r="H4">
        <f>B4/127</f>
        <v>1</v>
      </c>
      <c r="I4">
        <f t="shared" ref="I4:L4" si="2">C4/127</f>
        <v>1.068241469816273</v>
      </c>
      <c r="J4">
        <f t="shared" si="2"/>
        <v>1.0052493438320211</v>
      </c>
      <c r="K4">
        <f t="shared" si="2"/>
        <v>0.93175853018372701</v>
      </c>
      <c r="L4">
        <f t="shared" si="2"/>
        <v>0.54330708661417326</v>
      </c>
    </row>
    <row r="5" spans="1:13" x14ac:dyDescent="0.2">
      <c r="A5" t="s">
        <v>3</v>
      </c>
      <c r="B5">
        <v>120.33333333333333</v>
      </c>
      <c r="C5">
        <v>120</v>
      </c>
      <c r="D5">
        <v>112.33333333333333</v>
      </c>
      <c r="E5">
        <v>102</v>
      </c>
      <c r="F5">
        <v>77</v>
      </c>
      <c r="G5" t="s">
        <v>3</v>
      </c>
      <c r="H5">
        <f>B5/120.333</f>
        <v>1.0000027700907759</v>
      </c>
      <c r="I5">
        <f t="shared" ref="I5:L5" si="3">C5/120.333</f>
        <v>0.99723267931490112</v>
      </c>
      <c r="J5">
        <f t="shared" si="3"/>
        <v>0.93352059146978239</v>
      </c>
      <c r="K5">
        <f t="shared" si="3"/>
        <v>0.84764777741766595</v>
      </c>
      <c r="L5">
        <f t="shared" si="3"/>
        <v>0.63989096922706157</v>
      </c>
    </row>
    <row r="10" spans="1:13" x14ac:dyDescent="0.2">
      <c r="C10">
        <v>0</v>
      </c>
      <c r="D10">
        <v>0.5</v>
      </c>
      <c r="E10">
        <v>1</v>
      </c>
      <c r="F10">
        <v>1.5</v>
      </c>
      <c r="G10">
        <v>2</v>
      </c>
    </row>
    <row r="11" spans="1:13" x14ac:dyDescent="0.2">
      <c r="B11" t="s">
        <v>0</v>
      </c>
      <c r="C11">
        <v>1</v>
      </c>
      <c r="D11">
        <v>1.0483870967741935</v>
      </c>
      <c r="E11">
        <v>1.0080645161290323</v>
      </c>
      <c r="F11">
        <v>0.91129032258064513</v>
      </c>
      <c r="G11">
        <v>0.40591397849462368</v>
      </c>
      <c r="I11">
        <v>2.9439202887759488</v>
      </c>
      <c r="J11">
        <v>6.164414002968976</v>
      </c>
      <c r="K11">
        <v>3.5590260840104371</v>
      </c>
      <c r="L11">
        <v>3.7416573867739413</v>
      </c>
      <c r="M11">
        <v>2.4944382578492941</v>
      </c>
    </row>
    <row r="12" spans="1:13" x14ac:dyDescent="0.2">
      <c r="B12" t="s">
        <v>1</v>
      </c>
      <c r="C12">
        <v>1.0000235854619213</v>
      </c>
      <c r="D12">
        <v>0.997665039269794</v>
      </c>
      <c r="E12">
        <v>0.95285266161937765</v>
      </c>
      <c r="F12">
        <v>0.86558645251067234</v>
      </c>
      <c r="G12">
        <v>0.46227505365692578</v>
      </c>
      <c r="I12">
        <v>3.8586123009300755</v>
      </c>
      <c r="J12">
        <v>2.1602468994692869</v>
      </c>
      <c r="K12">
        <v>4.0276819911981905</v>
      </c>
      <c r="L12">
        <v>1.247219128924647</v>
      </c>
      <c r="M12">
        <v>0.47140452079103168</v>
      </c>
    </row>
    <row r="13" spans="1:13" x14ac:dyDescent="0.2">
      <c r="B13" t="s">
        <v>2</v>
      </c>
      <c r="C13">
        <v>1</v>
      </c>
      <c r="D13">
        <v>1.068241469816273</v>
      </c>
      <c r="E13">
        <v>1.0052493438320211</v>
      </c>
      <c r="F13">
        <v>0.93175853018372701</v>
      </c>
      <c r="G13">
        <v>0.54330708661417326</v>
      </c>
      <c r="I13">
        <v>7.8740078740118111</v>
      </c>
      <c r="J13">
        <v>7.9302515022468789</v>
      </c>
      <c r="K13">
        <v>6.5489609014628334</v>
      </c>
      <c r="L13">
        <v>8.1785627642568652</v>
      </c>
      <c r="M13">
        <v>0.81649658092772603</v>
      </c>
    </row>
    <row r="14" spans="1:13" x14ac:dyDescent="0.2">
      <c r="B14" t="s">
        <v>3</v>
      </c>
      <c r="C14">
        <v>1.0000027700907759</v>
      </c>
      <c r="D14">
        <v>0.99723267931490112</v>
      </c>
      <c r="E14">
        <v>0.93352059146978239</v>
      </c>
      <c r="F14">
        <v>0.84764777741766595</v>
      </c>
      <c r="G14">
        <v>0.63989096922706157</v>
      </c>
      <c r="I14">
        <v>3.0912061651652345</v>
      </c>
      <c r="J14">
        <v>5.0990195135927845</v>
      </c>
      <c r="K14">
        <v>7.3635740114581747</v>
      </c>
      <c r="L14">
        <v>4.5460605656619517</v>
      </c>
      <c r="M14">
        <v>0.81649658092772603</v>
      </c>
    </row>
    <row r="16" spans="1:13" x14ac:dyDescent="0.2">
      <c r="C16">
        <f>I11/124</f>
        <v>2.374129265141894E-2</v>
      </c>
      <c r="D16">
        <f t="shared" ref="D16:G16" si="4">J11/124</f>
        <v>4.971301615297561E-2</v>
      </c>
      <c r="E16">
        <f t="shared" si="4"/>
        <v>2.8701823258148688E-2</v>
      </c>
      <c r="F16">
        <f t="shared" si="4"/>
        <v>3.0174656344951138E-2</v>
      </c>
      <c r="G16">
        <f t="shared" si="4"/>
        <v>2.0116437563300758E-2</v>
      </c>
    </row>
    <row r="17" spans="3:7" x14ac:dyDescent="0.2">
      <c r="C17">
        <f>I12/141.33</f>
        <v>2.7302146047761093E-2</v>
      </c>
      <c r="D17">
        <f t="shared" ref="D17:G17" si="5">J12/141.33</f>
        <v>1.5285126296393453E-2</v>
      </c>
      <c r="E17">
        <f t="shared" si="5"/>
        <v>2.8498422070319041E-2</v>
      </c>
      <c r="F17">
        <f t="shared" si="5"/>
        <v>8.8248717818201865E-3</v>
      </c>
      <c r="G17">
        <f t="shared" si="5"/>
        <v>3.3354880123896672E-3</v>
      </c>
    </row>
    <row r="18" spans="3:7" x14ac:dyDescent="0.2">
      <c r="C18">
        <f>I13/127</f>
        <v>6.2000062000093004E-2</v>
      </c>
      <c r="D18">
        <f t="shared" ref="D18:G18" si="6">J13/127</f>
        <v>6.2442925214542352E-2</v>
      </c>
      <c r="E18">
        <f t="shared" si="6"/>
        <v>5.1566621271360892E-2</v>
      </c>
      <c r="F18">
        <f t="shared" si="6"/>
        <v>6.4398132002022559E-2</v>
      </c>
      <c r="G18">
        <f t="shared" si="6"/>
        <v>6.429106936438788E-3</v>
      </c>
    </row>
    <row r="19" spans="3:7" x14ac:dyDescent="0.2">
      <c r="C19">
        <f>I14/120.33</f>
        <v>2.5689405511221095E-2</v>
      </c>
      <c r="D19">
        <f t="shared" ref="D19:G19" si="7">J14/120.33</f>
        <v>4.237529721260521E-2</v>
      </c>
      <c r="E19">
        <f t="shared" si="7"/>
        <v>6.1194830976964806E-2</v>
      </c>
      <c r="F19">
        <f t="shared" si="7"/>
        <v>3.7779943203373655E-2</v>
      </c>
      <c r="G19">
        <f t="shared" si="7"/>
        <v>6.785478109596327E-3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91A52-2B9A-074D-A6E8-EF02DAA8E41C}">
  <dimension ref="A1:AF52"/>
  <sheetViews>
    <sheetView tabSelected="1" workbookViewId="0">
      <selection sqref="A1:XFD1048576"/>
    </sheetView>
  </sheetViews>
  <sheetFormatPr baseColWidth="10" defaultColWidth="8.83203125" defaultRowHeight="16" x14ac:dyDescent="0.2"/>
  <cols>
    <col min="1" max="1" width="5.1640625" bestFit="1" customWidth="1"/>
    <col min="2" max="2" width="11.1640625" bestFit="1" customWidth="1"/>
    <col min="3" max="7" width="8.1640625" customWidth="1"/>
  </cols>
  <sheetData>
    <row r="1" spans="1:15" x14ac:dyDescent="0.2">
      <c r="A1" t="s">
        <v>4</v>
      </c>
      <c r="B1" t="s">
        <v>5</v>
      </c>
      <c r="C1" t="s">
        <v>6</v>
      </c>
      <c r="D1" t="s">
        <v>6</v>
      </c>
      <c r="E1" t="s">
        <v>6</v>
      </c>
      <c r="F1" t="s">
        <v>6</v>
      </c>
      <c r="G1" t="s">
        <v>6</v>
      </c>
      <c r="H1" t="s">
        <v>6</v>
      </c>
      <c r="I1" t="s">
        <v>6</v>
      </c>
      <c r="J1" t="s">
        <v>6</v>
      </c>
      <c r="K1" t="s">
        <v>6</v>
      </c>
      <c r="L1" t="s">
        <v>6</v>
      </c>
      <c r="M1" t="s">
        <v>6</v>
      </c>
      <c r="N1" t="s">
        <v>6</v>
      </c>
      <c r="O1" t="s">
        <v>6</v>
      </c>
    </row>
    <row r="2" spans="1:15" x14ac:dyDescent="0.2">
      <c r="A2" t="s">
        <v>7</v>
      </c>
      <c r="B2" t="s">
        <v>8</v>
      </c>
      <c r="C2">
        <v>56</v>
      </c>
      <c r="D2">
        <v>95</v>
      </c>
      <c r="E2">
        <v>151</v>
      </c>
      <c r="F2">
        <v>159</v>
      </c>
      <c r="G2">
        <v>150</v>
      </c>
      <c r="H2">
        <v>156</v>
      </c>
      <c r="I2">
        <v>171</v>
      </c>
      <c r="J2">
        <v>161</v>
      </c>
      <c r="K2">
        <v>159</v>
      </c>
      <c r="L2">
        <v>159</v>
      </c>
      <c r="M2">
        <v>161</v>
      </c>
      <c r="N2">
        <v>166</v>
      </c>
      <c r="O2">
        <v>161</v>
      </c>
    </row>
    <row r="3" spans="1:15" x14ac:dyDescent="0.2">
      <c r="A3" t="s">
        <v>9</v>
      </c>
      <c r="B3" t="s">
        <v>10</v>
      </c>
      <c r="C3">
        <v>50</v>
      </c>
      <c r="D3">
        <v>93</v>
      </c>
      <c r="E3">
        <v>150</v>
      </c>
      <c r="F3">
        <v>158</v>
      </c>
      <c r="G3">
        <v>153</v>
      </c>
      <c r="H3">
        <v>153</v>
      </c>
      <c r="I3">
        <v>168</v>
      </c>
      <c r="J3">
        <v>160</v>
      </c>
      <c r="K3">
        <v>159</v>
      </c>
      <c r="L3">
        <v>157</v>
      </c>
      <c r="M3">
        <v>161</v>
      </c>
      <c r="N3">
        <v>158</v>
      </c>
      <c r="O3">
        <v>157</v>
      </c>
    </row>
    <row r="4" spans="1:15" x14ac:dyDescent="0.2">
      <c r="A4" t="s">
        <v>11</v>
      </c>
      <c r="B4" t="s">
        <v>12</v>
      </c>
      <c r="C4">
        <v>50</v>
      </c>
      <c r="D4">
        <v>96</v>
      </c>
      <c r="E4">
        <v>143</v>
      </c>
      <c r="F4">
        <v>154</v>
      </c>
      <c r="G4">
        <v>148</v>
      </c>
      <c r="H4">
        <v>152</v>
      </c>
      <c r="I4">
        <v>164</v>
      </c>
      <c r="J4">
        <v>157</v>
      </c>
      <c r="K4">
        <v>161</v>
      </c>
      <c r="L4">
        <v>157</v>
      </c>
      <c r="M4">
        <v>158</v>
      </c>
      <c r="N4">
        <v>153</v>
      </c>
      <c r="O4">
        <v>155</v>
      </c>
    </row>
    <row r="5" spans="1:15" x14ac:dyDescent="0.2">
      <c r="C5">
        <f>AVERAGE(C2:C4)</f>
        <v>52</v>
      </c>
      <c r="D5">
        <f t="shared" ref="D5:O5" si="0">AVERAGE(D2:D4)</f>
        <v>94.666666666666671</v>
      </c>
      <c r="E5">
        <f t="shared" si="0"/>
        <v>148</v>
      </c>
      <c r="F5">
        <f t="shared" si="0"/>
        <v>157</v>
      </c>
      <c r="G5">
        <f t="shared" si="0"/>
        <v>150.33333333333334</v>
      </c>
      <c r="H5">
        <f t="shared" si="0"/>
        <v>153.66666666666666</v>
      </c>
      <c r="I5">
        <f t="shared" si="0"/>
        <v>167.66666666666666</v>
      </c>
      <c r="J5">
        <f t="shared" si="0"/>
        <v>159.33333333333334</v>
      </c>
      <c r="K5">
        <f t="shared" si="0"/>
        <v>159.66666666666666</v>
      </c>
      <c r="L5">
        <f t="shared" si="0"/>
        <v>157.66666666666666</v>
      </c>
      <c r="M5">
        <f t="shared" si="0"/>
        <v>160</v>
      </c>
      <c r="N5">
        <f t="shared" si="0"/>
        <v>159</v>
      </c>
      <c r="O5">
        <f t="shared" si="0"/>
        <v>157.66666666666666</v>
      </c>
    </row>
    <row r="6" spans="1:15" x14ac:dyDescent="0.2">
      <c r="C6">
        <f>_xlfn.STDEV.P(C2:C4)</f>
        <v>2.8284271247461903</v>
      </c>
      <c r="D6">
        <f t="shared" ref="D6:O6" si="1">_xlfn.STDEV.P(D2:D4)</f>
        <v>1.247219128924647</v>
      </c>
      <c r="E6">
        <f t="shared" si="1"/>
        <v>3.5590260840104371</v>
      </c>
      <c r="F6">
        <f t="shared" si="1"/>
        <v>2.1602468994692869</v>
      </c>
      <c r="G6">
        <f t="shared" si="1"/>
        <v>2.0548046676563256</v>
      </c>
      <c r="H6">
        <f t="shared" si="1"/>
        <v>1.699673171197595</v>
      </c>
      <c r="I6">
        <f t="shared" si="1"/>
        <v>2.8674417556808756</v>
      </c>
      <c r="J6">
        <f t="shared" si="1"/>
        <v>1.699673171197595</v>
      </c>
      <c r="K6">
        <f t="shared" si="1"/>
        <v>0.94280904158206336</v>
      </c>
      <c r="L6">
        <f t="shared" si="1"/>
        <v>0.94280904158206336</v>
      </c>
      <c r="M6">
        <f t="shared" si="1"/>
        <v>1.4142135623730951</v>
      </c>
      <c r="N6">
        <f t="shared" si="1"/>
        <v>5.3541261347363367</v>
      </c>
      <c r="O6">
        <f t="shared" si="1"/>
        <v>2.4944382578492941</v>
      </c>
    </row>
    <row r="7" spans="1:15" x14ac:dyDescent="0.2">
      <c r="A7" t="s">
        <v>13</v>
      </c>
      <c r="B7" t="s">
        <v>14</v>
      </c>
      <c r="C7">
        <v>32</v>
      </c>
      <c r="D7">
        <v>68</v>
      </c>
      <c r="E7">
        <v>77</v>
      </c>
      <c r="F7">
        <v>78</v>
      </c>
      <c r="G7">
        <v>82</v>
      </c>
      <c r="H7">
        <v>80</v>
      </c>
      <c r="I7">
        <v>84</v>
      </c>
      <c r="J7">
        <v>82</v>
      </c>
      <c r="K7">
        <v>83</v>
      </c>
      <c r="L7">
        <v>84</v>
      </c>
      <c r="M7">
        <v>88</v>
      </c>
      <c r="N7">
        <v>82</v>
      </c>
      <c r="O7">
        <v>82</v>
      </c>
    </row>
    <row r="8" spans="1:15" x14ac:dyDescent="0.2">
      <c r="A8" t="s">
        <v>15</v>
      </c>
      <c r="B8" t="s">
        <v>16</v>
      </c>
      <c r="C8">
        <v>25</v>
      </c>
      <c r="D8">
        <v>67</v>
      </c>
      <c r="E8">
        <v>74</v>
      </c>
      <c r="F8">
        <v>73</v>
      </c>
      <c r="G8">
        <v>75</v>
      </c>
      <c r="H8">
        <v>75</v>
      </c>
      <c r="I8">
        <v>79</v>
      </c>
      <c r="J8">
        <v>85</v>
      </c>
      <c r="K8">
        <v>81</v>
      </c>
      <c r="L8">
        <v>83</v>
      </c>
      <c r="M8">
        <v>83</v>
      </c>
      <c r="N8">
        <v>80</v>
      </c>
      <c r="O8">
        <v>77</v>
      </c>
    </row>
    <row r="9" spans="1:15" x14ac:dyDescent="0.2">
      <c r="A9" t="s">
        <v>17</v>
      </c>
      <c r="B9" t="s">
        <v>18</v>
      </c>
      <c r="C9">
        <v>25</v>
      </c>
      <c r="D9">
        <v>64</v>
      </c>
      <c r="E9">
        <v>66</v>
      </c>
      <c r="F9">
        <v>69</v>
      </c>
      <c r="G9">
        <v>69</v>
      </c>
      <c r="H9">
        <v>71</v>
      </c>
      <c r="I9">
        <v>67</v>
      </c>
      <c r="J9">
        <v>71</v>
      </c>
      <c r="K9">
        <v>68</v>
      </c>
      <c r="L9">
        <v>74</v>
      </c>
      <c r="M9">
        <v>69</v>
      </c>
      <c r="N9">
        <v>76</v>
      </c>
      <c r="O9">
        <v>70</v>
      </c>
    </row>
    <row r="10" spans="1:15" x14ac:dyDescent="0.2">
      <c r="A10" t="s">
        <v>19</v>
      </c>
      <c r="B10" t="s">
        <v>20</v>
      </c>
      <c r="C10">
        <v>33</v>
      </c>
      <c r="D10">
        <v>71</v>
      </c>
      <c r="E10">
        <v>78</v>
      </c>
      <c r="F10">
        <v>80</v>
      </c>
      <c r="G10">
        <v>83</v>
      </c>
      <c r="H10">
        <v>81</v>
      </c>
      <c r="I10">
        <v>82</v>
      </c>
      <c r="J10">
        <v>85</v>
      </c>
      <c r="K10">
        <v>84</v>
      </c>
      <c r="L10">
        <v>92</v>
      </c>
      <c r="M10">
        <v>84</v>
      </c>
      <c r="N10">
        <v>85</v>
      </c>
      <c r="O10">
        <v>84</v>
      </c>
    </row>
    <row r="11" spans="1:15" x14ac:dyDescent="0.2">
      <c r="C11">
        <f>AVERAGE(C7:C10)</f>
        <v>28.75</v>
      </c>
      <c r="D11">
        <f t="shared" ref="D11:O11" si="2">AVERAGE(D7:D10)</f>
        <v>67.5</v>
      </c>
      <c r="E11">
        <f t="shared" si="2"/>
        <v>73.75</v>
      </c>
      <c r="F11">
        <f t="shared" si="2"/>
        <v>75</v>
      </c>
      <c r="G11">
        <f t="shared" si="2"/>
        <v>77.25</v>
      </c>
      <c r="H11">
        <f t="shared" si="2"/>
        <v>76.75</v>
      </c>
      <c r="I11">
        <f t="shared" si="2"/>
        <v>78</v>
      </c>
      <c r="J11">
        <f t="shared" si="2"/>
        <v>80.75</v>
      </c>
      <c r="K11">
        <f t="shared" si="2"/>
        <v>79</v>
      </c>
      <c r="L11">
        <f t="shared" si="2"/>
        <v>83.25</v>
      </c>
      <c r="M11">
        <f t="shared" si="2"/>
        <v>81</v>
      </c>
      <c r="N11">
        <f t="shared" si="2"/>
        <v>80.75</v>
      </c>
      <c r="O11">
        <f t="shared" si="2"/>
        <v>78.25</v>
      </c>
    </row>
    <row r="12" spans="1:15" x14ac:dyDescent="0.2">
      <c r="C12">
        <f>_xlfn.STDEV.P(C7:C10)</f>
        <v>3.7666297933298409</v>
      </c>
      <c r="D12">
        <f t="shared" ref="D12:O12" si="3">_xlfn.STDEV.P(D7:D10)</f>
        <v>2.5</v>
      </c>
      <c r="E12">
        <f t="shared" si="3"/>
        <v>4.7103609203541934</v>
      </c>
      <c r="F12">
        <f t="shared" si="3"/>
        <v>4.3011626335213133</v>
      </c>
      <c r="G12">
        <f t="shared" si="3"/>
        <v>5.6734028589551082</v>
      </c>
      <c r="H12">
        <f t="shared" si="3"/>
        <v>4.0233692348577703</v>
      </c>
      <c r="I12">
        <f t="shared" si="3"/>
        <v>6.5954529791364598</v>
      </c>
      <c r="J12">
        <f t="shared" si="3"/>
        <v>5.7608593109014565</v>
      </c>
      <c r="K12">
        <f t="shared" si="3"/>
        <v>6.4420493633625631</v>
      </c>
      <c r="L12">
        <f t="shared" si="3"/>
        <v>6.3786754110865367</v>
      </c>
      <c r="M12">
        <f t="shared" si="3"/>
        <v>7.1763500472036617</v>
      </c>
      <c r="N12">
        <f t="shared" si="3"/>
        <v>3.2691742076555053</v>
      </c>
      <c r="O12">
        <f t="shared" si="3"/>
        <v>5.4025456962435774</v>
      </c>
    </row>
    <row r="13" spans="1:15" x14ac:dyDescent="0.2">
      <c r="A13" t="s">
        <v>21</v>
      </c>
      <c r="B13" t="s">
        <v>22</v>
      </c>
      <c r="C13">
        <v>59</v>
      </c>
      <c r="D13">
        <v>114</v>
      </c>
      <c r="E13">
        <v>178</v>
      </c>
      <c r="F13">
        <v>185</v>
      </c>
      <c r="G13">
        <v>177</v>
      </c>
      <c r="H13">
        <v>187</v>
      </c>
      <c r="I13">
        <v>193</v>
      </c>
      <c r="J13">
        <v>183</v>
      </c>
      <c r="K13">
        <v>190</v>
      </c>
      <c r="L13">
        <v>182</v>
      </c>
      <c r="M13">
        <v>186</v>
      </c>
      <c r="N13">
        <v>188</v>
      </c>
      <c r="O13">
        <v>182</v>
      </c>
    </row>
    <row r="14" spans="1:15" x14ac:dyDescent="0.2">
      <c r="A14" t="s">
        <v>23</v>
      </c>
      <c r="B14" t="s">
        <v>24</v>
      </c>
      <c r="C14">
        <v>59</v>
      </c>
      <c r="D14">
        <v>122</v>
      </c>
      <c r="E14">
        <v>175</v>
      </c>
      <c r="F14">
        <v>183</v>
      </c>
      <c r="G14">
        <v>173</v>
      </c>
      <c r="H14">
        <v>185</v>
      </c>
      <c r="I14">
        <v>188</v>
      </c>
      <c r="J14">
        <v>185</v>
      </c>
      <c r="K14">
        <v>181</v>
      </c>
      <c r="L14">
        <v>180</v>
      </c>
      <c r="M14">
        <v>189</v>
      </c>
      <c r="N14">
        <v>187</v>
      </c>
      <c r="O14">
        <v>179</v>
      </c>
    </row>
    <row r="15" spans="1:15" x14ac:dyDescent="0.2">
      <c r="A15" t="s">
        <v>25</v>
      </c>
      <c r="B15" t="s">
        <v>26</v>
      </c>
      <c r="C15">
        <v>56</v>
      </c>
      <c r="D15">
        <v>142</v>
      </c>
      <c r="E15">
        <v>174</v>
      </c>
      <c r="F15">
        <v>182</v>
      </c>
      <c r="G15">
        <v>177</v>
      </c>
      <c r="H15">
        <v>181</v>
      </c>
      <c r="I15">
        <v>190</v>
      </c>
      <c r="J15">
        <v>178</v>
      </c>
      <c r="K15">
        <v>181</v>
      </c>
      <c r="L15">
        <v>182</v>
      </c>
      <c r="M15">
        <v>183</v>
      </c>
      <c r="N15">
        <v>186</v>
      </c>
      <c r="O15">
        <v>178</v>
      </c>
    </row>
    <row r="16" spans="1:15" x14ac:dyDescent="0.2">
      <c r="C16">
        <f>AVERAGE(C13:C15)</f>
        <v>58</v>
      </c>
      <c r="D16">
        <f t="shared" ref="D16:O16" si="4">AVERAGE(D13:D15)</f>
        <v>126</v>
      </c>
      <c r="E16">
        <f t="shared" si="4"/>
        <v>175.66666666666666</v>
      </c>
      <c r="F16">
        <f t="shared" si="4"/>
        <v>183.33333333333334</v>
      </c>
      <c r="G16">
        <f t="shared" si="4"/>
        <v>175.66666666666666</v>
      </c>
      <c r="H16">
        <f t="shared" si="4"/>
        <v>184.33333333333334</v>
      </c>
      <c r="I16">
        <f t="shared" si="4"/>
        <v>190.33333333333334</v>
      </c>
      <c r="J16">
        <f t="shared" si="4"/>
        <v>182</v>
      </c>
      <c r="K16">
        <f t="shared" si="4"/>
        <v>184</v>
      </c>
      <c r="L16">
        <f t="shared" si="4"/>
        <v>181.33333333333334</v>
      </c>
      <c r="M16">
        <f t="shared" si="4"/>
        <v>186</v>
      </c>
      <c r="N16">
        <f t="shared" si="4"/>
        <v>187</v>
      </c>
      <c r="O16">
        <f t="shared" si="4"/>
        <v>179.66666666666666</v>
      </c>
    </row>
    <row r="17" spans="1:15" x14ac:dyDescent="0.2">
      <c r="C17">
        <f>_xlfn.STDEV.P(C13:C15)</f>
        <v>1.4142135623730951</v>
      </c>
      <c r="D17">
        <f t="shared" ref="D17:O17" si="5">_xlfn.STDEV.P(D13:D15)</f>
        <v>11.775681155103795</v>
      </c>
      <c r="E17">
        <f t="shared" si="5"/>
        <v>1.699673171197595</v>
      </c>
      <c r="F17">
        <f t="shared" si="5"/>
        <v>1.247219128924647</v>
      </c>
      <c r="G17">
        <f t="shared" si="5"/>
        <v>1.8856180831641267</v>
      </c>
      <c r="H17">
        <f t="shared" si="5"/>
        <v>2.4944382578492941</v>
      </c>
      <c r="I17">
        <f t="shared" si="5"/>
        <v>2.0548046676563256</v>
      </c>
      <c r="J17">
        <f t="shared" si="5"/>
        <v>2.9439202887759488</v>
      </c>
      <c r="K17">
        <f t="shared" si="5"/>
        <v>4.2426406871192848</v>
      </c>
      <c r="L17">
        <f t="shared" si="5"/>
        <v>0.94280904158206336</v>
      </c>
      <c r="M17">
        <f t="shared" si="5"/>
        <v>2.4494897427831779</v>
      </c>
      <c r="N17">
        <f t="shared" si="5"/>
        <v>0.81649658092772603</v>
      </c>
      <c r="O17">
        <f t="shared" si="5"/>
        <v>1.699673171197595</v>
      </c>
    </row>
    <row r="18" spans="1:15" x14ac:dyDescent="0.2">
      <c r="A18" t="s">
        <v>27</v>
      </c>
      <c r="B18" t="s">
        <v>28</v>
      </c>
      <c r="C18">
        <v>45</v>
      </c>
      <c r="D18">
        <v>111</v>
      </c>
      <c r="E18">
        <v>123</v>
      </c>
      <c r="F18">
        <v>130</v>
      </c>
      <c r="G18">
        <v>126</v>
      </c>
      <c r="H18">
        <v>127</v>
      </c>
      <c r="I18">
        <v>132</v>
      </c>
      <c r="J18">
        <v>127</v>
      </c>
      <c r="K18">
        <v>128</v>
      </c>
      <c r="L18">
        <v>131</v>
      </c>
      <c r="M18">
        <v>132</v>
      </c>
      <c r="N18">
        <v>132</v>
      </c>
      <c r="O18">
        <v>127</v>
      </c>
    </row>
    <row r="19" spans="1:15" x14ac:dyDescent="0.2">
      <c r="A19" t="s">
        <v>29</v>
      </c>
      <c r="B19" t="s">
        <v>30</v>
      </c>
      <c r="C19">
        <v>42</v>
      </c>
      <c r="D19">
        <v>111</v>
      </c>
      <c r="E19">
        <v>120</v>
      </c>
      <c r="F19">
        <v>120</v>
      </c>
      <c r="G19">
        <v>124</v>
      </c>
      <c r="H19">
        <v>123</v>
      </c>
      <c r="I19">
        <v>125</v>
      </c>
      <c r="J19">
        <v>127</v>
      </c>
      <c r="K19">
        <v>125</v>
      </c>
      <c r="L19">
        <v>126</v>
      </c>
      <c r="M19">
        <v>128</v>
      </c>
      <c r="N19">
        <v>128</v>
      </c>
      <c r="O19">
        <v>124</v>
      </c>
    </row>
    <row r="20" spans="1:15" x14ac:dyDescent="0.2">
      <c r="A20" t="s">
        <v>31</v>
      </c>
      <c r="B20" t="s">
        <v>32</v>
      </c>
      <c r="C20">
        <v>41</v>
      </c>
      <c r="D20">
        <v>108</v>
      </c>
      <c r="E20">
        <v>109</v>
      </c>
      <c r="F20">
        <v>117</v>
      </c>
      <c r="G20">
        <v>117</v>
      </c>
      <c r="H20">
        <v>117</v>
      </c>
      <c r="I20">
        <v>119</v>
      </c>
      <c r="J20">
        <v>122</v>
      </c>
      <c r="K20">
        <v>123</v>
      </c>
      <c r="L20">
        <v>124</v>
      </c>
      <c r="M20">
        <v>123</v>
      </c>
      <c r="N20">
        <v>120</v>
      </c>
      <c r="O20">
        <v>118</v>
      </c>
    </row>
    <row r="21" spans="1:15" x14ac:dyDescent="0.2">
      <c r="A21" t="s">
        <v>33</v>
      </c>
      <c r="B21" t="s">
        <v>34</v>
      </c>
      <c r="C21">
        <v>39</v>
      </c>
      <c r="D21">
        <v>106</v>
      </c>
      <c r="E21">
        <v>111</v>
      </c>
      <c r="F21">
        <v>110</v>
      </c>
      <c r="G21">
        <v>116</v>
      </c>
      <c r="H21">
        <v>117</v>
      </c>
      <c r="I21">
        <v>120</v>
      </c>
      <c r="J21">
        <v>119</v>
      </c>
      <c r="K21">
        <v>120</v>
      </c>
      <c r="L21">
        <v>127</v>
      </c>
      <c r="M21">
        <v>119</v>
      </c>
      <c r="N21">
        <v>120</v>
      </c>
      <c r="O21">
        <v>119</v>
      </c>
    </row>
    <row r="22" spans="1:15" x14ac:dyDescent="0.2">
      <c r="C22">
        <f>AVERAGE(C18:C21)</f>
        <v>41.75</v>
      </c>
      <c r="D22">
        <f t="shared" ref="D22:O22" si="6">AVERAGE(D18:D21)</f>
        <v>109</v>
      </c>
      <c r="E22">
        <f t="shared" si="6"/>
        <v>115.75</v>
      </c>
      <c r="F22">
        <f t="shared" si="6"/>
        <v>119.25</v>
      </c>
      <c r="G22">
        <f t="shared" si="6"/>
        <v>120.75</v>
      </c>
      <c r="H22">
        <f t="shared" si="6"/>
        <v>121</v>
      </c>
      <c r="I22">
        <f t="shared" si="6"/>
        <v>124</v>
      </c>
      <c r="J22">
        <f t="shared" si="6"/>
        <v>123.75</v>
      </c>
      <c r="K22">
        <f t="shared" si="6"/>
        <v>124</v>
      </c>
      <c r="L22">
        <f t="shared" si="6"/>
        <v>127</v>
      </c>
      <c r="M22">
        <f t="shared" si="6"/>
        <v>125.5</v>
      </c>
      <c r="N22">
        <f t="shared" si="6"/>
        <v>125</v>
      </c>
      <c r="O22">
        <f t="shared" si="6"/>
        <v>122</v>
      </c>
    </row>
    <row r="23" spans="1:15" x14ac:dyDescent="0.2">
      <c r="C23">
        <f>_xlfn.STDEV.P(C18:C21)</f>
        <v>2.1650635094610968</v>
      </c>
      <c r="D23">
        <f t="shared" ref="D23:O23" si="7">_xlfn.STDEV.P(D18:D21)</f>
        <v>2.1213203435596424</v>
      </c>
      <c r="E23">
        <f t="shared" si="7"/>
        <v>5.8896094946948736</v>
      </c>
      <c r="F23">
        <f t="shared" si="7"/>
        <v>7.1894019222742029</v>
      </c>
      <c r="G23">
        <f t="shared" si="7"/>
        <v>4.3229041164476456</v>
      </c>
      <c r="H23">
        <f t="shared" si="7"/>
        <v>4.2426406871192848</v>
      </c>
      <c r="I23">
        <f t="shared" si="7"/>
        <v>5.1478150704935004</v>
      </c>
      <c r="J23">
        <f t="shared" si="7"/>
        <v>3.4186985827943359</v>
      </c>
      <c r="K23">
        <f t="shared" si="7"/>
        <v>2.9154759474226504</v>
      </c>
      <c r="L23">
        <f t="shared" si="7"/>
        <v>2.5495097567963922</v>
      </c>
      <c r="M23">
        <f t="shared" si="7"/>
        <v>4.924428900898052</v>
      </c>
      <c r="N23">
        <f t="shared" si="7"/>
        <v>5.196152422706632</v>
      </c>
      <c r="O23">
        <f t="shared" si="7"/>
        <v>3.6742346141747673</v>
      </c>
    </row>
    <row r="24" spans="1:15" x14ac:dyDescent="0.2">
      <c r="A24" t="s">
        <v>35</v>
      </c>
      <c r="B24" t="s">
        <v>36</v>
      </c>
      <c r="C24">
        <v>38</v>
      </c>
      <c r="D24">
        <v>92</v>
      </c>
      <c r="E24">
        <v>97</v>
      </c>
      <c r="F24">
        <v>98</v>
      </c>
      <c r="G24">
        <v>97</v>
      </c>
      <c r="H24">
        <v>97</v>
      </c>
      <c r="I24">
        <v>102</v>
      </c>
      <c r="J24">
        <v>98</v>
      </c>
      <c r="K24">
        <v>103</v>
      </c>
      <c r="L24">
        <v>104</v>
      </c>
      <c r="M24">
        <v>105</v>
      </c>
      <c r="N24">
        <v>104</v>
      </c>
      <c r="O24">
        <v>103</v>
      </c>
    </row>
    <row r="25" spans="1:15" x14ac:dyDescent="0.2">
      <c r="A25" t="s">
        <v>37</v>
      </c>
      <c r="B25" t="s">
        <v>38</v>
      </c>
      <c r="C25">
        <v>36</v>
      </c>
      <c r="D25">
        <v>86</v>
      </c>
      <c r="E25">
        <v>91</v>
      </c>
      <c r="F25">
        <v>96</v>
      </c>
      <c r="G25">
        <v>99</v>
      </c>
      <c r="H25">
        <v>97</v>
      </c>
      <c r="I25">
        <v>92</v>
      </c>
      <c r="J25">
        <v>100</v>
      </c>
      <c r="K25">
        <v>97</v>
      </c>
      <c r="L25">
        <v>101</v>
      </c>
      <c r="M25">
        <v>102</v>
      </c>
      <c r="N25">
        <v>102</v>
      </c>
      <c r="O25">
        <v>104</v>
      </c>
    </row>
    <row r="26" spans="1:15" x14ac:dyDescent="0.2">
      <c r="A26" t="s">
        <v>39</v>
      </c>
      <c r="B26" t="s">
        <v>40</v>
      </c>
      <c r="C26">
        <v>36</v>
      </c>
      <c r="D26">
        <v>89</v>
      </c>
      <c r="E26">
        <v>93</v>
      </c>
      <c r="F26">
        <v>92</v>
      </c>
      <c r="G26">
        <v>99</v>
      </c>
      <c r="H26">
        <v>95</v>
      </c>
      <c r="I26">
        <v>96</v>
      </c>
      <c r="J26">
        <v>100</v>
      </c>
      <c r="K26">
        <v>98</v>
      </c>
      <c r="L26">
        <v>102</v>
      </c>
      <c r="M26">
        <v>100</v>
      </c>
      <c r="N26">
        <v>100</v>
      </c>
      <c r="O26">
        <v>99</v>
      </c>
    </row>
    <row r="27" spans="1:15" x14ac:dyDescent="0.2">
      <c r="A27" t="s">
        <v>41</v>
      </c>
      <c r="B27" t="s">
        <v>42</v>
      </c>
      <c r="C27">
        <v>30</v>
      </c>
      <c r="D27">
        <v>85</v>
      </c>
      <c r="E27">
        <v>88</v>
      </c>
      <c r="F27">
        <v>92</v>
      </c>
      <c r="G27">
        <v>100</v>
      </c>
      <c r="H27">
        <v>98</v>
      </c>
      <c r="I27">
        <v>97</v>
      </c>
      <c r="J27">
        <v>99</v>
      </c>
      <c r="K27">
        <v>100</v>
      </c>
      <c r="L27">
        <v>103</v>
      </c>
      <c r="M27">
        <v>100</v>
      </c>
      <c r="N27">
        <v>100</v>
      </c>
      <c r="O27">
        <v>101</v>
      </c>
    </row>
    <row r="28" spans="1:15" x14ac:dyDescent="0.2">
      <c r="C28">
        <f>AVERAGE(C24:C27)</f>
        <v>35</v>
      </c>
      <c r="D28">
        <f t="shared" ref="D28:O28" si="8">AVERAGE(D24:D27)</f>
        <v>88</v>
      </c>
      <c r="E28">
        <f t="shared" si="8"/>
        <v>92.25</v>
      </c>
      <c r="F28">
        <f t="shared" si="8"/>
        <v>94.5</v>
      </c>
      <c r="G28">
        <f t="shared" si="8"/>
        <v>98.75</v>
      </c>
      <c r="H28">
        <f t="shared" si="8"/>
        <v>96.75</v>
      </c>
      <c r="I28">
        <f t="shared" si="8"/>
        <v>96.75</v>
      </c>
      <c r="J28">
        <f t="shared" si="8"/>
        <v>99.25</v>
      </c>
      <c r="K28">
        <f t="shared" si="8"/>
        <v>99.5</v>
      </c>
      <c r="L28">
        <f t="shared" si="8"/>
        <v>102.5</v>
      </c>
      <c r="M28">
        <f t="shared" si="8"/>
        <v>101.75</v>
      </c>
      <c r="N28">
        <f t="shared" si="8"/>
        <v>101.5</v>
      </c>
      <c r="O28">
        <f t="shared" si="8"/>
        <v>101.75</v>
      </c>
    </row>
    <row r="29" spans="1:15" x14ac:dyDescent="0.2">
      <c r="C29">
        <f>_xlfn.STDEV.P(C24:C27)</f>
        <v>3</v>
      </c>
      <c r="D29">
        <f t="shared" ref="D29:O29" si="9">_xlfn.STDEV.P(D24:D27)</f>
        <v>2.7386127875258306</v>
      </c>
      <c r="E29">
        <f t="shared" si="9"/>
        <v>3.2691742076555053</v>
      </c>
      <c r="F29">
        <f t="shared" si="9"/>
        <v>2.598076211353316</v>
      </c>
      <c r="G29">
        <f t="shared" si="9"/>
        <v>1.0897247358851685</v>
      </c>
      <c r="H29">
        <f t="shared" si="9"/>
        <v>1.0897247358851685</v>
      </c>
      <c r="I29">
        <f t="shared" si="9"/>
        <v>3.5619517121937516</v>
      </c>
      <c r="J29">
        <f t="shared" si="9"/>
        <v>0.82915619758884995</v>
      </c>
      <c r="K29">
        <f t="shared" si="9"/>
        <v>2.2912878474779199</v>
      </c>
      <c r="L29">
        <f t="shared" si="9"/>
        <v>1.1180339887498949</v>
      </c>
      <c r="M29">
        <f t="shared" si="9"/>
        <v>2.0463381929681126</v>
      </c>
      <c r="N29">
        <f t="shared" si="9"/>
        <v>1.6583123951776999</v>
      </c>
      <c r="O29">
        <f t="shared" si="9"/>
        <v>1.920286436967152</v>
      </c>
    </row>
    <row r="30" spans="1:15" x14ac:dyDescent="0.2">
      <c r="A30" t="s">
        <v>43</v>
      </c>
      <c r="B30" t="s">
        <v>44</v>
      </c>
      <c r="C30">
        <v>58</v>
      </c>
      <c r="D30">
        <v>139</v>
      </c>
      <c r="E30">
        <v>224</v>
      </c>
      <c r="F30">
        <v>230</v>
      </c>
      <c r="G30">
        <v>219</v>
      </c>
      <c r="H30">
        <v>234</v>
      </c>
      <c r="I30">
        <v>223</v>
      </c>
      <c r="J30">
        <v>223</v>
      </c>
      <c r="K30">
        <v>220</v>
      </c>
      <c r="L30">
        <v>214</v>
      </c>
      <c r="M30">
        <v>234</v>
      </c>
      <c r="N30">
        <v>237</v>
      </c>
      <c r="O30">
        <v>220</v>
      </c>
    </row>
    <row r="31" spans="1:15" x14ac:dyDescent="0.2">
      <c r="A31" t="s">
        <v>45</v>
      </c>
      <c r="B31" t="s">
        <v>46</v>
      </c>
      <c r="C31">
        <v>62</v>
      </c>
      <c r="D31">
        <v>164</v>
      </c>
      <c r="E31">
        <v>222</v>
      </c>
      <c r="F31">
        <v>226</v>
      </c>
      <c r="G31">
        <v>220</v>
      </c>
      <c r="H31">
        <v>226</v>
      </c>
      <c r="I31">
        <v>228</v>
      </c>
      <c r="J31">
        <v>220</v>
      </c>
      <c r="K31">
        <v>218</v>
      </c>
      <c r="L31">
        <v>213</v>
      </c>
      <c r="M31">
        <v>228</v>
      </c>
      <c r="N31">
        <v>230</v>
      </c>
      <c r="O31">
        <v>218</v>
      </c>
    </row>
    <row r="32" spans="1:15" x14ac:dyDescent="0.2">
      <c r="A32" t="s">
        <v>47</v>
      </c>
      <c r="B32" t="s">
        <v>48</v>
      </c>
      <c r="C32">
        <v>60</v>
      </c>
      <c r="D32">
        <v>175</v>
      </c>
      <c r="E32">
        <v>217</v>
      </c>
      <c r="F32">
        <v>220</v>
      </c>
      <c r="G32">
        <v>212</v>
      </c>
      <c r="H32">
        <v>217</v>
      </c>
      <c r="I32">
        <v>214</v>
      </c>
      <c r="J32">
        <v>210</v>
      </c>
      <c r="K32">
        <v>211</v>
      </c>
      <c r="L32">
        <v>206</v>
      </c>
      <c r="M32">
        <v>219</v>
      </c>
      <c r="N32">
        <v>217</v>
      </c>
      <c r="O32">
        <v>214</v>
      </c>
    </row>
    <row r="33" spans="1:32" x14ac:dyDescent="0.2">
      <c r="C33">
        <f>AVERAGE(C30:C32)</f>
        <v>60</v>
      </c>
      <c r="D33">
        <f t="shared" ref="D33:O33" si="10">AVERAGE(D30:D32)</f>
        <v>159.33333333333334</v>
      </c>
      <c r="E33">
        <f t="shared" si="10"/>
        <v>221</v>
      </c>
      <c r="F33">
        <f t="shared" si="10"/>
        <v>225.33333333333334</v>
      </c>
      <c r="G33">
        <f t="shared" si="10"/>
        <v>217</v>
      </c>
      <c r="H33">
        <f t="shared" si="10"/>
        <v>225.66666666666666</v>
      </c>
      <c r="I33">
        <f t="shared" si="10"/>
        <v>221.66666666666666</v>
      </c>
      <c r="J33">
        <f t="shared" si="10"/>
        <v>217.66666666666666</v>
      </c>
      <c r="K33">
        <f t="shared" si="10"/>
        <v>216.33333333333334</v>
      </c>
      <c r="L33">
        <f t="shared" si="10"/>
        <v>211</v>
      </c>
      <c r="M33">
        <f t="shared" si="10"/>
        <v>227</v>
      </c>
      <c r="N33">
        <f t="shared" si="10"/>
        <v>228</v>
      </c>
      <c r="O33">
        <f t="shared" si="10"/>
        <v>217.33333333333334</v>
      </c>
    </row>
    <row r="34" spans="1:32" x14ac:dyDescent="0.2">
      <c r="C34">
        <f>_xlfn.STDEV.P(C30:C32)</f>
        <v>1.6329931618554521</v>
      </c>
      <c r="D34">
        <f t="shared" ref="D34:O34" si="11">_xlfn.STDEV.P(D30:D32)</f>
        <v>15.062831370260005</v>
      </c>
      <c r="E34">
        <f t="shared" si="11"/>
        <v>2.9439202887759488</v>
      </c>
      <c r="F34">
        <f t="shared" si="11"/>
        <v>4.1096093353126513</v>
      </c>
      <c r="G34">
        <f t="shared" si="11"/>
        <v>3.5590260840104371</v>
      </c>
      <c r="H34">
        <f t="shared" si="11"/>
        <v>6.9442222186665532</v>
      </c>
      <c r="I34">
        <f t="shared" si="11"/>
        <v>5.7927157323275882</v>
      </c>
      <c r="J34">
        <f t="shared" si="11"/>
        <v>5.5577773335110221</v>
      </c>
      <c r="K34">
        <f t="shared" si="11"/>
        <v>3.8586123009300755</v>
      </c>
      <c r="L34">
        <f t="shared" si="11"/>
        <v>3.5590260840104371</v>
      </c>
      <c r="M34">
        <f t="shared" si="11"/>
        <v>6.164414002968976</v>
      </c>
      <c r="N34">
        <f t="shared" si="11"/>
        <v>8.2865352631040352</v>
      </c>
      <c r="O34">
        <f t="shared" si="11"/>
        <v>2.4944382578492941</v>
      </c>
    </row>
    <row r="35" spans="1:32" x14ac:dyDescent="0.2">
      <c r="A35" t="s">
        <v>49</v>
      </c>
      <c r="B35" t="s">
        <v>50</v>
      </c>
      <c r="C35">
        <v>33</v>
      </c>
      <c r="D35">
        <v>92</v>
      </c>
      <c r="E35">
        <v>97</v>
      </c>
      <c r="F35">
        <v>100</v>
      </c>
      <c r="G35">
        <v>103</v>
      </c>
      <c r="H35">
        <v>102</v>
      </c>
      <c r="I35">
        <v>98</v>
      </c>
      <c r="J35">
        <v>100</v>
      </c>
      <c r="K35">
        <v>100</v>
      </c>
      <c r="L35">
        <v>101</v>
      </c>
      <c r="M35">
        <v>103</v>
      </c>
      <c r="N35">
        <v>105</v>
      </c>
      <c r="O35">
        <v>100</v>
      </c>
    </row>
    <row r="36" spans="1:32" x14ac:dyDescent="0.2">
      <c r="A36" t="s">
        <v>51</v>
      </c>
      <c r="B36" t="s">
        <v>52</v>
      </c>
      <c r="C36">
        <v>32</v>
      </c>
      <c r="D36">
        <v>95</v>
      </c>
      <c r="E36">
        <v>97</v>
      </c>
      <c r="F36">
        <v>100</v>
      </c>
      <c r="G36">
        <v>102</v>
      </c>
      <c r="H36">
        <v>100</v>
      </c>
      <c r="I36">
        <v>97</v>
      </c>
      <c r="J36">
        <v>102</v>
      </c>
      <c r="K36">
        <v>103</v>
      </c>
      <c r="L36">
        <v>102</v>
      </c>
      <c r="M36">
        <v>106</v>
      </c>
      <c r="N36">
        <v>101</v>
      </c>
      <c r="O36">
        <v>100</v>
      </c>
    </row>
    <row r="37" spans="1:32" x14ac:dyDescent="0.2">
      <c r="A37" t="s">
        <v>53</v>
      </c>
      <c r="B37" t="s">
        <v>54</v>
      </c>
      <c r="C37">
        <v>39</v>
      </c>
      <c r="D37">
        <v>99</v>
      </c>
      <c r="E37">
        <v>98</v>
      </c>
      <c r="F37">
        <v>102</v>
      </c>
      <c r="G37">
        <v>105</v>
      </c>
      <c r="H37">
        <v>108</v>
      </c>
      <c r="I37">
        <v>101</v>
      </c>
      <c r="J37">
        <v>105</v>
      </c>
      <c r="K37">
        <v>105</v>
      </c>
      <c r="L37">
        <v>107</v>
      </c>
      <c r="M37">
        <v>106</v>
      </c>
      <c r="N37">
        <v>108</v>
      </c>
      <c r="O37">
        <v>104</v>
      </c>
    </row>
    <row r="38" spans="1:32" x14ac:dyDescent="0.2">
      <c r="A38" t="s">
        <v>55</v>
      </c>
      <c r="B38" t="s">
        <v>56</v>
      </c>
      <c r="C38">
        <v>33</v>
      </c>
      <c r="D38">
        <v>97</v>
      </c>
      <c r="E38">
        <v>100</v>
      </c>
      <c r="F38">
        <v>100</v>
      </c>
      <c r="G38">
        <v>107</v>
      </c>
      <c r="H38">
        <v>102</v>
      </c>
      <c r="I38">
        <v>100</v>
      </c>
      <c r="J38">
        <v>101</v>
      </c>
      <c r="K38">
        <v>99</v>
      </c>
      <c r="L38">
        <v>105</v>
      </c>
      <c r="M38">
        <v>105</v>
      </c>
      <c r="N38">
        <v>104</v>
      </c>
      <c r="O38">
        <v>103</v>
      </c>
    </row>
    <row r="39" spans="1:32" x14ac:dyDescent="0.2">
      <c r="C39">
        <f>AVERAGE(C35:C38)</f>
        <v>34.25</v>
      </c>
      <c r="D39">
        <f t="shared" ref="D39:O39" si="12">AVERAGE(D35:D38)</f>
        <v>95.75</v>
      </c>
      <c r="E39">
        <f t="shared" si="12"/>
        <v>98</v>
      </c>
      <c r="F39">
        <f t="shared" si="12"/>
        <v>100.5</v>
      </c>
      <c r="G39">
        <f t="shared" si="12"/>
        <v>104.25</v>
      </c>
      <c r="H39">
        <f t="shared" si="12"/>
        <v>103</v>
      </c>
      <c r="I39">
        <f t="shared" si="12"/>
        <v>99</v>
      </c>
      <c r="J39">
        <f t="shared" si="12"/>
        <v>102</v>
      </c>
      <c r="K39">
        <f t="shared" si="12"/>
        <v>101.75</v>
      </c>
      <c r="L39">
        <f t="shared" si="12"/>
        <v>103.75</v>
      </c>
      <c r="M39">
        <f t="shared" si="12"/>
        <v>105</v>
      </c>
      <c r="N39">
        <f t="shared" si="12"/>
        <v>104.5</v>
      </c>
      <c r="O39">
        <f t="shared" si="12"/>
        <v>101.75</v>
      </c>
    </row>
    <row r="40" spans="1:32" x14ac:dyDescent="0.2">
      <c r="C40">
        <f>_xlfn.STDEV.P(C35:C38)</f>
        <v>2.7726341266023544</v>
      </c>
      <c r="D40">
        <f t="shared" ref="D40:O40" si="13">_xlfn.STDEV.P(D35:D38)</f>
        <v>2.5860201081971503</v>
      </c>
      <c r="E40">
        <f t="shared" si="13"/>
        <v>1.2247448713915889</v>
      </c>
      <c r="F40">
        <f t="shared" si="13"/>
        <v>0.8660254037844386</v>
      </c>
      <c r="G40">
        <f t="shared" si="13"/>
        <v>1.920286436967152</v>
      </c>
      <c r="H40">
        <f t="shared" si="13"/>
        <v>3</v>
      </c>
      <c r="I40">
        <f t="shared" si="13"/>
        <v>1.5811388300841898</v>
      </c>
      <c r="J40">
        <f t="shared" si="13"/>
        <v>1.8708286933869707</v>
      </c>
      <c r="K40">
        <f t="shared" si="13"/>
        <v>2.384848003542364</v>
      </c>
      <c r="L40">
        <f t="shared" si="13"/>
        <v>2.384848003542364</v>
      </c>
      <c r="M40">
        <f t="shared" si="13"/>
        <v>1.2247448713915889</v>
      </c>
      <c r="N40">
        <f t="shared" si="13"/>
        <v>2.5</v>
      </c>
      <c r="O40">
        <f t="shared" si="13"/>
        <v>1.7853571071357126</v>
      </c>
    </row>
    <row r="44" spans="1:32" x14ac:dyDescent="0.2">
      <c r="C44">
        <v>0</v>
      </c>
      <c r="D44">
        <v>5</v>
      </c>
      <c r="E44">
        <v>10</v>
      </c>
      <c r="F44">
        <v>15</v>
      </c>
      <c r="G44">
        <v>20</v>
      </c>
      <c r="H44">
        <v>25</v>
      </c>
      <c r="I44">
        <v>30</v>
      </c>
      <c r="J44">
        <v>35</v>
      </c>
      <c r="K44">
        <v>40</v>
      </c>
      <c r="L44">
        <v>45</v>
      </c>
      <c r="M44">
        <v>50</v>
      </c>
      <c r="N44">
        <v>55</v>
      </c>
      <c r="O44">
        <v>60</v>
      </c>
      <c r="P44">
        <v>65</v>
      </c>
      <c r="Q44">
        <v>70</v>
      </c>
      <c r="R44">
        <v>75</v>
      </c>
      <c r="S44">
        <v>80</v>
      </c>
      <c r="T44">
        <v>85</v>
      </c>
      <c r="U44">
        <v>90</v>
      </c>
      <c r="V44">
        <v>95</v>
      </c>
      <c r="W44">
        <v>100</v>
      </c>
      <c r="X44">
        <v>105</v>
      </c>
      <c r="Y44">
        <v>110</v>
      </c>
      <c r="Z44">
        <v>115</v>
      </c>
      <c r="AA44">
        <v>120</v>
      </c>
      <c r="AB44">
        <v>125</v>
      </c>
      <c r="AC44">
        <v>130</v>
      </c>
      <c r="AD44">
        <v>135</v>
      </c>
      <c r="AE44">
        <v>140</v>
      </c>
      <c r="AF44">
        <v>145</v>
      </c>
    </row>
    <row r="45" spans="1:32" x14ac:dyDescent="0.2">
      <c r="B45" t="s">
        <v>57</v>
      </c>
      <c r="C45" s="2">
        <v>28</v>
      </c>
      <c r="D45" s="2">
        <v>28.5</v>
      </c>
      <c r="E45" s="2">
        <v>28.75</v>
      </c>
      <c r="F45" s="2">
        <v>28.75</v>
      </c>
      <c r="G45" s="2">
        <v>27</v>
      </c>
      <c r="H45">
        <v>28.75</v>
      </c>
      <c r="I45">
        <v>67.5</v>
      </c>
      <c r="J45">
        <v>73.75</v>
      </c>
      <c r="K45">
        <v>75</v>
      </c>
      <c r="L45">
        <v>77.25</v>
      </c>
      <c r="M45">
        <v>76.75</v>
      </c>
      <c r="N45">
        <v>78</v>
      </c>
      <c r="O45">
        <v>80.75</v>
      </c>
      <c r="P45">
        <v>79</v>
      </c>
      <c r="Q45">
        <v>83.25</v>
      </c>
      <c r="R45">
        <v>81</v>
      </c>
      <c r="S45">
        <v>80.75</v>
      </c>
      <c r="T45">
        <v>78.25</v>
      </c>
      <c r="U45" s="2">
        <v>69.25</v>
      </c>
      <c r="V45" s="2">
        <v>56.5</v>
      </c>
      <c r="W45" s="2">
        <v>43.75</v>
      </c>
      <c r="X45" s="2">
        <v>38.5</v>
      </c>
      <c r="Y45" s="2">
        <v>34.75</v>
      </c>
      <c r="Z45" s="2">
        <v>32.5</v>
      </c>
      <c r="AA45" s="2">
        <v>31</v>
      </c>
      <c r="AB45" s="2">
        <v>28.25</v>
      </c>
      <c r="AC45" s="2">
        <v>31</v>
      </c>
      <c r="AD45" s="2">
        <v>29.5</v>
      </c>
      <c r="AE45" s="2">
        <v>29.25</v>
      </c>
      <c r="AF45" s="2">
        <v>30.5</v>
      </c>
    </row>
    <row r="46" spans="1:32" x14ac:dyDescent="0.2">
      <c r="C46" s="2">
        <v>1.5811388300841898</v>
      </c>
      <c r="D46" s="2">
        <v>2.2912878474779199</v>
      </c>
      <c r="E46" s="2">
        <v>1.920286436967152</v>
      </c>
      <c r="F46" s="2">
        <v>2.2776083947860748</v>
      </c>
      <c r="G46" s="2">
        <v>2.8284271247461903</v>
      </c>
      <c r="H46">
        <v>3.7666297933298409</v>
      </c>
      <c r="I46">
        <v>2.5</v>
      </c>
      <c r="J46">
        <v>4.7103609203541934</v>
      </c>
      <c r="K46">
        <v>4.3011626335213133</v>
      </c>
      <c r="L46">
        <v>5.6734028589551082</v>
      </c>
      <c r="M46">
        <v>4.0233692348577703</v>
      </c>
      <c r="N46">
        <v>6.5954529791364598</v>
      </c>
      <c r="O46">
        <v>5.7608593109014565</v>
      </c>
      <c r="P46">
        <v>6.4420493633625631</v>
      </c>
      <c r="Q46">
        <v>6.3786754110865367</v>
      </c>
      <c r="R46">
        <v>7.1763500472036617</v>
      </c>
      <c r="S46">
        <v>3.2691742076555053</v>
      </c>
      <c r="T46">
        <v>5.4025456962435774</v>
      </c>
      <c r="U46" s="2">
        <v>4.9180788932265003</v>
      </c>
      <c r="V46" s="2">
        <v>2.9580398915498081</v>
      </c>
      <c r="W46" s="2">
        <v>1.920286436967152</v>
      </c>
      <c r="X46" s="2">
        <v>3.5</v>
      </c>
      <c r="Y46" s="2">
        <v>1.920286436967152</v>
      </c>
      <c r="Z46" s="2">
        <v>1.8027756377319946</v>
      </c>
      <c r="AA46" s="2">
        <v>1.5811388300841898</v>
      </c>
      <c r="AB46" s="2">
        <v>2.8613807855648994</v>
      </c>
      <c r="AC46" s="2">
        <v>1.8708286933869707</v>
      </c>
      <c r="AD46" s="2">
        <v>2.2912878474779199</v>
      </c>
      <c r="AE46" s="2">
        <v>1.920286436967152</v>
      </c>
      <c r="AF46" s="2">
        <v>1.5</v>
      </c>
    </row>
    <row r="47" spans="1:32" x14ac:dyDescent="0.2">
      <c r="B47" t="s">
        <v>58</v>
      </c>
      <c r="C47" s="2">
        <v>45.25</v>
      </c>
      <c r="D47" s="2">
        <v>45.5</v>
      </c>
      <c r="E47" s="2">
        <v>47.25</v>
      </c>
      <c r="F47" s="2">
        <v>46</v>
      </c>
      <c r="G47" s="2">
        <v>43.75</v>
      </c>
      <c r="H47">
        <v>41.75</v>
      </c>
      <c r="I47">
        <v>109</v>
      </c>
      <c r="J47">
        <v>115.75</v>
      </c>
      <c r="K47">
        <v>119.25</v>
      </c>
      <c r="L47">
        <v>120.75</v>
      </c>
      <c r="M47">
        <v>121</v>
      </c>
      <c r="N47">
        <v>124</v>
      </c>
      <c r="O47">
        <v>123.75</v>
      </c>
      <c r="P47">
        <v>124</v>
      </c>
      <c r="Q47">
        <v>127</v>
      </c>
      <c r="R47">
        <v>125.5</v>
      </c>
      <c r="S47">
        <v>125</v>
      </c>
      <c r="T47">
        <v>122</v>
      </c>
      <c r="U47" s="2">
        <v>109.25</v>
      </c>
      <c r="V47" s="2">
        <v>88.25</v>
      </c>
      <c r="W47" s="2">
        <v>70.25</v>
      </c>
      <c r="X47" s="2">
        <v>60.25</v>
      </c>
      <c r="Y47" s="2">
        <v>54.75</v>
      </c>
      <c r="Z47" s="2">
        <v>50.5</v>
      </c>
      <c r="AA47" s="2">
        <v>50</v>
      </c>
      <c r="AB47" s="2">
        <v>47.75</v>
      </c>
      <c r="AC47" s="2">
        <v>47.75</v>
      </c>
      <c r="AD47" s="2">
        <v>46.75</v>
      </c>
      <c r="AE47" s="2">
        <v>47</v>
      </c>
      <c r="AF47" s="2">
        <v>47</v>
      </c>
    </row>
    <row r="48" spans="1:32" x14ac:dyDescent="0.2">
      <c r="C48" s="2">
        <v>4.1457809879442502</v>
      </c>
      <c r="D48" s="2">
        <v>2.2912878474779199</v>
      </c>
      <c r="E48" s="2">
        <v>1.920286436967152</v>
      </c>
      <c r="F48" s="2">
        <v>1.4142135623730951</v>
      </c>
      <c r="G48" s="2">
        <v>2.8613807855648994</v>
      </c>
      <c r="H48">
        <v>2.1650635094610968</v>
      </c>
      <c r="I48">
        <v>2.1213203435596424</v>
      </c>
      <c r="J48">
        <v>5.8896094946948736</v>
      </c>
      <c r="K48">
        <v>7.1894019222742029</v>
      </c>
      <c r="L48">
        <v>4.3229041164476456</v>
      </c>
      <c r="M48">
        <v>4.2426406871192848</v>
      </c>
      <c r="N48">
        <v>5.1478150704935004</v>
      </c>
      <c r="O48">
        <v>3.4186985827943359</v>
      </c>
      <c r="P48">
        <v>2.9154759474226504</v>
      </c>
      <c r="Q48">
        <v>2.5495097567963922</v>
      </c>
      <c r="R48">
        <v>4.924428900898052</v>
      </c>
      <c r="S48">
        <v>5.196152422706632</v>
      </c>
      <c r="T48">
        <v>3.6742346141747673</v>
      </c>
      <c r="U48" s="2">
        <v>2.8613807855648994</v>
      </c>
      <c r="V48" s="2">
        <v>2.5860201081971503</v>
      </c>
      <c r="W48" s="2">
        <v>1.7853571071357126</v>
      </c>
      <c r="X48" s="2">
        <v>3.2691742076555053</v>
      </c>
      <c r="Y48" s="2">
        <v>2.6809513236909019</v>
      </c>
      <c r="Z48" s="2">
        <v>1.5</v>
      </c>
      <c r="AA48" s="2">
        <v>1.2247448713915889</v>
      </c>
      <c r="AB48" s="2">
        <v>1.299038105676658</v>
      </c>
      <c r="AC48" s="2">
        <v>1.7853571071357126</v>
      </c>
      <c r="AD48" s="2">
        <v>1.479019945774904</v>
      </c>
      <c r="AE48" s="2">
        <v>2.3452078799117149</v>
      </c>
      <c r="AF48" s="2">
        <v>2.1213203435596424</v>
      </c>
    </row>
    <row r="49" spans="2:32" x14ac:dyDescent="0.2">
      <c r="B49" t="s">
        <v>59</v>
      </c>
      <c r="C49" s="2">
        <v>38.25</v>
      </c>
      <c r="D49" s="2">
        <v>39</v>
      </c>
      <c r="E49" s="2">
        <v>38.25</v>
      </c>
      <c r="F49" s="2">
        <v>39.75</v>
      </c>
      <c r="G49" s="2">
        <v>40</v>
      </c>
      <c r="H49">
        <v>35</v>
      </c>
      <c r="I49">
        <v>88</v>
      </c>
      <c r="J49">
        <v>92.25</v>
      </c>
      <c r="K49">
        <v>94.5</v>
      </c>
      <c r="L49">
        <v>98.75</v>
      </c>
      <c r="M49">
        <v>96.75</v>
      </c>
      <c r="N49">
        <v>96.75</v>
      </c>
      <c r="O49">
        <v>99.25</v>
      </c>
      <c r="P49">
        <v>99.5</v>
      </c>
      <c r="Q49">
        <v>102.5</v>
      </c>
      <c r="R49">
        <v>101.75</v>
      </c>
      <c r="S49">
        <v>101.5</v>
      </c>
      <c r="T49">
        <v>101.75</v>
      </c>
      <c r="U49" s="2">
        <v>89.25</v>
      </c>
      <c r="V49" s="2">
        <v>74.75</v>
      </c>
      <c r="W49" s="2">
        <v>59.25</v>
      </c>
      <c r="X49" s="2">
        <v>50.75</v>
      </c>
      <c r="Y49" s="2">
        <v>45.5</v>
      </c>
      <c r="Z49" s="2">
        <v>41.75</v>
      </c>
      <c r="AA49" s="2">
        <v>40.75</v>
      </c>
      <c r="AB49" s="2">
        <v>38.75</v>
      </c>
      <c r="AC49" s="2">
        <v>39</v>
      </c>
      <c r="AD49" s="2">
        <v>39.25</v>
      </c>
      <c r="AE49" s="2">
        <v>38</v>
      </c>
      <c r="AF49" s="2">
        <v>38</v>
      </c>
    </row>
    <row r="50" spans="2:32" x14ac:dyDescent="0.2">
      <c r="C50" s="2">
        <v>1.299038105676658</v>
      </c>
      <c r="D50" s="2">
        <v>1.8708286933869707</v>
      </c>
      <c r="E50" s="2">
        <v>1.920286436967152</v>
      </c>
      <c r="F50" s="2">
        <v>1.0897247358851685</v>
      </c>
      <c r="G50" s="2">
        <v>2.2360679774997898</v>
      </c>
      <c r="H50">
        <v>3</v>
      </c>
      <c r="I50">
        <v>2.7386127875258306</v>
      </c>
      <c r="J50">
        <v>3.2691742076555053</v>
      </c>
      <c r="K50">
        <v>2.598076211353316</v>
      </c>
      <c r="L50">
        <v>1.0897247358851685</v>
      </c>
      <c r="M50">
        <v>1.0897247358851685</v>
      </c>
      <c r="N50">
        <v>3.5619517121937516</v>
      </c>
      <c r="O50">
        <v>0.82915619758884995</v>
      </c>
      <c r="P50">
        <v>2.2912878474779199</v>
      </c>
      <c r="Q50">
        <v>1.1180339887498949</v>
      </c>
      <c r="R50">
        <v>2.0463381929681126</v>
      </c>
      <c r="S50">
        <v>1.6583123951776999</v>
      </c>
      <c r="T50">
        <v>1.920286436967152</v>
      </c>
      <c r="U50" s="2">
        <v>1.0897247358851685</v>
      </c>
      <c r="V50" s="2">
        <v>1.6393596310755001</v>
      </c>
      <c r="W50" s="2">
        <v>2.7726341266023544</v>
      </c>
      <c r="X50" s="2">
        <v>1.0897247358851685</v>
      </c>
      <c r="Y50" s="2">
        <v>1.6583123951776999</v>
      </c>
      <c r="Z50" s="2">
        <v>2.4874685927665499</v>
      </c>
      <c r="AA50" s="2">
        <v>0.82915619758884995</v>
      </c>
      <c r="AB50" s="2">
        <v>1.920286436967152</v>
      </c>
      <c r="AC50" s="2">
        <v>1.2247448713915889</v>
      </c>
      <c r="AD50" s="2">
        <v>1.299038105676658</v>
      </c>
      <c r="AE50" s="2">
        <v>1</v>
      </c>
      <c r="AF50" s="2">
        <v>1.5811388300841898</v>
      </c>
    </row>
    <row r="51" spans="2:32" x14ac:dyDescent="0.2">
      <c r="B51" t="s">
        <v>60</v>
      </c>
      <c r="C51" s="2">
        <v>38.5</v>
      </c>
      <c r="D51" s="2">
        <v>37.75</v>
      </c>
      <c r="E51" s="2">
        <v>38</v>
      </c>
      <c r="F51" s="2">
        <v>38.5</v>
      </c>
      <c r="G51" s="2">
        <v>39</v>
      </c>
      <c r="H51">
        <v>34.25</v>
      </c>
      <c r="I51">
        <v>95.75</v>
      </c>
      <c r="J51">
        <v>98</v>
      </c>
      <c r="K51">
        <v>100.5</v>
      </c>
      <c r="L51">
        <v>104.25</v>
      </c>
      <c r="M51">
        <v>103</v>
      </c>
      <c r="N51">
        <v>99</v>
      </c>
      <c r="O51">
        <v>102</v>
      </c>
      <c r="P51">
        <v>101.75</v>
      </c>
      <c r="Q51">
        <v>103.75</v>
      </c>
      <c r="R51">
        <v>105</v>
      </c>
      <c r="S51">
        <v>104.5</v>
      </c>
      <c r="T51">
        <v>101.75</v>
      </c>
      <c r="U51" s="2">
        <v>88.5</v>
      </c>
      <c r="V51" s="2">
        <v>68</v>
      </c>
      <c r="W51" s="2">
        <v>56.5</v>
      </c>
      <c r="X51" s="2">
        <v>49.75</v>
      </c>
      <c r="Y51" s="2">
        <v>45.25</v>
      </c>
      <c r="Z51" s="2">
        <v>43.5</v>
      </c>
      <c r="AA51" s="2">
        <v>42</v>
      </c>
      <c r="AB51" s="2">
        <v>42.75</v>
      </c>
      <c r="AC51" s="2">
        <v>39.5</v>
      </c>
      <c r="AD51" s="2">
        <v>37</v>
      </c>
      <c r="AE51" s="2">
        <v>37.5</v>
      </c>
      <c r="AF51" s="2">
        <v>38.25</v>
      </c>
    </row>
    <row r="52" spans="2:32" x14ac:dyDescent="0.2">
      <c r="C52" s="2">
        <v>1.1180339887498949</v>
      </c>
      <c r="D52" s="2">
        <v>1.0897247358851685</v>
      </c>
      <c r="E52" s="2">
        <v>1</v>
      </c>
      <c r="F52" s="2">
        <v>2.0615528128088303</v>
      </c>
      <c r="G52" s="2">
        <v>1.7320508075688772</v>
      </c>
      <c r="H52">
        <v>2.7726341266023544</v>
      </c>
      <c r="I52">
        <v>2.5860201081971503</v>
      </c>
      <c r="J52">
        <v>1.2247448713915889</v>
      </c>
      <c r="K52">
        <v>0.8660254037844386</v>
      </c>
      <c r="L52">
        <v>1.920286436967152</v>
      </c>
      <c r="M52">
        <v>3</v>
      </c>
      <c r="N52">
        <v>1.5811388300841898</v>
      </c>
      <c r="O52">
        <v>1.8708286933869707</v>
      </c>
      <c r="P52">
        <v>2.384848003542364</v>
      </c>
      <c r="Q52">
        <v>2.384848003542364</v>
      </c>
      <c r="R52">
        <v>1.2247448713915889</v>
      </c>
      <c r="S52">
        <v>2.5</v>
      </c>
      <c r="T52">
        <v>1.7853571071357126</v>
      </c>
      <c r="U52" s="2">
        <v>3.7749172176353749</v>
      </c>
      <c r="V52" s="2">
        <v>1.5811388300841898</v>
      </c>
      <c r="W52" s="2">
        <v>1.1180339887498949</v>
      </c>
      <c r="X52" s="2">
        <v>1.299038105676658</v>
      </c>
      <c r="Y52" s="2">
        <v>1.920286436967152</v>
      </c>
      <c r="Z52" s="2">
        <v>2.0615528128088303</v>
      </c>
      <c r="AA52" s="2">
        <v>1.8708286933869707</v>
      </c>
      <c r="AB52" s="2">
        <v>2.2776083947860748</v>
      </c>
      <c r="AC52" s="2">
        <v>2.598076211353316</v>
      </c>
      <c r="AD52" s="2">
        <v>3.2403703492039302</v>
      </c>
      <c r="AE52" s="2">
        <v>2.2912878474779199</v>
      </c>
      <c r="AF52" s="2">
        <v>1.0897247358851685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Extended Data Fig. 5b</vt:lpstr>
      <vt:lpstr>Extended Data Fig. 5c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2022-02-26T01:50:01Z</dcterms:created>
  <dcterms:modified xsi:type="dcterms:W3CDTF">2022-02-26T01:50:54Z</dcterms:modified>
</cp:coreProperties>
</file>