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\Desktop\pH paper final revision files and forms\"/>
    </mc:Choice>
  </mc:AlternateContent>
  <xr:revisionPtr revIDLastSave="0" documentId="13_ncr:1_{CA1570DB-88D4-4020-8AEA-1CAA5B3785EA}" xr6:coauthVersionLast="47" xr6:coauthVersionMax="47" xr10:uidLastSave="{00000000-0000-0000-0000-000000000000}"/>
  <bookViews>
    <workbookView xWindow="-108" yWindow="-108" windowWidth="23256" windowHeight="12456" activeTab="2" xr2:uid="{24B55389-5591-46DD-8CC5-5C1B311FAE45}"/>
  </bookViews>
  <sheets>
    <sheet name="Fig 3b" sheetId="5" r:id="rId1"/>
    <sheet name="Fig 3c" sheetId="6" r:id="rId2"/>
    <sheet name="Fig.3 d" sheetId="4" r:id="rId3"/>
    <sheet name="Sheet2" sheetId="9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8" i="6" l="1"/>
  <c r="AB33" i="6"/>
  <c r="AB34" i="6"/>
  <c r="AB35" i="6"/>
  <c r="AB36" i="6"/>
  <c r="AB37" i="6"/>
  <c r="AB38" i="6"/>
  <c r="AE57" i="6"/>
  <c r="AD57" i="6"/>
  <c r="AE56" i="6"/>
  <c r="AD56" i="6"/>
  <c r="AF37" i="6"/>
  <c r="AF36" i="6"/>
  <c r="AF35" i="6"/>
  <c r="AF34" i="6"/>
  <c r="AF33" i="6"/>
  <c r="AF32" i="6"/>
  <c r="AA57" i="6"/>
  <c r="Z57" i="6"/>
  <c r="AA56" i="6"/>
  <c r="Z56" i="6"/>
  <c r="AB32" i="6"/>
  <c r="C57" i="6"/>
  <c r="C56" i="6"/>
  <c r="U57" i="6"/>
  <c r="T57" i="6"/>
  <c r="U56" i="6"/>
  <c r="T56" i="6"/>
  <c r="V37" i="6"/>
  <c r="V36" i="6"/>
  <c r="V35" i="6"/>
  <c r="V34" i="6"/>
  <c r="V33" i="6"/>
  <c r="V32" i="6"/>
  <c r="R40" i="6"/>
  <c r="H56" i="6"/>
  <c r="J34" i="6"/>
  <c r="J35" i="6"/>
  <c r="J36" i="6"/>
  <c r="J37" i="6"/>
  <c r="J38" i="6"/>
  <c r="Q57" i="6"/>
  <c r="P57" i="6"/>
  <c r="Q56" i="6"/>
  <c r="P56" i="6"/>
  <c r="R39" i="6"/>
  <c r="R38" i="6"/>
  <c r="R37" i="6"/>
  <c r="R36" i="6"/>
  <c r="R35" i="6"/>
  <c r="R34" i="6"/>
  <c r="R33" i="6"/>
  <c r="R32" i="6"/>
  <c r="I57" i="6"/>
  <c r="H57" i="6"/>
  <c r="I56" i="6"/>
  <c r="J33" i="6"/>
  <c r="J32" i="6"/>
  <c r="M57" i="6"/>
  <c r="L57" i="6"/>
  <c r="M56" i="6"/>
  <c r="L56" i="6"/>
  <c r="N33" i="6"/>
  <c r="N34" i="6"/>
  <c r="N35" i="6"/>
  <c r="N36" i="6"/>
  <c r="N37" i="6"/>
  <c r="N38" i="6"/>
  <c r="N39" i="6"/>
  <c r="N32" i="6"/>
  <c r="B34" i="6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33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32" i="6"/>
  <c r="E56" i="6" s="1"/>
  <c r="D57" i="6"/>
  <c r="D56" i="6"/>
  <c r="N56" i="6" l="1"/>
  <c r="V56" i="6"/>
  <c r="J56" i="6"/>
  <c r="AF56" i="6"/>
  <c r="AB56" i="6"/>
  <c r="R56" i="6"/>
  <c r="L26" i="4" l="1"/>
  <c r="L27" i="4"/>
  <c r="N18" i="6" l="1"/>
  <c r="O18" i="6" s="1"/>
  <c r="P18" i="6" s="1"/>
  <c r="Q18" i="6" s="1"/>
  <c r="R18" i="6" s="1"/>
  <c r="S18" i="6" s="1"/>
  <c r="D18" i="6"/>
  <c r="E18" i="6" s="1"/>
  <c r="F18" i="6" s="1"/>
  <c r="G18" i="6" s="1"/>
  <c r="H18" i="6" s="1"/>
  <c r="I18" i="6" s="1"/>
  <c r="AB4" i="6"/>
  <c r="AC4" i="6" s="1"/>
  <c r="AD4" i="6" s="1"/>
  <c r="AE4" i="6" s="1"/>
  <c r="AF4" i="6" s="1"/>
  <c r="AG4" i="6" s="1"/>
  <c r="AH4" i="6" s="1"/>
  <c r="AI4" i="6" s="1"/>
  <c r="AJ4" i="6" s="1"/>
  <c r="AK4" i="6" s="1"/>
  <c r="AL4" i="6" s="1"/>
  <c r="AM4" i="6" s="1"/>
  <c r="AN4" i="6" s="1"/>
  <c r="AO4" i="6" s="1"/>
  <c r="AP4" i="6" s="1"/>
  <c r="AQ4" i="6" s="1"/>
  <c r="AR4" i="6" s="1"/>
  <c r="AS4" i="6" s="1"/>
  <c r="AT4" i="6" s="1"/>
  <c r="AU4" i="6" s="1"/>
  <c r="AV4" i="6" s="1"/>
  <c r="D4" i="6"/>
  <c r="E4" i="6" s="1"/>
  <c r="F4" i="6" s="1"/>
  <c r="G4" i="6" s="1"/>
  <c r="H4" i="6" s="1"/>
  <c r="I4" i="6" s="1"/>
  <c r="J4" i="6" s="1"/>
  <c r="K4" i="6" s="1"/>
  <c r="L4" i="6" s="1"/>
  <c r="M4" i="6" s="1"/>
  <c r="N4" i="6" s="1"/>
  <c r="O4" i="6" s="1"/>
  <c r="P4" i="6" s="1"/>
  <c r="Q4" i="6" s="1"/>
  <c r="R4" i="6" s="1"/>
  <c r="S4" i="6" s="1"/>
  <c r="T4" i="6" s="1"/>
  <c r="U4" i="6" s="1"/>
  <c r="V4" i="6" s="1"/>
  <c r="W4" i="6" s="1"/>
  <c r="X4" i="6" s="1"/>
  <c r="AG4" i="5"/>
  <c r="AH4" i="5" s="1"/>
  <c r="AI4" i="5" s="1"/>
  <c r="AJ4" i="5" s="1"/>
  <c r="AK4" i="5" s="1"/>
  <c r="AL4" i="5" s="1"/>
  <c r="AM4" i="5" s="1"/>
  <c r="AN4" i="5" s="1"/>
  <c r="AO4" i="5" s="1"/>
  <c r="AP4" i="5" s="1"/>
  <c r="AQ4" i="5" s="1"/>
  <c r="AR4" i="5" s="1"/>
  <c r="AS4" i="5" s="1"/>
  <c r="AT4" i="5" s="1"/>
  <c r="AU4" i="5" s="1"/>
  <c r="AV4" i="5" s="1"/>
  <c r="AW4" i="5" s="1"/>
  <c r="AX4" i="5" s="1"/>
  <c r="AY4" i="5" s="1"/>
  <c r="AZ4" i="5" s="1"/>
  <c r="BA4" i="5" s="1"/>
  <c r="BB4" i="5" s="1"/>
  <c r="BC4" i="5" s="1"/>
  <c r="BD4" i="5" s="1"/>
  <c r="BE4" i="5" s="1"/>
  <c r="BF4" i="5" s="1"/>
  <c r="D4" i="5"/>
  <c r="E4" i="5" s="1"/>
  <c r="F4" i="5" s="1"/>
  <c r="G4" i="5" s="1"/>
  <c r="H4" i="5" s="1"/>
  <c r="I4" i="5" s="1"/>
  <c r="J4" i="5" s="1"/>
  <c r="K4" i="5" s="1"/>
  <c r="L4" i="5" s="1"/>
  <c r="M4" i="5" s="1"/>
  <c r="N4" i="5" s="1"/>
  <c r="O4" i="5" s="1"/>
  <c r="P4" i="5" s="1"/>
  <c r="Q4" i="5" s="1"/>
  <c r="R4" i="5" s="1"/>
  <c r="S4" i="5" s="1"/>
  <c r="T4" i="5" s="1"/>
  <c r="U4" i="5" s="1"/>
  <c r="V4" i="5" s="1"/>
  <c r="W4" i="5" s="1"/>
  <c r="X4" i="5" s="1"/>
  <c r="Y4" i="5" s="1"/>
  <c r="Z4" i="5" s="1"/>
  <c r="AA4" i="5" s="1"/>
  <c r="AB4" i="5" s="1"/>
  <c r="AC4" i="5" s="1"/>
  <c r="B5" i="4"/>
  <c r="B6" i="4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4" i="4"/>
  <c r="D27" i="4"/>
  <c r="E27" i="4"/>
  <c r="F27" i="4"/>
  <c r="G27" i="4"/>
  <c r="H27" i="4"/>
  <c r="I27" i="4"/>
  <c r="J27" i="4"/>
  <c r="K27" i="4"/>
  <c r="C27" i="4"/>
  <c r="D26" i="4"/>
  <c r="E26" i="4"/>
  <c r="F26" i="4"/>
  <c r="G26" i="4"/>
  <c r="H26" i="4"/>
  <c r="I26" i="4"/>
  <c r="J26" i="4"/>
  <c r="K26" i="4"/>
  <c r="C26" i="4"/>
</calcChain>
</file>

<file path=xl/sharedStrings.xml><?xml version="1.0" encoding="utf-8"?>
<sst xmlns="http://schemas.openxmlformats.org/spreadsheetml/2006/main" count="783" uniqueCount="270">
  <si>
    <t>pH 7.4</t>
  </si>
  <si>
    <t>pH 5.5</t>
  </si>
  <si>
    <t>mean</t>
  </si>
  <si>
    <t>Std.Deviation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</si>
  <si>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</si>
  <si>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</si>
  <si>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</si>
  <si>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</si>
  <si>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</si>
  <si>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</si>
  <si>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</si>
  <si>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</si>
  <si>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</si>
  <si>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Yes</t>
  </si>
  <si>
    <t>**</t>
  </si>
  <si>
    <t>pH 7.4 vs. pH 5.5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</si>
  <si>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</si>
  <si>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</si>
  <si>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</si>
  <si>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</si>
  <si>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</si>
  <si>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</si>
  <si>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</si>
  <si>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</si>
  <si>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B</t>
  </si>
  <si>
    <t>C</t>
  </si>
  <si>
    <t>Assume sphericity?</t>
  </si>
  <si>
    <t>No</t>
  </si>
  <si>
    <t>F</t>
  </si>
  <si>
    <t>P value</t>
  </si>
  <si>
    <t>P value summary</t>
  </si>
  <si>
    <t>***</t>
  </si>
  <si>
    <t>R squared</t>
  </si>
  <si>
    <t>&lt;0.0001</t>
  </si>
  <si>
    <t>****</t>
  </si>
  <si>
    <t>ANOVA table</t>
  </si>
  <si>
    <t>SS</t>
  </si>
  <si>
    <t>MS</t>
  </si>
  <si>
    <t>F (DFn, DFd)</t>
  </si>
  <si>
    <t>Treatment (between columns)</t>
  </si>
  <si>
    <t>P&lt;0.0001</t>
  </si>
  <si>
    <t>Total</t>
  </si>
  <si>
    <t>ns</t>
  </si>
  <si>
    <t>WT</t>
  </si>
  <si>
    <t>M</t>
  </si>
  <si>
    <t>I</t>
  </si>
  <si>
    <t>V</t>
  </si>
  <si>
    <t>Y</t>
  </si>
  <si>
    <t>Q</t>
  </si>
  <si>
    <t>N</t>
  </si>
  <si>
    <t xml:space="preserve">GluA2Q, no TARP, whole cell recordings </t>
  </si>
  <si>
    <t>H208M</t>
  </si>
  <si>
    <t>H208F</t>
  </si>
  <si>
    <t>H208I</t>
  </si>
  <si>
    <t>H208V</t>
  </si>
  <si>
    <t>H208Y</t>
  </si>
  <si>
    <t>H208Q</t>
  </si>
  <si>
    <t>recovery time constants obtained by fitting Hodgkin Huxley type equation to recovery data</t>
  </si>
  <si>
    <t>Table Analyzed</t>
  </si>
  <si>
    <t>Significant diff. among means (P &lt; 0.05)?</t>
  </si>
  <si>
    <t>Brown-Forsythe test</t>
  </si>
  <si>
    <t>Are SDs significantly different (P &lt; 0.05)?</t>
  </si>
  <si>
    <t>Bartlett's test</t>
  </si>
  <si>
    <t>Bartlett's statistic (corrected)</t>
  </si>
  <si>
    <t>Residual (within columns)</t>
  </si>
  <si>
    <t>Data summary</t>
  </si>
  <si>
    <t>Number of treatments (columns)</t>
  </si>
  <si>
    <t>Number of values (total)</t>
  </si>
  <si>
    <t>A-?</t>
  </si>
  <si>
    <t>D</t>
  </si>
  <si>
    <t>E</t>
  </si>
  <si>
    <t>G</t>
  </si>
  <si>
    <t>H</t>
  </si>
  <si>
    <t>t</t>
  </si>
  <si>
    <t xml:space="preserve">Multiple comparisons </t>
  </si>
  <si>
    <t>A2deltaNTD</t>
  </si>
  <si>
    <t>A2 F231A</t>
  </si>
  <si>
    <t>A2H208M</t>
  </si>
  <si>
    <t>GluA2 constructs (NTD effect)</t>
  </si>
  <si>
    <t>patch number</t>
  </si>
  <si>
    <t>desensitisation entry glua2 constructs RM Two-way ANOVA (rows)</t>
  </si>
  <si>
    <t>Two-way RM ANOVA</t>
  </si>
  <si>
    <t>Matching: Across row</t>
  </si>
  <si>
    <t>Source of Variation</t>
  </si>
  <si>
    <t>% of total variation</t>
  </si>
  <si>
    <t>Significant?</t>
  </si>
  <si>
    <t>NTD effect x pH effect</t>
  </si>
  <si>
    <t>NTD effect</t>
  </si>
  <si>
    <t>pH effect</t>
  </si>
  <si>
    <t>Subject</t>
  </si>
  <si>
    <t>F (4, 52) = 12.16</t>
  </si>
  <si>
    <t>F (4, 52) = 22.24</t>
  </si>
  <si>
    <t>F (1, 52) = 1049</t>
  </si>
  <si>
    <t>F (52, 52) = 1.344</t>
  </si>
  <si>
    <t>P=0.1445</t>
  </si>
  <si>
    <t>Residual</t>
  </si>
  <si>
    <t>Difference between column means</t>
  </si>
  <si>
    <t>Mean of pH 7.4</t>
  </si>
  <si>
    <t>Mean of pH 5.5</t>
  </si>
  <si>
    <t>Difference between means</t>
  </si>
  <si>
    <t>SE of difference</t>
  </si>
  <si>
    <t>95% CI of difference</t>
  </si>
  <si>
    <t>9.303 to 10.53</t>
  </si>
  <si>
    <t>Number of columns (pH effect)</t>
  </si>
  <si>
    <t>Number of rows (NTD effect)</t>
  </si>
  <si>
    <t>Number of subjects (Subject)</t>
  </si>
  <si>
    <t>Number of missing values</t>
  </si>
  <si>
    <t>Compare cell means with others in its row and its column</t>
  </si>
  <si>
    <t>Number of comparisons per row family</t>
  </si>
  <si>
    <t>Number of comparisons per column family</t>
  </si>
  <si>
    <t>Predicted (LS) mean diff.</t>
  </si>
  <si>
    <t>9.790 to 11.34</t>
  </si>
  <si>
    <t>7.752 to 10.60</t>
  </si>
  <si>
    <t>12.57 to 15.61</t>
  </si>
  <si>
    <t>6.772 to 9.455</t>
  </si>
  <si>
    <t>6.006 to 9.291</t>
  </si>
  <si>
    <t>-0.7190 to 2.712</t>
  </si>
  <si>
    <t>-6.467 to -2.852</t>
  </si>
  <si>
    <t>1.520 to 4.801</t>
  </si>
  <si>
    <t>1.770 to 5.617</t>
  </si>
  <si>
    <t>-7.862 to -3.450</t>
  </si>
  <si>
    <t>0.09287 to 4.235</t>
  </si>
  <si>
    <t>*</t>
  </si>
  <si>
    <t>0.3948 to 4.999</t>
  </si>
  <si>
    <t>5.672 to 9.968</t>
  </si>
  <si>
    <t>5.982 to 10.72</t>
  </si>
  <si>
    <t>A2 F231A vs. A2H208M</t>
  </si>
  <si>
    <t>-1.714 to 2.779</t>
  </si>
  <si>
    <t>-2.109 to 1.322</t>
  </si>
  <si>
    <t>-2.944 to 0.6711</t>
  </si>
  <si>
    <t>-0.9309 to 2.350</t>
  </si>
  <si>
    <t>-1.146 to 2.701</t>
  </si>
  <si>
    <t>-2.949 to 1.463</t>
  </si>
  <si>
    <t>-0.9678 to 3.174</t>
  </si>
  <si>
    <t>-1.131 to 3.473</t>
  </si>
  <si>
    <t>-0.3017 to 3.994</t>
  </si>
  <si>
    <t>-0.4573 to 4.285</t>
  </si>
  <si>
    <t>-2.179 to 2.314</t>
  </si>
  <si>
    <t>&gt;0.9999</t>
  </si>
  <si>
    <t>Predicted (LS) mean 1</t>
  </si>
  <si>
    <t>Predicted (LS) mean 2</t>
  </si>
  <si>
    <t>N1</t>
  </si>
  <si>
    <t>N2</t>
  </si>
  <si>
    <t>NTD mutation x pH</t>
  </si>
  <si>
    <t>NTD mutation</t>
  </si>
  <si>
    <t>pH</t>
  </si>
  <si>
    <t>F (4, 47) = 14.94</t>
  </si>
  <si>
    <t>F (4, 47) = 47.48</t>
  </si>
  <si>
    <t>F (1, 47) = 279.9</t>
  </si>
  <si>
    <t>F (47, 47) = 2.870</t>
  </si>
  <si>
    <t>P=0.0002</t>
  </si>
  <si>
    <t>-9.135 to -7.174</t>
  </si>
  <si>
    <t>Number of columns (pH)</t>
  </si>
  <si>
    <t>Number of rows (NTD mutation)</t>
  </si>
  <si>
    <t>-14.49 to -11.78</t>
  </si>
  <si>
    <t>-9.136 to -4.627</t>
  </si>
  <si>
    <t>-6.050 to -1.230</t>
  </si>
  <si>
    <t>-11.26 to -7.010</t>
  </si>
  <si>
    <t>-10.58 to -5.378</t>
  </si>
  <si>
    <t>-14.98 to -7.819</t>
  </si>
  <si>
    <t>-5.814 to 1.713</t>
  </si>
  <si>
    <t>-14.99 to -8.125</t>
  </si>
  <si>
    <t>-17.42 to -9.427</t>
  </si>
  <si>
    <t>4.860 to 13.84</t>
  </si>
  <si>
    <t>-4.371 to 4.056</t>
  </si>
  <si>
    <t>-6.706 to 2.661</t>
  </si>
  <si>
    <t>-13.88 to -5.135</t>
  </si>
  <si>
    <t>-16.20 to -6.546</t>
  </si>
  <si>
    <t>-6.435 to 2.705</t>
  </si>
  <si>
    <t>-8.725 to -1.565</t>
  </si>
  <si>
    <t>3.681 to 11.21</t>
  </si>
  <si>
    <t>-10.99 to -4.126</t>
  </si>
  <si>
    <t>-12.26 to -4.274</t>
  </si>
  <si>
    <t>8.101 to 17.08</t>
  </si>
  <si>
    <t>-6.626 to 1.802</t>
  </si>
  <si>
    <t>-7.806 to 1.560</t>
  </si>
  <si>
    <t>-19.37 to -10.63</t>
  </si>
  <si>
    <t>-20.54 to -10.89</t>
  </si>
  <si>
    <t>-5.282 to 3.859</t>
  </si>
  <si>
    <t>GluA2+y2 recovery des 7.4 vs 5.5 RM Two-way ANOVA (rows)</t>
  </si>
  <si>
    <t xml:space="preserve">GluA2 constructs </t>
  </si>
  <si>
    <t xml:space="preserve">multiple comparisions---&gt; </t>
  </si>
  <si>
    <r>
      <t xml:space="preserve">outside out patches, </t>
    </r>
    <r>
      <rPr>
        <b/>
        <sz val="16"/>
        <color rgb="FF00B0F0"/>
        <rFont val="Calibri"/>
        <family val="2"/>
        <scheme val="minor"/>
      </rPr>
      <t>GluA1</t>
    </r>
    <r>
      <rPr>
        <b/>
        <sz val="16"/>
        <color theme="1"/>
        <rFont val="Calibri"/>
        <family val="2"/>
        <scheme val="minor"/>
      </rPr>
      <t xml:space="preserve"> constructs+TARP</t>
    </r>
    <r>
      <rPr>
        <b/>
        <sz val="16"/>
        <color theme="1"/>
        <rFont val="Calibri"/>
        <family val="2"/>
      </rPr>
      <t>γ</t>
    </r>
    <r>
      <rPr>
        <b/>
        <sz val="16"/>
        <color theme="1"/>
        <rFont val="Calibri"/>
        <family val="2"/>
        <scheme val="minor"/>
      </rPr>
      <t xml:space="preserve">2, recovery form desensitisation </t>
    </r>
  </si>
  <si>
    <t>A2 wt</t>
  </si>
  <si>
    <t>A1 wt</t>
  </si>
  <si>
    <t>A1 NTD_ A2</t>
  </si>
  <si>
    <t>GluA1 constructs (NTD effect)</t>
  </si>
  <si>
    <t>mutation x pH</t>
  </si>
  <si>
    <t>mutation</t>
  </si>
  <si>
    <t>F (1, 12) = 37.29</t>
  </si>
  <si>
    <t>F (1, 12) = 4.543</t>
  </si>
  <si>
    <t>P=0.0544</t>
  </si>
  <si>
    <t>F (1, 12) = 184.4</t>
  </si>
  <si>
    <t>F (12, 12) = 2.761</t>
  </si>
  <si>
    <t>P=0.0457</t>
  </si>
  <si>
    <t xml:space="preserve">Grouped: A1 constructs </t>
  </si>
  <si>
    <t>Two-stage linear step-up procedure of Benjamini, Krieger and Yekutieli</t>
  </si>
  <si>
    <t>Discovery?</t>
  </si>
  <si>
    <t>q value</t>
  </si>
  <si>
    <t>Individual P Value</t>
  </si>
  <si>
    <t xml:space="preserve">GluA1 constructs </t>
  </si>
  <si>
    <t>GluA2 construct mutation at H208 site (mature peptide)</t>
  </si>
  <si>
    <t>cell number</t>
  </si>
  <si>
    <t>Dunnett's multiple comparisons test</t>
  </si>
  <si>
    <t>A2 wt vs. M</t>
  </si>
  <si>
    <t>A2 wt vs. F</t>
  </si>
  <si>
    <t>A2 wt vs. I</t>
  </si>
  <si>
    <t>A2 wt vs. V</t>
  </si>
  <si>
    <t>A2 wt vs. Y</t>
  </si>
  <si>
    <t>A2 wt vs. Q</t>
  </si>
  <si>
    <t>A2 wt vs. N</t>
  </si>
  <si>
    <t>0.8554 (9, 80)</t>
  </si>
  <si>
    <t>F (9, 80) = 34.39</t>
  </si>
  <si>
    <t>-12.63 to -4.264</t>
  </si>
  <si>
    <t>-15.42 to -7.390</t>
  </si>
  <si>
    <t>-13.88 to -5.511</t>
  </si>
  <si>
    <t>-13.63 to -5.885</t>
  </si>
  <si>
    <t>-14.83 to -6.464</t>
  </si>
  <si>
    <t>-26.01 to -17.23</t>
  </si>
  <si>
    <t>-19.85 to -11.48</t>
  </si>
  <si>
    <t>A2 wt vs. T</t>
  </si>
  <si>
    <t>-24.17 to -14.86</t>
  </si>
  <si>
    <t>J</t>
  </si>
  <si>
    <t>T</t>
  </si>
  <si>
    <t>A2 wt vs. S</t>
  </si>
  <si>
    <t>-19.32 to -10.01</t>
  </si>
  <si>
    <t>K</t>
  </si>
  <si>
    <t>S</t>
  </si>
  <si>
    <t>H208S</t>
  </si>
  <si>
    <t>H208T</t>
  </si>
  <si>
    <t>H208N</t>
  </si>
  <si>
    <t>patch nr</t>
  </si>
  <si>
    <r>
      <t>outside out patches, GluA2 constructs+TARP</t>
    </r>
    <r>
      <rPr>
        <b/>
        <sz val="16"/>
        <color theme="1"/>
        <rFont val="Calibri"/>
        <family val="2"/>
      </rPr>
      <t>γ</t>
    </r>
    <r>
      <rPr>
        <b/>
        <sz val="16"/>
        <color theme="1"/>
        <rFont val="Calibri"/>
        <family val="2"/>
        <scheme val="minor"/>
      </rPr>
      <t>2, weighted  desensitisation entry  time constant (ms)- measurements from the same patch are matched in the row</t>
    </r>
  </si>
  <si>
    <t>STATISTIC---&gt; column BJ</t>
  </si>
  <si>
    <t xml:space="preserve">GluA1 constructs multiple comparisions </t>
  </si>
  <si>
    <t>Statistics</t>
  </si>
  <si>
    <t>fold diff</t>
  </si>
  <si>
    <t>A2del NTD</t>
  </si>
  <si>
    <t>A2_F231A</t>
  </si>
  <si>
    <t xml:space="preserve">pH 5.5 </t>
  </si>
  <si>
    <t>pH5.5/7.4</t>
  </si>
  <si>
    <t>A2_F208M</t>
  </si>
  <si>
    <t>pH7.4</t>
  </si>
  <si>
    <t xml:space="preserve">A1_NTD_A2 </t>
  </si>
  <si>
    <t xml:space="preserve">A2_NTD_A1 </t>
  </si>
  <si>
    <t>Recovery form desensitisation  constant (ms)</t>
  </si>
  <si>
    <t>GluA2 constructs</t>
  </si>
  <si>
    <r>
      <t>outside out patches, GluA2 constructs+TARP</t>
    </r>
    <r>
      <rPr>
        <b/>
        <sz val="16"/>
        <color theme="1"/>
        <rFont val="Calibri"/>
        <family val="2"/>
      </rPr>
      <t>γ</t>
    </r>
    <r>
      <rPr>
        <b/>
        <sz val="16"/>
        <color theme="1"/>
        <rFont val="Calibri"/>
        <family val="2"/>
        <scheme val="minor"/>
      </rPr>
      <t xml:space="preserve">2, recovery form desensitisation - Data matched by fow for Two way Anova </t>
    </r>
  </si>
  <si>
    <r>
      <t>value</t>
    </r>
    <r>
      <rPr>
        <b/>
        <sz val="8"/>
        <rFont val="Arial"/>
        <family val="2"/>
      </rPr>
      <t>7.4</t>
    </r>
    <r>
      <rPr>
        <b/>
        <sz val="10"/>
        <rFont val="Arial"/>
        <family val="2"/>
      </rPr>
      <t xml:space="preserve"> /value</t>
    </r>
    <r>
      <rPr>
        <b/>
        <sz val="8"/>
        <rFont val="Arial"/>
        <family val="2"/>
      </rPr>
      <t>5.5</t>
    </r>
  </si>
  <si>
    <r>
      <t>A1</t>
    </r>
    <r>
      <rPr>
        <sz val="8"/>
        <rFont val="Arial"/>
        <family val="2"/>
      </rPr>
      <t>NTD_A2</t>
    </r>
  </si>
  <si>
    <t>A1wt</t>
  </si>
  <si>
    <t>A2NTD_ A1</t>
  </si>
  <si>
    <t>A2delNTD</t>
  </si>
  <si>
    <t>A2 H208M</t>
  </si>
  <si>
    <t>A2 wt vs. A2deltaNTD</t>
  </si>
  <si>
    <t>A2 wt vs. A2 F231A</t>
  </si>
  <si>
    <t>A2 wt vs. A2H208M</t>
  </si>
  <si>
    <t>A1wt vs. A1NTD_A2</t>
  </si>
  <si>
    <t>A2 wt vs. A2NTD_A1</t>
  </si>
  <si>
    <t>A2NTD_A1 vs. A2deltaNTD</t>
  </si>
  <si>
    <t>A2NTD_A1 vs. A2 F231A</t>
  </si>
  <si>
    <t>A2NTD_A1 vs. A2H208M</t>
  </si>
  <si>
    <t>A2NTD_A1</t>
  </si>
  <si>
    <t>A2delNTDvs. A2 F231A</t>
  </si>
  <si>
    <t>A2delNTDvs. A2H208M</t>
  </si>
  <si>
    <t>A2delNTD vs. A2H208M</t>
  </si>
  <si>
    <t>A2delNTD vs. A2 F231A</t>
  </si>
  <si>
    <t xml:space="preserve">A2delNTD </t>
  </si>
  <si>
    <t xml:space="preserve">A2 wt vs. A2delNTD </t>
  </si>
  <si>
    <t xml:space="preserve">A2NTD_A1 vs. A2delNTD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</si>
</sst>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6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C8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64" fontId="1" fillId="0" borderId="0" xfId="0" applyNumberFormat="1" applyFont="1"/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0" fillId="0" borderId="2" xfId="0" applyBorder="1"/>
    <xf numFmtId="0" fontId="0" fillId="0" borderId="3" xfId="0" applyBorder="1"/>
    <xf numFmtId="0" fontId="4" fillId="3" borderId="1" xfId="0" applyFont="1" applyFill="1" applyBorder="1" applyAlignment="1">
      <alignment horizontal="left"/>
    </xf>
    <xf numFmtId="0" fontId="4" fillId="3" borderId="0" xfId="0" applyFont="1" applyFill="1"/>
    <xf numFmtId="0" fontId="4" fillId="3" borderId="5" xfId="0" applyFont="1" applyFill="1" applyBorder="1"/>
    <xf numFmtId="0" fontId="4" fillId="3" borderId="4" xfId="0" applyFont="1" applyFill="1" applyBorder="1" applyAlignment="1">
      <alignment horizontal="left"/>
    </xf>
    <xf numFmtId="0" fontId="4" fillId="2" borderId="0" xfId="0" applyFont="1" applyFill="1"/>
    <xf numFmtId="49" fontId="6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left"/>
    </xf>
    <xf numFmtId="0" fontId="0" fillId="2" borderId="0" xfId="0" applyFill="1"/>
    <xf numFmtId="0" fontId="7" fillId="2" borderId="0" xfId="0" applyFont="1" applyFill="1"/>
    <xf numFmtId="164" fontId="9" fillId="2" borderId="0" xfId="0" applyNumberFormat="1" applyFont="1" applyFill="1"/>
    <xf numFmtId="0" fontId="1" fillId="4" borderId="0" xfId="0" applyFont="1" applyFill="1"/>
    <xf numFmtId="0" fontId="10" fillId="4" borderId="0" xfId="0" applyFont="1" applyFill="1"/>
    <xf numFmtId="2" fontId="3" fillId="4" borderId="0" xfId="0" applyNumberFormat="1" applyFont="1" applyFill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5" fillId="0" borderId="0" xfId="0" applyFont="1"/>
    <xf numFmtId="0" fontId="12" fillId="0" borderId="0" xfId="0" applyFont="1"/>
    <xf numFmtId="0" fontId="3" fillId="3" borderId="4" xfId="0" applyFont="1" applyFill="1" applyBorder="1" applyAlignment="1">
      <alignment horizontal="left"/>
    </xf>
    <xf numFmtId="0" fontId="3" fillId="3" borderId="0" xfId="0" applyFont="1" applyFill="1"/>
    <xf numFmtId="0" fontId="10" fillId="0" borderId="0" xfId="0" applyFont="1"/>
    <xf numFmtId="2" fontId="3" fillId="0" borderId="0" xfId="0" applyNumberFormat="1" applyFont="1"/>
    <xf numFmtId="0" fontId="0" fillId="0" borderId="9" xfId="0" applyBorder="1"/>
    <xf numFmtId="0" fontId="4" fillId="3" borderId="10" xfId="0" applyFont="1" applyFill="1" applyBorder="1" applyAlignment="1">
      <alignment horizontal="left"/>
    </xf>
    <xf numFmtId="0" fontId="3" fillId="3" borderId="11" xfId="0" applyFont="1" applyFill="1" applyBorder="1"/>
    <xf numFmtId="0" fontId="4" fillId="3" borderId="11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 applyAlignment="1">
      <alignment horizontal="left"/>
    </xf>
    <xf numFmtId="0" fontId="4" fillId="0" borderId="14" xfId="0" applyFont="1" applyBorder="1"/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/>
    <xf numFmtId="0" fontId="4" fillId="0" borderId="15" xfId="0" applyFont="1" applyBorder="1" applyAlignment="1">
      <alignment horizontal="left"/>
    </xf>
    <xf numFmtId="0" fontId="4" fillId="0" borderId="16" xfId="0" applyFont="1" applyBorder="1"/>
    <xf numFmtId="0" fontId="4" fillId="0" borderId="17" xfId="0" applyFont="1" applyBorder="1"/>
    <xf numFmtId="0" fontId="4" fillId="0" borderId="1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16" fillId="0" borderId="0" xfId="0" applyFont="1"/>
    <xf numFmtId="2" fontId="2" fillId="0" borderId="0" xfId="0" applyNumberFormat="1" applyFont="1" applyAlignment="1">
      <alignment horizontal="center"/>
    </xf>
    <xf numFmtId="0" fontId="1" fillId="0" borderId="13" xfId="0" applyFont="1" applyBorder="1"/>
    <xf numFmtId="0" fontId="1" fillId="0" borderId="15" xfId="0" applyFont="1" applyBorder="1"/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64" fontId="1" fillId="0" borderId="14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0" fontId="0" fillId="0" borderId="1" xfId="0" applyBorder="1"/>
    <xf numFmtId="0" fontId="18" fillId="0" borderId="2" xfId="0" applyFont="1" applyBorder="1"/>
    <xf numFmtId="0" fontId="18" fillId="0" borderId="3" xfId="0" applyFont="1" applyBorder="1"/>
    <xf numFmtId="0" fontId="1" fillId="0" borderId="4" xfId="0" applyFont="1" applyBorder="1"/>
    <xf numFmtId="0" fontId="0" fillId="0" borderId="4" xfId="0" applyBorder="1"/>
    <xf numFmtId="2" fontId="2" fillId="0" borderId="5" xfId="0" applyNumberFormat="1" applyFont="1" applyBorder="1" applyAlignment="1">
      <alignment horizontal="center"/>
    </xf>
    <xf numFmtId="0" fontId="1" fillId="0" borderId="6" xfId="0" applyFont="1" applyBorder="1"/>
    <xf numFmtId="164" fontId="1" fillId="0" borderId="7" xfId="0" applyNumberFormat="1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/>
    <xf numFmtId="164" fontId="1" fillId="0" borderId="2" xfId="0" applyNumberFormat="1" applyFont="1" applyBorder="1"/>
    <xf numFmtId="164" fontId="6" fillId="0" borderId="2" xfId="0" applyNumberFormat="1" applyFont="1" applyBorder="1"/>
    <xf numFmtId="164" fontId="19" fillId="0" borderId="2" xfId="0" applyNumberFormat="1" applyFont="1" applyBorder="1"/>
    <xf numFmtId="164" fontId="19" fillId="0" borderId="3" xfId="0" applyNumberFormat="1" applyFont="1" applyBorder="1"/>
    <xf numFmtId="0" fontId="6" fillId="0" borderId="1" xfId="0" applyFont="1" applyBorder="1"/>
    <xf numFmtId="0" fontId="6" fillId="0" borderId="0" xfId="0" applyFont="1"/>
    <xf numFmtId="0" fontId="5" fillId="2" borderId="0" xfId="0" applyFont="1" applyFill="1"/>
    <xf numFmtId="0" fontId="5" fillId="4" borderId="0" xfId="0" applyFont="1" applyFill="1"/>
    <xf numFmtId="0" fontId="1" fillId="4" borderId="5" xfId="0" applyFont="1" applyFill="1" applyBorder="1"/>
    <xf numFmtId="0" fontId="7" fillId="0" borderId="4" xfId="0" applyFont="1" applyBorder="1"/>
    <xf numFmtId="0" fontId="10" fillId="4" borderId="5" xfId="0" applyFont="1" applyFill="1" applyBorder="1"/>
    <xf numFmtId="0" fontId="8" fillId="0" borderId="4" xfId="0" applyFont="1" applyBorder="1" applyAlignment="1">
      <alignment horizontal="left"/>
    </xf>
    <xf numFmtId="0" fontId="14" fillId="2" borderId="0" xfId="0" applyFont="1" applyFill="1"/>
    <xf numFmtId="0" fontId="4" fillId="4" borderId="0" xfId="0" applyFont="1" applyFill="1"/>
    <xf numFmtId="0" fontId="4" fillId="4" borderId="5" xfId="0" applyFont="1" applyFill="1" applyBorder="1"/>
    <xf numFmtId="0" fontId="8" fillId="0" borderId="6" xfId="0" applyFont="1" applyBorder="1" applyAlignment="1">
      <alignment horizontal="left"/>
    </xf>
    <xf numFmtId="0" fontId="14" fillId="2" borderId="7" xfId="0" applyFont="1" applyFill="1" applyBorder="1"/>
    <xf numFmtId="0" fontId="3" fillId="0" borderId="7" xfId="0" applyFont="1" applyBorder="1" applyAlignment="1">
      <alignment horizontal="left"/>
    </xf>
    <xf numFmtId="0" fontId="4" fillId="4" borderId="7" xfId="0" applyFont="1" applyFill="1" applyBorder="1"/>
    <xf numFmtId="0" fontId="4" fillId="4" borderId="8" xfId="0" applyFont="1" applyFill="1" applyBorder="1"/>
    <xf numFmtId="0" fontId="6" fillId="0" borderId="2" xfId="0" applyFont="1" applyBorder="1"/>
    <xf numFmtId="164" fontId="9" fillId="0" borderId="0" xfId="0" applyNumberFormat="1" applyFont="1"/>
    <xf numFmtId="2" fontId="3" fillId="4" borderId="5" xfId="0" applyNumberFormat="1" applyFont="1" applyFill="1" applyBorder="1"/>
    <xf numFmtId="0" fontId="4" fillId="2" borderId="7" xfId="0" applyFont="1" applyFill="1" applyBorder="1"/>
    <xf numFmtId="164" fontId="9" fillId="0" borderId="7" xfId="0" applyNumberFormat="1" applyFont="1" applyBorder="1"/>
    <xf numFmtId="0" fontId="8" fillId="0" borderId="7" xfId="0" applyFont="1" applyBorder="1" applyAlignment="1">
      <alignment horizontal="left"/>
    </xf>
    <xf numFmtId="2" fontId="3" fillId="4" borderId="7" xfId="0" applyNumberFormat="1" applyFont="1" applyFill="1" applyBorder="1"/>
    <xf numFmtId="2" fontId="3" fillId="4" borderId="8" xfId="0" applyNumberFormat="1" applyFont="1" applyFill="1" applyBorder="1"/>
    <xf numFmtId="0" fontId="16" fillId="4" borderId="0" xfId="0" applyFont="1" applyFill="1"/>
    <xf numFmtId="0" fontId="16" fillId="4" borderId="5" xfId="0" applyFont="1" applyFill="1" applyBorder="1"/>
    <xf numFmtId="0" fontId="16" fillId="4" borderId="7" xfId="0" applyFont="1" applyFill="1" applyBorder="1"/>
    <xf numFmtId="164" fontId="18" fillId="0" borderId="2" xfId="0" applyNumberFormat="1" applyFont="1" applyBorder="1"/>
    <xf numFmtId="0" fontId="2" fillId="0" borderId="4" xfId="0" applyFont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15" fillId="3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363682</xdr:colOff>
      <xdr:row>15</xdr:row>
      <xdr:rowOff>173182</xdr:rowOff>
    </xdr:from>
    <xdr:to>
      <xdr:col>37</xdr:col>
      <xdr:colOff>138545</xdr:colOff>
      <xdr:row>61</xdr:row>
      <xdr:rowOff>179531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83591" y="3273137"/>
          <a:ext cx="11637818" cy="88039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595746</xdr:colOff>
      <xdr:row>38</xdr:row>
      <xdr:rowOff>11422</xdr:rowOff>
    </xdr:from>
    <xdr:to>
      <xdr:col>65</xdr:col>
      <xdr:colOff>1414870</xdr:colOff>
      <xdr:row>80</xdr:row>
      <xdr:rowOff>27709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C0227B-F236-0C5B-8BA0-64B653F9ED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1595" r="44480"/>
        <a:stretch/>
      </xdr:blipFill>
      <xdr:spPr>
        <a:xfrm>
          <a:off x="37047055" y="7728404"/>
          <a:ext cx="10683560" cy="77332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34635</xdr:rowOff>
    </xdr:from>
    <xdr:to>
      <xdr:col>1</xdr:col>
      <xdr:colOff>311727</xdr:colOff>
      <xdr:row>26</xdr:row>
      <xdr:rowOff>29197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3226"/>
          <a:ext cx="5749636" cy="4462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98A4-77EA-4DE6-9B51-B77A9EF63270}">
  <dimension ref="B2:BR125"/>
  <sheetViews>
    <sheetView zoomScale="40" zoomScaleNormal="40" workbookViewId="0">
      <selection activeCell="BJ120" sqref="BJ120"/>
    </sheetView>
  </sheetViews>
  <sheetFormatPr defaultRowHeight="14.4" x14ac:dyDescent="0.3"/>
  <cols>
    <col min="1" max="1" width="13.5546875" customWidth="1"/>
    <col min="2" max="2" width="30.109375" customWidth="1"/>
    <col min="31" max="31" width="32.5546875" customWidth="1"/>
    <col min="62" max="62" width="30.109375" customWidth="1"/>
    <col min="63" max="63" width="16.33203125" customWidth="1"/>
    <col min="64" max="64" width="14.44140625" customWidth="1"/>
    <col min="65" max="65" width="18.33203125" customWidth="1"/>
    <col min="66" max="66" width="20.5546875" customWidth="1"/>
  </cols>
  <sheetData>
    <row r="2" spans="2:69" ht="21.6" thickBot="1" x14ac:dyDescent="0.45">
      <c r="B2" s="118" t="s">
        <v>232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</row>
    <row r="3" spans="2:69" x14ac:dyDescent="0.3">
      <c r="B3" s="3" t="s">
        <v>78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 t="s">
        <v>0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E3" s="3" t="s">
        <v>78</v>
      </c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 t="s">
        <v>1</v>
      </c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J3" s="7" t="s">
        <v>58</v>
      </c>
      <c r="BK3" s="8" t="s">
        <v>80</v>
      </c>
      <c r="BL3" s="8"/>
      <c r="BM3" s="8"/>
      <c r="BN3" s="8"/>
      <c r="BO3" s="8"/>
      <c r="BP3" s="15"/>
      <c r="BQ3" s="16"/>
    </row>
    <row r="4" spans="2:69" x14ac:dyDescent="0.3">
      <c r="B4" s="23" t="s">
        <v>79</v>
      </c>
      <c r="C4" s="26">
        <v>1</v>
      </c>
      <c r="D4" s="26">
        <f>C4+1</f>
        <v>2</v>
      </c>
      <c r="E4" s="26">
        <f t="shared" ref="E4:AC4" si="0">D4+1</f>
        <v>3</v>
      </c>
      <c r="F4" s="26">
        <f t="shared" si="0"/>
        <v>4</v>
      </c>
      <c r="G4" s="26">
        <f t="shared" si="0"/>
        <v>5</v>
      </c>
      <c r="H4" s="26">
        <f t="shared" si="0"/>
        <v>6</v>
      </c>
      <c r="I4" s="26">
        <f t="shared" si="0"/>
        <v>7</v>
      </c>
      <c r="J4" s="26">
        <f t="shared" si="0"/>
        <v>8</v>
      </c>
      <c r="K4" s="26">
        <f t="shared" si="0"/>
        <v>9</v>
      </c>
      <c r="L4" s="26">
        <f t="shared" si="0"/>
        <v>10</v>
      </c>
      <c r="M4" s="26">
        <f t="shared" si="0"/>
        <v>11</v>
      </c>
      <c r="N4" s="26">
        <f t="shared" si="0"/>
        <v>12</v>
      </c>
      <c r="O4" s="26">
        <f t="shared" si="0"/>
        <v>13</v>
      </c>
      <c r="P4" s="26">
        <f t="shared" si="0"/>
        <v>14</v>
      </c>
      <c r="Q4" s="26">
        <f t="shared" si="0"/>
        <v>15</v>
      </c>
      <c r="R4" s="26">
        <f t="shared" si="0"/>
        <v>16</v>
      </c>
      <c r="S4" s="26">
        <f t="shared" si="0"/>
        <v>17</v>
      </c>
      <c r="T4" s="26">
        <f t="shared" si="0"/>
        <v>18</v>
      </c>
      <c r="U4" s="26">
        <f t="shared" si="0"/>
        <v>19</v>
      </c>
      <c r="V4" s="26">
        <f t="shared" si="0"/>
        <v>20</v>
      </c>
      <c r="W4" s="26">
        <f t="shared" si="0"/>
        <v>21</v>
      </c>
      <c r="X4" s="26">
        <f t="shared" si="0"/>
        <v>22</v>
      </c>
      <c r="Y4" s="26">
        <f t="shared" si="0"/>
        <v>23</v>
      </c>
      <c r="Z4" s="26">
        <f t="shared" si="0"/>
        <v>24</v>
      </c>
      <c r="AA4" s="26">
        <f t="shared" si="0"/>
        <v>25</v>
      </c>
      <c r="AB4" s="26">
        <f t="shared" si="0"/>
        <v>26</v>
      </c>
      <c r="AC4" s="26">
        <f t="shared" si="0"/>
        <v>27</v>
      </c>
      <c r="AE4" s="23" t="s">
        <v>79</v>
      </c>
      <c r="AF4" s="29">
        <v>1</v>
      </c>
      <c r="AG4" s="29">
        <f>AF4+1</f>
        <v>2</v>
      </c>
      <c r="AH4" s="29">
        <f t="shared" ref="AH4:BF4" si="1">AG4+1</f>
        <v>3</v>
      </c>
      <c r="AI4" s="29">
        <f t="shared" si="1"/>
        <v>4</v>
      </c>
      <c r="AJ4" s="29">
        <f t="shared" si="1"/>
        <v>5</v>
      </c>
      <c r="AK4" s="29">
        <f t="shared" si="1"/>
        <v>6</v>
      </c>
      <c r="AL4" s="29">
        <f t="shared" si="1"/>
        <v>7</v>
      </c>
      <c r="AM4" s="29">
        <f t="shared" si="1"/>
        <v>8</v>
      </c>
      <c r="AN4" s="29">
        <f t="shared" si="1"/>
        <v>9</v>
      </c>
      <c r="AO4" s="29">
        <f t="shared" si="1"/>
        <v>10</v>
      </c>
      <c r="AP4" s="29">
        <f t="shared" si="1"/>
        <v>11</v>
      </c>
      <c r="AQ4" s="29">
        <f t="shared" si="1"/>
        <v>12</v>
      </c>
      <c r="AR4" s="29">
        <f t="shared" si="1"/>
        <v>13</v>
      </c>
      <c r="AS4" s="29">
        <f t="shared" si="1"/>
        <v>14</v>
      </c>
      <c r="AT4" s="29">
        <f t="shared" si="1"/>
        <v>15</v>
      </c>
      <c r="AU4" s="29">
        <f t="shared" si="1"/>
        <v>16</v>
      </c>
      <c r="AV4" s="29">
        <f t="shared" si="1"/>
        <v>17</v>
      </c>
      <c r="AW4" s="29">
        <f t="shared" si="1"/>
        <v>18</v>
      </c>
      <c r="AX4" s="29">
        <f t="shared" si="1"/>
        <v>19</v>
      </c>
      <c r="AY4" s="29">
        <f t="shared" si="1"/>
        <v>20</v>
      </c>
      <c r="AZ4" s="29">
        <f t="shared" si="1"/>
        <v>21</v>
      </c>
      <c r="BA4" s="29">
        <f t="shared" si="1"/>
        <v>22</v>
      </c>
      <c r="BB4" s="29">
        <f t="shared" si="1"/>
        <v>23</v>
      </c>
      <c r="BC4" s="29">
        <f t="shared" si="1"/>
        <v>24</v>
      </c>
      <c r="BD4" s="29">
        <f t="shared" si="1"/>
        <v>25</v>
      </c>
      <c r="BE4" s="29">
        <f t="shared" si="1"/>
        <v>26</v>
      </c>
      <c r="BF4" s="29">
        <f t="shared" si="1"/>
        <v>27</v>
      </c>
      <c r="BJ4" s="10"/>
      <c r="BK4" s="4"/>
      <c r="BL4" s="4"/>
      <c r="BM4" s="4"/>
      <c r="BN4" s="4"/>
      <c r="BO4" s="4"/>
      <c r="BQ4" s="31"/>
    </row>
    <row r="5" spans="2:69" ht="15.6" x14ac:dyDescent="0.3">
      <c r="B5" s="24" t="s">
        <v>183</v>
      </c>
      <c r="C5" s="27">
        <v>15.25836</v>
      </c>
      <c r="D5" s="27">
        <v>10.28303</v>
      </c>
      <c r="E5" s="27">
        <v>12.018509999999999</v>
      </c>
      <c r="F5" s="27">
        <v>12.86835</v>
      </c>
      <c r="G5" s="27">
        <v>10.8034</v>
      </c>
      <c r="H5" s="27">
        <v>15.91947</v>
      </c>
      <c r="I5" s="27">
        <v>13.335599999999999</v>
      </c>
      <c r="J5" s="27">
        <v>17.095890000000001</v>
      </c>
      <c r="K5" s="27">
        <v>15.61354</v>
      </c>
      <c r="L5" s="27">
        <v>14.93853</v>
      </c>
      <c r="M5" s="27">
        <v>15.77186</v>
      </c>
      <c r="N5" s="27">
        <v>15.41947</v>
      </c>
      <c r="O5" s="27">
        <v>16.145150000000001</v>
      </c>
      <c r="P5" s="27">
        <v>14.488429999999999</v>
      </c>
      <c r="Q5" s="27">
        <v>10.839040000000001</v>
      </c>
      <c r="R5" s="27">
        <v>11.75417</v>
      </c>
      <c r="S5" s="27">
        <v>15.768140000000001</v>
      </c>
      <c r="T5" s="27">
        <v>15.31</v>
      </c>
      <c r="U5" s="27">
        <v>13.142440000000001</v>
      </c>
      <c r="V5" s="27">
        <v>10.88921</v>
      </c>
      <c r="W5" s="27">
        <v>16.88</v>
      </c>
      <c r="X5" s="27">
        <v>12.909129999999999</v>
      </c>
      <c r="Y5" s="27">
        <v>16.083210000000001</v>
      </c>
      <c r="Z5" s="27">
        <v>18.290590000000002</v>
      </c>
      <c r="AA5" s="27">
        <v>14.742330000000001</v>
      </c>
      <c r="AB5" s="27">
        <v>11.155200000000001</v>
      </c>
      <c r="AC5" s="27">
        <v>17.953790000000001</v>
      </c>
      <c r="AE5" s="24" t="s">
        <v>183</v>
      </c>
      <c r="AF5" s="30">
        <v>3.793113</v>
      </c>
      <c r="AG5" s="30">
        <v>2.7864360000000001</v>
      </c>
      <c r="AH5" s="30">
        <v>3.1672530000000001</v>
      </c>
      <c r="AI5" s="30">
        <v>7.1905229999999998</v>
      </c>
      <c r="AJ5" s="30">
        <v>6.4644199999999996</v>
      </c>
      <c r="AK5" s="30">
        <v>3.4683549999999999</v>
      </c>
      <c r="AL5" s="30">
        <v>3.3800680000000001</v>
      </c>
      <c r="AM5" s="30">
        <v>2.8241269999999998</v>
      </c>
      <c r="AN5" s="30">
        <v>2.8798629999999998</v>
      </c>
      <c r="AO5" s="30">
        <v>2.6952769999999999</v>
      </c>
      <c r="AP5" s="30">
        <v>4.3008439999999997</v>
      </c>
      <c r="AQ5" s="30">
        <v>3.9763459999999999</v>
      </c>
      <c r="AR5" s="30">
        <v>5.8809459999999998</v>
      </c>
      <c r="AS5" s="30">
        <v>3.454847</v>
      </c>
      <c r="AT5" s="30">
        <v>3.820872</v>
      </c>
      <c r="AU5" s="30">
        <v>2.0929829999999998</v>
      </c>
      <c r="AV5" s="30">
        <v>3.91</v>
      </c>
      <c r="AW5" s="30">
        <v>4.5974329999999997</v>
      </c>
      <c r="AX5" s="30">
        <v>2.7294320000000001</v>
      </c>
      <c r="AY5" s="30">
        <v>2.2999999999999998</v>
      </c>
      <c r="AZ5" s="30">
        <v>4.078837</v>
      </c>
      <c r="BA5" s="30">
        <v>3.8187470000000001</v>
      </c>
      <c r="BB5" s="30">
        <v>3.1356120000000001</v>
      </c>
      <c r="BC5" s="30">
        <v>3.8523040000000002</v>
      </c>
      <c r="BD5" s="30">
        <v>3.8998560000000002</v>
      </c>
      <c r="BE5" s="30">
        <v>2.8120780000000001</v>
      </c>
      <c r="BF5" s="30">
        <v>3.1182669999999999</v>
      </c>
      <c r="BJ5" s="20" t="s">
        <v>81</v>
      </c>
      <c r="BK5" s="18" t="s">
        <v>82</v>
      </c>
      <c r="BL5" s="4"/>
      <c r="BM5" s="4"/>
      <c r="BN5" s="4"/>
      <c r="BO5" s="4"/>
      <c r="BQ5" s="31"/>
    </row>
    <row r="6" spans="2:69" ht="15.6" x14ac:dyDescent="0.3">
      <c r="B6" s="24" t="s">
        <v>262</v>
      </c>
      <c r="C6" s="27">
        <v>16.149999999999999</v>
      </c>
      <c r="D6" s="27">
        <v>14.48</v>
      </c>
      <c r="E6" s="27">
        <v>12.42</v>
      </c>
      <c r="F6" s="27">
        <v>14.04</v>
      </c>
      <c r="G6" s="27">
        <v>12.95</v>
      </c>
      <c r="H6" s="27">
        <v>12.12</v>
      </c>
      <c r="I6" s="27">
        <v>11.80748</v>
      </c>
      <c r="J6" s="27">
        <v>12.33311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4"/>
      <c r="AE6" s="24" t="s">
        <v>262</v>
      </c>
      <c r="AF6" s="30">
        <v>4.7508710000000001</v>
      </c>
      <c r="AG6" s="30">
        <v>4.3082390000000004</v>
      </c>
      <c r="AH6" s="30">
        <v>3.438895</v>
      </c>
      <c r="AI6" s="30">
        <v>4.8967010000000002</v>
      </c>
      <c r="AJ6" s="30">
        <v>5.0078490000000002</v>
      </c>
      <c r="AK6" s="30">
        <v>3.3185690000000001</v>
      </c>
      <c r="AL6" s="30">
        <v>3.2195830000000001</v>
      </c>
      <c r="AM6" s="30">
        <v>3.9651079999999999</v>
      </c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I6" s="4"/>
      <c r="BJ6" s="10" t="s">
        <v>26</v>
      </c>
      <c r="BK6" s="4" t="s">
        <v>13</v>
      </c>
      <c r="BL6" s="4"/>
      <c r="BM6" s="4"/>
      <c r="BN6" s="4"/>
      <c r="BO6" s="4"/>
      <c r="BQ6" s="31"/>
    </row>
    <row r="7" spans="2:69" ht="15.6" x14ac:dyDescent="0.3">
      <c r="B7" s="24" t="s">
        <v>267</v>
      </c>
      <c r="C7" s="27">
        <v>19.558009999999999</v>
      </c>
      <c r="D7" s="27">
        <v>18.01333</v>
      </c>
      <c r="E7" s="27">
        <v>18.216419999999999</v>
      </c>
      <c r="F7" s="27">
        <v>17.427430000000001</v>
      </c>
      <c r="G7" s="27">
        <v>20.973769999999998</v>
      </c>
      <c r="H7" s="27">
        <v>18.558039999999998</v>
      </c>
      <c r="I7" s="27">
        <v>19.858910000000002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4"/>
      <c r="AE7" s="24" t="s">
        <v>267</v>
      </c>
      <c r="AF7" s="30">
        <v>5.2642069999999999</v>
      </c>
      <c r="AG7" s="30">
        <v>4.5807539999999998</v>
      </c>
      <c r="AH7" s="30">
        <v>4.9009309999999999</v>
      </c>
      <c r="AI7" s="30">
        <v>4.4734629999999997</v>
      </c>
      <c r="AJ7" s="30">
        <v>5.0831220000000004</v>
      </c>
      <c r="AK7" s="30">
        <v>4.7696379999999996</v>
      </c>
      <c r="AL7" s="30">
        <v>4.9220259999999998</v>
      </c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I7" s="4"/>
      <c r="BJ7" s="10" t="s">
        <v>6</v>
      </c>
      <c r="BK7" s="4">
        <v>0.05</v>
      </c>
      <c r="BL7" s="4"/>
      <c r="BM7" s="4"/>
      <c r="BN7" s="4"/>
      <c r="BO7" s="4"/>
      <c r="BQ7" s="31"/>
    </row>
    <row r="8" spans="2:69" ht="15.6" x14ac:dyDescent="0.3">
      <c r="B8" s="24" t="s">
        <v>76</v>
      </c>
      <c r="C8" s="27">
        <v>10.0648</v>
      </c>
      <c r="D8" s="27">
        <v>12.49982</v>
      </c>
      <c r="E8" s="27">
        <v>11.961399999999999</v>
      </c>
      <c r="F8" s="27">
        <v>11.252179999999999</v>
      </c>
      <c r="G8" s="27">
        <v>8.711665</v>
      </c>
      <c r="H8" s="27">
        <v>10.707420000000001</v>
      </c>
      <c r="I8" s="27">
        <v>10.423</v>
      </c>
      <c r="J8" s="27">
        <v>11.70096</v>
      </c>
      <c r="K8" s="27">
        <v>12.79149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4"/>
      <c r="AE8" s="24" t="s">
        <v>76</v>
      </c>
      <c r="AF8" s="30">
        <v>3.45</v>
      </c>
      <c r="AG8" s="30">
        <v>2.97</v>
      </c>
      <c r="AH8" s="30">
        <v>3.19</v>
      </c>
      <c r="AI8" s="30">
        <v>2.72</v>
      </c>
      <c r="AJ8" s="30">
        <v>2.5299999999999998</v>
      </c>
      <c r="AK8" s="30">
        <v>2.66</v>
      </c>
      <c r="AL8" s="30">
        <v>2.63</v>
      </c>
      <c r="AM8" s="30">
        <v>3.55</v>
      </c>
      <c r="AN8" s="30">
        <v>3.39</v>
      </c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I8" s="4"/>
      <c r="BJ8" s="10"/>
      <c r="BK8" s="4"/>
      <c r="BL8" s="4"/>
      <c r="BM8" s="4"/>
      <c r="BN8" s="4"/>
      <c r="BO8" s="4"/>
      <c r="BQ8" s="31"/>
    </row>
    <row r="9" spans="2:69" ht="15.6" x14ac:dyDescent="0.3">
      <c r="B9" s="24" t="s">
        <v>77</v>
      </c>
      <c r="C9" s="27">
        <v>12.368410000000001</v>
      </c>
      <c r="D9" s="27">
        <v>10.8</v>
      </c>
      <c r="E9" s="27">
        <v>12.32</v>
      </c>
      <c r="F9" s="27">
        <v>11.603630000000001</v>
      </c>
      <c r="G9" s="27">
        <v>7.3837120000000001</v>
      </c>
      <c r="H9" s="27">
        <v>9.0694540000000003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4"/>
      <c r="AE9" s="24" t="s">
        <v>77</v>
      </c>
      <c r="AF9" s="30">
        <v>2.8353510000000002</v>
      </c>
      <c r="AG9" s="30">
        <v>3</v>
      </c>
      <c r="AH9" s="30">
        <v>4</v>
      </c>
      <c r="AI9" s="30">
        <v>3.320141</v>
      </c>
      <c r="AJ9" s="30">
        <v>1.9835739999999999</v>
      </c>
      <c r="AK9" s="30">
        <v>2.5146809999999999</v>
      </c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I9" s="4"/>
      <c r="BJ9" s="10" t="s">
        <v>83</v>
      </c>
      <c r="BK9" s="4" t="s">
        <v>84</v>
      </c>
      <c r="BL9" s="4" t="s">
        <v>29</v>
      </c>
      <c r="BM9" s="4" t="s">
        <v>30</v>
      </c>
      <c r="BN9" s="4" t="s">
        <v>85</v>
      </c>
      <c r="BO9" s="4"/>
      <c r="BQ9" s="31"/>
    </row>
    <row r="10" spans="2:69" x14ac:dyDescent="0.3">
      <c r="BJ10" s="10" t="s">
        <v>86</v>
      </c>
      <c r="BK10" s="4">
        <v>2.7970000000000002</v>
      </c>
      <c r="BL10" s="4" t="s">
        <v>33</v>
      </c>
      <c r="BM10" s="4" t="s">
        <v>34</v>
      </c>
      <c r="BN10" s="4" t="s">
        <v>13</v>
      </c>
      <c r="BO10" s="4"/>
      <c r="BQ10" s="31"/>
    </row>
    <row r="11" spans="2:69" x14ac:dyDescent="0.3">
      <c r="BJ11" s="10" t="s">
        <v>87</v>
      </c>
      <c r="BK11" s="4">
        <v>6.8810000000000002</v>
      </c>
      <c r="BL11" s="4" t="s">
        <v>33</v>
      </c>
      <c r="BM11" s="4" t="s">
        <v>34</v>
      </c>
      <c r="BN11" s="4" t="s">
        <v>13</v>
      </c>
      <c r="BO11" s="4"/>
      <c r="BQ11" s="31"/>
    </row>
    <row r="12" spans="2:69" x14ac:dyDescent="0.3">
      <c r="BJ12" s="10" t="s">
        <v>88</v>
      </c>
      <c r="BK12" s="4">
        <v>60.37</v>
      </c>
      <c r="BL12" s="4" t="s">
        <v>33</v>
      </c>
      <c r="BM12" s="4" t="s">
        <v>34</v>
      </c>
      <c r="BN12" s="4" t="s">
        <v>13</v>
      </c>
      <c r="BO12" s="4"/>
      <c r="BQ12" s="31"/>
    </row>
    <row r="13" spans="2:69" x14ac:dyDescent="0.3">
      <c r="BJ13" s="10" t="s">
        <v>89</v>
      </c>
      <c r="BK13" s="4">
        <v>4.0220000000000002</v>
      </c>
      <c r="BL13" s="4">
        <v>0.14449999999999999</v>
      </c>
      <c r="BM13" s="4" t="s">
        <v>42</v>
      </c>
      <c r="BN13" s="4" t="s">
        <v>27</v>
      </c>
      <c r="BO13" s="4"/>
      <c r="BQ13" s="31"/>
    </row>
    <row r="14" spans="2:69" x14ac:dyDescent="0.3">
      <c r="BJ14" s="10"/>
      <c r="BK14" s="4"/>
      <c r="BL14" s="4"/>
      <c r="BM14" s="4"/>
      <c r="BN14" s="4"/>
      <c r="BO14" s="4"/>
      <c r="BQ14" s="31"/>
    </row>
    <row r="15" spans="2:69" ht="21" x14ac:dyDescent="0.4">
      <c r="C15" s="119" t="s">
        <v>233</v>
      </c>
      <c r="D15" s="119"/>
      <c r="E15" s="119"/>
      <c r="F15" s="119"/>
      <c r="G15" s="119"/>
      <c r="H15" s="119"/>
      <c r="I15" s="119"/>
      <c r="J15" s="119"/>
      <c r="BJ15" s="20" t="s">
        <v>35</v>
      </c>
      <c r="BK15" s="18" t="s">
        <v>36</v>
      </c>
      <c r="BL15" s="18" t="s">
        <v>23</v>
      </c>
      <c r="BM15" s="18" t="s">
        <v>37</v>
      </c>
      <c r="BN15" s="18" t="s">
        <v>38</v>
      </c>
      <c r="BO15" s="18" t="s">
        <v>29</v>
      </c>
      <c r="BQ15" s="31"/>
    </row>
    <row r="16" spans="2:69" x14ac:dyDescent="0.3">
      <c r="BJ16" s="20" t="s">
        <v>86</v>
      </c>
      <c r="BK16" s="18">
        <v>97.77</v>
      </c>
      <c r="BL16" s="18">
        <v>4</v>
      </c>
      <c r="BM16" s="18">
        <v>24.44</v>
      </c>
      <c r="BN16" s="18" t="s">
        <v>90</v>
      </c>
      <c r="BO16" s="18" t="s">
        <v>40</v>
      </c>
      <c r="BQ16" s="31"/>
    </row>
    <row r="17" spans="62:69" x14ac:dyDescent="0.3">
      <c r="BJ17" s="20" t="s">
        <v>87</v>
      </c>
      <c r="BK17" s="18">
        <v>240.5</v>
      </c>
      <c r="BL17" s="18">
        <v>4</v>
      </c>
      <c r="BM17" s="18">
        <v>60.13</v>
      </c>
      <c r="BN17" s="18" t="s">
        <v>91</v>
      </c>
      <c r="BO17" s="18" t="s">
        <v>40</v>
      </c>
      <c r="BQ17" s="31"/>
    </row>
    <row r="18" spans="62:69" x14ac:dyDescent="0.3">
      <c r="BJ18" s="20" t="s">
        <v>88</v>
      </c>
      <c r="BK18" s="18">
        <v>2110</v>
      </c>
      <c r="BL18" s="18">
        <v>1</v>
      </c>
      <c r="BM18" s="18">
        <v>2110</v>
      </c>
      <c r="BN18" s="18" t="s">
        <v>92</v>
      </c>
      <c r="BO18" s="18" t="s">
        <v>40</v>
      </c>
      <c r="BQ18" s="31"/>
    </row>
    <row r="19" spans="62:69" x14ac:dyDescent="0.3">
      <c r="BJ19" s="20" t="s">
        <v>89</v>
      </c>
      <c r="BK19" s="18">
        <v>140.6</v>
      </c>
      <c r="BL19" s="18">
        <v>52</v>
      </c>
      <c r="BM19" s="18">
        <v>2.7029999999999998</v>
      </c>
      <c r="BN19" s="18" t="s">
        <v>93</v>
      </c>
      <c r="BO19" s="18" t="s">
        <v>94</v>
      </c>
      <c r="BQ19" s="31"/>
    </row>
    <row r="20" spans="62:69" x14ac:dyDescent="0.3">
      <c r="BJ20" s="20" t="s">
        <v>95</v>
      </c>
      <c r="BK20" s="18">
        <v>104.6</v>
      </c>
      <c r="BL20" s="18">
        <v>52</v>
      </c>
      <c r="BM20" s="18">
        <v>2.0110000000000001</v>
      </c>
      <c r="BN20" s="18"/>
      <c r="BO20" s="18"/>
      <c r="BQ20" s="31"/>
    </row>
    <row r="21" spans="62:69" x14ac:dyDescent="0.3">
      <c r="BJ21" s="20"/>
      <c r="BK21" s="18"/>
      <c r="BL21" s="18"/>
      <c r="BM21" s="18"/>
      <c r="BN21" s="18"/>
      <c r="BO21" s="18"/>
      <c r="BQ21" s="31"/>
    </row>
    <row r="22" spans="62:69" x14ac:dyDescent="0.3">
      <c r="BJ22" s="10" t="s">
        <v>96</v>
      </c>
      <c r="BK22" s="4"/>
      <c r="BL22" s="4"/>
      <c r="BM22" s="4"/>
      <c r="BN22" s="4"/>
      <c r="BO22" s="4"/>
      <c r="BQ22" s="31"/>
    </row>
    <row r="23" spans="62:69" x14ac:dyDescent="0.3">
      <c r="BJ23" s="10" t="s">
        <v>97</v>
      </c>
      <c r="BK23" s="4">
        <v>13.65</v>
      </c>
      <c r="BL23" s="4"/>
      <c r="BM23" s="4"/>
      <c r="BN23" s="4"/>
      <c r="BO23" s="4"/>
      <c r="BQ23" s="31"/>
    </row>
    <row r="24" spans="62:69" x14ac:dyDescent="0.3">
      <c r="BJ24" s="10" t="s">
        <v>98</v>
      </c>
      <c r="BK24" s="4">
        <v>3.7280000000000002</v>
      </c>
      <c r="BL24" s="4"/>
      <c r="BM24" s="4"/>
      <c r="BN24" s="4"/>
      <c r="BO24" s="4"/>
      <c r="BQ24" s="31"/>
    </row>
    <row r="25" spans="62:69" x14ac:dyDescent="0.3">
      <c r="BJ25" s="10" t="s">
        <v>99</v>
      </c>
      <c r="BK25" s="4">
        <v>9.9179999999999993</v>
      </c>
      <c r="BL25" s="4"/>
      <c r="BM25" s="4"/>
      <c r="BN25" s="4"/>
      <c r="BO25" s="4"/>
      <c r="BQ25" s="31"/>
    </row>
    <row r="26" spans="62:69" x14ac:dyDescent="0.3">
      <c r="BJ26" s="10" t="s">
        <v>100</v>
      </c>
      <c r="BK26" s="4">
        <v>0.30609999999999998</v>
      </c>
      <c r="BL26" s="4"/>
      <c r="BM26" s="4"/>
      <c r="BN26" s="4"/>
      <c r="BO26" s="4"/>
      <c r="BQ26" s="31"/>
    </row>
    <row r="27" spans="62:69" x14ac:dyDescent="0.3">
      <c r="BJ27" s="10" t="s">
        <v>101</v>
      </c>
      <c r="BK27" s="4" t="s">
        <v>102</v>
      </c>
      <c r="BL27" s="4"/>
      <c r="BM27" s="4"/>
      <c r="BN27" s="4"/>
      <c r="BO27" s="4"/>
      <c r="BQ27" s="31"/>
    </row>
    <row r="28" spans="62:69" x14ac:dyDescent="0.3">
      <c r="BJ28" s="10"/>
      <c r="BK28" s="4"/>
      <c r="BL28" s="4"/>
      <c r="BM28" s="4"/>
      <c r="BN28" s="4"/>
      <c r="BO28" s="4"/>
      <c r="BQ28" s="31"/>
    </row>
    <row r="29" spans="62:69" x14ac:dyDescent="0.3">
      <c r="BJ29" s="10" t="s">
        <v>65</v>
      </c>
      <c r="BK29" s="4"/>
      <c r="BL29" s="4"/>
      <c r="BM29" s="4"/>
      <c r="BN29" s="4"/>
      <c r="BO29" s="4"/>
      <c r="BQ29" s="31"/>
    </row>
    <row r="30" spans="62:69" x14ac:dyDescent="0.3">
      <c r="BJ30" s="10" t="s">
        <v>103</v>
      </c>
      <c r="BK30" s="4">
        <v>2</v>
      </c>
      <c r="BL30" s="4"/>
      <c r="BM30" s="4"/>
      <c r="BN30" s="4"/>
      <c r="BO30" s="4"/>
      <c r="BQ30" s="31"/>
    </row>
    <row r="31" spans="62:69" x14ac:dyDescent="0.3">
      <c r="BJ31" s="10" t="s">
        <v>104</v>
      </c>
      <c r="BK31" s="4">
        <v>5</v>
      </c>
      <c r="BL31" s="4"/>
      <c r="BM31" s="4"/>
      <c r="BN31" s="4"/>
      <c r="BO31" s="4"/>
      <c r="BQ31" s="31"/>
    </row>
    <row r="32" spans="62:69" x14ac:dyDescent="0.3">
      <c r="BJ32" s="10" t="s">
        <v>105</v>
      </c>
      <c r="BK32" s="4">
        <v>57</v>
      </c>
      <c r="BL32" s="4"/>
      <c r="BM32" s="4"/>
      <c r="BN32" s="4"/>
      <c r="BO32" s="4"/>
      <c r="BQ32" s="31"/>
    </row>
    <row r="33" spans="62:70" ht="15" thickBot="1" x14ac:dyDescent="0.35">
      <c r="BJ33" s="12" t="s">
        <v>106</v>
      </c>
      <c r="BK33" s="13">
        <v>0</v>
      </c>
      <c r="BL33" s="13"/>
      <c r="BM33" s="13"/>
      <c r="BN33" s="13"/>
      <c r="BO33" s="13"/>
      <c r="BP33" s="32"/>
      <c r="BQ33" s="33"/>
    </row>
    <row r="35" spans="62:70" ht="15" thickBot="1" x14ac:dyDescent="0.35"/>
    <row r="36" spans="62:70" x14ac:dyDescent="0.3">
      <c r="BJ36" s="17" t="s">
        <v>74</v>
      </c>
      <c r="BK36" s="15"/>
      <c r="BL36" s="15"/>
      <c r="BM36" s="15"/>
      <c r="BN36" s="15"/>
      <c r="BO36" s="15"/>
      <c r="BP36" s="15"/>
      <c r="BQ36" s="15"/>
      <c r="BR36" s="16"/>
    </row>
    <row r="37" spans="62:70" x14ac:dyDescent="0.3">
      <c r="BJ37" s="10" t="s">
        <v>107</v>
      </c>
      <c r="BK37" s="4"/>
      <c r="BL37" s="4"/>
      <c r="BM37" s="4"/>
      <c r="BN37" s="4"/>
      <c r="BO37" s="4"/>
      <c r="BP37" s="4"/>
      <c r="BQ37" s="4"/>
      <c r="BR37" s="11"/>
    </row>
    <row r="38" spans="62:70" x14ac:dyDescent="0.3">
      <c r="BJ38" s="10"/>
      <c r="BK38" s="4"/>
      <c r="BL38" s="4"/>
      <c r="BM38" s="4"/>
      <c r="BN38" s="4"/>
      <c r="BO38" s="4"/>
      <c r="BP38" s="4"/>
      <c r="BQ38" s="4"/>
      <c r="BR38" s="11"/>
    </row>
    <row r="39" spans="62:70" x14ac:dyDescent="0.3">
      <c r="BJ39" s="10" t="s">
        <v>4</v>
      </c>
      <c r="BK39" s="4">
        <v>7</v>
      </c>
      <c r="BL39" s="4"/>
      <c r="BM39" s="4"/>
      <c r="BN39" s="4"/>
      <c r="BO39" s="4"/>
      <c r="BP39" s="4"/>
      <c r="BQ39" s="4"/>
      <c r="BR39" s="11"/>
    </row>
    <row r="40" spans="62:70" x14ac:dyDescent="0.3">
      <c r="BJ40" s="10" t="s">
        <v>108</v>
      </c>
      <c r="BK40" s="4">
        <v>1</v>
      </c>
      <c r="BL40" s="4"/>
      <c r="BM40" s="4"/>
      <c r="BN40" s="4"/>
      <c r="BO40" s="4"/>
      <c r="BP40" s="4"/>
      <c r="BQ40" s="4"/>
      <c r="BR40" s="11"/>
    </row>
    <row r="41" spans="62:70" x14ac:dyDescent="0.3">
      <c r="BJ41" s="10" t="s">
        <v>109</v>
      </c>
      <c r="BK41" s="4">
        <v>10</v>
      </c>
      <c r="BL41" s="4"/>
      <c r="BM41" s="4"/>
      <c r="BN41" s="4"/>
      <c r="BO41" s="4"/>
      <c r="BP41" s="4"/>
      <c r="BQ41" s="4"/>
      <c r="BR41" s="11"/>
    </row>
    <row r="42" spans="62:70" x14ac:dyDescent="0.3">
      <c r="BJ42" s="10" t="s">
        <v>6</v>
      </c>
      <c r="BK42" s="4">
        <v>0.05</v>
      </c>
      <c r="BL42" s="4"/>
      <c r="BM42" s="4"/>
      <c r="BN42" s="4"/>
      <c r="BO42" s="4"/>
      <c r="BP42" s="4"/>
      <c r="BQ42" s="4"/>
      <c r="BR42" s="11"/>
    </row>
    <row r="43" spans="62:70" x14ac:dyDescent="0.3">
      <c r="BJ43" s="10"/>
      <c r="BK43" s="4"/>
      <c r="BL43" s="4"/>
      <c r="BM43" s="4"/>
      <c r="BN43" s="4"/>
      <c r="BO43" s="4"/>
      <c r="BP43" s="4"/>
      <c r="BQ43" s="4"/>
      <c r="BR43" s="11"/>
    </row>
    <row r="44" spans="62:70" x14ac:dyDescent="0.3">
      <c r="BJ44" s="10" t="s">
        <v>7</v>
      </c>
      <c r="BK44" s="4" t="s">
        <v>110</v>
      </c>
      <c r="BL44" s="4" t="s">
        <v>9</v>
      </c>
      <c r="BM44" s="4" t="s">
        <v>10</v>
      </c>
      <c r="BN44" s="4" t="s">
        <v>11</v>
      </c>
      <c r="BO44" s="4" t="s">
        <v>12</v>
      </c>
      <c r="BP44" s="4"/>
      <c r="BQ44" s="4"/>
      <c r="BR44" s="11"/>
    </row>
    <row r="45" spans="62:70" x14ac:dyDescent="0.3">
      <c r="BJ45" s="10"/>
      <c r="BK45" s="4"/>
      <c r="BL45" s="4"/>
      <c r="BM45" s="4"/>
      <c r="BN45" s="4"/>
      <c r="BO45" s="4"/>
      <c r="BP45" s="4"/>
      <c r="BQ45" s="4"/>
      <c r="BR45" s="11"/>
    </row>
    <row r="46" spans="62:70" x14ac:dyDescent="0.3">
      <c r="BJ46" s="10" t="s">
        <v>183</v>
      </c>
      <c r="BK46" s="4"/>
      <c r="BL46" s="4"/>
      <c r="BM46" s="4"/>
      <c r="BN46" s="4"/>
      <c r="BO46" s="4"/>
      <c r="BP46" s="4"/>
      <c r="BQ46" s="4"/>
      <c r="BR46" s="11"/>
    </row>
    <row r="47" spans="62:70" x14ac:dyDescent="0.3">
      <c r="BJ47" s="10" t="s">
        <v>15</v>
      </c>
      <c r="BK47" s="4">
        <v>10.56</v>
      </c>
      <c r="BL47" s="4" t="s">
        <v>111</v>
      </c>
      <c r="BM47" s="4" t="s">
        <v>13</v>
      </c>
      <c r="BN47" s="4" t="s">
        <v>34</v>
      </c>
      <c r="BO47" s="4" t="s">
        <v>33</v>
      </c>
      <c r="BP47" s="4"/>
      <c r="BQ47" s="4"/>
      <c r="BR47" s="11"/>
    </row>
    <row r="48" spans="62:70" x14ac:dyDescent="0.3">
      <c r="BJ48" s="10"/>
      <c r="BK48" s="4"/>
      <c r="BL48" s="4"/>
      <c r="BM48" s="4"/>
      <c r="BN48" s="4"/>
      <c r="BO48" s="4"/>
      <c r="BP48" s="4"/>
      <c r="BQ48" s="4"/>
      <c r="BR48" s="11"/>
    </row>
    <row r="49" spans="62:70" x14ac:dyDescent="0.3">
      <c r="BJ49" s="10" t="s">
        <v>262</v>
      </c>
      <c r="BK49" s="4"/>
      <c r="BL49" s="4"/>
      <c r="BM49" s="4"/>
      <c r="BN49" s="4"/>
      <c r="BO49" s="4"/>
      <c r="BP49" s="4"/>
      <c r="BQ49" s="4"/>
      <c r="BR49" s="11"/>
    </row>
    <row r="50" spans="62:70" x14ac:dyDescent="0.3">
      <c r="BJ50" s="10" t="s">
        <v>15</v>
      </c>
      <c r="BK50" s="4">
        <v>9.1739999999999995</v>
      </c>
      <c r="BL50" s="4" t="s">
        <v>112</v>
      </c>
      <c r="BM50" s="4" t="s">
        <v>13</v>
      </c>
      <c r="BN50" s="4" t="s">
        <v>34</v>
      </c>
      <c r="BO50" s="4" t="s">
        <v>33</v>
      </c>
      <c r="BP50" s="4"/>
      <c r="BQ50" s="4"/>
      <c r="BR50" s="11"/>
    </row>
    <row r="51" spans="62:70" x14ac:dyDescent="0.3">
      <c r="BJ51" s="10"/>
      <c r="BK51" s="4"/>
      <c r="BL51" s="4"/>
      <c r="BM51" s="4"/>
      <c r="BN51" s="4"/>
      <c r="BO51" s="4"/>
      <c r="BP51" s="4"/>
      <c r="BQ51" s="4"/>
      <c r="BR51" s="11"/>
    </row>
    <row r="52" spans="62:70" x14ac:dyDescent="0.3">
      <c r="BJ52" s="10" t="s">
        <v>267</v>
      </c>
      <c r="BK52" s="4"/>
      <c r="BL52" s="4"/>
      <c r="BM52" s="4"/>
      <c r="BN52" s="4"/>
      <c r="BO52" s="4"/>
      <c r="BP52" s="4"/>
      <c r="BQ52" s="4"/>
      <c r="BR52" s="11"/>
    </row>
    <row r="53" spans="62:70" x14ac:dyDescent="0.3">
      <c r="BJ53" s="10" t="s">
        <v>15</v>
      </c>
      <c r="BK53" s="4">
        <v>14.09</v>
      </c>
      <c r="BL53" s="4" t="s">
        <v>113</v>
      </c>
      <c r="BM53" s="4" t="s">
        <v>13</v>
      </c>
      <c r="BN53" s="4" t="s">
        <v>34</v>
      </c>
      <c r="BO53" s="4" t="s">
        <v>33</v>
      </c>
      <c r="BP53" s="4"/>
      <c r="BQ53" s="4"/>
      <c r="BR53" s="11"/>
    </row>
    <row r="54" spans="62:70" x14ac:dyDescent="0.3">
      <c r="BJ54" s="10"/>
      <c r="BK54" s="4"/>
      <c r="BL54" s="4"/>
      <c r="BM54" s="4"/>
      <c r="BN54" s="4"/>
      <c r="BO54" s="4"/>
      <c r="BP54" s="4"/>
      <c r="BQ54" s="4"/>
      <c r="BR54" s="11"/>
    </row>
    <row r="55" spans="62:70" x14ac:dyDescent="0.3">
      <c r="BJ55" s="10" t="s">
        <v>76</v>
      </c>
      <c r="BK55" s="4"/>
      <c r="BL55" s="4"/>
      <c r="BM55" s="4"/>
      <c r="BN55" s="4"/>
      <c r="BO55" s="4"/>
      <c r="BP55" s="4"/>
      <c r="BQ55" s="4"/>
      <c r="BR55" s="11"/>
    </row>
    <row r="56" spans="62:70" x14ac:dyDescent="0.3">
      <c r="BJ56" s="10" t="s">
        <v>15</v>
      </c>
      <c r="BK56" s="4">
        <v>8.1140000000000008</v>
      </c>
      <c r="BL56" s="4" t="s">
        <v>114</v>
      </c>
      <c r="BM56" s="4" t="s">
        <v>13</v>
      </c>
      <c r="BN56" s="4" t="s">
        <v>34</v>
      </c>
      <c r="BO56" s="4" t="s">
        <v>33</v>
      </c>
      <c r="BP56" s="4"/>
      <c r="BQ56" s="4"/>
      <c r="BR56" s="11"/>
    </row>
    <row r="57" spans="62:70" x14ac:dyDescent="0.3">
      <c r="BJ57" s="10"/>
      <c r="BK57" s="4"/>
      <c r="BL57" s="4"/>
      <c r="BM57" s="4"/>
      <c r="BN57" s="4"/>
      <c r="BO57" s="4"/>
      <c r="BP57" s="4"/>
      <c r="BQ57" s="4"/>
      <c r="BR57" s="11"/>
    </row>
    <row r="58" spans="62:70" x14ac:dyDescent="0.3">
      <c r="BJ58" s="10" t="s">
        <v>77</v>
      </c>
      <c r="BK58" s="4"/>
      <c r="BL58" s="4"/>
      <c r="BM58" s="4"/>
      <c r="BN58" s="4"/>
      <c r="BO58" s="4"/>
      <c r="BP58" s="4"/>
      <c r="BQ58" s="4"/>
      <c r="BR58" s="11"/>
    </row>
    <row r="59" spans="62:70" x14ac:dyDescent="0.3">
      <c r="BJ59" s="10" t="s">
        <v>15</v>
      </c>
      <c r="BK59" s="4">
        <v>7.649</v>
      </c>
      <c r="BL59" s="4" t="s">
        <v>115</v>
      </c>
      <c r="BM59" s="4" t="s">
        <v>13</v>
      </c>
      <c r="BN59" s="4" t="s">
        <v>34</v>
      </c>
      <c r="BO59" s="4" t="s">
        <v>33</v>
      </c>
      <c r="BP59" s="4"/>
      <c r="BQ59" s="4"/>
      <c r="BR59" s="11"/>
    </row>
    <row r="60" spans="62:70" x14ac:dyDescent="0.3">
      <c r="BJ60" s="10"/>
      <c r="BK60" s="4"/>
      <c r="BL60" s="4"/>
      <c r="BM60" s="4"/>
      <c r="BN60" s="4"/>
      <c r="BO60" s="4"/>
      <c r="BP60" s="4"/>
      <c r="BQ60" s="4"/>
      <c r="BR60" s="11"/>
    </row>
    <row r="61" spans="62:70" x14ac:dyDescent="0.3">
      <c r="BJ61" s="10" t="s">
        <v>0</v>
      </c>
      <c r="BK61" s="4"/>
      <c r="BL61" s="4"/>
      <c r="BM61" s="4"/>
      <c r="BN61" s="4"/>
      <c r="BO61" s="4"/>
      <c r="BP61" s="4"/>
      <c r="BQ61" s="4"/>
      <c r="BR61" s="11"/>
    </row>
    <row r="62" spans="62:70" x14ac:dyDescent="0.3">
      <c r="BJ62" s="10" t="s">
        <v>258</v>
      </c>
      <c r="BK62" s="4">
        <v>0.99680000000000002</v>
      </c>
      <c r="BL62" s="4" t="s">
        <v>116</v>
      </c>
      <c r="BM62" s="4" t="s">
        <v>27</v>
      </c>
      <c r="BN62" s="4" t="s">
        <v>42</v>
      </c>
      <c r="BO62" s="4">
        <v>0.49270000000000003</v>
      </c>
      <c r="BP62" s="4"/>
      <c r="BQ62" s="4"/>
      <c r="BR62" s="11"/>
    </row>
    <row r="63" spans="62:70" x14ac:dyDescent="0.3">
      <c r="BJ63" s="10" t="s">
        <v>268</v>
      </c>
      <c r="BK63" s="4">
        <v>-4.6589999999999998</v>
      </c>
      <c r="BL63" s="4" t="s">
        <v>117</v>
      </c>
      <c r="BM63" s="4" t="s">
        <v>13</v>
      </c>
      <c r="BN63" s="4" t="s">
        <v>34</v>
      </c>
      <c r="BO63" s="4" t="s">
        <v>33</v>
      </c>
      <c r="BP63" s="4"/>
      <c r="BQ63" s="4"/>
      <c r="BR63" s="11"/>
    </row>
    <row r="64" spans="62:70" x14ac:dyDescent="0.3">
      <c r="BJ64" s="10" t="s">
        <v>255</v>
      </c>
      <c r="BK64" s="4">
        <v>3.161</v>
      </c>
      <c r="BL64" s="4" t="s">
        <v>118</v>
      </c>
      <c r="BM64" s="4" t="s">
        <v>13</v>
      </c>
      <c r="BN64" s="4" t="s">
        <v>34</v>
      </c>
      <c r="BO64" s="4" t="s">
        <v>33</v>
      </c>
      <c r="BP64" s="4"/>
      <c r="BQ64" s="4"/>
      <c r="BR64" s="11"/>
    </row>
    <row r="65" spans="62:70" x14ac:dyDescent="0.3">
      <c r="BJ65" s="10" t="s">
        <v>256</v>
      </c>
      <c r="BK65" s="4">
        <v>3.6930000000000001</v>
      </c>
      <c r="BL65" s="4" t="s">
        <v>119</v>
      </c>
      <c r="BM65" s="4" t="s">
        <v>13</v>
      </c>
      <c r="BN65" s="4" t="s">
        <v>34</v>
      </c>
      <c r="BO65" s="4" t="s">
        <v>33</v>
      </c>
      <c r="BP65" s="4"/>
      <c r="BQ65" s="4"/>
      <c r="BR65" s="11"/>
    </row>
    <row r="66" spans="62:70" x14ac:dyDescent="0.3">
      <c r="BJ66" s="116" t="s">
        <v>269</v>
      </c>
      <c r="BK66" s="4">
        <v>-5.6559999999999997</v>
      </c>
      <c r="BL66" s="4" t="s">
        <v>120</v>
      </c>
      <c r="BM66" s="4" t="s">
        <v>13</v>
      </c>
      <c r="BN66" s="4" t="s">
        <v>34</v>
      </c>
      <c r="BO66" s="4" t="s">
        <v>33</v>
      </c>
      <c r="BP66" s="4"/>
      <c r="BQ66" s="4"/>
      <c r="BR66" s="11"/>
    </row>
    <row r="67" spans="62:70" x14ac:dyDescent="0.3">
      <c r="BJ67" s="10" t="s">
        <v>260</v>
      </c>
      <c r="BK67" s="4">
        <v>2.1640000000000001</v>
      </c>
      <c r="BL67" s="4" t="s">
        <v>121</v>
      </c>
      <c r="BM67" s="4" t="s">
        <v>13</v>
      </c>
      <c r="BN67" s="4" t="s">
        <v>122</v>
      </c>
      <c r="BO67" s="4">
        <v>3.5900000000000001E-2</v>
      </c>
      <c r="BP67" s="4"/>
      <c r="BQ67" s="4"/>
      <c r="BR67" s="11"/>
    </row>
    <row r="68" spans="62:70" x14ac:dyDescent="0.3">
      <c r="BJ68" s="10" t="s">
        <v>261</v>
      </c>
      <c r="BK68" s="4">
        <v>2.6970000000000001</v>
      </c>
      <c r="BL68" s="4" t="s">
        <v>123</v>
      </c>
      <c r="BM68" s="4" t="s">
        <v>13</v>
      </c>
      <c r="BN68" s="4" t="s">
        <v>122</v>
      </c>
      <c r="BO68" s="4">
        <v>1.3100000000000001E-2</v>
      </c>
      <c r="BP68" s="4"/>
      <c r="BQ68" s="4"/>
      <c r="BR68" s="11"/>
    </row>
    <row r="69" spans="62:70" x14ac:dyDescent="0.3">
      <c r="BJ69" s="10" t="s">
        <v>266</v>
      </c>
      <c r="BK69" s="4">
        <v>7.82</v>
      </c>
      <c r="BL69" s="4" t="s">
        <v>124</v>
      </c>
      <c r="BM69" s="4" t="s">
        <v>13</v>
      </c>
      <c r="BN69" s="4" t="s">
        <v>34</v>
      </c>
      <c r="BO69" s="4" t="s">
        <v>33</v>
      </c>
      <c r="BP69" s="4"/>
      <c r="BQ69" s="4"/>
      <c r="BR69" s="11"/>
    </row>
    <row r="70" spans="62:70" x14ac:dyDescent="0.3">
      <c r="BJ70" s="10" t="s">
        <v>265</v>
      </c>
      <c r="BK70" s="4">
        <v>8.3529999999999998</v>
      </c>
      <c r="BL70" s="4" t="s">
        <v>125</v>
      </c>
      <c r="BM70" s="4" t="s">
        <v>13</v>
      </c>
      <c r="BN70" s="4" t="s">
        <v>34</v>
      </c>
      <c r="BO70" s="4" t="s">
        <v>33</v>
      </c>
      <c r="BP70" s="4"/>
      <c r="BQ70" s="4"/>
      <c r="BR70" s="11"/>
    </row>
    <row r="71" spans="62:70" x14ac:dyDescent="0.3">
      <c r="BJ71" s="10" t="s">
        <v>126</v>
      </c>
      <c r="BK71" s="4">
        <v>0.53280000000000005</v>
      </c>
      <c r="BL71" s="4" t="s">
        <v>127</v>
      </c>
      <c r="BM71" s="4" t="s">
        <v>27</v>
      </c>
      <c r="BN71" s="4" t="s">
        <v>42</v>
      </c>
      <c r="BO71" s="4">
        <v>0.9647</v>
      </c>
      <c r="BP71" s="4"/>
      <c r="BQ71" s="4"/>
      <c r="BR71" s="11"/>
    </row>
    <row r="72" spans="62:70" x14ac:dyDescent="0.3">
      <c r="BJ72" s="10"/>
      <c r="BK72" s="4"/>
      <c r="BL72" s="4"/>
      <c r="BM72" s="4"/>
      <c r="BN72" s="4"/>
      <c r="BO72" s="4"/>
      <c r="BP72" s="4"/>
      <c r="BQ72" s="4"/>
      <c r="BR72" s="11"/>
    </row>
    <row r="73" spans="62:70" x14ac:dyDescent="0.3">
      <c r="BJ73" s="10" t="s">
        <v>1</v>
      </c>
      <c r="BK73" s="4"/>
      <c r="BL73" s="4"/>
      <c r="BM73" s="4"/>
      <c r="BN73" s="4"/>
      <c r="BO73" s="4"/>
      <c r="BP73" s="4"/>
      <c r="BQ73" s="4"/>
      <c r="BR73" s="11"/>
    </row>
    <row r="74" spans="62:70" x14ac:dyDescent="0.3">
      <c r="BJ74" s="10" t="s">
        <v>258</v>
      </c>
      <c r="BK74" s="4">
        <v>-0.39360000000000001</v>
      </c>
      <c r="BL74" s="4" t="s">
        <v>128</v>
      </c>
      <c r="BM74" s="4" t="s">
        <v>27</v>
      </c>
      <c r="BN74" s="4" t="s">
        <v>42</v>
      </c>
      <c r="BO74" s="4">
        <v>0.96870000000000001</v>
      </c>
      <c r="BP74" s="4"/>
      <c r="BQ74" s="4"/>
      <c r="BR74" s="11"/>
    </row>
    <row r="75" spans="62:70" x14ac:dyDescent="0.3">
      <c r="BJ75" s="10" t="s">
        <v>268</v>
      </c>
      <c r="BK75" s="4">
        <v>-1.137</v>
      </c>
      <c r="BL75" s="4" t="s">
        <v>129</v>
      </c>
      <c r="BM75" s="4" t="s">
        <v>27</v>
      </c>
      <c r="BN75" s="4" t="s">
        <v>42</v>
      </c>
      <c r="BO75" s="4">
        <v>0.41089999999999999</v>
      </c>
      <c r="BP75" s="4"/>
      <c r="BQ75" s="4"/>
      <c r="BR75" s="11"/>
    </row>
    <row r="76" spans="62:70" x14ac:dyDescent="0.3">
      <c r="BJ76" s="10" t="s">
        <v>255</v>
      </c>
      <c r="BK76" s="4">
        <v>0.70960000000000001</v>
      </c>
      <c r="BL76" s="4" t="s">
        <v>130</v>
      </c>
      <c r="BM76" s="4" t="s">
        <v>27</v>
      </c>
      <c r="BN76" s="4" t="s">
        <v>42</v>
      </c>
      <c r="BO76" s="4">
        <v>0.75090000000000001</v>
      </c>
      <c r="BP76" s="4"/>
      <c r="BQ76" s="4"/>
      <c r="BR76" s="11"/>
    </row>
    <row r="77" spans="62:70" x14ac:dyDescent="0.3">
      <c r="BJ77" s="10" t="s">
        <v>256</v>
      </c>
      <c r="BK77" s="4">
        <v>0.77729999999999999</v>
      </c>
      <c r="BL77" s="4" t="s">
        <v>131</v>
      </c>
      <c r="BM77" s="4" t="s">
        <v>27</v>
      </c>
      <c r="BN77" s="4" t="s">
        <v>42</v>
      </c>
      <c r="BO77" s="4">
        <v>0.79469999999999996</v>
      </c>
      <c r="BP77" s="4"/>
      <c r="BQ77" s="4"/>
      <c r="BR77" s="11"/>
    </row>
    <row r="78" spans="62:70" x14ac:dyDescent="0.3">
      <c r="BJ78" s="10" t="s">
        <v>269</v>
      </c>
      <c r="BK78" s="4">
        <v>-0.74309999999999998</v>
      </c>
      <c r="BL78" s="4" t="s">
        <v>132</v>
      </c>
      <c r="BM78" s="4" t="s">
        <v>27</v>
      </c>
      <c r="BN78" s="4" t="s">
        <v>42</v>
      </c>
      <c r="BO78" s="4">
        <v>0.88249999999999995</v>
      </c>
      <c r="BP78" s="4"/>
      <c r="BQ78" s="4"/>
      <c r="BR78" s="11"/>
    </row>
    <row r="79" spans="62:70" x14ac:dyDescent="0.3">
      <c r="BJ79" s="10" t="s">
        <v>260</v>
      </c>
      <c r="BK79" s="4">
        <v>1.103</v>
      </c>
      <c r="BL79" s="4" t="s">
        <v>133</v>
      </c>
      <c r="BM79" s="4" t="s">
        <v>27</v>
      </c>
      <c r="BN79" s="4" t="s">
        <v>42</v>
      </c>
      <c r="BO79" s="4">
        <v>0.57850000000000001</v>
      </c>
      <c r="BP79" s="4"/>
      <c r="BQ79" s="4"/>
      <c r="BR79" s="11"/>
    </row>
    <row r="80" spans="62:70" x14ac:dyDescent="0.3">
      <c r="BJ80" s="10" t="s">
        <v>261</v>
      </c>
      <c r="BK80" s="4">
        <v>1.171</v>
      </c>
      <c r="BL80" s="4" t="s">
        <v>134</v>
      </c>
      <c r="BM80" s="4" t="s">
        <v>27</v>
      </c>
      <c r="BN80" s="4" t="s">
        <v>42</v>
      </c>
      <c r="BO80" s="4">
        <v>0.62119999999999997</v>
      </c>
      <c r="BP80" s="4"/>
      <c r="BQ80" s="4"/>
      <c r="BR80" s="11"/>
    </row>
    <row r="81" spans="62:70" x14ac:dyDescent="0.3">
      <c r="BJ81" s="10" t="s">
        <v>266</v>
      </c>
      <c r="BK81" s="4">
        <v>1.8460000000000001</v>
      </c>
      <c r="BL81" s="4" t="s">
        <v>135</v>
      </c>
      <c r="BM81" s="4" t="s">
        <v>27</v>
      </c>
      <c r="BN81" s="4" t="s">
        <v>42</v>
      </c>
      <c r="BO81" s="4">
        <v>0.1273</v>
      </c>
      <c r="BP81" s="4"/>
      <c r="BQ81" s="4"/>
      <c r="BR81" s="11"/>
    </row>
    <row r="82" spans="62:70" x14ac:dyDescent="0.3">
      <c r="BJ82" s="116" t="s">
        <v>265</v>
      </c>
      <c r="BK82" s="4">
        <v>1.9139999999999999</v>
      </c>
      <c r="BL82" s="4" t="s">
        <v>136</v>
      </c>
      <c r="BM82" s="4" t="s">
        <v>27</v>
      </c>
      <c r="BN82" s="4" t="s">
        <v>42</v>
      </c>
      <c r="BO82" s="4">
        <v>0.1731</v>
      </c>
      <c r="BP82" s="4"/>
      <c r="BQ82" s="4"/>
      <c r="BR82" s="11"/>
    </row>
    <row r="83" spans="62:70" x14ac:dyDescent="0.3">
      <c r="BJ83" s="10" t="s">
        <v>126</v>
      </c>
      <c r="BK83" s="4">
        <v>6.7710000000000006E-2</v>
      </c>
      <c r="BL83" s="4" t="s">
        <v>137</v>
      </c>
      <c r="BM83" s="4" t="s">
        <v>27</v>
      </c>
      <c r="BN83" s="4" t="s">
        <v>42</v>
      </c>
      <c r="BO83" s="4" t="s">
        <v>138</v>
      </c>
      <c r="BP83" s="4"/>
      <c r="BQ83" s="4"/>
      <c r="BR83" s="11"/>
    </row>
    <row r="84" spans="62:70" x14ac:dyDescent="0.3">
      <c r="BJ84" s="10"/>
      <c r="BK84" s="4"/>
      <c r="BL84" s="4"/>
      <c r="BM84" s="4"/>
      <c r="BN84" s="4"/>
      <c r="BO84" s="4"/>
      <c r="BP84" s="4"/>
      <c r="BQ84" s="4"/>
      <c r="BR84" s="11"/>
    </row>
    <row r="85" spans="62:70" x14ac:dyDescent="0.3">
      <c r="BJ85" s="10"/>
      <c r="BK85" s="4"/>
      <c r="BL85" s="4"/>
      <c r="BM85" s="4"/>
      <c r="BN85" s="4"/>
      <c r="BO85" s="4"/>
      <c r="BP85" s="4"/>
      <c r="BQ85" s="4"/>
      <c r="BR85" s="11"/>
    </row>
    <row r="86" spans="62:70" x14ac:dyDescent="0.3">
      <c r="BJ86" s="10" t="s">
        <v>16</v>
      </c>
      <c r="BK86" s="4" t="s">
        <v>139</v>
      </c>
      <c r="BL86" s="4" t="s">
        <v>140</v>
      </c>
      <c r="BM86" s="4" t="s">
        <v>110</v>
      </c>
      <c r="BN86" s="4" t="s">
        <v>19</v>
      </c>
      <c r="BO86" s="4" t="s">
        <v>141</v>
      </c>
      <c r="BP86" s="4" t="s">
        <v>142</v>
      </c>
      <c r="BQ86" s="4" t="s">
        <v>22</v>
      </c>
      <c r="BR86" s="11" t="s">
        <v>23</v>
      </c>
    </row>
    <row r="87" spans="62:70" x14ac:dyDescent="0.3">
      <c r="BJ87" s="10"/>
      <c r="BK87" s="4"/>
      <c r="BL87" s="4"/>
      <c r="BM87" s="4"/>
      <c r="BN87" s="4"/>
      <c r="BO87" s="4"/>
      <c r="BP87" s="4"/>
      <c r="BQ87" s="4"/>
      <c r="BR87" s="11"/>
    </row>
    <row r="88" spans="62:70" x14ac:dyDescent="0.3">
      <c r="BJ88" s="10" t="s">
        <v>183</v>
      </c>
      <c r="BK88" s="4"/>
      <c r="BL88" s="4"/>
      <c r="BM88" s="4"/>
      <c r="BN88" s="4"/>
      <c r="BO88" s="4"/>
      <c r="BP88" s="4"/>
      <c r="BQ88" s="4"/>
      <c r="BR88" s="11"/>
    </row>
    <row r="89" spans="62:70" x14ac:dyDescent="0.3">
      <c r="BJ89" s="10" t="s">
        <v>15</v>
      </c>
      <c r="BK89" s="4">
        <v>14.28</v>
      </c>
      <c r="BL89" s="4">
        <v>3.72</v>
      </c>
      <c r="BM89" s="4">
        <v>10.56</v>
      </c>
      <c r="BN89" s="4">
        <v>0.38590000000000002</v>
      </c>
      <c r="BO89" s="4">
        <v>27</v>
      </c>
      <c r="BP89" s="4">
        <v>27</v>
      </c>
      <c r="BQ89" s="4">
        <v>38.71</v>
      </c>
      <c r="BR89" s="11">
        <v>52</v>
      </c>
    </row>
    <row r="90" spans="62:70" x14ac:dyDescent="0.3">
      <c r="BJ90" s="10"/>
      <c r="BK90" s="4"/>
      <c r="BL90" s="4"/>
      <c r="BM90" s="4"/>
      <c r="BN90" s="4"/>
      <c r="BO90" s="4"/>
      <c r="BP90" s="4"/>
      <c r="BQ90" s="4"/>
      <c r="BR90" s="11"/>
    </row>
    <row r="91" spans="62:70" x14ac:dyDescent="0.3">
      <c r="BJ91" s="10" t="s">
        <v>262</v>
      </c>
      <c r="BK91" s="4"/>
      <c r="BL91" s="4"/>
      <c r="BM91" s="4"/>
      <c r="BN91" s="4"/>
      <c r="BO91" s="4"/>
      <c r="BP91" s="4"/>
      <c r="BQ91" s="4"/>
      <c r="BR91" s="11"/>
    </row>
    <row r="92" spans="62:70" x14ac:dyDescent="0.3">
      <c r="BJ92" s="10" t="s">
        <v>15</v>
      </c>
      <c r="BK92" s="4">
        <v>13.29</v>
      </c>
      <c r="BL92" s="4">
        <v>4.1130000000000004</v>
      </c>
      <c r="BM92" s="4">
        <v>9.1739999999999995</v>
      </c>
      <c r="BN92" s="4">
        <v>0.70899999999999996</v>
      </c>
      <c r="BO92" s="4">
        <v>8</v>
      </c>
      <c r="BP92" s="4">
        <v>8</v>
      </c>
      <c r="BQ92" s="4">
        <v>18.3</v>
      </c>
      <c r="BR92" s="11">
        <v>52</v>
      </c>
    </row>
    <row r="93" spans="62:70" x14ac:dyDescent="0.3">
      <c r="BJ93" s="10"/>
      <c r="BK93" s="4"/>
      <c r="BL93" s="4"/>
      <c r="BM93" s="4"/>
      <c r="BN93" s="4"/>
      <c r="BO93" s="4"/>
      <c r="BP93" s="4"/>
      <c r="BQ93" s="4"/>
      <c r="BR93" s="11"/>
    </row>
    <row r="94" spans="62:70" x14ac:dyDescent="0.3">
      <c r="BJ94" s="10" t="s">
        <v>267</v>
      </c>
      <c r="BK94" s="4"/>
      <c r="BL94" s="4"/>
      <c r="BM94" s="4"/>
      <c r="BN94" s="4"/>
      <c r="BO94" s="4"/>
      <c r="BP94" s="4"/>
      <c r="BQ94" s="4"/>
      <c r="BR94" s="11"/>
    </row>
    <row r="95" spans="62:70" x14ac:dyDescent="0.3">
      <c r="BJ95" s="10" t="s">
        <v>15</v>
      </c>
      <c r="BK95" s="4">
        <v>18.940000000000001</v>
      </c>
      <c r="BL95" s="4">
        <v>4.8559999999999999</v>
      </c>
      <c r="BM95" s="4">
        <v>14.09</v>
      </c>
      <c r="BN95" s="4">
        <v>0.75790000000000002</v>
      </c>
      <c r="BO95" s="4">
        <v>7</v>
      </c>
      <c r="BP95" s="4">
        <v>7</v>
      </c>
      <c r="BQ95" s="4">
        <v>26.28</v>
      </c>
      <c r="BR95" s="11">
        <v>52</v>
      </c>
    </row>
    <row r="96" spans="62:70" x14ac:dyDescent="0.3">
      <c r="BJ96" s="10"/>
      <c r="BK96" s="4"/>
      <c r="BL96" s="4"/>
      <c r="BM96" s="4"/>
      <c r="BN96" s="4"/>
      <c r="BO96" s="4"/>
      <c r="BP96" s="4"/>
      <c r="BQ96" s="4"/>
      <c r="BR96" s="11"/>
    </row>
    <row r="97" spans="62:70" x14ac:dyDescent="0.3">
      <c r="BJ97" s="10" t="s">
        <v>76</v>
      </c>
      <c r="BK97" s="4"/>
      <c r="BL97" s="4"/>
      <c r="BM97" s="4"/>
      <c r="BN97" s="4"/>
      <c r="BO97" s="4"/>
      <c r="BP97" s="4"/>
      <c r="BQ97" s="4"/>
      <c r="BR97" s="11"/>
    </row>
    <row r="98" spans="62:70" x14ac:dyDescent="0.3">
      <c r="BJ98" s="10" t="s">
        <v>15</v>
      </c>
      <c r="BK98" s="4">
        <v>11.12</v>
      </c>
      <c r="BL98" s="4">
        <v>3.01</v>
      </c>
      <c r="BM98" s="4">
        <v>8.1140000000000008</v>
      </c>
      <c r="BN98" s="4">
        <v>0.66839999999999999</v>
      </c>
      <c r="BO98" s="4">
        <v>9</v>
      </c>
      <c r="BP98" s="4">
        <v>9</v>
      </c>
      <c r="BQ98" s="4">
        <v>17.170000000000002</v>
      </c>
      <c r="BR98" s="11">
        <v>52</v>
      </c>
    </row>
    <row r="99" spans="62:70" x14ac:dyDescent="0.3">
      <c r="BJ99" s="10"/>
      <c r="BK99" s="4"/>
      <c r="BL99" s="4"/>
      <c r="BM99" s="4"/>
      <c r="BN99" s="4"/>
      <c r="BO99" s="4"/>
      <c r="BP99" s="4"/>
      <c r="BQ99" s="4"/>
      <c r="BR99" s="11"/>
    </row>
    <row r="100" spans="62:70" x14ac:dyDescent="0.3">
      <c r="BJ100" s="10" t="s">
        <v>77</v>
      </c>
      <c r="BK100" s="4"/>
      <c r="BL100" s="4"/>
      <c r="BM100" s="4"/>
      <c r="BN100" s="4"/>
      <c r="BO100" s="4"/>
      <c r="BP100" s="4"/>
      <c r="BQ100" s="4"/>
      <c r="BR100" s="11"/>
    </row>
    <row r="101" spans="62:70" x14ac:dyDescent="0.3">
      <c r="BJ101" s="10" t="s">
        <v>15</v>
      </c>
      <c r="BK101" s="4">
        <v>10.59</v>
      </c>
      <c r="BL101" s="4">
        <v>2.9420000000000002</v>
      </c>
      <c r="BM101" s="4">
        <v>7.649</v>
      </c>
      <c r="BN101" s="4">
        <v>0.81869999999999998</v>
      </c>
      <c r="BO101" s="4">
        <v>6</v>
      </c>
      <c r="BP101" s="4">
        <v>6</v>
      </c>
      <c r="BQ101" s="4">
        <v>13.21</v>
      </c>
      <c r="BR101" s="11">
        <v>52</v>
      </c>
    </row>
    <row r="102" spans="62:70" x14ac:dyDescent="0.3">
      <c r="BJ102" s="10"/>
      <c r="BK102" s="4"/>
      <c r="BL102" s="4"/>
      <c r="BM102" s="4"/>
      <c r="BN102" s="4"/>
      <c r="BO102" s="4"/>
      <c r="BP102" s="4"/>
      <c r="BQ102" s="4"/>
      <c r="BR102" s="11"/>
    </row>
    <row r="103" spans="62:70" x14ac:dyDescent="0.3">
      <c r="BJ103" s="10" t="s">
        <v>0</v>
      </c>
      <c r="BK103" s="4"/>
      <c r="BL103" s="4"/>
      <c r="BM103" s="4"/>
      <c r="BN103" s="4"/>
      <c r="BO103" s="4"/>
      <c r="BP103" s="4"/>
      <c r="BQ103" s="4"/>
      <c r="BR103" s="11"/>
    </row>
    <row r="104" spans="62:70" x14ac:dyDescent="0.3">
      <c r="BJ104" s="10" t="s">
        <v>258</v>
      </c>
      <c r="BK104" s="4">
        <v>14.28</v>
      </c>
      <c r="BL104" s="4">
        <v>13.29</v>
      </c>
      <c r="BM104" s="4">
        <v>0.99680000000000002</v>
      </c>
      <c r="BN104" s="4">
        <v>0.61799999999999999</v>
      </c>
      <c r="BO104" s="4">
        <v>27</v>
      </c>
      <c r="BP104" s="4">
        <v>8</v>
      </c>
      <c r="BQ104" s="4">
        <v>2.2810000000000001</v>
      </c>
      <c r="BR104" s="11">
        <v>104</v>
      </c>
    </row>
    <row r="105" spans="62:70" x14ac:dyDescent="0.3">
      <c r="BJ105" s="10" t="s">
        <v>268</v>
      </c>
      <c r="BK105" s="4">
        <v>14.28</v>
      </c>
      <c r="BL105" s="4">
        <v>18.940000000000001</v>
      </c>
      <c r="BM105" s="4">
        <v>-4.6589999999999998</v>
      </c>
      <c r="BN105" s="4">
        <v>0.6512</v>
      </c>
      <c r="BO105" s="4">
        <v>27</v>
      </c>
      <c r="BP105" s="4">
        <v>7</v>
      </c>
      <c r="BQ105" s="4">
        <v>10.119999999999999</v>
      </c>
      <c r="BR105" s="11">
        <v>104</v>
      </c>
    </row>
    <row r="106" spans="62:70" x14ac:dyDescent="0.3">
      <c r="BJ106" s="10" t="s">
        <v>255</v>
      </c>
      <c r="BK106" s="4">
        <v>14.28</v>
      </c>
      <c r="BL106" s="4">
        <v>11.12</v>
      </c>
      <c r="BM106" s="4">
        <v>3.161</v>
      </c>
      <c r="BN106" s="4">
        <v>0.59089999999999998</v>
      </c>
      <c r="BO106" s="4">
        <v>27</v>
      </c>
      <c r="BP106" s="4">
        <v>9</v>
      </c>
      <c r="BQ106" s="4">
        <v>7.5640000000000001</v>
      </c>
      <c r="BR106" s="11">
        <v>104</v>
      </c>
    </row>
    <row r="107" spans="62:70" x14ac:dyDescent="0.3">
      <c r="BJ107" s="10" t="s">
        <v>256</v>
      </c>
      <c r="BK107" s="4">
        <v>14.28</v>
      </c>
      <c r="BL107" s="4">
        <v>10.59</v>
      </c>
      <c r="BM107" s="4">
        <v>3.6930000000000001</v>
      </c>
      <c r="BN107" s="4">
        <v>0.69289999999999996</v>
      </c>
      <c r="BO107" s="4">
        <v>27</v>
      </c>
      <c r="BP107" s="4">
        <v>6</v>
      </c>
      <c r="BQ107" s="4">
        <v>7.5380000000000003</v>
      </c>
      <c r="BR107" s="11">
        <v>104</v>
      </c>
    </row>
    <row r="108" spans="62:70" x14ac:dyDescent="0.3">
      <c r="BJ108" s="10" t="s">
        <v>269</v>
      </c>
      <c r="BK108" s="4">
        <v>13.29</v>
      </c>
      <c r="BL108" s="4">
        <v>18.940000000000001</v>
      </c>
      <c r="BM108" s="4">
        <v>-5.6559999999999997</v>
      </c>
      <c r="BN108" s="4">
        <v>0.79459999999999997</v>
      </c>
      <c r="BO108" s="4">
        <v>8</v>
      </c>
      <c r="BP108" s="4">
        <v>7</v>
      </c>
      <c r="BQ108" s="4">
        <v>10.07</v>
      </c>
      <c r="BR108" s="11">
        <v>104</v>
      </c>
    </row>
    <row r="109" spans="62:70" x14ac:dyDescent="0.3">
      <c r="BJ109" s="10" t="s">
        <v>260</v>
      </c>
      <c r="BK109" s="4">
        <v>13.29</v>
      </c>
      <c r="BL109" s="4">
        <v>11.12</v>
      </c>
      <c r="BM109" s="4">
        <v>2.1640000000000001</v>
      </c>
      <c r="BN109" s="4">
        <v>0.746</v>
      </c>
      <c r="BO109" s="4">
        <v>8</v>
      </c>
      <c r="BP109" s="4">
        <v>9</v>
      </c>
      <c r="BQ109" s="4">
        <v>4.1020000000000003</v>
      </c>
      <c r="BR109" s="11">
        <v>104</v>
      </c>
    </row>
    <row r="110" spans="62:70" x14ac:dyDescent="0.3">
      <c r="BJ110" s="10" t="s">
        <v>261</v>
      </c>
      <c r="BK110" s="4">
        <v>13.29</v>
      </c>
      <c r="BL110" s="4">
        <v>10.59</v>
      </c>
      <c r="BM110" s="4">
        <v>2.6970000000000001</v>
      </c>
      <c r="BN110" s="4">
        <v>0.82909999999999995</v>
      </c>
      <c r="BO110" s="4">
        <v>8</v>
      </c>
      <c r="BP110" s="4">
        <v>6</v>
      </c>
      <c r="BQ110" s="4">
        <v>4.5999999999999996</v>
      </c>
      <c r="BR110" s="11">
        <v>104</v>
      </c>
    </row>
    <row r="111" spans="62:70" x14ac:dyDescent="0.3">
      <c r="BJ111" s="10" t="s">
        <v>266</v>
      </c>
      <c r="BK111" s="4">
        <v>18.940000000000001</v>
      </c>
      <c r="BL111" s="4">
        <v>11.12</v>
      </c>
      <c r="BM111" s="4">
        <v>7.82</v>
      </c>
      <c r="BN111" s="4">
        <v>0.77370000000000005</v>
      </c>
      <c r="BO111" s="4">
        <v>7</v>
      </c>
      <c r="BP111" s="4">
        <v>9</v>
      </c>
      <c r="BQ111" s="4">
        <v>14.29</v>
      </c>
      <c r="BR111" s="11">
        <v>104</v>
      </c>
    </row>
    <row r="112" spans="62:70" x14ac:dyDescent="0.3">
      <c r="BJ112" s="10" t="s">
        <v>265</v>
      </c>
      <c r="BK112" s="4">
        <v>18.940000000000001</v>
      </c>
      <c r="BL112" s="4">
        <v>10.59</v>
      </c>
      <c r="BM112" s="4">
        <v>8.3529999999999998</v>
      </c>
      <c r="BN112" s="4">
        <v>0.85409999999999997</v>
      </c>
      <c r="BO112" s="4">
        <v>7</v>
      </c>
      <c r="BP112" s="4">
        <v>6</v>
      </c>
      <c r="BQ112" s="4">
        <v>13.83</v>
      </c>
      <c r="BR112" s="11">
        <v>104</v>
      </c>
    </row>
    <row r="113" spans="62:70" x14ac:dyDescent="0.3">
      <c r="BJ113" s="10" t="s">
        <v>126</v>
      </c>
      <c r="BK113" s="4">
        <v>11.12</v>
      </c>
      <c r="BL113" s="4">
        <v>10.59</v>
      </c>
      <c r="BM113" s="4">
        <v>0.53280000000000005</v>
      </c>
      <c r="BN113" s="4">
        <v>0.80920000000000003</v>
      </c>
      <c r="BO113" s="4">
        <v>9</v>
      </c>
      <c r="BP113" s="4">
        <v>6</v>
      </c>
      <c r="BQ113" s="4">
        <v>0.93120000000000003</v>
      </c>
      <c r="BR113" s="11">
        <v>104</v>
      </c>
    </row>
    <row r="114" spans="62:70" x14ac:dyDescent="0.3">
      <c r="BJ114" s="10"/>
      <c r="BK114" s="4"/>
      <c r="BL114" s="4"/>
      <c r="BM114" s="4"/>
      <c r="BN114" s="4"/>
      <c r="BO114" s="4"/>
      <c r="BP114" s="4"/>
      <c r="BQ114" s="4"/>
      <c r="BR114" s="11"/>
    </row>
    <row r="115" spans="62:70" x14ac:dyDescent="0.3">
      <c r="BJ115" s="10" t="s">
        <v>1</v>
      </c>
      <c r="BK115" s="4"/>
      <c r="BL115" s="4"/>
      <c r="BM115" s="4"/>
      <c r="BN115" s="4"/>
      <c r="BO115" s="4"/>
      <c r="BP115" s="4"/>
      <c r="BQ115" s="4"/>
      <c r="BR115" s="11"/>
    </row>
    <row r="116" spans="62:70" x14ac:dyDescent="0.3">
      <c r="BJ116" s="10" t="s">
        <v>258</v>
      </c>
      <c r="BK116" s="4">
        <v>3.72</v>
      </c>
      <c r="BL116" s="4">
        <v>4.1130000000000004</v>
      </c>
      <c r="BM116" s="4">
        <v>-0.39360000000000001</v>
      </c>
      <c r="BN116" s="4">
        <v>0.61799999999999999</v>
      </c>
      <c r="BO116" s="4">
        <v>27</v>
      </c>
      <c r="BP116" s="4">
        <v>8</v>
      </c>
      <c r="BQ116" s="4">
        <v>0.90080000000000005</v>
      </c>
      <c r="BR116" s="11">
        <v>104</v>
      </c>
    </row>
    <row r="117" spans="62:70" x14ac:dyDescent="0.3">
      <c r="BJ117" s="10" t="s">
        <v>268</v>
      </c>
      <c r="BK117" s="4">
        <v>3.72</v>
      </c>
      <c r="BL117" s="4">
        <v>4.8559999999999999</v>
      </c>
      <c r="BM117" s="4">
        <v>-1.137</v>
      </c>
      <c r="BN117" s="4">
        <v>0.6512</v>
      </c>
      <c r="BO117" s="4">
        <v>27</v>
      </c>
      <c r="BP117" s="4">
        <v>7</v>
      </c>
      <c r="BQ117" s="4">
        <v>2.4689999999999999</v>
      </c>
      <c r="BR117" s="11">
        <v>104</v>
      </c>
    </row>
    <row r="118" spans="62:70" x14ac:dyDescent="0.3">
      <c r="BJ118" s="10" t="s">
        <v>255</v>
      </c>
      <c r="BK118" s="4">
        <v>3.72</v>
      </c>
      <c r="BL118" s="4">
        <v>3.01</v>
      </c>
      <c r="BM118" s="4">
        <v>0.70960000000000001</v>
      </c>
      <c r="BN118" s="4">
        <v>0.59089999999999998</v>
      </c>
      <c r="BO118" s="4">
        <v>27</v>
      </c>
      <c r="BP118" s="4">
        <v>9</v>
      </c>
      <c r="BQ118" s="4">
        <v>1.698</v>
      </c>
      <c r="BR118" s="11">
        <v>104</v>
      </c>
    </row>
    <row r="119" spans="62:70" x14ac:dyDescent="0.3">
      <c r="BJ119" s="10" t="s">
        <v>256</v>
      </c>
      <c r="BK119" s="4">
        <v>3.72</v>
      </c>
      <c r="BL119" s="4">
        <v>2.9420000000000002</v>
      </c>
      <c r="BM119" s="4">
        <v>0.77729999999999999</v>
      </c>
      <c r="BN119" s="4">
        <v>0.69289999999999996</v>
      </c>
      <c r="BO119" s="4">
        <v>27</v>
      </c>
      <c r="BP119" s="4">
        <v>6</v>
      </c>
      <c r="BQ119" s="4">
        <v>1.5860000000000001</v>
      </c>
      <c r="BR119" s="11">
        <v>104</v>
      </c>
    </row>
    <row r="120" spans="62:70" x14ac:dyDescent="0.3">
      <c r="BJ120" s="10" t="s">
        <v>269</v>
      </c>
      <c r="BK120" s="4">
        <v>4.1130000000000004</v>
      </c>
      <c r="BL120" s="4">
        <v>4.8559999999999999</v>
      </c>
      <c r="BM120" s="4">
        <v>-0.74309999999999998</v>
      </c>
      <c r="BN120" s="4">
        <v>0.79459999999999997</v>
      </c>
      <c r="BO120" s="4">
        <v>8</v>
      </c>
      <c r="BP120" s="4">
        <v>7</v>
      </c>
      <c r="BQ120" s="4">
        <v>1.323</v>
      </c>
      <c r="BR120" s="11">
        <v>104</v>
      </c>
    </row>
    <row r="121" spans="62:70" x14ac:dyDescent="0.3">
      <c r="BJ121" s="10" t="s">
        <v>260</v>
      </c>
      <c r="BK121" s="4">
        <v>4.1130000000000004</v>
      </c>
      <c r="BL121" s="4">
        <v>3.01</v>
      </c>
      <c r="BM121" s="4">
        <v>1.103</v>
      </c>
      <c r="BN121" s="4">
        <v>0.746</v>
      </c>
      <c r="BO121" s="4">
        <v>8</v>
      </c>
      <c r="BP121" s="4">
        <v>9</v>
      </c>
      <c r="BQ121" s="4">
        <v>2.0910000000000002</v>
      </c>
      <c r="BR121" s="11">
        <v>104</v>
      </c>
    </row>
    <row r="122" spans="62:70" x14ac:dyDescent="0.3">
      <c r="BJ122" s="10" t="s">
        <v>261</v>
      </c>
      <c r="BK122" s="4">
        <v>4.1130000000000004</v>
      </c>
      <c r="BL122" s="4">
        <v>2.9420000000000002</v>
      </c>
      <c r="BM122" s="4">
        <v>1.171</v>
      </c>
      <c r="BN122" s="4">
        <v>0.82909999999999995</v>
      </c>
      <c r="BO122" s="4">
        <v>8</v>
      </c>
      <c r="BP122" s="4">
        <v>6</v>
      </c>
      <c r="BQ122" s="4">
        <v>1.9970000000000001</v>
      </c>
      <c r="BR122" s="11">
        <v>104</v>
      </c>
    </row>
    <row r="123" spans="62:70" x14ac:dyDescent="0.3">
      <c r="BJ123" s="10" t="s">
        <v>266</v>
      </c>
      <c r="BK123" s="4">
        <v>4.8559999999999999</v>
      </c>
      <c r="BL123" s="4">
        <v>3.01</v>
      </c>
      <c r="BM123" s="4">
        <v>1.8460000000000001</v>
      </c>
      <c r="BN123" s="4">
        <v>0.77370000000000005</v>
      </c>
      <c r="BO123" s="4">
        <v>7</v>
      </c>
      <c r="BP123" s="4">
        <v>9</v>
      </c>
      <c r="BQ123" s="4">
        <v>3.375</v>
      </c>
      <c r="BR123" s="11">
        <v>104</v>
      </c>
    </row>
    <row r="124" spans="62:70" x14ac:dyDescent="0.3">
      <c r="BJ124" s="10" t="s">
        <v>265</v>
      </c>
      <c r="BK124" s="4">
        <v>4.8559999999999999</v>
      </c>
      <c r="BL124" s="4">
        <v>2.9420000000000002</v>
      </c>
      <c r="BM124" s="4">
        <v>1.9139999999999999</v>
      </c>
      <c r="BN124" s="4">
        <v>0.85409999999999997</v>
      </c>
      <c r="BO124" s="4">
        <v>7</v>
      </c>
      <c r="BP124" s="4">
        <v>6</v>
      </c>
      <c r="BQ124" s="4">
        <v>3.169</v>
      </c>
      <c r="BR124" s="11">
        <v>104</v>
      </c>
    </row>
    <row r="125" spans="62:70" ht="15" thickBot="1" x14ac:dyDescent="0.35">
      <c r="BJ125" s="12" t="s">
        <v>126</v>
      </c>
      <c r="BK125" s="13">
        <v>3.01</v>
      </c>
      <c r="BL125" s="13">
        <v>2.9420000000000002</v>
      </c>
      <c r="BM125" s="13">
        <v>6.7710000000000006E-2</v>
      </c>
      <c r="BN125" s="13">
        <v>0.80920000000000003</v>
      </c>
      <c r="BO125" s="13">
        <v>9</v>
      </c>
      <c r="BP125" s="13">
        <v>6</v>
      </c>
      <c r="BQ125" s="13">
        <v>0.1183</v>
      </c>
      <c r="BR125" s="14">
        <v>104</v>
      </c>
    </row>
  </sheetData>
  <mergeCells count="2">
    <mergeCell ref="B2:BF2"/>
    <mergeCell ref="C15:J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7BA34-E9A8-4F30-B50E-058CF283C551}">
  <dimension ref="A1:CB91"/>
  <sheetViews>
    <sheetView zoomScale="25" zoomScaleNormal="25" workbookViewId="0">
      <selection activeCell="B42" sqref="B42"/>
    </sheetView>
  </sheetViews>
  <sheetFormatPr defaultRowHeight="14.4" x14ac:dyDescent="0.3"/>
  <cols>
    <col min="2" max="2" width="28.88671875" customWidth="1"/>
    <col min="5" max="5" width="20.6640625" customWidth="1"/>
    <col min="10" max="10" width="13.33203125" customWidth="1"/>
    <col min="12" max="12" width="11.109375" customWidth="1"/>
    <col min="20" max="20" width="11.44140625" customWidth="1"/>
    <col min="22" max="22" width="15.33203125" customWidth="1"/>
    <col min="26" max="26" width="14.5546875" customWidth="1"/>
    <col min="32" max="32" width="16.109375" customWidth="1"/>
    <col min="62" max="62" width="21.88671875" customWidth="1"/>
    <col min="63" max="63" width="16.5546875" customWidth="1"/>
    <col min="64" max="64" width="18" customWidth="1"/>
    <col min="65" max="65" width="16.44140625" customWidth="1"/>
    <col min="66" max="66" width="21" customWidth="1"/>
    <col min="69" max="69" width="14.88671875" customWidth="1"/>
    <col min="72" max="72" width="32.6640625" customWidth="1"/>
  </cols>
  <sheetData>
    <row r="1" spans="1:80" ht="15" thickBot="1" x14ac:dyDescent="0.35"/>
    <row r="2" spans="1:80" ht="24" thickBot="1" x14ac:dyDescent="0.5">
      <c r="B2" s="88" t="s">
        <v>247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04" t="s">
        <v>88</v>
      </c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6"/>
      <c r="BK2" s="35" t="s">
        <v>180</v>
      </c>
    </row>
    <row r="3" spans="1:80" ht="18" x14ac:dyDescent="0.35">
      <c r="B3" s="76" t="s">
        <v>78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90" t="s">
        <v>0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Z3" t="s">
        <v>78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 t="s">
        <v>1</v>
      </c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92"/>
      <c r="AW3" s="3"/>
      <c r="AX3" s="3"/>
      <c r="AY3" s="3"/>
      <c r="AZ3" s="3"/>
      <c r="BA3" s="3"/>
      <c r="BJ3" s="7" t="s">
        <v>58</v>
      </c>
      <c r="BK3" s="8" t="s">
        <v>179</v>
      </c>
      <c r="BL3" s="8"/>
      <c r="BM3" s="8"/>
      <c r="BN3" s="8"/>
      <c r="BO3" s="9"/>
      <c r="BT3" s="7" t="s">
        <v>107</v>
      </c>
      <c r="BU3" s="8"/>
      <c r="BV3" s="8"/>
      <c r="BW3" s="8"/>
      <c r="BX3" s="8"/>
      <c r="BY3" s="8"/>
      <c r="BZ3" s="8"/>
      <c r="CA3" s="8"/>
      <c r="CB3" s="9"/>
    </row>
    <row r="4" spans="1:80" x14ac:dyDescent="0.3">
      <c r="B4" s="93" t="s">
        <v>79</v>
      </c>
      <c r="C4" s="26">
        <v>1</v>
      </c>
      <c r="D4" s="26">
        <f>C4+1</f>
        <v>2</v>
      </c>
      <c r="E4" s="26">
        <f t="shared" ref="E4:X4" si="0">D4+1</f>
        <v>3</v>
      </c>
      <c r="F4" s="26">
        <f t="shared" si="0"/>
        <v>4</v>
      </c>
      <c r="G4" s="26">
        <f t="shared" si="0"/>
        <v>5</v>
      </c>
      <c r="H4" s="26">
        <f t="shared" si="0"/>
        <v>6</v>
      </c>
      <c r="I4" s="26">
        <f t="shared" si="0"/>
        <v>7</v>
      </c>
      <c r="J4" s="26">
        <f t="shared" si="0"/>
        <v>8</v>
      </c>
      <c r="K4" s="26">
        <f t="shared" si="0"/>
        <v>9</v>
      </c>
      <c r="L4" s="26">
        <f t="shared" si="0"/>
        <v>10</v>
      </c>
      <c r="M4" s="26">
        <f t="shared" si="0"/>
        <v>11</v>
      </c>
      <c r="N4" s="26">
        <f t="shared" si="0"/>
        <v>12</v>
      </c>
      <c r="O4" s="26">
        <f t="shared" si="0"/>
        <v>13</v>
      </c>
      <c r="P4" s="26">
        <f t="shared" si="0"/>
        <v>14</v>
      </c>
      <c r="Q4" s="26">
        <f t="shared" si="0"/>
        <v>15</v>
      </c>
      <c r="R4" s="26">
        <f t="shared" si="0"/>
        <v>16</v>
      </c>
      <c r="S4" s="26">
        <f t="shared" si="0"/>
        <v>17</v>
      </c>
      <c r="T4" s="26">
        <f t="shared" si="0"/>
        <v>18</v>
      </c>
      <c r="U4" s="26">
        <f t="shared" si="0"/>
        <v>19</v>
      </c>
      <c r="V4" s="26">
        <f t="shared" si="0"/>
        <v>20</v>
      </c>
      <c r="W4" s="26">
        <f t="shared" si="0"/>
        <v>21</v>
      </c>
      <c r="X4" s="26">
        <f t="shared" si="0"/>
        <v>22</v>
      </c>
      <c r="Y4" s="23"/>
      <c r="Z4" s="23" t="s">
        <v>79</v>
      </c>
      <c r="AA4" s="29">
        <v>1</v>
      </c>
      <c r="AB4" s="29">
        <f>AA4+1</f>
        <v>2</v>
      </c>
      <c r="AC4" s="29">
        <f t="shared" ref="AC4:AV4" si="1">AB4+1</f>
        <v>3</v>
      </c>
      <c r="AD4" s="29">
        <f t="shared" si="1"/>
        <v>4</v>
      </c>
      <c r="AE4" s="29">
        <f t="shared" si="1"/>
        <v>5</v>
      </c>
      <c r="AF4" s="29">
        <f t="shared" si="1"/>
        <v>6</v>
      </c>
      <c r="AG4" s="29">
        <f t="shared" si="1"/>
        <v>7</v>
      </c>
      <c r="AH4" s="29">
        <f t="shared" si="1"/>
        <v>8</v>
      </c>
      <c r="AI4" s="29">
        <f t="shared" si="1"/>
        <v>9</v>
      </c>
      <c r="AJ4" s="29">
        <f t="shared" si="1"/>
        <v>10</v>
      </c>
      <c r="AK4" s="29">
        <f t="shared" si="1"/>
        <v>11</v>
      </c>
      <c r="AL4" s="29">
        <f t="shared" si="1"/>
        <v>12</v>
      </c>
      <c r="AM4" s="29">
        <f t="shared" si="1"/>
        <v>13</v>
      </c>
      <c r="AN4" s="29">
        <f t="shared" si="1"/>
        <v>14</v>
      </c>
      <c r="AO4" s="29">
        <f t="shared" si="1"/>
        <v>15</v>
      </c>
      <c r="AP4" s="29">
        <f t="shared" si="1"/>
        <v>16</v>
      </c>
      <c r="AQ4" s="29">
        <f t="shared" si="1"/>
        <v>17</v>
      </c>
      <c r="AR4" s="29">
        <f t="shared" si="1"/>
        <v>18</v>
      </c>
      <c r="AS4" s="29">
        <f t="shared" si="1"/>
        <v>19</v>
      </c>
      <c r="AT4" s="29">
        <f t="shared" si="1"/>
        <v>20</v>
      </c>
      <c r="AU4" s="29">
        <f t="shared" si="1"/>
        <v>21</v>
      </c>
      <c r="AV4" s="94">
        <f t="shared" si="1"/>
        <v>22</v>
      </c>
      <c r="AW4" s="38"/>
      <c r="AX4" s="38"/>
      <c r="AY4" s="38"/>
      <c r="AZ4" s="38"/>
      <c r="BA4" s="38"/>
      <c r="BJ4" s="10"/>
      <c r="BK4" s="4"/>
      <c r="BL4" s="4"/>
      <c r="BM4" s="4"/>
      <c r="BN4" s="4"/>
      <c r="BO4" s="11"/>
      <c r="BT4" s="10"/>
      <c r="BU4" s="4"/>
      <c r="BV4" s="4"/>
      <c r="BW4" s="4"/>
      <c r="BX4" s="4"/>
      <c r="BY4" s="4"/>
      <c r="BZ4" s="4"/>
      <c r="CA4" s="4"/>
      <c r="CB4" s="11"/>
    </row>
    <row r="5" spans="1:80" ht="18" x14ac:dyDescent="0.35">
      <c r="B5" s="95" t="s">
        <v>183</v>
      </c>
      <c r="C5" s="21">
        <v>13.06</v>
      </c>
      <c r="D5" s="21">
        <v>15.05</v>
      </c>
      <c r="E5" s="21">
        <v>16.399999999999999</v>
      </c>
      <c r="F5" s="21">
        <v>17.07</v>
      </c>
      <c r="G5" s="21">
        <v>19.809999999999999</v>
      </c>
      <c r="H5" s="21">
        <v>14.06</v>
      </c>
      <c r="I5" s="21">
        <v>24</v>
      </c>
      <c r="J5" s="21">
        <v>11.1</v>
      </c>
      <c r="K5" s="21">
        <v>13.62</v>
      </c>
      <c r="L5" s="21">
        <v>13.18</v>
      </c>
      <c r="M5" s="21">
        <v>15.29</v>
      </c>
      <c r="N5" s="21">
        <v>18.940000000000001</v>
      </c>
      <c r="O5" s="21">
        <v>18.91</v>
      </c>
      <c r="P5" s="21">
        <v>15.38</v>
      </c>
      <c r="Q5" s="21">
        <v>14.44</v>
      </c>
      <c r="R5" s="21">
        <v>17.600000000000001</v>
      </c>
      <c r="S5" s="21">
        <v>12.73</v>
      </c>
      <c r="T5" s="21">
        <v>14.96</v>
      </c>
      <c r="U5" s="21">
        <v>12.37</v>
      </c>
      <c r="V5" s="21">
        <v>14.1</v>
      </c>
      <c r="W5" s="21">
        <v>16.73</v>
      </c>
      <c r="X5" s="21">
        <v>15.14</v>
      </c>
      <c r="Y5" s="105"/>
      <c r="Z5" s="24" t="s">
        <v>183</v>
      </c>
      <c r="AA5" s="112">
        <v>26.96</v>
      </c>
      <c r="AB5" s="112">
        <v>29.63</v>
      </c>
      <c r="AC5" s="112">
        <v>23.14</v>
      </c>
      <c r="AD5" s="112">
        <v>23.58</v>
      </c>
      <c r="AE5" s="112">
        <v>27.33</v>
      </c>
      <c r="AF5" s="112">
        <v>26.82</v>
      </c>
      <c r="AG5" s="112">
        <v>34.549999999999997</v>
      </c>
      <c r="AH5" s="112">
        <v>27.55</v>
      </c>
      <c r="AI5" s="112">
        <v>28.06</v>
      </c>
      <c r="AJ5" s="112">
        <v>30.74</v>
      </c>
      <c r="AK5" s="112">
        <v>33.950000000000003</v>
      </c>
      <c r="AL5" s="112">
        <v>32.92</v>
      </c>
      <c r="AM5" s="112">
        <v>30.25</v>
      </c>
      <c r="AN5" s="112">
        <v>31.78</v>
      </c>
      <c r="AO5" s="112">
        <v>35.6</v>
      </c>
      <c r="AP5" s="112">
        <v>30.92</v>
      </c>
      <c r="AQ5" s="112">
        <v>26.11</v>
      </c>
      <c r="AR5" s="112">
        <v>27.78</v>
      </c>
      <c r="AS5" s="112">
        <v>24.29</v>
      </c>
      <c r="AT5" s="112">
        <v>24.48</v>
      </c>
      <c r="AU5" s="112">
        <v>26.29</v>
      </c>
      <c r="AV5" s="113">
        <v>30.18</v>
      </c>
      <c r="AW5" s="39"/>
      <c r="AX5" s="39"/>
      <c r="AY5" s="39"/>
      <c r="AZ5" s="39"/>
      <c r="BA5" s="39"/>
      <c r="BJ5" s="36" t="s">
        <v>81</v>
      </c>
      <c r="BK5" s="37" t="s">
        <v>82</v>
      </c>
      <c r="BL5" s="4"/>
      <c r="BM5" s="4"/>
      <c r="BN5" s="4"/>
      <c r="BO5" s="11"/>
      <c r="BQ5" s="34" t="s">
        <v>181</v>
      </c>
      <c r="BT5" s="10" t="s">
        <v>4</v>
      </c>
      <c r="BU5" s="4">
        <v>7</v>
      </c>
      <c r="BV5" s="4"/>
      <c r="BW5" s="4"/>
      <c r="BX5" s="4"/>
      <c r="BY5" s="4"/>
      <c r="BZ5" s="4"/>
      <c r="CA5" s="4"/>
      <c r="CB5" s="11"/>
    </row>
    <row r="6" spans="1:80" ht="15.6" x14ac:dyDescent="0.3">
      <c r="B6" s="95" t="s">
        <v>262</v>
      </c>
      <c r="C6" s="21">
        <v>26.32</v>
      </c>
      <c r="D6" s="21">
        <v>25</v>
      </c>
      <c r="E6" s="21">
        <v>27.9</v>
      </c>
      <c r="F6" s="21">
        <v>29.19</v>
      </c>
      <c r="G6" s="21">
        <v>24.88</v>
      </c>
      <c r="H6" s="21">
        <v>23.88</v>
      </c>
      <c r="I6" s="21">
        <v>31.19</v>
      </c>
      <c r="J6" s="21">
        <v>27.9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105"/>
      <c r="Z6" s="24" t="s">
        <v>262</v>
      </c>
      <c r="AA6" s="112">
        <v>32.71</v>
      </c>
      <c r="AB6" s="112">
        <v>31.22</v>
      </c>
      <c r="AC6" s="112">
        <v>34.67</v>
      </c>
      <c r="AD6" s="112">
        <v>33.880000000000003</v>
      </c>
      <c r="AE6" s="112">
        <v>29.13</v>
      </c>
      <c r="AF6" s="112">
        <v>36.770000000000003</v>
      </c>
      <c r="AG6" s="112">
        <v>39.979999999999997</v>
      </c>
      <c r="AH6" s="112">
        <v>32.950000000000003</v>
      </c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106"/>
      <c r="AW6" s="39"/>
      <c r="AX6" s="39"/>
      <c r="AY6" s="39"/>
      <c r="AZ6" s="39"/>
      <c r="BA6" s="39"/>
      <c r="BI6" s="4"/>
      <c r="BJ6" s="10" t="s">
        <v>26</v>
      </c>
      <c r="BK6" s="4" t="s">
        <v>13</v>
      </c>
      <c r="BL6" s="4"/>
      <c r="BM6" s="4"/>
      <c r="BN6" s="4"/>
      <c r="BO6" s="11"/>
      <c r="BT6" s="10" t="s">
        <v>108</v>
      </c>
      <c r="BU6" s="4">
        <v>1</v>
      </c>
      <c r="BV6" s="4"/>
      <c r="BW6" s="4"/>
      <c r="BX6" s="4"/>
      <c r="BY6" s="4"/>
      <c r="BZ6" s="4"/>
      <c r="CA6" s="4"/>
      <c r="CB6" s="11"/>
    </row>
    <row r="7" spans="1:80" ht="15.6" x14ac:dyDescent="0.3">
      <c r="B7" s="95" t="s">
        <v>75</v>
      </c>
      <c r="C7" s="21">
        <v>19.329999999999998</v>
      </c>
      <c r="D7" s="21">
        <v>21.79</v>
      </c>
      <c r="E7" s="21">
        <v>17.45</v>
      </c>
      <c r="F7" s="21">
        <v>15.05</v>
      </c>
      <c r="G7" s="21">
        <v>16.78</v>
      </c>
      <c r="H7" s="21">
        <v>16.91</v>
      </c>
      <c r="I7" s="21">
        <v>16.48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105"/>
      <c r="Z7" s="24" t="s">
        <v>75</v>
      </c>
      <c r="AA7" s="112">
        <v>23.66</v>
      </c>
      <c r="AB7" s="112">
        <v>21.91</v>
      </c>
      <c r="AC7" s="112">
        <v>22.24</v>
      </c>
      <c r="AD7" s="112">
        <v>19.89</v>
      </c>
      <c r="AE7" s="112">
        <v>19.18</v>
      </c>
      <c r="AF7" s="112">
        <v>21.34</v>
      </c>
      <c r="AG7" s="112">
        <v>21.05</v>
      </c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106"/>
      <c r="AW7" s="39"/>
      <c r="AX7" s="39"/>
      <c r="AY7" s="39"/>
      <c r="AZ7" s="39"/>
      <c r="BA7" s="39"/>
      <c r="BI7" s="4"/>
      <c r="BJ7" s="10" t="s">
        <v>6</v>
      </c>
      <c r="BK7" s="4">
        <v>0.05</v>
      </c>
      <c r="BL7" s="4"/>
      <c r="BM7" s="4"/>
      <c r="BN7" s="4"/>
      <c r="BO7" s="11"/>
      <c r="BT7" s="10" t="s">
        <v>109</v>
      </c>
      <c r="BU7" s="4">
        <v>10</v>
      </c>
      <c r="BV7" s="4"/>
      <c r="BW7" s="4"/>
      <c r="BX7" s="4"/>
      <c r="BY7" s="4"/>
      <c r="BZ7" s="4"/>
      <c r="CA7" s="4"/>
      <c r="CB7" s="11"/>
    </row>
    <row r="8" spans="1:80" ht="15.6" x14ac:dyDescent="0.3">
      <c r="B8" s="95" t="s">
        <v>76</v>
      </c>
      <c r="C8" s="21">
        <v>27.16</v>
      </c>
      <c r="D8" s="21">
        <v>29.16</v>
      </c>
      <c r="E8" s="21">
        <v>26.22</v>
      </c>
      <c r="F8" s="21">
        <v>24.3</v>
      </c>
      <c r="G8" s="21">
        <v>29.74</v>
      </c>
      <c r="H8" s="21">
        <v>29.68</v>
      </c>
      <c r="I8" s="21">
        <v>28.09</v>
      </c>
      <c r="J8" s="21">
        <v>29.07</v>
      </c>
      <c r="K8" s="21">
        <v>21.29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105"/>
      <c r="Z8" s="24" t="s">
        <v>76</v>
      </c>
      <c r="AA8" s="112">
        <v>40.520000000000003</v>
      </c>
      <c r="AB8" s="112">
        <v>41.31</v>
      </c>
      <c r="AC8" s="112">
        <v>38.32</v>
      </c>
      <c r="AD8" s="112">
        <v>31.87</v>
      </c>
      <c r="AE8" s="112">
        <v>38.130000000000003</v>
      </c>
      <c r="AF8" s="112">
        <v>38.94</v>
      </c>
      <c r="AG8" s="112">
        <v>37.25</v>
      </c>
      <c r="AH8" s="112">
        <v>33.299999999999997</v>
      </c>
      <c r="AI8" s="112">
        <v>27.29</v>
      </c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106"/>
      <c r="AW8" s="39"/>
      <c r="AX8" s="39"/>
      <c r="AY8" s="39"/>
      <c r="AZ8" s="39"/>
      <c r="BA8" s="39"/>
      <c r="BI8" s="4"/>
      <c r="BJ8" s="10"/>
      <c r="BK8" s="4"/>
      <c r="BL8" s="4"/>
      <c r="BM8" s="4"/>
      <c r="BN8" s="4"/>
      <c r="BO8" s="11"/>
      <c r="BT8" s="10" t="s">
        <v>6</v>
      </c>
      <c r="BU8" s="4">
        <v>0.05</v>
      </c>
      <c r="BV8" s="4"/>
      <c r="BW8" s="4"/>
      <c r="BX8" s="4"/>
      <c r="BY8" s="4"/>
      <c r="BZ8" s="4"/>
      <c r="CA8" s="4"/>
      <c r="CB8" s="11"/>
    </row>
    <row r="9" spans="1:80" ht="16.2" thickBot="1" x14ac:dyDescent="0.35">
      <c r="B9" s="99" t="s">
        <v>77</v>
      </c>
      <c r="C9" s="107">
        <v>25.71</v>
      </c>
      <c r="D9" s="107">
        <v>28.33</v>
      </c>
      <c r="E9" s="107">
        <v>31.2</v>
      </c>
      <c r="F9" s="107">
        <v>29.1</v>
      </c>
      <c r="G9" s="107">
        <v>29.98</v>
      </c>
      <c r="H9" s="107">
        <v>30.01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8"/>
      <c r="Z9" s="109" t="s">
        <v>77</v>
      </c>
      <c r="AA9" s="114">
        <v>33.869999999999997</v>
      </c>
      <c r="AB9" s="114">
        <v>33.9</v>
      </c>
      <c r="AC9" s="114">
        <v>35.979999999999997</v>
      </c>
      <c r="AD9" s="114">
        <v>36.86</v>
      </c>
      <c r="AE9" s="114">
        <v>40.78</v>
      </c>
      <c r="AF9" s="114">
        <v>40.83</v>
      </c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1"/>
      <c r="AW9" s="39"/>
      <c r="AX9" s="39"/>
      <c r="AY9" s="39"/>
      <c r="AZ9" s="39"/>
      <c r="BA9" s="39"/>
      <c r="BI9" s="4"/>
      <c r="BJ9" s="10" t="s">
        <v>83</v>
      </c>
      <c r="BK9" s="4" t="s">
        <v>84</v>
      </c>
      <c r="BL9" s="4" t="s">
        <v>29</v>
      </c>
      <c r="BM9" s="4" t="s">
        <v>30</v>
      </c>
      <c r="BN9" s="4" t="s">
        <v>85</v>
      </c>
      <c r="BO9" s="11"/>
      <c r="BT9" s="10"/>
      <c r="BU9" s="4"/>
      <c r="BV9" s="4"/>
      <c r="BW9" s="4"/>
      <c r="BX9" s="4"/>
      <c r="BY9" s="4"/>
      <c r="BZ9" s="4"/>
      <c r="CA9" s="4"/>
      <c r="CB9" s="11"/>
    </row>
    <row r="10" spans="1:80" x14ac:dyDescent="0.3">
      <c r="BJ10" s="10" t="s">
        <v>143</v>
      </c>
      <c r="BK10" s="4">
        <v>4.7249999999999996</v>
      </c>
      <c r="BL10" s="4" t="s">
        <v>33</v>
      </c>
      <c r="BM10" s="4" t="s">
        <v>34</v>
      </c>
      <c r="BN10" s="4" t="s">
        <v>13</v>
      </c>
      <c r="BO10" s="11"/>
      <c r="BT10" s="20" t="s">
        <v>7</v>
      </c>
      <c r="BU10" s="18" t="s">
        <v>110</v>
      </c>
      <c r="BV10" s="18" t="s">
        <v>9</v>
      </c>
      <c r="BW10" s="18" t="s">
        <v>10</v>
      </c>
      <c r="BX10" s="18" t="s">
        <v>11</v>
      </c>
      <c r="BY10" s="18" t="s">
        <v>12</v>
      </c>
      <c r="BZ10" s="4"/>
      <c r="CA10" s="4"/>
      <c r="CB10" s="11"/>
    </row>
    <row r="11" spans="1:80" x14ac:dyDescent="0.3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J11" s="10" t="s">
        <v>144</v>
      </c>
      <c r="BK11" s="4">
        <v>43.11</v>
      </c>
      <c r="BL11" s="4" t="s">
        <v>33</v>
      </c>
      <c r="BM11" s="4" t="s">
        <v>34</v>
      </c>
      <c r="BN11" s="4" t="s">
        <v>13</v>
      </c>
      <c r="BO11" s="11"/>
      <c r="BT11" s="20"/>
      <c r="BU11" s="18"/>
      <c r="BV11" s="18"/>
      <c r="BW11" s="18"/>
      <c r="BX11" s="18"/>
      <c r="BY11" s="18"/>
      <c r="BZ11" s="4"/>
      <c r="CA11" s="4"/>
      <c r="CB11" s="11"/>
    </row>
    <row r="12" spans="1:80" x14ac:dyDescent="0.3">
      <c r="BJ12" s="10" t="s">
        <v>145</v>
      </c>
      <c r="BK12" s="4">
        <v>22.14</v>
      </c>
      <c r="BL12" s="4" t="s">
        <v>33</v>
      </c>
      <c r="BM12" s="4" t="s">
        <v>34</v>
      </c>
      <c r="BN12" s="4" t="s">
        <v>13</v>
      </c>
      <c r="BO12" s="11"/>
      <c r="BT12" s="20" t="s">
        <v>183</v>
      </c>
      <c r="BU12" s="18"/>
      <c r="BV12" s="18"/>
      <c r="BW12" s="18"/>
      <c r="BX12" s="18"/>
      <c r="BY12" s="18"/>
      <c r="BZ12" s="4"/>
      <c r="CA12" s="4"/>
      <c r="CB12" s="11"/>
    </row>
    <row r="13" spans="1:80" x14ac:dyDescent="0.3">
      <c r="BJ13" s="10" t="s">
        <v>89</v>
      </c>
      <c r="BK13" s="4">
        <v>10.67</v>
      </c>
      <c r="BL13" s="4">
        <v>2.0000000000000001E-4</v>
      </c>
      <c r="BM13" s="4" t="s">
        <v>31</v>
      </c>
      <c r="BN13" s="4" t="s">
        <v>13</v>
      </c>
      <c r="BO13" s="11"/>
      <c r="BT13" s="20" t="s">
        <v>15</v>
      </c>
      <c r="BU13" s="18">
        <v>-13.14</v>
      </c>
      <c r="BV13" s="18" t="s">
        <v>154</v>
      </c>
      <c r="BW13" s="18" t="s">
        <v>13</v>
      </c>
      <c r="BX13" s="18" t="s">
        <v>34</v>
      </c>
      <c r="BY13" s="18" t="s">
        <v>33</v>
      </c>
      <c r="BZ13" s="4"/>
      <c r="CA13" s="4"/>
      <c r="CB13" s="11"/>
    </row>
    <row r="14" spans="1:80" ht="15" thickBot="1" x14ac:dyDescent="0.35">
      <c r="BJ14" s="10"/>
      <c r="BK14" s="4"/>
      <c r="BL14" s="4"/>
      <c r="BM14" s="4"/>
      <c r="BN14" s="4"/>
      <c r="BO14" s="11"/>
      <c r="BT14" s="20"/>
      <c r="BU14" s="18"/>
      <c r="BV14" s="18"/>
      <c r="BW14" s="18"/>
      <c r="BX14" s="18"/>
      <c r="BY14" s="18"/>
      <c r="BZ14" s="4"/>
      <c r="CA14" s="4"/>
      <c r="CB14" s="11"/>
    </row>
    <row r="15" spans="1:80" ht="21" x14ac:dyDescent="0.4">
      <c r="B15" s="88" t="s">
        <v>182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  <c r="BJ15" s="20" t="s">
        <v>35</v>
      </c>
      <c r="BK15" s="18" t="s">
        <v>36</v>
      </c>
      <c r="BL15" s="18" t="s">
        <v>23</v>
      </c>
      <c r="BM15" s="18" t="s">
        <v>37</v>
      </c>
      <c r="BN15" s="18" t="s">
        <v>38</v>
      </c>
      <c r="BO15" s="19" t="s">
        <v>29</v>
      </c>
      <c r="BT15" s="117" t="s">
        <v>251</v>
      </c>
      <c r="BU15" s="18"/>
      <c r="BV15" s="18"/>
      <c r="BW15" s="18"/>
      <c r="BX15" s="18"/>
      <c r="BY15" s="18"/>
      <c r="BZ15" s="4"/>
      <c r="CA15" s="4"/>
      <c r="CB15" s="11"/>
    </row>
    <row r="16" spans="1:80" ht="21" x14ac:dyDescent="0.4">
      <c r="B16" s="76"/>
      <c r="J16" s="89" t="s">
        <v>88</v>
      </c>
      <c r="S16" s="31"/>
      <c r="BJ16" s="20" t="s">
        <v>143</v>
      </c>
      <c r="BK16" s="18">
        <v>300.2</v>
      </c>
      <c r="BL16" s="18">
        <v>4</v>
      </c>
      <c r="BM16" s="18">
        <v>75.040000000000006</v>
      </c>
      <c r="BN16" s="18" t="s">
        <v>146</v>
      </c>
      <c r="BO16" s="19" t="s">
        <v>40</v>
      </c>
      <c r="BT16" s="20" t="s">
        <v>15</v>
      </c>
      <c r="BU16" s="18">
        <v>-6.8810000000000002</v>
      </c>
      <c r="BV16" s="18" t="s">
        <v>155</v>
      </c>
      <c r="BW16" s="18" t="s">
        <v>13</v>
      </c>
      <c r="BX16" s="18" t="s">
        <v>34</v>
      </c>
      <c r="BY16" s="18" t="s">
        <v>33</v>
      </c>
      <c r="BZ16" s="4"/>
      <c r="CA16" s="4"/>
      <c r="CB16" s="11"/>
    </row>
    <row r="17" spans="2:80" ht="18.600000000000001" thickBot="1" x14ac:dyDescent="0.4">
      <c r="B17" s="76" t="s">
        <v>186</v>
      </c>
      <c r="C17" s="25"/>
      <c r="D17" s="25"/>
      <c r="E17" s="25"/>
      <c r="F17" s="90" t="s">
        <v>0</v>
      </c>
      <c r="G17" s="25"/>
      <c r="H17" s="25"/>
      <c r="I17" s="25"/>
      <c r="L17" t="s">
        <v>186</v>
      </c>
      <c r="M17" s="28"/>
      <c r="N17" s="28"/>
      <c r="O17" s="28"/>
      <c r="P17" s="91" t="s">
        <v>1</v>
      </c>
      <c r="Q17" s="28"/>
      <c r="R17" s="28"/>
      <c r="S17" s="92"/>
      <c r="T17" s="3"/>
      <c r="U17" s="3"/>
      <c r="AP17" s="34" t="s">
        <v>200</v>
      </c>
      <c r="BJ17" s="20" t="s">
        <v>144</v>
      </c>
      <c r="BK17" s="18">
        <v>2738</v>
      </c>
      <c r="BL17" s="18">
        <v>4</v>
      </c>
      <c r="BM17" s="18">
        <v>684.6</v>
      </c>
      <c r="BN17" s="18" t="s">
        <v>147</v>
      </c>
      <c r="BO17" s="19" t="s">
        <v>40</v>
      </c>
      <c r="BT17" s="20"/>
      <c r="BU17" s="18"/>
      <c r="BV17" s="18"/>
      <c r="BW17" s="18"/>
      <c r="BX17" s="18"/>
      <c r="BY17" s="18"/>
      <c r="BZ17" s="4"/>
      <c r="CA17" s="4"/>
      <c r="CB17" s="11"/>
    </row>
    <row r="18" spans="2:80" x14ac:dyDescent="0.3">
      <c r="B18" s="93" t="s">
        <v>79</v>
      </c>
      <c r="C18" s="26">
        <v>1</v>
      </c>
      <c r="D18" s="26">
        <f>C18+1</f>
        <v>2</v>
      </c>
      <c r="E18" s="26">
        <f t="shared" ref="E18:I18" si="2">D18+1</f>
        <v>3</v>
      </c>
      <c r="F18" s="26">
        <f t="shared" si="2"/>
        <v>4</v>
      </c>
      <c r="G18" s="26">
        <f t="shared" si="2"/>
        <v>5</v>
      </c>
      <c r="H18" s="26">
        <f t="shared" si="2"/>
        <v>6</v>
      </c>
      <c r="I18" s="26">
        <f t="shared" si="2"/>
        <v>7</v>
      </c>
      <c r="J18" s="23"/>
      <c r="K18" s="23"/>
      <c r="L18" s="23" t="s">
        <v>79</v>
      </c>
      <c r="M18" s="29">
        <v>1</v>
      </c>
      <c r="N18" s="29">
        <f>M18+1</f>
        <v>2</v>
      </c>
      <c r="O18" s="29">
        <f t="shared" ref="O18:S18" si="3">N18+1</f>
        <v>3</v>
      </c>
      <c r="P18" s="29">
        <f t="shared" si="3"/>
        <v>4</v>
      </c>
      <c r="Q18" s="29">
        <f t="shared" si="3"/>
        <v>5</v>
      </c>
      <c r="R18" s="29">
        <f t="shared" si="3"/>
        <v>6</v>
      </c>
      <c r="S18" s="94">
        <f t="shared" si="3"/>
        <v>7</v>
      </c>
      <c r="T18" s="38"/>
      <c r="U18" s="38"/>
      <c r="AO18" s="41" t="s">
        <v>58</v>
      </c>
      <c r="AP18" s="42" t="s">
        <v>195</v>
      </c>
      <c r="AQ18" s="43"/>
      <c r="AR18" s="43"/>
      <c r="AS18" s="44"/>
      <c r="AT18" s="45"/>
      <c r="BJ18" s="20" t="s">
        <v>145</v>
      </c>
      <c r="BK18" s="18">
        <v>1406</v>
      </c>
      <c r="BL18" s="18">
        <v>1</v>
      </c>
      <c r="BM18" s="18">
        <v>1406</v>
      </c>
      <c r="BN18" s="18" t="s">
        <v>148</v>
      </c>
      <c r="BO18" s="19" t="s">
        <v>40</v>
      </c>
      <c r="BT18" s="117" t="s">
        <v>252</v>
      </c>
      <c r="BU18" s="18"/>
      <c r="BV18" s="18"/>
      <c r="BW18" s="18"/>
      <c r="BX18" s="18"/>
      <c r="BY18" s="18"/>
      <c r="BZ18" s="4"/>
      <c r="CA18" s="4"/>
      <c r="CB18" s="11"/>
    </row>
    <row r="19" spans="2:80" ht="15.6" x14ac:dyDescent="0.3">
      <c r="B19" s="95" t="s">
        <v>184</v>
      </c>
      <c r="C19" s="96">
        <v>165.3</v>
      </c>
      <c r="D19" s="96">
        <v>141.1</v>
      </c>
      <c r="E19" s="96">
        <v>136.4</v>
      </c>
      <c r="F19" s="96">
        <v>129.19999999999999</v>
      </c>
      <c r="G19" s="96">
        <v>138.1</v>
      </c>
      <c r="H19" s="96">
        <v>117.9</v>
      </c>
      <c r="I19" s="96">
        <v>137.19999999999999</v>
      </c>
      <c r="J19" s="4"/>
      <c r="K19" s="4"/>
      <c r="L19" s="55" t="s">
        <v>184</v>
      </c>
      <c r="M19" s="97">
        <v>260.10000000000002</v>
      </c>
      <c r="N19" s="97">
        <v>193.1</v>
      </c>
      <c r="O19" s="97">
        <v>183.8</v>
      </c>
      <c r="P19" s="97">
        <v>159.69999999999999</v>
      </c>
      <c r="Q19" s="97">
        <v>183.9</v>
      </c>
      <c r="R19" s="97">
        <v>187.5</v>
      </c>
      <c r="S19" s="98">
        <v>243.9</v>
      </c>
      <c r="T19" s="39"/>
      <c r="U19" s="39"/>
      <c r="AO19" s="46"/>
      <c r="AP19" s="4"/>
      <c r="AQ19" s="4"/>
      <c r="AR19" s="4"/>
      <c r="AS19" s="4"/>
      <c r="AT19" s="47"/>
      <c r="BJ19" s="10" t="s">
        <v>89</v>
      </c>
      <c r="BK19" s="4">
        <v>677.6</v>
      </c>
      <c r="BL19" s="4">
        <v>47</v>
      </c>
      <c r="BM19" s="4">
        <v>14.42</v>
      </c>
      <c r="BN19" s="4" t="s">
        <v>149</v>
      </c>
      <c r="BO19" s="11" t="s">
        <v>150</v>
      </c>
      <c r="BT19" s="20" t="s">
        <v>15</v>
      </c>
      <c r="BU19" s="18">
        <v>-3.64</v>
      </c>
      <c r="BV19" s="18" t="s">
        <v>156</v>
      </c>
      <c r="BW19" s="18" t="s">
        <v>13</v>
      </c>
      <c r="BX19" s="18" t="s">
        <v>14</v>
      </c>
      <c r="BY19" s="18">
        <v>3.8999999999999998E-3</v>
      </c>
      <c r="BZ19" s="4"/>
      <c r="CA19" s="4"/>
      <c r="CB19" s="11"/>
    </row>
    <row r="20" spans="2:80" ht="16.2" thickBot="1" x14ac:dyDescent="0.35">
      <c r="B20" s="99" t="s">
        <v>185</v>
      </c>
      <c r="C20" s="100">
        <v>104.6</v>
      </c>
      <c r="D20" s="100">
        <v>123.3</v>
      </c>
      <c r="E20" s="100">
        <v>134.5</v>
      </c>
      <c r="F20" s="100">
        <v>101.5</v>
      </c>
      <c r="G20" s="100">
        <v>135.4</v>
      </c>
      <c r="H20" s="100">
        <v>115.7</v>
      </c>
      <c r="I20" s="100">
        <v>96.85</v>
      </c>
      <c r="J20" s="13"/>
      <c r="K20" s="13"/>
      <c r="L20" s="101" t="s">
        <v>185</v>
      </c>
      <c r="M20" s="102">
        <v>265</v>
      </c>
      <c r="N20" s="102">
        <v>361.1</v>
      </c>
      <c r="O20" s="102">
        <v>300.89999999999998</v>
      </c>
      <c r="P20" s="102">
        <v>239.3</v>
      </c>
      <c r="Q20" s="102">
        <v>323.10000000000002</v>
      </c>
      <c r="R20" s="102">
        <v>250.6</v>
      </c>
      <c r="S20" s="103">
        <v>248.9</v>
      </c>
      <c r="T20" s="39"/>
      <c r="U20" s="39"/>
      <c r="AO20" s="46" t="s">
        <v>81</v>
      </c>
      <c r="AP20" s="4" t="s">
        <v>82</v>
      </c>
      <c r="AQ20" s="4"/>
      <c r="AR20" s="4"/>
      <c r="AS20" s="4"/>
      <c r="AT20" s="47"/>
      <c r="BJ20" s="10" t="s">
        <v>95</v>
      </c>
      <c r="BK20" s="4">
        <v>236.1</v>
      </c>
      <c r="BL20" s="4">
        <v>47</v>
      </c>
      <c r="BM20" s="4">
        <v>5.024</v>
      </c>
      <c r="BN20" s="4"/>
      <c r="BO20" s="11"/>
      <c r="BT20" s="20"/>
      <c r="BU20" s="18"/>
      <c r="BV20" s="18"/>
      <c r="BW20" s="18"/>
      <c r="BX20" s="18"/>
      <c r="BY20" s="18"/>
      <c r="BZ20" s="4"/>
      <c r="CA20" s="4"/>
      <c r="CB20" s="11"/>
    </row>
    <row r="21" spans="2:80" x14ac:dyDescent="0.3">
      <c r="AO21" s="46" t="s">
        <v>26</v>
      </c>
      <c r="AP21" s="4" t="s">
        <v>13</v>
      </c>
      <c r="AQ21" s="4"/>
      <c r="AR21" s="4"/>
      <c r="AS21" s="4"/>
      <c r="AT21" s="47"/>
      <c r="BJ21" s="10"/>
      <c r="BK21" s="4"/>
      <c r="BL21" s="4"/>
      <c r="BM21" s="4"/>
      <c r="BN21" s="4"/>
      <c r="BO21" s="11"/>
      <c r="BT21" s="20" t="s">
        <v>76</v>
      </c>
      <c r="BU21" s="18"/>
      <c r="BV21" s="18"/>
      <c r="BW21" s="18"/>
      <c r="BX21" s="18"/>
      <c r="BY21" s="18"/>
      <c r="BZ21" s="4"/>
      <c r="CA21" s="4"/>
      <c r="CB21" s="11"/>
    </row>
    <row r="22" spans="2:80" x14ac:dyDescent="0.3">
      <c r="AO22" s="46" t="s">
        <v>6</v>
      </c>
      <c r="AP22" s="4">
        <v>0.05</v>
      </c>
      <c r="AQ22" s="4"/>
      <c r="AR22" s="4"/>
      <c r="AS22" s="4"/>
      <c r="AT22" s="47"/>
      <c r="BJ22" s="10" t="s">
        <v>96</v>
      </c>
      <c r="BK22" s="4"/>
      <c r="BL22" s="4"/>
      <c r="BM22" s="4"/>
      <c r="BN22" s="4"/>
      <c r="BO22" s="11"/>
      <c r="BT22" s="20" t="s">
        <v>15</v>
      </c>
      <c r="BU22" s="18">
        <v>-9.1359999999999992</v>
      </c>
      <c r="BV22" s="18" t="s">
        <v>157</v>
      </c>
      <c r="BW22" s="18" t="s">
        <v>13</v>
      </c>
      <c r="BX22" s="18" t="s">
        <v>34</v>
      </c>
      <c r="BY22" s="18" t="s">
        <v>33</v>
      </c>
      <c r="BZ22" s="4"/>
      <c r="CA22" s="4"/>
      <c r="CB22" s="11"/>
    </row>
    <row r="23" spans="2:80" x14ac:dyDescent="0.3">
      <c r="AO23" s="46"/>
      <c r="AP23" s="4"/>
      <c r="AQ23" s="4"/>
      <c r="AR23" s="4"/>
      <c r="AS23" s="4"/>
      <c r="AT23" s="47"/>
      <c r="BJ23" s="10" t="s">
        <v>97</v>
      </c>
      <c r="BK23" s="4">
        <v>23.32</v>
      </c>
      <c r="BL23" s="4"/>
      <c r="BM23" s="4"/>
      <c r="BN23" s="4"/>
      <c r="BO23" s="11"/>
      <c r="BT23" s="20"/>
      <c r="BU23" s="18"/>
      <c r="BV23" s="18"/>
      <c r="BW23" s="18"/>
      <c r="BX23" s="18"/>
      <c r="BY23" s="18"/>
      <c r="BZ23" s="4"/>
      <c r="CA23" s="4"/>
      <c r="CB23" s="11"/>
    </row>
    <row r="24" spans="2:80" x14ac:dyDescent="0.3">
      <c r="AO24" s="46" t="s">
        <v>83</v>
      </c>
      <c r="AP24" s="4" t="s">
        <v>84</v>
      </c>
      <c r="AQ24" s="4" t="s">
        <v>29</v>
      </c>
      <c r="AR24" s="4" t="s">
        <v>30</v>
      </c>
      <c r="AS24" s="4" t="s">
        <v>85</v>
      </c>
      <c r="AT24" s="47"/>
      <c r="BJ24" s="10" t="s">
        <v>98</v>
      </c>
      <c r="BK24" s="4">
        <v>31.47</v>
      </c>
      <c r="BL24" s="4"/>
      <c r="BM24" s="4"/>
      <c r="BN24" s="4"/>
      <c r="BO24" s="11"/>
      <c r="BT24" s="117" t="s">
        <v>253</v>
      </c>
      <c r="BU24" s="18"/>
      <c r="BV24" s="18"/>
      <c r="BW24" s="18"/>
      <c r="BX24" s="18"/>
      <c r="BY24" s="18"/>
      <c r="BZ24" s="4"/>
      <c r="CA24" s="4"/>
      <c r="CB24" s="11"/>
    </row>
    <row r="25" spans="2:80" x14ac:dyDescent="0.3">
      <c r="AO25" s="46" t="s">
        <v>187</v>
      </c>
      <c r="AP25" s="4">
        <v>13.35</v>
      </c>
      <c r="AQ25" s="4" t="s">
        <v>33</v>
      </c>
      <c r="AR25" s="4" t="s">
        <v>34</v>
      </c>
      <c r="AS25" s="4" t="s">
        <v>13</v>
      </c>
      <c r="AT25" s="47"/>
      <c r="BJ25" s="10" t="s">
        <v>99</v>
      </c>
      <c r="BK25" s="4">
        <v>-8.1549999999999994</v>
      </c>
      <c r="BL25" s="4"/>
      <c r="BM25" s="4"/>
      <c r="BN25" s="4"/>
      <c r="BO25" s="11"/>
      <c r="BT25" s="20" t="s">
        <v>15</v>
      </c>
      <c r="BU25" s="18">
        <v>-7.9820000000000002</v>
      </c>
      <c r="BV25" s="18" t="s">
        <v>158</v>
      </c>
      <c r="BW25" s="18" t="s">
        <v>13</v>
      </c>
      <c r="BX25" s="18" t="s">
        <v>34</v>
      </c>
      <c r="BY25" s="18" t="s">
        <v>33</v>
      </c>
      <c r="BZ25" s="4"/>
      <c r="CA25" s="4"/>
      <c r="CB25" s="11"/>
    </row>
    <row r="26" spans="2:80" x14ac:dyDescent="0.3">
      <c r="AO26" s="46" t="s">
        <v>188</v>
      </c>
      <c r="AP26" s="4">
        <v>4.49</v>
      </c>
      <c r="AQ26" s="4">
        <v>5.4399999999999997E-2</v>
      </c>
      <c r="AR26" s="4" t="s">
        <v>42</v>
      </c>
      <c r="AS26" s="4" t="s">
        <v>27</v>
      </c>
      <c r="AT26" s="47"/>
      <c r="BJ26" s="10" t="s">
        <v>100</v>
      </c>
      <c r="BK26" s="4">
        <v>0.4874</v>
      </c>
      <c r="BL26" s="4"/>
      <c r="BM26" s="4"/>
      <c r="BN26" s="4"/>
      <c r="BO26" s="11"/>
      <c r="BT26" s="10"/>
      <c r="BU26" s="4"/>
      <c r="BV26" s="4"/>
      <c r="BW26" s="4"/>
      <c r="BX26" s="4"/>
      <c r="BY26" s="4"/>
      <c r="BZ26" s="4"/>
      <c r="CA26" s="4"/>
      <c r="CB26" s="11"/>
    </row>
    <row r="27" spans="2:80" x14ac:dyDescent="0.3">
      <c r="AO27" s="46" t="s">
        <v>145</v>
      </c>
      <c r="AP27" s="4">
        <v>66</v>
      </c>
      <c r="AQ27" s="4" t="s">
        <v>33</v>
      </c>
      <c r="AR27" s="4" t="s">
        <v>34</v>
      </c>
      <c r="AS27" s="4" t="s">
        <v>13</v>
      </c>
      <c r="AT27" s="47"/>
      <c r="BJ27" s="10" t="s">
        <v>101</v>
      </c>
      <c r="BK27" s="4" t="s">
        <v>151</v>
      </c>
      <c r="BL27" s="4"/>
      <c r="BM27" s="4"/>
      <c r="BN27" s="4"/>
      <c r="BO27" s="11"/>
      <c r="BT27" s="10" t="s">
        <v>0</v>
      </c>
      <c r="BU27" s="4"/>
      <c r="BV27" s="4"/>
      <c r="BW27" s="4"/>
      <c r="BX27" s="4"/>
      <c r="BY27" s="4"/>
      <c r="BZ27" s="4"/>
      <c r="CA27" s="4"/>
      <c r="CB27" s="11"/>
    </row>
    <row r="28" spans="2:80" ht="15" thickBot="1" x14ac:dyDescent="0.35">
      <c r="L28" s="61"/>
      <c r="AO28" s="46" t="s">
        <v>89</v>
      </c>
      <c r="AP28" s="4">
        <v>11.86</v>
      </c>
      <c r="AQ28" s="4">
        <v>4.5699999999999998E-2</v>
      </c>
      <c r="AR28" s="4" t="s">
        <v>122</v>
      </c>
      <c r="AS28" s="4" t="s">
        <v>13</v>
      </c>
      <c r="AT28" s="47"/>
      <c r="BJ28" s="10"/>
      <c r="BK28" s="4"/>
      <c r="BL28" s="4"/>
      <c r="BM28" s="4"/>
      <c r="BN28" s="4"/>
      <c r="BO28" s="11"/>
      <c r="BT28" s="116" t="s">
        <v>258</v>
      </c>
      <c r="BU28" s="4">
        <v>-11.4</v>
      </c>
      <c r="BV28" s="4" t="s">
        <v>159</v>
      </c>
      <c r="BW28" s="4" t="s">
        <v>13</v>
      </c>
      <c r="BX28" s="4" t="s">
        <v>34</v>
      </c>
      <c r="BY28" s="4" t="s">
        <v>33</v>
      </c>
      <c r="BZ28" s="4"/>
      <c r="CA28" s="4"/>
      <c r="CB28" s="11"/>
    </row>
    <row r="29" spans="2:80" ht="18.600000000000001" thickBot="1" x14ac:dyDescent="0.4">
      <c r="B29" s="34" t="s">
        <v>245</v>
      </c>
      <c r="F29" s="121" t="s">
        <v>246</v>
      </c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3"/>
      <c r="Y29" s="121" t="s">
        <v>200</v>
      </c>
      <c r="Z29" s="122"/>
      <c r="AA29" s="122"/>
      <c r="AB29" s="122"/>
      <c r="AC29" s="122"/>
      <c r="AD29" s="122"/>
      <c r="AE29" s="123"/>
      <c r="AO29" s="46"/>
      <c r="AP29" s="4"/>
      <c r="AQ29" s="4"/>
      <c r="AR29" s="4"/>
      <c r="AS29" s="4"/>
      <c r="AT29" s="47"/>
      <c r="BJ29" s="10" t="s">
        <v>65</v>
      </c>
      <c r="BK29" s="4"/>
      <c r="BL29" s="4"/>
      <c r="BM29" s="4"/>
      <c r="BN29" s="4"/>
      <c r="BO29" s="11"/>
      <c r="BT29" s="10" t="s">
        <v>254</v>
      </c>
      <c r="BU29" s="4">
        <v>-2.0510000000000002</v>
      </c>
      <c r="BV29" s="4" t="s">
        <v>160</v>
      </c>
      <c r="BW29" s="4" t="s">
        <v>27</v>
      </c>
      <c r="BX29" s="4" t="s">
        <v>42</v>
      </c>
      <c r="BY29" s="4">
        <v>0.55500000000000005</v>
      </c>
      <c r="BZ29" s="4"/>
      <c r="CA29" s="4"/>
      <c r="CB29" s="11"/>
    </row>
    <row r="30" spans="2:80" ht="24" thickBot="1" x14ac:dyDescent="0.5">
      <c r="B30" s="72"/>
      <c r="C30" s="124" t="s">
        <v>183</v>
      </c>
      <c r="D30" s="124"/>
      <c r="E30" s="73" t="s">
        <v>236</v>
      </c>
      <c r="F30" s="15"/>
      <c r="G30" s="15"/>
      <c r="H30" s="120" t="s">
        <v>237</v>
      </c>
      <c r="I30" s="120"/>
      <c r="J30" s="73" t="s">
        <v>236</v>
      </c>
      <c r="K30" s="15"/>
      <c r="L30" s="120" t="s">
        <v>244</v>
      </c>
      <c r="M30" s="120"/>
      <c r="N30" s="73" t="s">
        <v>236</v>
      </c>
      <c r="O30" s="15"/>
      <c r="P30" s="120" t="s">
        <v>238</v>
      </c>
      <c r="Q30" s="120"/>
      <c r="R30" s="73" t="s">
        <v>236</v>
      </c>
      <c r="S30" s="15"/>
      <c r="T30" s="120" t="s">
        <v>241</v>
      </c>
      <c r="U30" s="120"/>
      <c r="V30" s="73" t="s">
        <v>236</v>
      </c>
      <c r="W30" s="80"/>
      <c r="X30" s="15"/>
      <c r="Y30" s="15"/>
      <c r="Z30" s="120" t="s">
        <v>184</v>
      </c>
      <c r="AA30" s="120"/>
      <c r="AB30" s="73" t="s">
        <v>236</v>
      </c>
      <c r="AC30" s="15"/>
      <c r="AD30" s="120" t="s">
        <v>243</v>
      </c>
      <c r="AE30" s="120"/>
      <c r="AF30" s="74" t="s">
        <v>236</v>
      </c>
      <c r="AO30" s="48" t="s">
        <v>35</v>
      </c>
      <c r="AP30" s="18" t="s">
        <v>36</v>
      </c>
      <c r="AQ30" s="18" t="s">
        <v>23</v>
      </c>
      <c r="AR30" s="18" t="s">
        <v>37</v>
      </c>
      <c r="AS30" s="18" t="s">
        <v>38</v>
      </c>
      <c r="AT30" s="49" t="s">
        <v>29</v>
      </c>
      <c r="BJ30" s="10" t="s">
        <v>152</v>
      </c>
      <c r="BK30" s="4">
        <v>2</v>
      </c>
      <c r="BL30" s="4"/>
      <c r="BM30" s="4"/>
      <c r="BN30" s="4"/>
      <c r="BO30" s="11"/>
      <c r="BT30" s="10" t="s">
        <v>255</v>
      </c>
      <c r="BU30" s="4">
        <v>-11.56</v>
      </c>
      <c r="BV30" s="4" t="s">
        <v>161</v>
      </c>
      <c r="BW30" s="4" t="s">
        <v>13</v>
      </c>
      <c r="BX30" s="4" t="s">
        <v>34</v>
      </c>
      <c r="BY30" s="4" t="s">
        <v>33</v>
      </c>
      <c r="BZ30" s="4"/>
      <c r="CA30" s="4"/>
      <c r="CB30" s="11"/>
    </row>
    <row r="31" spans="2:80" x14ac:dyDescent="0.3">
      <c r="B31" s="75" t="s">
        <v>231</v>
      </c>
      <c r="C31" t="s">
        <v>242</v>
      </c>
      <c r="D31" t="s">
        <v>239</v>
      </c>
      <c r="E31" s="66" t="s">
        <v>248</v>
      </c>
      <c r="H31" t="s">
        <v>0</v>
      </c>
      <c r="I31" t="s">
        <v>1</v>
      </c>
      <c r="J31" t="s">
        <v>240</v>
      </c>
      <c r="L31" t="s">
        <v>0</v>
      </c>
      <c r="M31" t="s">
        <v>1</v>
      </c>
      <c r="N31" t="s">
        <v>240</v>
      </c>
      <c r="P31" t="s">
        <v>0</v>
      </c>
      <c r="Q31" t="s">
        <v>1</v>
      </c>
      <c r="R31" t="s">
        <v>240</v>
      </c>
      <c r="T31" t="s">
        <v>0</v>
      </c>
      <c r="U31" t="s">
        <v>1</v>
      </c>
      <c r="V31" t="s">
        <v>240</v>
      </c>
      <c r="W31" s="81"/>
      <c r="Z31" t="s">
        <v>0</v>
      </c>
      <c r="AA31" t="s">
        <v>1</v>
      </c>
      <c r="AB31" t="s">
        <v>240</v>
      </c>
      <c r="AD31" t="s">
        <v>0</v>
      </c>
      <c r="AE31" t="s">
        <v>1</v>
      </c>
      <c r="AF31" s="31" t="s">
        <v>240</v>
      </c>
      <c r="AO31" s="48" t="s">
        <v>187</v>
      </c>
      <c r="AP31" s="18">
        <v>19045</v>
      </c>
      <c r="AQ31" s="18">
        <v>1</v>
      </c>
      <c r="AR31" s="18">
        <v>19045</v>
      </c>
      <c r="AS31" s="18" t="s">
        <v>189</v>
      </c>
      <c r="AT31" s="49" t="s">
        <v>40</v>
      </c>
      <c r="BJ31" s="10" t="s">
        <v>153</v>
      </c>
      <c r="BK31" s="4">
        <v>5</v>
      </c>
      <c r="BL31" s="4"/>
      <c r="BM31" s="4"/>
      <c r="BN31" s="4"/>
      <c r="BO31" s="11"/>
      <c r="BT31" s="10" t="s">
        <v>256</v>
      </c>
      <c r="BU31" s="4">
        <v>-13.42</v>
      </c>
      <c r="BV31" s="4" t="s">
        <v>162</v>
      </c>
      <c r="BW31" s="4" t="s">
        <v>13</v>
      </c>
      <c r="BX31" s="4" t="s">
        <v>34</v>
      </c>
      <c r="BY31" s="4" t="s">
        <v>33</v>
      </c>
      <c r="BZ31" s="4"/>
      <c r="CA31" s="4"/>
      <c r="CB31" s="11"/>
    </row>
    <row r="32" spans="2:80" x14ac:dyDescent="0.3">
      <c r="B32" s="76">
        <v>1</v>
      </c>
      <c r="C32" s="61">
        <v>13.06</v>
      </c>
      <c r="D32" s="61">
        <v>26.96</v>
      </c>
      <c r="E32" s="62">
        <f>D32/C32</f>
        <v>2.0643185298621747</v>
      </c>
      <c r="H32" s="1">
        <v>19.329999999999998</v>
      </c>
      <c r="I32" s="1">
        <v>23.66</v>
      </c>
      <c r="J32" s="62">
        <f>I32/H32</f>
        <v>1.2240041386445941</v>
      </c>
      <c r="L32" s="1">
        <v>26.32</v>
      </c>
      <c r="M32" s="1">
        <v>32.71</v>
      </c>
      <c r="N32" s="62">
        <f>M32/L32</f>
        <v>1.2427811550151975</v>
      </c>
      <c r="P32" s="1">
        <v>27.16</v>
      </c>
      <c r="Q32" s="1">
        <v>40.520000000000003</v>
      </c>
      <c r="R32" s="62">
        <f>Q32/P32</f>
        <v>1.491899852724595</v>
      </c>
      <c r="T32" s="1">
        <v>25.71</v>
      </c>
      <c r="U32" s="1">
        <v>33.869999999999997</v>
      </c>
      <c r="V32" s="62">
        <f>U32/T32</f>
        <v>1.3173862310385063</v>
      </c>
      <c r="W32" s="81"/>
      <c r="Z32" s="1">
        <v>165.3</v>
      </c>
      <c r="AA32" s="1">
        <v>260.10000000000002</v>
      </c>
      <c r="AB32" s="62">
        <f>AA32/Z32</f>
        <v>1.5735027223230491</v>
      </c>
      <c r="AD32" s="1">
        <v>104.6</v>
      </c>
      <c r="AE32" s="1">
        <v>265</v>
      </c>
      <c r="AF32" s="77">
        <f>AE32/AD32</f>
        <v>2.5334608030592736</v>
      </c>
      <c r="AO32" s="48" t="s">
        <v>188</v>
      </c>
      <c r="AP32" s="18">
        <v>6407</v>
      </c>
      <c r="AQ32" s="18">
        <v>1</v>
      </c>
      <c r="AR32" s="18">
        <v>6407</v>
      </c>
      <c r="AS32" s="18" t="s">
        <v>190</v>
      </c>
      <c r="AT32" s="49" t="s">
        <v>191</v>
      </c>
      <c r="BJ32" s="10" t="s">
        <v>105</v>
      </c>
      <c r="BK32" s="4">
        <v>52</v>
      </c>
      <c r="BL32" s="4"/>
      <c r="BM32" s="4"/>
      <c r="BN32" s="4"/>
      <c r="BO32" s="11"/>
      <c r="BT32" s="10" t="s">
        <v>259</v>
      </c>
      <c r="BU32" s="4">
        <v>9.3480000000000008</v>
      </c>
      <c r="BV32" s="4" t="s">
        <v>163</v>
      </c>
      <c r="BW32" s="4" t="s">
        <v>13</v>
      </c>
      <c r="BX32" s="4" t="s">
        <v>34</v>
      </c>
      <c r="BY32" s="4" t="s">
        <v>33</v>
      </c>
      <c r="BZ32" s="4"/>
      <c r="CA32" s="4"/>
      <c r="CB32" s="11"/>
    </row>
    <row r="33" spans="2:80" ht="15" thickBot="1" x14ac:dyDescent="0.35">
      <c r="B33" s="76">
        <f>B32+1</f>
        <v>2</v>
      </c>
      <c r="C33" s="61">
        <v>15.05</v>
      </c>
      <c r="D33" s="61">
        <v>29.63</v>
      </c>
      <c r="E33" s="62">
        <f t="shared" ref="E33:E53" si="4">D33/C33</f>
        <v>1.9687707641196013</v>
      </c>
      <c r="H33" s="1">
        <v>21.79</v>
      </c>
      <c r="I33" s="1">
        <v>21.91</v>
      </c>
      <c r="J33" s="62">
        <f t="shared" ref="J33:J38" si="5">I33/H33</f>
        <v>1.00550711335475</v>
      </c>
      <c r="L33" s="1">
        <v>25</v>
      </c>
      <c r="M33" s="1">
        <v>31.22</v>
      </c>
      <c r="N33" s="62">
        <f t="shared" ref="N33:N39" si="6">M33/L33</f>
        <v>1.2487999999999999</v>
      </c>
      <c r="P33" s="1">
        <v>29.16</v>
      </c>
      <c r="Q33" s="1">
        <v>41.31</v>
      </c>
      <c r="R33" s="62">
        <f t="shared" ref="R33:R40" si="7">Q33/P33</f>
        <v>1.4166666666666667</v>
      </c>
      <c r="T33" s="1">
        <v>28.33</v>
      </c>
      <c r="U33" s="1">
        <v>33.9</v>
      </c>
      <c r="V33" s="62">
        <f t="shared" ref="V33:V37" si="8">U33/T33</f>
        <v>1.196611366043064</v>
      </c>
      <c r="W33" s="81"/>
      <c r="Z33" s="1">
        <v>141.1</v>
      </c>
      <c r="AA33" s="1">
        <v>193.1</v>
      </c>
      <c r="AB33" s="62">
        <f t="shared" ref="AB33:AB38" si="9">AA33/Z33</f>
        <v>1.368532955350815</v>
      </c>
      <c r="AD33" s="1">
        <v>123.3</v>
      </c>
      <c r="AE33" s="1">
        <v>361.1</v>
      </c>
      <c r="AF33" s="77">
        <f t="shared" ref="AF33:AF38" si="10">AE33/AD33</f>
        <v>2.928629359286294</v>
      </c>
      <c r="AO33" s="48" t="s">
        <v>145</v>
      </c>
      <c r="AP33" s="18">
        <v>94175</v>
      </c>
      <c r="AQ33" s="18">
        <v>1</v>
      </c>
      <c r="AR33" s="18">
        <v>94175</v>
      </c>
      <c r="AS33" s="18" t="s">
        <v>192</v>
      </c>
      <c r="AT33" s="49" t="s">
        <v>40</v>
      </c>
      <c r="BJ33" s="12" t="s">
        <v>106</v>
      </c>
      <c r="BK33" s="13">
        <v>0</v>
      </c>
      <c r="BL33" s="13"/>
      <c r="BM33" s="13"/>
      <c r="BN33" s="13"/>
      <c r="BO33" s="14"/>
      <c r="BT33" s="10" t="s">
        <v>260</v>
      </c>
      <c r="BU33" s="4">
        <v>-0.1575</v>
      </c>
      <c r="BV33" s="4" t="s">
        <v>164</v>
      </c>
      <c r="BW33" s="4" t="s">
        <v>27</v>
      </c>
      <c r="BX33" s="4" t="s">
        <v>42</v>
      </c>
      <c r="BY33" s="4" t="s">
        <v>138</v>
      </c>
      <c r="BZ33" s="4"/>
      <c r="CA33" s="4"/>
      <c r="CB33" s="11"/>
    </row>
    <row r="34" spans="2:80" x14ac:dyDescent="0.3">
      <c r="B34" s="76">
        <f t="shared" ref="B34:B53" si="11">B33+1</f>
        <v>3</v>
      </c>
      <c r="C34" s="61">
        <v>16.399999999999999</v>
      </c>
      <c r="D34" s="61">
        <v>23.14</v>
      </c>
      <c r="E34" s="62">
        <f t="shared" si="4"/>
        <v>1.4109756097560977</v>
      </c>
      <c r="H34" s="1">
        <v>17.45</v>
      </c>
      <c r="I34" s="1">
        <v>22.24</v>
      </c>
      <c r="J34" s="62">
        <f t="shared" si="5"/>
        <v>1.2744985673352436</v>
      </c>
      <c r="L34" s="1">
        <v>27.9</v>
      </c>
      <c r="M34" s="1">
        <v>34.67</v>
      </c>
      <c r="N34" s="62">
        <f t="shared" si="6"/>
        <v>1.2426523297491041</v>
      </c>
      <c r="P34" s="1">
        <v>26.22</v>
      </c>
      <c r="Q34" s="1">
        <v>38.32</v>
      </c>
      <c r="R34" s="62">
        <f t="shared" si="7"/>
        <v>1.4614797864225784</v>
      </c>
      <c r="T34" s="1">
        <v>31.2</v>
      </c>
      <c r="U34" s="1">
        <v>35.979999999999997</v>
      </c>
      <c r="V34" s="62">
        <f t="shared" si="8"/>
        <v>1.1532051282051281</v>
      </c>
      <c r="W34" s="81"/>
      <c r="Z34" s="1">
        <v>136.4</v>
      </c>
      <c r="AA34" s="1">
        <v>183.8</v>
      </c>
      <c r="AB34" s="62">
        <f t="shared" si="9"/>
        <v>1.3475073313782993</v>
      </c>
      <c r="AD34" s="1">
        <v>134.5</v>
      </c>
      <c r="AE34" s="1">
        <v>300.89999999999998</v>
      </c>
      <c r="AF34" s="77">
        <f t="shared" si="10"/>
        <v>2.2371747211895907</v>
      </c>
      <c r="AO34" s="46" t="s">
        <v>89</v>
      </c>
      <c r="AP34" s="4">
        <v>16923</v>
      </c>
      <c r="AQ34" s="4">
        <v>12</v>
      </c>
      <c r="AR34" s="4">
        <v>1410</v>
      </c>
      <c r="AS34" s="4" t="s">
        <v>193</v>
      </c>
      <c r="AT34" s="47" t="s">
        <v>194</v>
      </c>
      <c r="BT34" s="10" t="s">
        <v>261</v>
      </c>
      <c r="BU34" s="4">
        <v>-2.0230000000000001</v>
      </c>
      <c r="BV34" s="4" t="s">
        <v>165</v>
      </c>
      <c r="BW34" s="4" t="s">
        <v>27</v>
      </c>
      <c r="BX34" s="4" t="s">
        <v>42</v>
      </c>
      <c r="BY34" s="4">
        <v>0.75070000000000003</v>
      </c>
      <c r="BZ34" s="4"/>
      <c r="CA34" s="4"/>
      <c r="CB34" s="11"/>
    </row>
    <row r="35" spans="2:80" ht="15" thickBot="1" x14ac:dyDescent="0.35">
      <c r="B35" s="76">
        <f t="shared" si="11"/>
        <v>4</v>
      </c>
      <c r="C35" s="61">
        <v>17.07</v>
      </c>
      <c r="D35" s="61">
        <v>23.58</v>
      </c>
      <c r="E35" s="62">
        <f t="shared" si="4"/>
        <v>1.3813708260105446</v>
      </c>
      <c r="H35" s="1">
        <v>15.05</v>
      </c>
      <c r="I35" s="1">
        <v>19.89</v>
      </c>
      <c r="J35" s="62">
        <f t="shared" si="5"/>
        <v>1.3215946843853821</v>
      </c>
      <c r="L35" s="1">
        <v>29.19</v>
      </c>
      <c r="M35" s="1">
        <v>33.880000000000003</v>
      </c>
      <c r="N35" s="62">
        <f t="shared" si="6"/>
        <v>1.1606714628297363</v>
      </c>
      <c r="P35" s="1">
        <v>24.3</v>
      </c>
      <c r="Q35" s="1">
        <v>31.87</v>
      </c>
      <c r="R35" s="62">
        <f t="shared" si="7"/>
        <v>1.311522633744856</v>
      </c>
      <c r="T35" s="1">
        <v>29.1</v>
      </c>
      <c r="U35" s="1">
        <v>36.86</v>
      </c>
      <c r="V35" s="62">
        <f t="shared" si="8"/>
        <v>1.2666666666666666</v>
      </c>
      <c r="W35" s="81"/>
      <c r="Z35" s="1">
        <v>129.19999999999999</v>
      </c>
      <c r="AA35" s="1">
        <v>159.69999999999999</v>
      </c>
      <c r="AB35" s="62">
        <f t="shared" si="9"/>
        <v>1.2360681114551084</v>
      </c>
      <c r="AD35" s="1">
        <v>101.5</v>
      </c>
      <c r="AE35" s="1">
        <v>239.3</v>
      </c>
      <c r="AF35" s="77">
        <f t="shared" si="10"/>
        <v>2.3576354679802956</v>
      </c>
      <c r="AO35" s="50" t="s">
        <v>95</v>
      </c>
      <c r="AP35" s="51">
        <v>6129</v>
      </c>
      <c r="AQ35" s="51">
        <v>12</v>
      </c>
      <c r="AR35" s="51">
        <v>510.8</v>
      </c>
      <c r="AS35" s="51"/>
      <c r="AT35" s="52"/>
      <c r="BT35" s="10" t="s">
        <v>263</v>
      </c>
      <c r="BU35" s="4">
        <v>-9.5060000000000002</v>
      </c>
      <c r="BV35" s="4" t="s">
        <v>166</v>
      </c>
      <c r="BW35" s="4" t="s">
        <v>13</v>
      </c>
      <c r="BX35" s="4" t="s">
        <v>34</v>
      </c>
      <c r="BY35" s="4" t="s">
        <v>33</v>
      </c>
      <c r="BZ35" s="4"/>
      <c r="CA35" s="4"/>
      <c r="CB35" s="11"/>
    </row>
    <row r="36" spans="2:80" x14ac:dyDescent="0.3">
      <c r="B36" s="76">
        <f t="shared" si="11"/>
        <v>5</v>
      </c>
      <c r="C36" s="61">
        <v>19.809999999999999</v>
      </c>
      <c r="D36" s="61">
        <v>27.33</v>
      </c>
      <c r="E36" s="62">
        <f t="shared" si="4"/>
        <v>1.3796062594649168</v>
      </c>
      <c r="H36" s="1">
        <v>16.78</v>
      </c>
      <c r="I36" s="1">
        <v>19.18</v>
      </c>
      <c r="J36" s="62">
        <f t="shared" si="5"/>
        <v>1.1430274135876042</v>
      </c>
      <c r="L36" s="1">
        <v>24.88</v>
      </c>
      <c r="M36" s="1">
        <v>29.13</v>
      </c>
      <c r="N36" s="62">
        <f t="shared" si="6"/>
        <v>1.1708199356913183</v>
      </c>
      <c r="P36" s="1">
        <v>29.74</v>
      </c>
      <c r="Q36" s="1">
        <v>38.130000000000003</v>
      </c>
      <c r="R36" s="62">
        <f t="shared" si="7"/>
        <v>1.2821116341627439</v>
      </c>
      <c r="T36" s="1">
        <v>29.98</v>
      </c>
      <c r="U36" s="1">
        <v>40.78</v>
      </c>
      <c r="V36" s="62">
        <f t="shared" si="8"/>
        <v>1.3602401601067378</v>
      </c>
      <c r="W36" s="81"/>
      <c r="Z36" s="1">
        <v>138.1</v>
      </c>
      <c r="AA36" s="1">
        <v>183.9</v>
      </c>
      <c r="AB36" s="62">
        <f t="shared" si="9"/>
        <v>1.3316437364228821</v>
      </c>
      <c r="AD36" s="1">
        <v>135.4</v>
      </c>
      <c r="AE36" s="1">
        <v>323.10000000000002</v>
      </c>
      <c r="AF36" s="77">
        <f t="shared" si="10"/>
        <v>2.3862629246676517</v>
      </c>
      <c r="AO36" s="5"/>
      <c r="AP36" s="4"/>
      <c r="AQ36" s="4"/>
      <c r="AR36" s="4"/>
      <c r="AS36" s="4"/>
      <c r="AT36" s="4"/>
      <c r="BT36" s="10" t="s">
        <v>264</v>
      </c>
      <c r="BU36" s="4">
        <v>-11.37</v>
      </c>
      <c r="BV36" s="4" t="s">
        <v>167</v>
      </c>
      <c r="BW36" s="4" t="s">
        <v>13</v>
      </c>
      <c r="BX36" s="4" t="s">
        <v>34</v>
      </c>
      <c r="BY36" s="4" t="s">
        <v>33</v>
      </c>
      <c r="BZ36" s="4"/>
      <c r="CA36" s="4"/>
      <c r="CB36" s="11"/>
    </row>
    <row r="37" spans="2:80" x14ac:dyDescent="0.3">
      <c r="B37" s="76">
        <f t="shared" si="11"/>
        <v>6</v>
      </c>
      <c r="C37" s="61">
        <v>14.06</v>
      </c>
      <c r="D37" s="61">
        <v>26.82</v>
      </c>
      <c r="E37" s="62">
        <f t="shared" si="4"/>
        <v>1.9075391180654337</v>
      </c>
      <c r="H37" s="1">
        <v>16.91</v>
      </c>
      <c r="I37" s="1">
        <v>21.34</v>
      </c>
      <c r="J37" s="62">
        <f t="shared" si="5"/>
        <v>1.2619751626256652</v>
      </c>
      <c r="L37" s="1">
        <v>23.88</v>
      </c>
      <c r="M37" s="1">
        <v>36.770000000000003</v>
      </c>
      <c r="N37" s="62">
        <f t="shared" si="6"/>
        <v>1.539782244556114</v>
      </c>
      <c r="P37" s="1">
        <v>29.68</v>
      </c>
      <c r="Q37" s="1">
        <v>38.94</v>
      </c>
      <c r="R37" s="62">
        <f t="shared" si="7"/>
        <v>1.3119946091644203</v>
      </c>
      <c r="T37" s="1">
        <v>30.01</v>
      </c>
      <c r="U37" s="1">
        <v>40.83</v>
      </c>
      <c r="V37" s="62">
        <f t="shared" si="8"/>
        <v>1.3605464845051649</v>
      </c>
      <c r="W37" s="81"/>
      <c r="Z37" s="1">
        <v>117.9</v>
      </c>
      <c r="AA37" s="1">
        <v>187.5</v>
      </c>
      <c r="AB37" s="62">
        <f t="shared" si="9"/>
        <v>1.5903307888040712</v>
      </c>
      <c r="AD37" s="1">
        <v>115.7</v>
      </c>
      <c r="AE37" s="1">
        <v>250.6</v>
      </c>
      <c r="AF37" s="77">
        <f t="shared" si="10"/>
        <v>2.1659464131374242</v>
      </c>
      <c r="AO37" s="5"/>
      <c r="AP37" s="4"/>
      <c r="AQ37" s="4"/>
      <c r="AR37" s="4"/>
      <c r="AS37" s="4"/>
      <c r="AT37" s="4"/>
      <c r="BT37" s="10" t="s">
        <v>126</v>
      </c>
      <c r="BU37" s="4">
        <v>-1.865</v>
      </c>
      <c r="BV37" s="4" t="s">
        <v>168</v>
      </c>
      <c r="BW37" s="4" t="s">
        <v>27</v>
      </c>
      <c r="BX37" s="4" t="s">
        <v>42</v>
      </c>
      <c r="BY37" s="4">
        <v>0.78759999999999997</v>
      </c>
      <c r="BZ37" s="4"/>
      <c r="CA37" s="4"/>
      <c r="CB37" s="11"/>
    </row>
    <row r="38" spans="2:80" ht="18.600000000000001" thickBot="1" x14ac:dyDescent="0.4">
      <c r="B38" s="76">
        <f t="shared" si="11"/>
        <v>7</v>
      </c>
      <c r="C38" s="61">
        <v>24</v>
      </c>
      <c r="D38" s="61">
        <v>34.549999999999997</v>
      </c>
      <c r="E38" s="62">
        <f t="shared" si="4"/>
        <v>1.4395833333333332</v>
      </c>
      <c r="H38" s="1">
        <v>16.48</v>
      </c>
      <c r="I38" s="1">
        <v>21.05</v>
      </c>
      <c r="J38" s="62">
        <f t="shared" si="5"/>
        <v>1.2773058252427185</v>
      </c>
      <c r="L38" s="1">
        <v>31.19</v>
      </c>
      <c r="M38" s="1">
        <v>39.979999999999997</v>
      </c>
      <c r="N38" s="62">
        <f t="shared" si="6"/>
        <v>1.2818210965052901</v>
      </c>
      <c r="P38" s="1">
        <v>28.09</v>
      </c>
      <c r="Q38" s="1">
        <v>37.25</v>
      </c>
      <c r="R38" s="62">
        <f t="shared" si="7"/>
        <v>1.3260946956212176</v>
      </c>
      <c r="T38" s="1"/>
      <c r="U38" s="1"/>
      <c r="V38" s="62"/>
      <c r="W38" s="81"/>
      <c r="Z38" s="1">
        <v>137.19999999999999</v>
      </c>
      <c r="AA38" s="1">
        <v>243.9</v>
      </c>
      <c r="AB38" s="62">
        <f t="shared" si="9"/>
        <v>1.7776967930029157</v>
      </c>
      <c r="AD38" s="1">
        <v>96.85</v>
      </c>
      <c r="AE38" s="1">
        <v>248.9</v>
      </c>
      <c r="AF38" s="77">
        <f t="shared" si="10"/>
        <v>2.5699535363964898</v>
      </c>
      <c r="AO38" s="34" t="s">
        <v>234</v>
      </c>
      <c r="AP38" s="4"/>
      <c r="AQ38" s="4"/>
      <c r="AR38" s="4"/>
      <c r="AS38" s="4"/>
      <c r="AT38" s="4"/>
      <c r="BT38" s="10"/>
      <c r="BU38" s="4"/>
      <c r="BV38" s="4"/>
      <c r="BW38" s="4"/>
      <c r="BX38" s="4"/>
      <c r="BY38" s="4"/>
      <c r="BZ38" s="4"/>
      <c r="CA38" s="4"/>
      <c r="CB38" s="11"/>
    </row>
    <row r="39" spans="2:80" x14ac:dyDescent="0.3">
      <c r="B39" s="76">
        <f t="shared" si="11"/>
        <v>8</v>
      </c>
      <c r="C39" s="61">
        <v>11.1</v>
      </c>
      <c r="D39" s="61">
        <v>27.55</v>
      </c>
      <c r="E39" s="62">
        <f t="shared" si="4"/>
        <v>2.4819819819819822</v>
      </c>
      <c r="J39" s="62"/>
      <c r="L39" s="1">
        <v>27.9</v>
      </c>
      <c r="M39" s="1">
        <v>32.950000000000003</v>
      </c>
      <c r="N39" s="62">
        <f t="shared" si="6"/>
        <v>1.1810035842293909</v>
      </c>
      <c r="P39" s="1">
        <v>29.07</v>
      </c>
      <c r="Q39" s="1">
        <v>33.299999999999997</v>
      </c>
      <c r="R39" s="62">
        <f t="shared" si="7"/>
        <v>1.1455108359133126</v>
      </c>
      <c r="T39" s="1"/>
      <c r="U39" s="1"/>
      <c r="V39" s="62"/>
      <c r="W39" s="81"/>
      <c r="AB39" s="62"/>
      <c r="AF39" s="77"/>
      <c r="AO39" s="53" t="s">
        <v>196</v>
      </c>
      <c r="AP39" s="44" t="s">
        <v>8</v>
      </c>
      <c r="AQ39" s="44" t="s">
        <v>197</v>
      </c>
      <c r="AR39" s="44" t="s">
        <v>198</v>
      </c>
      <c r="AS39" s="44" t="s">
        <v>199</v>
      </c>
      <c r="AT39" s="44"/>
      <c r="AU39" s="44"/>
      <c r="AV39" s="44"/>
      <c r="AW39" s="45"/>
      <c r="BT39" s="10" t="s">
        <v>1</v>
      </c>
      <c r="BU39" s="4"/>
      <c r="BV39" s="4"/>
      <c r="BW39" s="4"/>
      <c r="BX39" s="4"/>
      <c r="BY39" s="4"/>
      <c r="BZ39" s="4"/>
      <c r="CA39" s="4"/>
      <c r="CB39" s="11"/>
    </row>
    <row r="40" spans="2:80" x14ac:dyDescent="0.3">
      <c r="B40" s="76">
        <f t="shared" si="11"/>
        <v>9</v>
      </c>
      <c r="C40" s="61">
        <v>13.62</v>
      </c>
      <c r="D40" s="61">
        <v>28.06</v>
      </c>
      <c r="E40" s="62">
        <f t="shared" si="4"/>
        <v>2.0602055800293688</v>
      </c>
      <c r="P40" s="1">
        <v>21.29</v>
      </c>
      <c r="Q40" s="1">
        <v>27.29</v>
      </c>
      <c r="R40" s="62">
        <f t="shared" si="7"/>
        <v>1.2818224518553312</v>
      </c>
      <c r="T40" s="1"/>
      <c r="U40" s="1"/>
      <c r="V40" s="62"/>
      <c r="W40" s="81"/>
      <c r="Z40" s="1"/>
      <c r="AA40" s="1"/>
      <c r="AB40" s="62"/>
      <c r="AD40" s="1"/>
      <c r="AE40" s="1"/>
      <c r="AF40" s="77"/>
      <c r="AO40" s="46"/>
      <c r="AP40" s="4"/>
      <c r="AQ40" s="4"/>
      <c r="AR40" s="4"/>
      <c r="AS40" s="4"/>
      <c r="AT40" s="4"/>
      <c r="AU40" s="4"/>
      <c r="AV40" s="4"/>
      <c r="AW40" s="47"/>
      <c r="BT40" s="10" t="s">
        <v>258</v>
      </c>
      <c r="BU40" s="4">
        <v>-5.1449999999999996</v>
      </c>
      <c r="BV40" s="4" t="s">
        <v>169</v>
      </c>
      <c r="BW40" s="4" t="s">
        <v>13</v>
      </c>
      <c r="BX40" s="4" t="s">
        <v>14</v>
      </c>
      <c r="BY40" s="4">
        <v>1.1999999999999999E-3</v>
      </c>
      <c r="BZ40" s="4"/>
      <c r="CA40" s="4"/>
      <c r="CB40" s="11"/>
    </row>
    <row r="41" spans="2:80" x14ac:dyDescent="0.3">
      <c r="B41" s="76">
        <f t="shared" si="11"/>
        <v>10</v>
      </c>
      <c r="C41" s="61">
        <v>13.18</v>
      </c>
      <c r="D41" s="61">
        <v>30.74</v>
      </c>
      <c r="E41" s="62">
        <f t="shared" si="4"/>
        <v>2.3323216995447646</v>
      </c>
      <c r="W41" s="81"/>
      <c r="AF41" s="31"/>
      <c r="AO41" s="54" t="s">
        <v>184</v>
      </c>
      <c r="AP41" s="4"/>
      <c r="AQ41" s="4"/>
      <c r="AR41" s="4"/>
      <c r="AS41" s="4"/>
      <c r="AT41" s="4"/>
      <c r="AU41" s="4"/>
      <c r="AV41" s="4"/>
      <c r="AW41" s="47"/>
      <c r="BT41" s="10" t="s">
        <v>254</v>
      </c>
      <c r="BU41" s="4">
        <v>7.444</v>
      </c>
      <c r="BV41" s="4" t="s">
        <v>170</v>
      </c>
      <c r="BW41" s="4" t="s">
        <v>13</v>
      </c>
      <c r="BX41" s="4" t="s">
        <v>34</v>
      </c>
      <c r="BY41" s="4" t="s">
        <v>33</v>
      </c>
      <c r="BZ41" s="4"/>
      <c r="CA41" s="4"/>
      <c r="CB41" s="11"/>
    </row>
    <row r="42" spans="2:80" x14ac:dyDescent="0.3">
      <c r="B42" s="76">
        <f t="shared" si="11"/>
        <v>11</v>
      </c>
      <c r="C42" s="61">
        <v>15.29</v>
      </c>
      <c r="D42" s="61">
        <v>33.950000000000003</v>
      </c>
      <c r="E42" s="62">
        <f t="shared" si="4"/>
        <v>2.2204054937867892</v>
      </c>
      <c r="W42" s="81"/>
      <c r="AF42" s="31"/>
      <c r="AO42" s="46" t="s">
        <v>15</v>
      </c>
      <c r="AP42" s="4">
        <v>-63.83</v>
      </c>
      <c r="AQ42" s="4" t="s">
        <v>13</v>
      </c>
      <c r="AR42" s="4">
        <v>2.0000000000000001E-4</v>
      </c>
      <c r="AS42" s="4">
        <v>2.0000000000000001E-4</v>
      </c>
      <c r="AT42" s="4"/>
      <c r="AU42" s="4"/>
      <c r="AV42" s="4"/>
      <c r="AW42" s="47"/>
      <c r="BT42" s="10" t="s">
        <v>255</v>
      </c>
      <c r="BU42" s="4">
        <v>-7.5570000000000004</v>
      </c>
      <c r="BV42" s="4" t="s">
        <v>171</v>
      </c>
      <c r="BW42" s="4" t="s">
        <v>13</v>
      </c>
      <c r="BX42" s="4" t="s">
        <v>34</v>
      </c>
      <c r="BY42" s="4" t="s">
        <v>33</v>
      </c>
      <c r="BZ42" s="4"/>
      <c r="CA42" s="4"/>
      <c r="CB42" s="11"/>
    </row>
    <row r="43" spans="2:80" x14ac:dyDescent="0.3">
      <c r="B43" s="76">
        <f t="shared" si="11"/>
        <v>12</v>
      </c>
      <c r="C43" s="61">
        <v>18.940000000000001</v>
      </c>
      <c r="D43" s="61">
        <v>32.92</v>
      </c>
      <c r="E43" s="62">
        <f t="shared" si="4"/>
        <v>1.7381203801478353</v>
      </c>
      <c r="W43" s="81"/>
      <c r="AF43" s="31"/>
      <c r="AO43" s="46"/>
      <c r="AP43" s="4"/>
      <c r="AQ43" s="4"/>
      <c r="AR43" s="4"/>
      <c r="AS43" s="4"/>
      <c r="AT43" s="4"/>
      <c r="AU43" s="4"/>
      <c r="AV43" s="4"/>
      <c r="AW43" s="47"/>
      <c r="BT43" s="10" t="s">
        <v>256</v>
      </c>
      <c r="BU43" s="4">
        <v>-8.2680000000000007</v>
      </c>
      <c r="BV43" s="4" t="s">
        <v>172</v>
      </c>
      <c r="BW43" s="4" t="s">
        <v>13</v>
      </c>
      <c r="BX43" s="4" t="s">
        <v>34</v>
      </c>
      <c r="BY43" s="4" t="s">
        <v>33</v>
      </c>
      <c r="BZ43" s="4"/>
      <c r="CA43" s="4"/>
      <c r="CB43" s="11"/>
    </row>
    <row r="44" spans="2:80" x14ac:dyDescent="0.3">
      <c r="B44" s="76">
        <f t="shared" si="11"/>
        <v>13</v>
      </c>
      <c r="C44" s="61">
        <v>18.91</v>
      </c>
      <c r="D44" s="61">
        <v>30.25</v>
      </c>
      <c r="E44" s="62">
        <f t="shared" si="4"/>
        <v>1.5996827075621365</v>
      </c>
      <c r="W44" s="81"/>
      <c r="AF44" s="31"/>
      <c r="AO44" s="54" t="s">
        <v>249</v>
      </c>
      <c r="AP44" s="4"/>
      <c r="AQ44" s="4"/>
      <c r="AR44" s="4"/>
      <c r="AS44" s="4"/>
      <c r="AT44" s="4"/>
      <c r="AU44" s="4"/>
      <c r="AV44" s="4"/>
      <c r="AW44" s="47"/>
      <c r="BT44" s="116" t="s">
        <v>259</v>
      </c>
      <c r="BU44" s="4">
        <v>12.59</v>
      </c>
      <c r="BV44" s="4" t="s">
        <v>173</v>
      </c>
      <c r="BW44" s="4" t="s">
        <v>13</v>
      </c>
      <c r="BX44" s="4" t="s">
        <v>34</v>
      </c>
      <c r="BY44" s="4" t="s">
        <v>33</v>
      </c>
      <c r="BZ44" s="4"/>
      <c r="CA44" s="4"/>
      <c r="CB44" s="11"/>
    </row>
    <row r="45" spans="2:80" x14ac:dyDescent="0.3">
      <c r="B45" s="76">
        <f t="shared" si="11"/>
        <v>14</v>
      </c>
      <c r="C45" s="61">
        <v>15.38</v>
      </c>
      <c r="D45" s="61">
        <v>31.78</v>
      </c>
      <c r="E45" s="62">
        <f t="shared" si="4"/>
        <v>2.0663198959687907</v>
      </c>
      <c r="W45" s="81"/>
      <c r="AF45" s="31"/>
      <c r="AO45" s="46" t="s">
        <v>15</v>
      </c>
      <c r="AP45" s="4">
        <v>-168.2</v>
      </c>
      <c r="AQ45" s="4" t="s">
        <v>13</v>
      </c>
      <c r="AR45" s="4" t="s">
        <v>33</v>
      </c>
      <c r="AS45" s="4" t="s">
        <v>33</v>
      </c>
      <c r="AT45" s="4"/>
      <c r="AU45" s="4"/>
      <c r="AV45" s="4"/>
      <c r="AW45" s="47"/>
      <c r="BT45" s="10" t="s">
        <v>260</v>
      </c>
      <c r="BU45" s="4">
        <v>-2.4119999999999999</v>
      </c>
      <c r="BV45" s="4" t="s">
        <v>174</v>
      </c>
      <c r="BW45" s="4" t="s">
        <v>27</v>
      </c>
      <c r="BX45" s="4" t="s">
        <v>42</v>
      </c>
      <c r="BY45" s="4">
        <v>0.50619999999999998</v>
      </c>
      <c r="BZ45" s="4"/>
      <c r="CA45" s="4"/>
      <c r="CB45" s="11"/>
    </row>
    <row r="46" spans="2:80" x14ac:dyDescent="0.3">
      <c r="B46" s="76">
        <f t="shared" si="11"/>
        <v>15</v>
      </c>
      <c r="C46" s="61">
        <v>14.44</v>
      </c>
      <c r="D46" s="61">
        <v>35.6</v>
      </c>
      <c r="E46" s="62">
        <f t="shared" si="4"/>
        <v>2.4653739612188366</v>
      </c>
      <c r="W46" s="81"/>
      <c r="AF46" s="31"/>
      <c r="AO46" s="46"/>
      <c r="AP46" s="4"/>
      <c r="AQ46" s="4"/>
      <c r="AR46" s="4"/>
      <c r="AS46" s="4"/>
      <c r="AT46" s="4"/>
      <c r="AU46" s="4"/>
      <c r="AV46" s="4"/>
      <c r="AW46" s="47"/>
      <c r="BT46" s="10" t="s">
        <v>261</v>
      </c>
      <c r="BU46" s="4">
        <v>-3.1230000000000002</v>
      </c>
      <c r="BV46" s="4" t="s">
        <v>175</v>
      </c>
      <c r="BW46" s="4" t="s">
        <v>27</v>
      </c>
      <c r="BX46" s="4" t="s">
        <v>42</v>
      </c>
      <c r="BY46" s="4">
        <v>0.34899999999999998</v>
      </c>
      <c r="BZ46" s="4"/>
      <c r="CA46" s="4"/>
      <c r="CB46" s="11"/>
    </row>
    <row r="47" spans="2:80" x14ac:dyDescent="0.3">
      <c r="B47" s="76">
        <f t="shared" si="11"/>
        <v>16</v>
      </c>
      <c r="C47" s="61">
        <v>17.600000000000001</v>
      </c>
      <c r="D47" s="61">
        <v>30.92</v>
      </c>
      <c r="E47" s="62">
        <f t="shared" si="4"/>
        <v>1.7568181818181818</v>
      </c>
      <c r="W47" s="81"/>
      <c r="AF47" s="31"/>
      <c r="AO47" s="46" t="s">
        <v>0</v>
      </c>
      <c r="AP47" s="4"/>
      <c r="AQ47" s="4"/>
      <c r="AR47" s="4"/>
      <c r="AS47" s="4"/>
      <c r="AT47" s="4"/>
      <c r="AU47" s="4"/>
      <c r="AV47" s="4"/>
      <c r="AW47" s="47"/>
      <c r="BT47" s="10" t="s">
        <v>263</v>
      </c>
      <c r="BU47" s="4">
        <v>-15</v>
      </c>
      <c r="BV47" s="4" t="s">
        <v>176</v>
      </c>
      <c r="BW47" s="4" t="s">
        <v>13</v>
      </c>
      <c r="BX47" s="4" t="s">
        <v>34</v>
      </c>
      <c r="BY47" s="4" t="s">
        <v>33</v>
      </c>
      <c r="BZ47" s="4"/>
      <c r="CA47" s="4"/>
      <c r="CB47" s="11"/>
    </row>
    <row r="48" spans="2:80" x14ac:dyDescent="0.3">
      <c r="B48" s="76">
        <f t="shared" si="11"/>
        <v>17</v>
      </c>
      <c r="C48" s="61">
        <v>12.73</v>
      </c>
      <c r="D48" s="61">
        <v>26.11</v>
      </c>
      <c r="E48" s="62">
        <f t="shared" si="4"/>
        <v>2.0510604870384914</v>
      </c>
      <c r="W48" s="81"/>
      <c r="AF48" s="31"/>
      <c r="AO48" s="54" t="s">
        <v>257</v>
      </c>
      <c r="AP48" s="4">
        <v>21.91</v>
      </c>
      <c r="AQ48" s="4" t="s">
        <v>27</v>
      </c>
      <c r="AR48" s="4">
        <v>0.1042</v>
      </c>
      <c r="AS48" s="4">
        <v>0.19850000000000001</v>
      </c>
      <c r="AT48" s="4"/>
      <c r="AU48" s="4"/>
      <c r="AV48" s="4"/>
      <c r="AW48" s="47"/>
      <c r="BT48" s="10" t="s">
        <v>264</v>
      </c>
      <c r="BU48" s="4">
        <v>-15.71</v>
      </c>
      <c r="BV48" s="4" t="s">
        <v>177</v>
      </c>
      <c r="BW48" s="4" t="s">
        <v>13</v>
      </c>
      <c r="BX48" s="4" t="s">
        <v>34</v>
      </c>
      <c r="BY48" s="4" t="s">
        <v>33</v>
      </c>
      <c r="BZ48" s="4"/>
      <c r="CA48" s="4"/>
      <c r="CB48" s="11"/>
    </row>
    <row r="49" spans="2:80" x14ac:dyDescent="0.3">
      <c r="B49" s="76">
        <f t="shared" si="11"/>
        <v>18</v>
      </c>
      <c r="C49" s="61">
        <v>14.96</v>
      </c>
      <c r="D49" s="61">
        <v>27.78</v>
      </c>
      <c r="E49" s="62">
        <f t="shared" si="4"/>
        <v>1.856951871657754</v>
      </c>
      <c r="W49" s="81"/>
      <c r="AF49" s="31"/>
      <c r="AO49" s="46"/>
      <c r="AP49" s="4"/>
      <c r="AQ49" s="4"/>
      <c r="AR49" s="4"/>
      <c r="AS49" s="4"/>
      <c r="AT49" s="4"/>
      <c r="AU49" s="4"/>
      <c r="AV49" s="4"/>
      <c r="AW49" s="47"/>
      <c r="BT49" s="10" t="s">
        <v>126</v>
      </c>
      <c r="BU49" s="4">
        <v>-0.71109999999999995</v>
      </c>
      <c r="BV49" s="4" t="s">
        <v>178</v>
      </c>
      <c r="BW49" s="4" t="s">
        <v>27</v>
      </c>
      <c r="BX49" s="4" t="s">
        <v>42</v>
      </c>
      <c r="BY49" s="4">
        <v>0.99260000000000004</v>
      </c>
      <c r="BZ49" s="4"/>
      <c r="CA49" s="4"/>
      <c r="CB49" s="11"/>
    </row>
    <row r="50" spans="2:80" x14ac:dyDescent="0.3">
      <c r="B50" s="76">
        <f t="shared" si="11"/>
        <v>19</v>
      </c>
      <c r="C50" s="61">
        <v>12.37</v>
      </c>
      <c r="D50" s="61">
        <v>24.29</v>
      </c>
      <c r="E50" s="62">
        <f t="shared" si="4"/>
        <v>1.963621665319321</v>
      </c>
      <c r="W50" s="81"/>
      <c r="AF50" s="31"/>
      <c r="AO50" s="46" t="s">
        <v>1</v>
      </c>
      <c r="AP50" s="4"/>
      <c r="AQ50" s="4"/>
      <c r="AR50" s="4"/>
      <c r="AS50" s="4"/>
      <c r="AT50" s="4"/>
      <c r="AU50" s="4"/>
      <c r="AV50" s="4"/>
      <c r="AW50" s="47"/>
      <c r="BT50" s="10"/>
      <c r="BU50" s="4"/>
      <c r="BV50" s="4"/>
      <c r="BW50" s="4"/>
      <c r="BX50" s="4"/>
      <c r="BY50" s="4"/>
      <c r="BZ50" s="4"/>
      <c r="CA50" s="4"/>
      <c r="CB50" s="11"/>
    </row>
    <row r="51" spans="2:80" x14ac:dyDescent="0.3">
      <c r="B51" s="76">
        <f t="shared" si="11"/>
        <v>20</v>
      </c>
      <c r="C51" s="61">
        <v>14.1</v>
      </c>
      <c r="D51" s="61">
        <v>24.48</v>
      </c>
      <c r="E51" s="62">
        <f t="shared" si="4"/>
        <v>1.7361702127659575</v>
      </c>
      <c r="W51" s="81"/>
      <c r="AF51" s="31"/>
      <c r="AO51" s="54" t="s">
        <v>257</v>
      </c>
      <c r="AP51" s="4">
        <v>-82.41</v>
      </c>
      <c r="AQ51" s="4" t="s">
        <v>13</v>
      </c>
      <c r="AR51" s="4" t="s">
        <v>33</v>
      </c>
      <c r="AS51" s="4" t="s">
        <v>33</v>
      </c>
      <c r="AT51" s="4"/>
      <c r="AU51" s="4"/>
      <c r="AV51" s="4"/>
      <c r="AW51" s="47"/>
      <c r="BT51" s="10"/>
      <c r="BU51" s="4"/>
      <c r="BV51" s="4"/>
      <c r="BW51" s="4"/>
      <c r="BX51" s="4"/>
      <c r="BY51" s="4"/>
      <c r="BZ51" s="4"/>
      <c r="CA51" s="4"/>
      <c r="CB51" s="11"/>
    </row>
    <row r="52" spans="2:80" x14ac:dyDescent="0.3">
      <c r="B52" s="76">
        <f t="shared" si="11"/>
        <v>21</v>
      </c>
      <c r="C52" s="61">
        <v>16.73</v>
      </c>
      <c r="D52" s="61">
        <v>26.29</v>
      </c>
      <c r="E52" s="62">
        <f t="shared" si="4"/>
        <v>1.5714285714285714</v>
      </c>
      <c r="W52" s="81"/>
      <c r="AF52" s="31"/>
      <c r="AO52" s="46"/>
      <c r="AP52" s="4"/>
      <c r="AQ52" s="4"/>
      <c r="AR52" s="4"/>
      <c r="AS52" s="4"/>
      <c r="AT52" s="4"/>
      <c r="AU52" s="4"/>
      <c r="AV52" s="4"/>
      <c r="AW52" s="47"/>
      <c r="BT52" s="10" t="s">
        <v>16</v>
      </c>
      <c r="BU52" s="4" t="s">
        <v>139</v>
      </c>
      <c r="BV52" s="4" t="s">
        <v>140</v>
      </c>
      <c r="BW52" s="4" t="s">
        <v>110</v>
      </c>
      <c r="BX52" s="4" t="s">
        <v>19</v>
      </c>
      <c r="BY52" s="4" t="s">
        <v>141</v>
      </c>
      <c r="BZ52" s="4" t="s">
        <v>142</v>
      </c>
      <c r="CA52" s="4" t="s">
        <v>22</v>
      </c>
      <c r="CB52" s="11" t="s">
        <v>23</v>
      </c>
    </row>
    <row r="53" spans="2:80" x14ac:dyDescent="0.3">
      <c r="B53" s="76">
        <f t="shared" si="11"/>
        <v>22</v>
      </c>
      <c r="C53" s="61">
        <v>15.14</v>
      </c>
      <c r="D53" s="61">
        <v>30.18</v>
      </c>
      <c r="E53" s="62">
        <f t="shared" si="4"/>
        <v>1.9933949801849404</v>
      </c>
      <c r="W53" s="81"/>
      <c r="AF53" s="31"/>
      <c r="AO53" s="46"/>
      <c r="AP53" s="4"/>
      <c r="AQ53" s="4"/>
      <c r="AR53" s="4"/>
      <c r="AS53" s="4"/>
      <c r="AT53" s="4"/>
      <c r="AU53" s="4"/>
      <c r="AV53" s="4"/>
      <c r="AW53" s="47"/>
      <c r="BT53" s="10"/>
      <c r="BU53" s="4"/>
      <c r="BV53" s="4"/>
      <c r="BW53" s="4"/>
      <c r="BX53" s="4"/>
      <c r="BY53" s="4"/>
      <c r="BZ53" s="4"/>
      <c r="CA53" s="4"/>
      <c r="CB53" s="11"/>
    </row>
    <row r="54" spans="2:80" x14ac:dyDescent="0.3">
      <c r="B54" s="76"/>
      <c r="W54" s="81"/>
      <c r="AF54" s="31"/>
      <c r="AO54" s="46" t="s">
        <v>16</v>
      </c>
      <c r="AP54" s="4" t="s">
        <v>17</v>
      </c>
      <c r="AQ54" s="4" t="s">
        <v>18</v>
      </c>
      <c r="AR54" s="4" t="s">
        <v>8</v>
      </c>
      <c r="AS54" s="4" t="s">
        <v>19</v>
      </c>
      <c r="AT54" s="4" t="s">
        <v>141</v>
      </c>
      <c r="AU54" s="4" t="s">
        <v>142</v>
      </c>
      <c r="AV54" s="4" t="s">
        <v>73</v>
      </c>
      <c r="AW54" s="47" t="s">
        <v>23</v>
      </c>
      <c r="BT54" s="10" t="s">
        <v>183</v>
      </c>
      <c r="BU54" s="4"/>
      <c r="BV54" s="4"/>
      <c r="BW54" s="4"/>
      <c r="BX54" s="4"/>
      <c r="BY54" s="4"/>
      <c r="BZ54" s="4"/>
      <c r="CA54" s="4"/>
      <c r="CB54" s="11"/>
    </row>
    <row r="55" spans="2:80" ht="15" thickBot="1" x14ac:dyDescent="0.35">
      <c r="B55" s="76"/>
      <c r="W55" s="81"/>
      <c r="AF55" s="31"/>
      <c r="AO55" s="46"/>
      <c r="AP55" s="4"/>
      <c r="AQ55" s="4"/>
      <c r="AR55" s="4"/>
      <c r="AS55" s="4"/>
      <c r="AT55" s="4"/>
      <c r="AU55" s="4"/>
      <c r="AV55" s="4"/>
      <c r="AW55" s="47"/>
      <c r="BT55" s="10" t="s">
        <v>15</v>
      </c>
      <c r="BU55" s="4">
        <v>15.63</v>
      </c>
      <c r="BV55" s="4">
        <v>28.77</v>
      </c>
      <c r="BW55" s="4">
        <v>-13.14</v>
      </c>
      <c r="BX55" s="4">
        <v>0.67579999999999996</v>
      </c>
      <c r="BY55" s="4">
        <v>22</v>
      </c>
      <c r="BZ55" s="4">
        <v>22</v>
      </c>
      <c r="CA55" s="4">
        <v>27.49</v>
      </c>
      <c r="CB55" s="11">
        <v>47</v>
      </c>
    </row>
    <row r="56" spans="2:80" ht="23.4" x14ac:dyDescent="0.45">
      <c r="B56" s="83" t="s">
        <v>2</v>
      </c>
      <c r="C56" s="84">
        <f>AVERAGE(C32:C53)</f>
        <v>15.633636363636366</v>
      </c>
      <c r="D56" s="84">
        <f>AVERAGE(D32:D53)</f>
        <v>28.768636363636361</v>
      </c>
      <c r="E56" s="85">
        <f>AVERAGE(E32:E53)</f>
        <v>1.8839100959575374</v>
      </c>
      <c r="F56" s="15"/>
      <c r="G56" s="15"/>
      <c r="H56" s="84">
        <f>AVERAGE(H32:H53)</f>
        <v>17.684285714285714</v>
      </c>
      <c r="I56" s="84">
        <f>AVERAGE(I32:I53)</f>
        <v>21.324285714285715</v>
      </c>
      <c r="J56" s="115">
        <f>AVERAGE(J32:J53)</f>
        <v>1.2154161293108512</v>
      </c>
      <c r="K56" s="15"/>
      <c r="L56" s="84">
        <f>AVERAGE(L32:L53)</f>
        <v>27.032499999999999</v>
      </c>
      <c r="M56" s="84">
        <f>AVERAGE(M32:M53)</f>
        <v>33.91375</v>
      </c>
      <c r="N56" s="86">
        <f>AVERAGE(N32:N53)</f>
        <v>1.2585414760720188</v>
      </c>
      <c r="O56" s="15"/>
      <c r="P56" s="84">
        <f>AVERAGE(P32:P53)</f>
        <v>27.189999999999998</v>
      </c>
      <c r="Q56" s="84">
        <f>AVERAGE(Q32:Q53)</f>
        <v>36.32555555555556</v>
      </c>
      <c r="R56" s="86">
        <f>AVERAGE(R32:R53)</f>
        <v>1.3365670184750804</v>
      </c>
      <c r="S56" s="15"/>
      <c r="T56" s="84">
        <f>AVERAGE(T32:T53)</f>
        <v>29.054999999999996</v>
      </c>
      <c r="U56" s="84">
        <f>AVERAGE(U32:U53)</f>
        <v>37.036666666666669</v>
      </c>
      <c r="V56" s="86">
        <f>AVERAGE(V32:V53)</f>
        <v>1.2757760060942114</v>
      </c>
      <c r="W56" s="80"/>
      <c r="X56" s="15"/>
      <c r="Y56" s="15"/>
      <c r="Z56" s="84">
        <f>AVERAGE(Z32:Z53)</f>
        <v>137.8857142857143</v>
      </c>
      <c r="AA56" s="84">
        <f>AVERAGE(AA32:AA53)</f>
        <v>201.71428571428572</v>
      </c>
      <c r="AB56" s="86">
        <f>AVERAGE(AB32:AB53)</f>
        <v>1.4607546341053059</v>
      </c>
      <c r="AC56" s="15"/>
      <c r="AD56" s="84">
        <f>AVERAGE(AD32:AD53)</f>
        <v>115.97857142857143</v>
      </c>
      <c r="AE56" s="84">
        <f>AVERAGE(AE32:AE53)</f>
        <v>284.12857142857143</v>
      </c>
      <c r="AF56" s="87">
        <f>AVERAGE(AF32:AF53)</f>
        <v>2.4541518893881462</v>
      </c>
      <c r="AO56" s="54" t="s">
        <v>250</v>
      </c>
      <c r="AP56" s="4"/>
      <c r="AQ56" s="4"/>
      <c r="AR56" s="4"/>
      <c r="AS56" s="4"/>
      <c r="AT56" s="4"/>
      <c r="AU56" s="4"/>
      <c r="AV56" s="4"/>
      <c r="AW56" s="47"/>
      <c r="BT56" s="10"/>
      <c r="BU56" s="4"/>
      <c r="BV56" s="4"/>
      <c r="BW56" s="4"/>
      <c r="BX56" s="4"/>
      <c r="BY56" s="4"/>
      <c r="BZ56" s="4"/>
      <c r="CA56" s="4"/>
      <c r="CB56" s="11"/>
    </row>
    <row r="57" spans="2:80" ht="15" thickBot="1" x14ac:dyDescent="0.35">
      <c r="B57" s="78" t="s">
        <v>3</v>
      </c>
      <c r="C57" s="79">
        <f>_xlfn.STDEV.S(C32:C53)</f>
        <v>2.9328379648624292</v>
      </c>
      <c r="D57" s="79">
        <f>_xlfn.STDEV.S(D32:D53)</f>
        <v>3.579385815171725</v>
      </c>
      <c r="E57" s="32"/>
      <c r="F57" s="32"/>
      <c r="G57" s="32"/>
      <c r="H57" s="79">
        <f>_xlfn.STDEV.S(H32:H53)</f>
        <v>2.2146170259050604</v>
      </c>
      <c r="I57" s="79">
        <f>_xlfn.STDEV.S(I32:I53)</f>
        <v>1.4926358915562443</v>
      </c>
      <c r="J57" s="32"/>
      <c r="K57" s="32"/>
      <c r="L57" s="79">
        <f>_xlfn.STDEV.S(L32:L53)</f>
        <v>2.4685145909462007</v>
      </c>
      <c r="M57" s="79">
        <f>_xlfn.STDEV.S(M32:M53)</f>
        <v>3.3391399127833585</v>
      </c>
      <c r="N57" s="32"/>
      <c r="O57" s="32"/>
      <c r="P57" s="79">
        <f>_xlfn.STDEV.S(P32:P53)</f>
        <v>2.8511357386136491</v>
      </c>
      <c r="Q57" s="79">
        <f>_xlfn.STDEV.S(Q32:Q53)</f>
        <v>4.5826987439474056</v>
      </c>
      <c r="R57" s="32"/>
      <c r="S57" s="32"/>
      <c r="T57" s="79">
        <f>_xlfn.STDEV.S(T32:T53)</f>
        <v>1.9018596162703489</v>
      </c>
      <c r="U57" s="79">
        <f>_xlfn.STDEV.S(U32:U53)</f>
        <v>3.1437599569093488</v>
      </c>
      <c r="V57" s="32"/>
      <c r="W57" s="82"/>
      <c r="X57" s="32"/>
      <c r="Y57" s="32"/>
      <c r="Z57" s="79">
        <f>_xlfn.STDEV.S(Z32:Z53)</f>
        <v>14.372824887199293</v>
      </c>
      <c r="AA57" s="79">
        <f>_xlfn.STDEV.S(AA32:AA53)</f>
        <v>36.212908774424136</v>
      </c>
      <c r="AB57" s="32"/>
      <c r="AC57" s="32"/>
      <c r="AD57" s="79">
        <f>_xlfn.STDEV.S(AD32:AD53)</f>
        <v>15.699890051177066</v>
      </c>
      <c r="AE57" s="79">
        <f>_xlfn.STDEV.S(AE32:AE53)</f>
        <v>45.580285002974179</v>
      </c>
      <c r="AF57" s="33"/>
      <c r="AO57" s="46" t="s">
        <v>15</v>
      </c>
      <c r="AP57" s="4">
        <v>137.9</v>
      </c>
      <c r="AQ57" s="4">
        <v>201.7</v>
      </c>
      <c r="AR57" s="4">
        <v>-63.83</v>
      </c>
      <c r="AS57" s="4">
        <v>12.08</v>
      </c>
      <c r="AT57" s="4">
        <v>7</v>
      </c>
      <c r="AU57" s="4">
        <v>7</v>
      </c>
      <c r="AV57" s="4">
        <v>5.2839999999999998</v>
      </c>
      <c r="AW57" s="47">
        <v>12</v>
      </c>
      <c r="BT57" s="10" t="s">
        <v>262</v>
      </c>
      <c r="BU57" s="4"/>
      <c r="BV57" s="4"/>
      <c r="BW57" s="4"/>
      <c r="BX57" s="4"/>
      <c r="BY57" s="4"/>
      <c r="BZ57" s="4"/>
      <c r="CA57" s="4"/>
      <c r="CB57" s="11"/>
    </row>
    <row r="58" spans="2:80" x14ac:dyDescent="0.3">
      <c r="C58" s="4"/>
      <c r="AO58" s="46"/>
      <c r="AP58" s="4"/>
      <c r="AQ58" s="4"/>
      <c r="AR58" s="4"/>
      <c r="AS58" s="4"/>
      <c r="AT58" s="4"/>
      <c r="AU58" s="4"/>
      <c r="AV58" s="4"/>
      <c r="AW58" s="47"/>
      <c r="BT58" s="10" t="s">
        <v>15</v>
      </c>
      <c r="BU58" s="4">
        <v>27.03</v>
      </c>
      <c r="BV58" s="4">
        <v>33.909999999999997</v>
      </c>
      <c r="BW58" s="4">
        <v>-6.8810000000000002</v>
      </c>
      <c r="BX58" s="4">
        <v>1.121</v>
      </c>
      <c r="BY58" s="4">
        <v>8</v>
      </c>
      <c r="BZ58" s="4">
        <v>8</v>
      </c>
      <c r="CA58" s="4">
        <v>8.6839999999999993</v>
      </c>
      <c r="CB58" s="11">
        <v>47</v>
      </c>
    </row>
    <row r="59" spans="2:80" x14ac:dyDescent="0.3">
      <c r="C59" s="4"/>
      <c r="AO59" s="54" t="s">
        <v>249</v>
      </c>
      <c r="AP59" s="4"/>
      <c r="AQ59" s="4"/>
      <c r="AR59" s="4"/>
      <c r="AS59" s="4"/>
      <c r="AT59" s="4"/>
      <c r="AU59" s="4"/>
      <c r="AV59" s="4"/>
      <c r="AW59" s="47"/>
      <c r="BT59" s="10"/>
      <c r="BU59" s="4"/>
      <c r="BV59" s="4"/>
      <c r="BW59" s="4"/>
      <c r="BX59" s="4"/>
      <c r="BY59" s="4"/>
      <c r="BZ59" s="4"/>
      <c r="CA59" s="4"/>
      <c r="CB59" s="11"/>
    </row>
    <row r="60" spans="2:80" x14ac:dyDescent="0.3">
      <c r="C60" s="4"/>
      <c r="AO60" s="46" t="s">
        <v>15</v>
      </c>
      <c r="AP60" s="4">
        <v>116</v>
      </c>
      <c r="AQ60" s="4">
        <v>284.10000000000002</v>
      </c>
      <c r="AR60" s="4">
        <v>-168.2</v>
      </c>
      <c r="AS60" s="4">
        <v>12.08</v>
      </c>
      <c r="AT60" s="4">
        <v>7</v>
      </c>
      <c r="AU60" s="4">
        <v>7</v>
      </c>
      <c r="AV60" s="4">
        <v>13.92</v>
      </c>
      <c r="AW60" s="47">
        <v>12</v>
      </c>
      <c r="BT60" s="10" t="s">
        <v>75</v>
      </c>
      <c r="BU60" s="4"/>
      <c r="BV60" s="4"/>
      <c r="BW60" s="4"/>
      <c r="BX60" s="4"/>
      <c r="BY60" s="4"/>
      <c r="BZ60" s="4"/>
      <c r="CA60" s="4"/>
      <c r="CB60" s="11"/>
    </row>
    <row r="61" spans="2:80" x14ac:dyDescent="0.3">
      <c r="C61" s="4"/>
      <c r="AO61" s="46"/>
      <c r="AP61" s="4"/>
      <c r="AQ61" s="4"/>
      <c r="AR61" s="4"/>
      <c r="AS61" s="4"/>
      <c r="AT61" s="4"/>
      <c r="AU61" s="4"/>
      <c r="AV61" s="4"/>
      <c r="AW61" s="47"/>
      <c r="BT61" s="10" t="s">
        <v>15</v>
      </c>
      <c r="BU61" s="4">
        <v>17.68</v>
      </c>
      <c r="BV61" s="4">
        <v>21.32</v>
      </c>
      <c r="BW61" s="4">
        <v>-3.64</v>
      </c>
      <c r="BX61" s="4">
        <v>1.198</v>
      </c>
      <c r="BY61" s="4">
        <v>7</v>
      </c>
      <c r="BZ61" s="4">
        <v>7</v>
      </c>
      <c r="CA61" s="4">
        <v>4.2969999999999997</v>
      </c>
      <c r="CB61" s="11">
        <v>47</v>
      </c>
    </row>
    <row r="62" spans="2:80" x14ac:dyDescent="0.3">
      <c r="C62" s="4"/>
      <c r="AO62" s="46" t="s">
        <v>0</v>
      </c>
      <c r="AP62" s="4"/>
      <c r="AQ62" s="4"/>
      <c r="AR62" s="4"/>
      <c r="AS62" s="4"/>
      <c r="AT62" s="4"/>
      <c r="AU62" s="4"/>
      <c r="AV62" s="4"/>
      <c r="AW62" s="47"/>
      <c r="BT62" s="10"/>
      <c r="BU62" s="4"/>
      <c r="BV62" s="4"/>
      <c r="BW62" s="4"/>
      <c r="BX62" s="4"/>
      <c r="BY62" s="4"/>
      <c r="BZ62" s="4"/>
      <c r="CA62" s="4"/>
      <c r="CB62" s="11"/>
    </row>
    <row r="63" spans="2:80" x14ac:dyDescent="0.3">
      <c r="C63" s="4"/>
      <c r="AO63" s="54" t="s">
        <v>257</v>
      </c>
      <c r="AP63" s="4">
        <v>137.9</v>
      </c>
      <c r="AQ63" s="4">
        <v>116</v>
      </c>
      <c r="AR63" s="4">
        <v>21.91</v>
      </c>
      <c r="AS63" s="4">
        <v>16.57</v>
      </c>
      <c r="AT63" s="4">
        <v>7</v>
      </c>
      <c r="AU63" s="4">
        <v>7</v>
      </c>
      <c r="AV63" s="4">
        <v>1.3220000000000001</v>
      </c>
      <c r="AW63" s="47">
        <v>24</v>
      </c>
      <c r="BT63" s="10" t="s">
        <v>76</v>
      </c>
      <c r="BU63" s="4"/>
      <c r="BV63" s="4"/>
      <c r="BW63" s="4"/>
      <c r="BX63" s="4"/>
      <c r="BY63" s="4"/>
      <c r="BZ63" s="4"/>
      <c r="CA63" s="4"/>
      <c r="CB63" s="11"/>
    </row>
    <row r="64" spans="2:80" x14ac:dyDescent="0.3">
      <c r="C64" s="4"/>
      <c r="AO64" s="46"/>
      <c r="AP64" s="4"/>
      <c r="AQ64" s="4"/>
      <c r="AR64" s="4"/>
      <c r="AS64" s="4"/>
      <c r="AT64" s="4"/>
      <c r="AU64" s="4"/>
      <c r="AV64" s="4"/>
      <c r="AW64" s="47"/>
      <c r="BT64" s="10" t="s">
        <v>15</v>
      </c>
      <c r="BU64" s="4">
        <v>27.19</v>
      </c>
      <c r="BV64" s="4">
        <v>36.33</v>
      </c>
      <c r="BW64" s="4">
        <v>-9.1359999999999992</v>
      </c>
      <c r="BX64" s="4">
        <v>1.0569999999999999</v>
      </c>
      <c r="BY64" s="4">
        <v>9</v>
      </c>
      <c r="BZ64" s="4">
        <v>9</v>
      </c>
      <c r="CA64" s="4">
        <v>12.23</v>
      </c>
      <c r="CB64" s="11">
        <v>47</v>
      </c>
    </row>
    <row r="65" spans="3:80" x14ac:dyDescent="0.3">
      <c r="C65" s="4"/>
      <c r="AO65" s="46" t="s">
        <v>1</v>
      </c>
      <c r="AP65" s="4"/>
      <c r="AQ65" s="4"/>
      <c r="AR65" s="4"/>
      <c r="AS65" s="4"/>
      <c r="AT65" s="4"/>
      <c r="AU65" s="4"/>
      <c r="AV65" s="4"/>
      <c r="AW65" s="47"/>
      <c r="BT65" s="10"/>
      <c r="BU65" s="4"/>
      <c r="BV65" s="4"/>
      <c r="BW65" s="4"/>
      <c r="BX65" s="4"/>
      <c r="BY65" s="4"/>
      <c r="BZ65" s="4"/>
      <c r="CA65" s="4"/>
      <c r="CB65" s="11"/>
    </row>
    <row r="66" spans="3:80" ht="15" thickBot="1" x14ac:dyDescent="0.35">
      <c r="C66" s="4"/>
      <c r="AO66" s="54" t="s">
        <v>257</v>
      </c>
      <c r="AP66" s="51">
        <v>201.7</v>
      </c>
      <c r="AQ66" s="51">
        <v>284.10000000000002</v>
      </c>
      <c r="AR66" s="51">
        <v>-82.41</v>
      </c>
      <c r="AS66" s="51">
        <v>16.57</v>
      </c>
      <c r="AT66" s="51">
        <v>7</v>
      </c>
      <c r="AU66" s="51">
        <v>7</v>
      </c>
      <c r="AV66" s="51">
        <v>4.9749999999999996</v>
      </c>
      <c r="AW66" s="52">
        <v>24</v>
      </c>
      <c r="BT66" s="10" t="s">
        <v>77</v>
      </c>
      <c r="BU66" s="4"/>
      <c r="BV66" s="4"/>
      <c r="BW66" s="4"/>
      <c r="BX66" s="4"/>
      <c r="BY66" s="4"/>
      <c r="BZ66" s="4"/>
      <c r="CA66" s="4"/>
      <c r="CB66" s="11"/>
    </row>
    <row r="67" spans="3:80" x14ac:dyDescent="0.3">
      <c r="C67" s="4"/>
      <c r="BT67" s="10" t="s">
        <v>15</v>
      </c>
      <c r="BU67" s="4">
        <v>29.06</v>
      </c>
      <c r="BV67" s="4">
        <v>37.04</v>
      </c>
      <c r="BW67" s="4">
        <v>-7.9820000000000002</v>
      </c>
      <c r="BX67" s="4">
        <v>1.294</v>
      </c>
      <c r="BY67" s="4">
        <v>6</v>
      </c>
      <c r="BZ67" s="4">
        <v>6</v>
      </c>
      <c r="CA67" s="4">
        <v>8.7230000000000008</v>
      </c>
      <c r="CB67" s="11">
        <v>47</v>
      </c>
    </row>
    <row r="68" spans="3:80" x14ac:dyDescent="0.3">
      <c r="C68" s="4"/>
      <c r="BT68" s="10"/>
      <c r="BU68" s="4"/>
      <c r="BV68" s="4"/>
      <c r="BW68" s="4"/>
      <c r="BX68" s="4"/>
      <c r="BY68" s="4"/>
      <c r="BZ68" s="4"/>
      <c r="CA68" s="4"/>
      <c r="CB68" s="11"/>
    </row>
    <row r="69" spans="3:80" x14ac:dyDescent="0.3">
      <c r="C69" s="4"/>
      <c r="BT69" s="10" t="s">
        <v>0</v>
      </c>
      <c r="BU69" s="4"/>
      <c r="BV69" s="4"/>
      <c r="BW69" s="4"/>
      <c r="BX69" s="4"/>
      <c r="BY69" s="4"/>
      <c r="BZ69" s="4"/>
      <c r="CA69" s="4"/>
      <c r="CB69" s="11"/>
    </row>
    <row r="70" spans="3:80" x14ac:dyDescent="0.3">
      <c r="C70" s="4"/>
      <c r="BT70" s="10" t="s">
        <v>258</v>
      </c>
      <c r="BU70" s="4">
        <v>15.63</v>
      </c>
      <c r="BV70" s="4">
        <v>27.03</v>
      </c>
      <c r="BW70" s="4">
        <v>-11.4</v>
      </c>
      <c r="BX70" s="4">
        <v>1.2869999999999999</v>
      </c>
      <c r="BY70" s="4">
        <v>22</v>
      </c>
      <c r="BZ70" s="4">
        <v>8</v>
      </c>
      <c r="CA70" s="4">
        <v>12.52</v>
      </c>
      <c r="CB70" s="11">
        <v>94</v>
      </c>
    </row>
    <row r="71" spans="3:80" x14ac:dyDescent="0.3">
      <c r="BT71" s="10" t="s">
        <v>254</v>
      </c>
      <c r="BU71" s="4">
        <v>15.63</v>
      </c>
      <c r="BV71" s="4">
        <v>17.68</v>
      </c>
      <c r="BW71" s="4">
        <v>-2.0510000000000002</v>
      </c>
      <c r="BX71" s="4">
        <v>1.353</v>
      </c>
      <c r="BY71" s="4">
        <v>22</v>
      </c>
      <c r="BZ71" s="4">
        <v>7</v>
      </c>
      <c r="CA71" s="4">
        <v>2.1440000000000001</v>
      </c>
      <c r="CB71" s="11">
        <v>94</v>
      </c>
    </row>
    <row r="72" spans="3:80" x14ac:dyDescent="0.3">
      <c r="BT72" s="10" t="s">
        <v>255</v>
      </c>
      <c r="BU72" s="4">
        <v>15.63</v>
      </c>
      <c r="BV72" s="4">
        <v>27.19</v>
      </c>
      <c r="BW72" s="4">
        <v>-11.56</v>
      </c>
      <c r="BX72" s="4">
        <v>1.234</v>
      </c>
      <c r="BY72" s="4">
        <v>22</v>
      </c>
      <c r="BZ72" s="4">
        <v>9</v>
      </c>
      <c r="CA72" s="4">
        <v>13.25</v>
      </c>
      <c r="CB72" s="11">
        <v>94</v>
      </c>
    </row>
    <row r="73" spans="3:80" x14ac:dyDescent="0.3">
      <c r="BT73" s="10" t="s">
        <v>256</v>
      </c>
      <c r="BU73" s="4">
        <v>15.63</v>
      </c>
      <c r="BV73" s="4">
        <v>29.06</v>
      </c>
      <c r="BW73" s="4">
        <v>-13.42</v>
      </c>
      <c r="BX73" s="4">
        <v>1.4359999999999999</v>
      </c>
      <c r="BY73" s="4">
        <v>22</v>
      </c>
      <c r="BZ73" s="4">
        <v>6</v>
      </c>
      <c r="CA73" s="4">
        <v>13.22</v>
      </c>
      <c r="CB73" s="11">
        <v>94</v>
      </c>
    </row>
    <row r="74" spans="3:80" x14ac:dyDescent="0.3">
      <c r="BT74" s="10" t="s">
        <v>259</v>
      </c>
      <c r="BU74" s="4">
        <v>27.03</v>
      </c>
      <c r="BV74" s="4">
        <v>17.68</v>
      </c>
      <c r="BW74" s="4">
        <v>9.3480000000000008</v>
      </c>
      <c r="BX74" s="4">
        <v>1.6140000000000001</v>
      </c>
      <c r="BY74" s="4">
        <v>8</v>
      </c>
      <c r="BZ74" s="4">
        <v>7</v>
      </c>
      <c r="CA74" s="4">
        <v>8.1929999999999996</v>
      </c>
      <c r="CB74" s="11">
        <v>94</v>
      </c>
    </row>
    <row r="75" spans="3:80" x14ac:dyDescent="0.3">
      <c r="BT75" s="10" t="s">
        <v>260</v>
      </c>
      <c r="BU75" s="4">
        <v>27.03</v>
      </c>
      <c r="BV75" s="4">
        <v>27.19</v>
      </c>
      <c r="BW75" s="4">
        <v>-0.1575</v>
      </c>
      <c r="BX75" s="4">
        <v>1.5149999999999999</v>
      </c>
      <c r="BY75" s="4">
        <v>8</v>
      </c>
      <c r="BZ75" s="4">
        <v>9</v>
      </c>
      <c r="CA75" s="4">
        <v>0.14699999999999999</v>
      </c>
      <c r="CB75" s="11">
        <v>94</v>
      </c>
    </row>
    <row r="76" spans="3:80" x14ac:dyDescent="0.3">
      <c r="BT76" s="10" t="s">
        <v>261</v>
      </c>
      <c r="BU76" s="4">
        <v>27.03</v>
      </c>
      <c r="BV76" s="4">
        <v>29.06</v>
      </c>
      <c r="BW76" s="4">
        <v>-2.0230000000000001</v>
      </c>
      <c r="BX76" s="4">
        <v>1.6839999999999999</v>
      </c>
      <c r="BY76" s="4">
        <v>8</v>
      </c>
      <c r="BZ76" s="4">
        <v>6</v>
      </c>
      <c r="CA76" s="4">
        <v>1.6990000000000001</v>
      </c>
      <c r="CB76" s="11">
        <v>94</v>
      </c>
    </row>
    <row r="77" spans="3:80" x14ac:dyDescent="0.3">
      <c r="BT77" s="116" t="s">
        <v>263</v>
      </c>
      <c r="BU77" s="4">
        <v>17.68</v>
      </c>
      <c r="BV77" s="4">
        <v>27.19</v>
      </c>
      <c r="BW77" s="4">
        <v>-9.5060000000000002</v>
      </c>
      <c r="BX77" s="4">
        <v>1.571</v>
      </c>
      <c r="BY77" s="4">
        <v>7</v>
      </c>
      <c r="BZ77" s="4">
        <v>9</v>
      </c>
      <c r="CA77" s="4">
        <v>8.5559999999999992</v>
      </c>
      <c r="CB77" s="11">
        <v>94</v>
      </c>
    </row>
    <row r="78" spans="3:80" x14ac:dyDescent="0.3">
      <c r="BT78" s="10" t="s">
        <v>264</v>
      </c>
      <c r="BU78" s="4">
        <v>17.68</v>
      </c>
      <c r="BV78" s="4">
        <v>29.06</v>
      </c>
      <c r="BW78" s="4">
        <v>-11.37</v>
      </c>
      <c r="BX78" s="4">
        <v>1.7350000000000001</v>
      </c>
      <c r="BY78" s="4">
        <v>7</v>
      </c>
      <c r="BZ78" s="4">
        <v>6</v>
      </c>
      <c r="CA78" s="4">
        <v>9.2710000000000008</v>
      </c>
      <c r="CB78" s="11">
        <v>94</v>
      </c>
    </row>
    <row r="79" spans="3:80" x14ac:dyDescent="0.3">
      <c r="BT79" s="10" t="s">
        <v>126</v>
      </c>
      <c r="BU79" s="4">
        <v>27.19</v>
      </c>
      <c r="BV79" s="4">
        <v>29.06</v>
      </c>
      <c r="BW79" s="4">
        <v>-1.865</v>
      </c>
      <c r="BX79" s="4">
        <v>1.643</v>
      </c>
      <c r="BY79" s="4">
        <v>9</v>
      </c>
      <c r="BZ79" s="4">
        <v>6</v>
      </c>
      <c r="CA79" s="4">
        <v>1.605</v>
      </c>
      <c r="CB79" s="11">
        <v>94</v>
      </c>
    </row>
    <row r="80" spans="3:80" x14ac:dyDescent="0.3">
      <c r="BT80" s="10"/>
      <c r="BU80" s="4"/>
      <c r="BV80" s="4"/>
      <c r="BW80" s="4"/>
      <c r="BX80" s="4"/>
      <c r="BY80" s="4"/>
      <c r="BZ80" s="4"/>
      <c r="CA80" s="4"/>
      <c r="CB80" s="11"/>
    </row>
    <row r="81" spans="72:80" x14ac:dyDescent="0.3">
      <c r="BT81" s="10" t="s">
        <v>1</v>
      </c>
      <c r="BU81" s="4"/>
      <c r="BV81" s="4"/>
      <c r="BW81" s="4"/>
      <c r="BX81" s="4"/>
      <c r="BY81" s="4"/>
      <c r="BZ81" s="4"/>
      <c r="CA81" s="4"/>
      <c r="CB81" s="11"/>
    </row>
    <row r="82" spans="72:80" x14ac:dyDescent="0.3">
      <c r="BT82" s="10" t="s">
        <v>258</v>
      </c>
      <c r="BU82" s="4">
        <v>28.77</v>
      </c>
      <c r="BV82" s="4">
        <v>33.909999999999997</v>
      </c>
      <c r="BW82" s="4">
        <v>-5.1449999999999996</v>
      </c>
      <c r="BX82" s="4">
        <v>1.2869999999999999</v>
      </c>
      <c r="BY82" s="4">
        <v>22</v>
      </c>
      <c r="BZ82" s="4">
        <v>8</v>
      </c>
      <c r="CA82" s="4">
        <v>5.6529999999999996</v>
      </c>
      <c r="CB82" s="11">
        <v>94</v>
      </c>
    </row>
    <row r="83" spans="72:80" x14ac:dyDescent="0.3">
      <c r="BT83" s="10" t="s">
        <v>254</v>
      </c>
      <c r="BU83" s="4">
        <v>28.77</v>
      </c>
      <c r="BV83" s="4">
        <v>21.32</v>
      </c>
      <c r="BW83" s="4">
        <v>7.444</v>
      </c>
      <c r="BX83" s="4">
        <v>1.353</v>
      </c>
      <c r="BY83" s="4">
        <v>22</v>
      </c>
      <c r="BZ83" s="4">
        <v>7</v>
      </c>
      <c r="CA83" s="4">
        <v>7.7809999999999997</v>
      </c>
      <c r="CB83" s="11">
        <v>94</v>
      </c>
    </row>
    <row r="84" spans="72:80" x14ac:dyDescent="0.3">
      <c r="BT84" s="10" t="s">
        <v>255</v>
      </c>
      <c r="BU84" s="4">
        <v>28.77</v>
      </c>
      <c r="BV84" s="4">
        <v>36.33</v>
      </c>
      <c r="BW84" s="4">
        <v>-7.5570000000000004</v>
      </c>
      <c r="BX84" s="4">
        <v>1.234</v>
      </c>
      <c r="BY84" s="4">
        <v>22</v>
      </c>
      <c r="BZ84" s="4">
        <v>9</v>
      </c>
      <c r="CA84" s="4">
        <v>8.6630000000000003</v>
      </c>
      <c r="CB84" s="11">
        <v>94</v>
      </c>
    </row>
    <row r="85" spans="72:80" x14ac:dyDescent="0.3">
      <c r="BT85" s="10" t="s">
        <v>256</v>
      </c>
      <c r="BU85" s="4">
        <v>28.77</v>
      </c>
      <c r="BV85" s="4">
        <v>37.04</v>
      </c>
      <c r="BW85" s="4">
        <v>-8.2680000000000007</v>
      </c>
      <c r="BX85" s="4">
        <v>1.4359999999999999</v>
      </c>
      <c r="BY85" s="4">
        <v>22</v>
      </c>
      <c r="BZ85" s="4">
        <v>6</v>
      </c>
      <c r="CA85" s="4">
        <v>8.1430000000000007</v>
      </c>
      <c r="CB85" s="11">
        <v>94</v>
      </c>
    </row>
    <row r="86" spans="72:80" x14ac:dyDescent="0.3">
      <c r="BT86" s="10" t="s">
        <v>259</v>
      </c>
      <c r="BU86" s="4">
        <v>33.909999999999997</v>
      </c>
      <c r="BV86" s="4">
        <v>21.32</v>
      </c>
      <c r="BW86" s="4">
        <v>12.59</v>
      </c>
      <c r="BX86" s="4">
        <v>1.6140000000000001</v>
      </c>
      <c r="BY86" s="4">
        <v>8</v>
      </c>
      <c r="BZ86" s="4">
        <v>7</v>
      </c>
      <c r="CA86" s="4">
        <v>11.03</v>
      </c>
      <c r="CB86" s="11">
        <v>94</v>
      </c>
    </row>
    <row r="87" spans="72:80" x14ac:dyDescent="0.3">
      <c r="BT87" s="10" t="s">
        <v>260</v>
      </c>
      <c r="BU87" s="4">
        <v>33.909999999999997</v>
      </c>
      <c r="BV87" s="4">
        <v>36.33</v>
      </c>
      <c r="BW87" s="4">
        <v>-2.4119999999999999</v>
      </c>
      <c r="BX87" s="4">
        <v>1.5149999999999999</v>
      </c>
      <c r="BY87" s="4">
        <v>8</v>
      </c>
      <c r="BZ87" s="4">
        <v>9</v>
      </c>
      <c r="CA87" s="4">
        <v>2.2509999999999999</v>
      </c>
      <c r="CB87" s="11">
        <v>94</v>
      </c>
    </row>
    <row r="88" spans="72:80" x14ac:dyDescent="0.3">
      <c r="BT88" s="10" t="s">
        <v>261</v>
      </c>
      <c r="BU88" s="4">
        <v>33.909999999999997</v>
      </c>
      <c r="BV88" s="4">
        <v>37.04</v>
      </c>
      <c r="BW88" s="4">
        <v>-3.1230000000000002</v>
      </c>
      <c r="BX88" s="4">
        <v>1.6839999999999999</v>
      </c>
      <c r="BY88" s="4">
        <v>8</v>
      </c>
      <c r="BZ88" s="4">
        <v>6</v>
      </c>
      <c r="CA88" s="4">
        <v>2.6230000000000002</v>
      </c>
      <c r="CB88" s="11">
        <v>94</v>
      </c>
    </row>
    <row r="89" spans="72:80" x14ac:dyDescent="0.3">
      <c r="BT89" s="10" t="s">
        <v>263</v>
      </c>
      <c r="BU89" s="4">
        <v>21.32</v>
      </c>
      <c r="BV89" s="4">
        <v>36.33</v>
      </c>
      <c r="BW89" s="4">
        <v>-15</v>
      </c>
      <c r="BX89" s="4">
        <v>1.571</v>
      </c>
      <c r="BY89" s="4">
        <v>7</v>
      </c>
      <c r="BZ89" s="4">
        <v>9</v>
      </c>
      <c r="CA89" s="4">
        <v>13.5</v>
      </c>
      <c r="CB89" s="11">
        <v>94</v>
      </c>
    </row>
    <row r="90" spans="72:80" x14ac:dyDescent="0.3">
      <c r="BT90" s="10" t="s">
        <v>264</v>
      </c>
      <c r="BU90" s="4">
        <v>21.32</v>
      </c>
      <c r="BV90" s="4">
        <v>37.04</v>
      </c>
      <c r="BW90" s="4">
        <v>-15.71</v>
      </c>
      <c r="BX90" s="4">
        <v>1.7350000000000001</v>
      </c>
      <c r="BY90" s="4">
        <v>7</v>
      </c>
      <c r="BZ90" s="4">
        <v>6</v>
      </c>
      <c r="CA90" s="4">
        <v>12.81</v>
      </c>
      <c r="CB90" s="11">
        <v>94</v>
      </c>
    </row>
    <row r="91" spans="72:80" ht="15" thickBot="1" x14ac:dyDescent="0.35">
      <c r="BT91" s="12" t="s">
        <v>126</v>
      </c>
      <c r="BU91" s="13">
        <v>36.33</v>
      </c>
      <c r="BV91" s="13">
        <v>37.04</v>
      </c>
      <c r="BW91" s="13">
        <v>-0.71109999999999995</v>
      </c>
      <c r="BX91" s="13">
        <v>1.643</v>
      </c>
      <c r="BY91" s="13">
        <v>9</v>
      </c>
      <c r="BZ91" s="13">
        <v>6</v>
      </c>
      <c r="CA91" s="13">
        <v>0.61199999999999999</v>
      </c>
      <c r="CB91" s="14">
        <v>94</v>
      </c>
    </row>
  </sheetData>
  <mergeCells count="9">
    <mergeCell ref="AD30:AE30"/>
    <mergeCell ref="Y29:AE29"/>
    <mergeCell ref="F29:T29"/>
    <mergeCell ref="C30:D30"/>
    <mergeCell ref="L30:M30"/>
    <mergeCell ref="H30:I30"/>
    <mergeCell ref="P30:Q30"/>
    <mergeCell ref="T30:U30"/>
    <mergeCell ref="Z30:AA3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8318-FCE6-4432-AC6A-2256A5DE1F04}">
  <dimension ref="A1:X58"/>
  <sheetViews>
    <sheetView tabSelected="1" zoomScale="40" zoomScaleNormal="40" workbookViewId="0">
      <selection activeCell="B57" sqref="B57"/>
    </sheetView>
  </sheetViews>
  <sheetFormatPr defaultRowHeight="14.4" x14ac:dyDescent="0.3"/>
  <cols>
    <col min="1" max="1" width="81.5546875" customWidth="1"/>
    <col min="2" max="2" width="18.33203125" customWidth="1"/>
    <col min="13" max="13" width="22.109375" customWidth="1"/>
    <col min="16" max="16" width="44.33203125" customWidth="1"/>
    <col min="17" max="17" width="20.109375" customWidth="1"/>
    <col min="18" max="18" width="15.109375" customWidth="1"/>
    <col min="19" max="19" width="12.88671875" customWidth="1"/>
    <col min="20" max="20" width="18.33203125" customWidth="1"/>
  </cols>
  <sheetData>
    <row r="1" spans="1:21" ht="18.600000000000001" thickBot="1" x14ac:dyDescent="0.4">
      <c r="A1" s="3" t="s">
        <v>50</v>
      </c>
      <c r="B1" s="65"/>
      <c r="C1" s="56"/>
      <c r="D1" s="125" t="s">
        <v>201</v>
      </c>
      <c r="E1" s="125"/>
      <c r="F1" s="125"/>
      <c r="G1" s="125"/>
      <c r="H1" s="125"/>
      <c r="I1" s="125"/>
      <c r="J1" s="56"/>
      <c r="K1" s="56"/>
      <c r="L1" s="57"/>
      <c r="P1" s="126" t="s">
        <v>235</v>
      </c>
      <c r="Q1" s="126"/>
      <c r="R1" s="126"/>
      <c r="S1" s="126"/>
      <c r="T1" s="126"/>
    </row>
    <row r="2" spans="1:21" ht="32.25" customHeight="1" x14ac:dyDescent="0.3">
      <c r="A2" t="s">
        <v>57</v>
      </c>
      <c r="B2" s="67" t="s">
        <v>202</v>
      </c>
      <c r="C2" s="2" t="s">
        <v>43</v>
      </c>
      <c r="D2" s="2" t="s">
        <v>51</v>
      </c>
      <c r="E2" s="2" t="s">
        <v>52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230</v>
      </c>
      <c r="K2" s="2" t="s">
        <v>229</v>
      </c>
      <c r="L2" s="68" t="s">
        <v>228</v>
      </c>
      <c r="P2" s="53" t="s">
        <v>30</v>
      </c>
      <c r="Q2" s="44" t="s">
        <v>34</v>
      </c>
      <c r="R2" s="44"/>
      <c r="S2" s="44"/>
      <c r="T2" s="44"/>
      <c r="U2" s="45"/>
    </row>
    <row r="3" spans="1:21" x14ac:dyDescent="0.3">
      <c r="B3" s="60">
        <v>1</v>
      </c>
      <c r="C3" s="1">
        <v>21.89</v>
      </c>
      <c r="D3" s="1">
        <v>30.46</v>
      </c>
      <c r="E3" s="1">
        <v>33.54</v>
      </c>
      <c r="F3" s="1">
        <v>31.73</v>
      </c>
      <c r="G3" s="1">
        <v>29.49</v>
      </c>
      <c r="H3" s="1">
        <v>34.94</v>
      </c>
      <c r="I3" s="1">
        <v>43.53</v>
      </c>
      <c r="J3" s="1">
        <v>35.79</v>
      </c>
      <c r="K3" s="4">
        <v>45.96</v>
      </c>
      <c r="L3" s="47">
        <v>37.83</v>
      </c>
      <c r="P3" s="46" t="s">
        <v>59</v>
      </c>
      <c r="Q3" s="4" t="s">
        <v>13</v>
      </c>
      <c r="R3" s="4"/>
      <c r="S3" s="4"/>
      <c r="T3" s="4"/>
      <c r="U3" s="47"/>
    </row>
    <row r="4" spans="1:21" x14ac:dyDescent="0.3">
      <c r="B4" s="60">
        <f>B3+1</f>
        <v>2</v>
      </c>
      <c r="C4" s="1">
        <v>15.24</v>
      </c>
      <c r="D4" s="1">
        <v>25.92</v>
      </c>
      <c r="E4" s="1">
        <v>33.89</v>
      </c>
      <c r="F4" s="1">
        <v>27.23</v>
      </c>
      <c r="G4" s="1">
        <v>35.22</v>
      </c>
      <c r="H4" s="1">
        <v>31.6</v>
      </c>
      <c r="I4" s="1">
        <v>37.28</v>
      </c>
      <c r="J4" s="1">
        <v>36.56</v>
      </c>
      <c r="K4" s="4">
        <v>33.619999999999997</v>
      </c>
      <c r="L4" s="47">
        <v>36.549999999999997</v>
      </c>
      <c r="P4" s="46" t="s">
        <v>32</v>
      </c>
      <c r="Q4" s="4">
        <v>0.79459999999999997</v>
      </c>
      <c r="R4" s="4"/>
      <c r="S4" s="4"/>
      <c r="T4" s="4"/>
      <c r="U4" s="47"/>
    </row>
    <row r="5" spans="1:21" x14ac:dyDescent="0.3">
      <c r="B5" s="60">
        <f t="shared" ref="B5:B22" si="0">B4+1</f>
        <v>3</v>
      </c>
      <c r="C5" s="1">
        <v>21.55</v>
      </c>
      <c r="D5" s="1">
        <v>28.5</v>
      </c>
      <c r="E5" s="1">
        <v>31.34</v>
      </c>
      <c r="F5" s="1">
        <v>30.97</v>
      </c>
      <c r="G5" s="1">
        <v>27.77</v>
      </c>
      <c r="H5" s="1">
        <v>34.31</v>
      </c>
      <c r="I5" s="1">
        <v>49.91</v>
      </c>
      <c r="J5" s="1">
        <v>39.51</v>
      </c>
      <c r="K5" s="4">
        <v>44.17</v>
      </c>
      <c r="L5" s="47">
        <v>28.25</v>
      </c>
      <c r="P5" s="46"/>
      <c r="Q5" s="4"/>
      <c r="R5" s="4"/>
      <c r="S5" s="4"/>
      <c r="T5" s="4"/>
      <c r="U5" s="47"/>
    </row>
    <row r="6" spans="1:21" x14ac:dyDescent="0.3">
      <c r="B6" s="60">
        <f t="shared" si="0"/>
        <v>4</v>
      </c>
      <c r="C6" s="1">
        <v>18.22</v>
      </c>
      <c r="D6" s="1">
        <v>29.93</v>
      </c>
      <c r="E6" s="1">
        <v>28.94</v>
      </c>
      <c r="F6" s="1">
        <v>30.94</v>
      </c>
      <c r="G6" s="1">
        <v>32.14</v>
      </c>
      <c r="H6" s="1">
        <v>31.1</v>
      </c>
      <c r="I6" s="1">
        <v>34.53</v>
      </c>
      <c r="J6" s="1">
        <v>28.42</v>
      </c>
      <c r="K6" s="4">
        <v>36.18</v>
      </c>
      <c r="L6" s="47">
        <v>30.99</v>
      </c>
      <c r="P6" s="46" t="s">
        <v>60</v>
      </c>
      <c r="Q6" s="4"/>
      <c r="R6" s="4"/>
      <c r="S6" s="4"/>
      <c r="T6" s="4"/>
      <c r="U6" s="47"/>
    </row>
    <row r="7" spans="1:21" x14ac:dyDescent="0.3">
      <c r="B7" s="60">
        <f t="shared" si="0"/>
        <v>5</v>
      </c>
      <c r="C7" s="1">
        <v>16.62</v>
      </c>
      <c r="D7" s="1">
        <v>30.01</v>
      </c>
      <c r="E7" s="1">
        <v>36.36</v>
      </c>
      <c r="F7" s="1">
        <v>28.84</v>
      </c>
      <c r="G7" s="1">
        <v>25.43</v>
      </c>
      <c r="H7" s="1">
        <v>23.13</v>
      </c>
      <c r="I7" s="1">
        <v>40.35</v>
      </c>
      <c r="J7" s="1">
        <v>39.17</v>
      </c>
      <c r="K7" s="4">
        <v>39.119999999999997</v>
      </c>
      <c r="L7" s="47">
        <v>34.96</v>
      </c>
      <c r="P7" s="46" t="s">
        <v>38</v>
      </c>
      <c r="Q7" s="4" t="s">
        <v>211</v>
      </c>
      <c r="R7" s="4"/>
      <c r="S7" s="4"/>
      <c r="T7" s="4"/>
      <c r="U7" s="47"/>
    </row>
    <row r="8" spans="1:21" x14ac:dyDescent="0.3">
      <c r="B8" s="60">
        <f t="shared" si="0"/>
        <v>6</v>
      </c>
      <c r="C8" s="1">
        <v>16.13</v>
      </c>
      <c r="D8" s="1">
        <v>25.59</v>
      </c>
      <c r="E8" s="1">
        <v>30.79</v>
      </c>
      <c r="F8" s="1">
        <v>31.53</v>
      </c>
      <c r="G8" s="1">
        <v>27.15</v>
      </c>
      <c r="H8" s="1">
        <v>30.98</v>
      </c>
      <c r="I8" s="1">
        <v>39.17</v>
      </c>
      <c r="J8" s="1">
        <v>39.07</v>
      </c>
      <c r="K8" s="4">
        <v>36.31</v>
      </c>
      <c r="L8" s="47">
        <v>37.65</v>
      </c>
      <c r="P8" s="46" t="s">
        <v>29</v>
      </c>
      <c r="Q8" s="4">
        <v>0.56810000000000005</v>
      </c>
      <c r="R8" s="4"/>
      <c r="S8" s="4"/>
      <c r="T8" s="4"/>
      <c r="U8" s="47"/>
    </row>
    <row r="9" spans="1:21" x14ac:dyDescent="0.3">
      <c r="B9" s="60">
        <f t="shared" si="0"/>
        <v>7</v>
      </c>
      <c r="C9" s="1">
        <v>16.86</v>
      </c>
      <c r="D9" s="1">
        <v>28.85</v>
      </c>
      <c r="E9" s="1">
        <v>24.12</v>
      </c>
      <c r="F9" s="1">
        <v>27.56</v>
      </c>
      <c r="G9" s="1">
        <v>27.75</v>
      </c>
      <c r="H9" s="1">
        <v>26.25</v>
      </c>
      <c r="I9" s="1">
        <v>44.55</v>
      </c>
      <c r="J9" s="1">
        <v>31.12</v>
      </c>
      <c r="K9" s="1"/>
      <c r="L9" s="58"/>
      <c r="P9" s="46" t="s">
        <v>30</v>
      </c>
      <c r="Q9" s="4" t="s">
        <v>42</v>
      </c>
      <c r="R9" s="4"/>
      <c r="S9" s="4"/>
      <c r="T9" s="4"/>
      <c r="U9" s="47"/>
    </row>
    <row r="10" spans="1:21" x14ac:dyDescent="0.3">
      <c r="B10" s="60">
        <f t="shared" si="0"/>
        <v>8</v>
      </c>
      <c r="C10" s="1">
        <v>22.17</v>
      </c>
      <c r="D10" s="1">
        <v>26</v>
      </c>
      <c r="E10" s="1">
        <v>33.82</v>
      </c>
      <c r="F10" s="1">
        <v>26.44</v>
      </c>
      <c r="G10" s="1">
        <v>27.03</v>
      </c>
      <c r="H10" s="1">
        <v>30.55</v>
      </c>
      <c r="I10" s="1"/>
      <c r="J10" s="1">
        <v>33.340000000000003</v>
      </c>
      <c r="K10" s="1"/>
      <c r="L10" s="58"/>
      <c r="P10" s="46" t="s">
        <v>61</v>
      </c>
      <c r="Q10" s="4" t="s">
        <v>27</v>
      </c>
      <c r="R10" s="4"/>
      <c r="S10" s="4"/>
      <c r="T10" s="4"/>
      <c r="U10" s="47"/>
    </row>
    <row r="11" spans="1:21" ht="21" x14ac:dyDescent="0.4">
      <c r="B11" s="60">
        <f t="shared" si="0"/>
        <v>9</v>
      </c>
      <c r="C11" s="1">
        <v>20.62</v>
      </c>
      <c r="D11" s="1"/>
      <c r="E11" s="1">
        <v>27.23</v>
      </c>
      <c r="F11" s="1"/>
      <c r="G11" s="1">
        <v>28.75</v>
      </c>
      <c r="H11" s="1"/>
      <c r="I11" s="1"/>
      <c r="J11" s="1"/>
      <c r="K11" s="1"/>
      <c r="L11" s="58"/>
      <c r="M11" s="22"/>
      <c r="P11" s="46"/>
      <c r="Q11" s="4"/>
      <c r="R11" s="4"/>
      <c r="S11" s="4"/>
      <c r="T11" s="4"/>
      <c r="U11" s="47"/>
    </row>
    <row r="12" spans="1:21" x14ac:dyDescent="0.3">
      <c r="B12" s="60">
        <f t="shared" si="0"/>
        <v>10</v>
      </c>
      <c r="C12" s="1">
        <v>19.27</v>
      </c>
      <c r="D12" s="1"/>
      <c r="E12" s="1"/>
      <c r="F12" s="1"/>
      <c r="G12" s="1">
        <v>33.96</v>
      </c>
      <c r="H12" s="1"/>
      <c r="I12" s="1"/>
      <c r="J12" s="1"/>
      <c r="K12" s="1"/>
      <c r="L12" s="58"/>
      <c r="P12" s="46" t="s">
        <v>62</v>
      </c>
      <c r="Q12" s="4"/>
      <c r="R12" s="4"/>
      <c r="S12" s="4"/>
      <c r="T12" s="4"/>
      <c r="U12" s="47"/>
    </row>
    <row r="13" spans="1:21" x14ac:dyDescent="0.3">
      <c r="B13" s="60">
        <f t="shared" si="0"/>
        <v>11</v>
      </c>
      <c r="C13" s="1">
        <v>19.329999999999998</v>
      </c>
      <c r="D13" s="1"/>
      <c r="E13" s="1"/>
      <c r="F13" s="1"/>
      <c r="G13" s="1"/>
      <c r="H13" s="1"/>
      <c r="I13" s="1"/>
      <c r="J13" s="1"/>
      <c r="K13" s="1"/>
      <c r="L13" s="58"/>
      <c r="P13" s="46" t="s">
        <v>63</v>
      </c>
      <c r="Q13" s="4">
        <v>10.68</v>
      </c>
      <c r="R13" s="4"/>
      <c r="S13" s="4"/>
      <c r="T13" s="4"/>
      <c r="U13" s="47"/>
    </row>
    <row r="14" spans="1:21" x14ac:dyDescent="0.3">
      <c r="B14" s="60">
        <f t="shared" si="0"/>
        <v>12</v>
      </c>
      <c r="C14" s="1">
        <v>19.32</v>
      </c>
      <c r="D14" s="1"/>
      <c r="E14" s="1"/>
      <c r="F14" s="1"/>
      <c r="G14" s="1"/>
      <c r="H14" s="1"/>
      <c r="I14" s="1"/>
      <c r="J14" s="1"/>
      <c r="K14" s="1"/>
      <c r="L14" s="58"/>
      <c r="P14" s="46" t="s">
        <v>29</v>
      </c>
      <c r="Q14" s="4">
        <v>0.2984</v>
      </c>
      <c r="R14" s="4"/>
      <c r="S14" s="4"/>
      <c r="T14" s="4"/>
      <c r="U14" s="47"/>
    </row>
    <row r="15" spans="1:21" x14ac:dyDescent="0.3">
      <c r="B15" s="60">
        <f t="shared" si="0"/>
        <v>13</v>
      </c>
      <c r="C15" s="1">
        <v>19.62</v>
      </c>
      <c r="D15" s="1"/>
      <c r="E15" s="1"/>
      <c r="F15" s="1"/>
      <c r="G15" s="1"/>
      <c r="H15" s="1"/>
      <c r="I15" s="1"/>
      <c r="J15" s="1"/>
      <c r="K15" s="1"/>
      <c r="L15" s="58"/>
      <c r="P15" s="46" t="s">
        <v>30</v>
      </c>
      <c r="Q15" s="4" t="s">
        <v>42</v>
      </c>
      <c r="R15" s="4"/>
      <c r="S15" s="4"/>
      <c r="T15" s="4"/>
      <c r="U15" s="47"/>
    </row>
    <row r="16" spans="1:21" x14ac:dyDescent="0.3">
      <c r="B16" s="60">
        <f t="shared" si="0"/>
        <v>14</v>
      </c>
      <c r="C16" s="1">
        <v>21.66</v>
      </c>
      <c r="D16" s="1"/>
      <c r="E16" s="1"/>
      <c r="F16" s="1"/>
      <c r="G16" s="1"/>
      <c r="H16" s="1"/>
      <c r="I16" s="1"/>
      <c r="J16" s="1"/>
      <c r="K16" s="1"/>
      <c r="L16" s="58"/>
      <c r="P16" s="46" t="s">
        <v>61</v>
      </c>
      <c r="Q16" s="4" t="s">
        <v>27</v>
      </c>
      <c r="R16" s="4"/>
      <c r="S16" s="4"/>
      <c r="T16" s="4"/>
      <c r="U16" s="47"/>
    </row>
    <row r="17" spans="2:21" x14ac:dyDescent="0.3">
      <c r="B17" s="60">
        <f t="shared" si="0"/>
        <v>15</v>
      </c>
      <c r="C17" s="1">
        <v>24.26</v>
      </c>
      <c r="D17" s="1"/>
      <c r="E17" s="1"/>
      <c r="F17" s="1"/>
      <c r="G17" s="1"/>
      <c r="H17" s="1"/>
      <c r="I17" s="1"/>
      <c r="J17" s="1"/>
      <c r="K17" s="1"/>
      <c r="L17" s="58"/>
      <c r="P17" s="46"/>
      <c r="Q17" s="4"/>
      <c r="R17" s="4"/>
      <c r="S17" s="4"/>
      <c r="T17" s="4"/>
      <c r="U17" s="47"/>
    </row>
    <row r="18" spans="2:21" x14ac:dyDescent="0.3">
      <c r="B18" s="60">
        <f t="shared" si="0"/>
        <v>16</v>
      </c>
      <c r="C18" s="1">
        <v>23.86</v>
      </c>
      <c r="D18" s="1"/>
      <c r="E18" s="1"/>
      <c r="F18" s="1"/>
      <c r="G18" s="1"/>
      <c r="H18" s="1"/>
      <c r="I18" s="1"/>
      <c r="J18" s="1"/>
      <c r="K18" s="1"/>
      <c r="L18" s="58"/>
      <c r="P18" s="46" t="s">
        <v>35</v>
      </c>
      <c r="Q18" s="4" t="s">
        <v>36</v>
      </c>
      <c r="R18" s="4" t="s">
        <v>23</v>
      </c>
      <c r="S18" s="4" t="s">
        <v>37</v>
      </c>
      <c r="T18" s="4" t="s">
        <v>38</v>
      </c>
      <c r="U18" s="47" t="s">
        <v>29</v>
      </c>
    </row>
    <row r="19" spans="2:21" x14ac:dyDescent="0.3">
      <c r="B19" s="60">
        <f t="shared" si="0"/>
        <v>17</v>
      </c>
      <c r="C19" s="1">
        <v>24.64</v>
      </c>
      <c r="D19" s="1"/>
      <c r="E19" s="1"/>
      <c r="F19" s="1"/>
      <c r="G19" s="1"/>
      <c r="H19" s="1"/>
      <c r="I19" s="1"/>
      <c r="J19" s="1"/>
      <c r="K19" s="1"/>
      <c r="L19" s="58"/>
      <c r="P19" s="46" t="s">
        <v>39</v>
      </c>
      <c r="Q19" s="4">
        <v>3916</v>
      </c>
      <c r="R19" s="4">
        <v>9</v>
      </c>
      <c r="S19" s="4">
        <v>435.1</v>
      </c>
      <c r="T19" s="21" t="s">
        <v>212</v>
      </c>
      <c r="U19" s="47" t="s">
        <v>40</v>
      </c>
    </row>
    <row r="20" spans="2:21" x14ac:dyDescent="0.3">
      <c r="B20" s="60">
        <f t="shared" si="0"/>
        <v>18</v>
      </c>
      <c r="C20" s="1">
        <v>15.03</v>
      </c>
      <c r="D20" s="1"/>
      <c r="E20" s="1"/>
      <c r="F20" s="1"/>
      <c r="G20" s="1"/>
      <c r="H20" s="1"/>
      <c r="I20" s="1"/>
      <c r="J20" s="1"/>
      <c r="K20" s="1"/>
      <c r="L20" s="58"/>
      <c r="P20" s="46" t="s">
        <v>64</v>
      </c>
      <c r="Q20" s="4">
        <v>1012</v>
      </c>
      <c r="R20" s="4">
        <v>80</v>
      </c>
      <c r="S20" s="4">
        <v>12.65</v>
      </c>
      <c r="T20" s="4"/>
      <c r="U20" s="47"/>
    </row>
    <row r="21" spans="2:21" x14ac:dyDescent="0.3">
      <c r="B21" s="60">
        <f t="shared" si="0"/>
        <v>19</v>
      </c>
      <c r="C21" s="1">
        <v>17.54</v>
      </c>
      <c r="D21" s="1"/>
      <c r="E21" s="1"/>
      <c r="F21" s="1"/>
      <c r="G21" s="1"/>
      <c r="H21" s="1"/>
      <c r="I21" s="1"/>
      <c r="J21" s="1"/>
      <c r="K21" s="1"/>
      <c r="L21" s="58"/>
      <c r="P21" s="46" t="s">
        <v>41</v>
      </c>
      <c r="Q21" s="4">
        <v>4928</v>
      </c>
      <c r="R21" s="4">
        <v>89</v>
      </c>
      <c r="S21" s="4"/>
      <c r="T21" s="4"/>
      <c r="U21" s="47"/>
    </row>
    <row r="22" spans="2:21" x14ac:dyDescent="0.3">
      <c r="B22" s="60">
        <f t="shared" si="0"/>
        <v>20</v>
      </c>
      <c r="C22" s="1">
        <v>20.36</v>
      </c>
      <c r="D22" s="1"/>
      <c r="E22" s="1"/>
      <c r="F22" s="1"/>
      <c r="G22" s="1"/>
      <c r="H22" s="1"/>
      <c r="I22" s="1"/>
      <c r="J22" s="1"/>
      <c r="K22" s="1"/>
      <c r="L22" s="58"/>
      <c r="P22" s="46"/>
      <c r="Q22" s="4"/>
      <c r="R22" s="4"/>
      <c r="S22" s="4"/>
      <c r="T22" s="4"/>
      <c r="U22" s="47"/>
    </row>
    <row r="23" spans="2:21" x14ac:dyDescent="0.3">
      <c r="B23" s="59"/>
      <c r="D23" s="1"/>
      <c r="E23" s="1"/>
      <c r="F23" s="1"/>
      <c r="G23" s="1"/>
      <c r="H23" s="1"/>
      <c r="I23" s="1"/>
      <c r="J23" s="1"/>
      <c r="K23" s="1"/>
      <c r="L23" s="58"/>
      <c r="P23" s="46" t="s">
        <v>65</v>
      </c>
      <c r="Q23" s="4"/>
      <c r="R23" s="4"/>
      <c r="S23" s="4"/>
      <c r="T23" s="4"/>
      <c r="U23" s="47"/>
    </row>
    <row r="24" spans="2:21" x14ac:dyDescent="0.3">
      <c r="B24" s="59"/>
      <c r="D24" s="1"/>
      <c r="E24" s="1"/>
      <c r="F24" s="1"/>
      <c r="G24" s="1"/>
      <c r="H24" s="1"/>
      <c r="I24" s="1"/>
      <c r="J24" s="1"/>
      <c r="K24" s="1"/>
      <c r="L24" s="58"/>
      <c r="P24" s="46" t="s">
        <v>66</v>
      </c>
      <c r="Q24" s="4">
        <v>10</v>
      </c>
      <c r="R24" s="4"/>
      <c r="S24" s="4"/>
      <c r="T24" s="4"/>
      <c r="U24" s="47"/>
    </row>
    <row r="25" spans="2:21" ht="15" thickBot="1" x14ac:dyDescent="0.35">
      <c r="B25" s="59"/>
      <c r="L25" s="58"/>
      <c r="P25" s="50" t="s">
        <v>67</v>
      </c>
      <c r="Q25" s="51">
        <v>90</v>
      </c>
      <c r="R25" s="51"/>
      <c r="S25" s="51"/>
      <c r="T25" s="51"/>
      <c r="U25" s="52"/>
    </row>
    <row r="26" spans="2:21" x14ac:dyDescent="0.3">
      <c r="B26" s="63" t="s">
        <v>2</v>
      </c>
      <c r="C26" s="6">
        <f>AVERAGE(C3:C22)</f>
        <v>19.709500000000002</v>
      </c>
      <c r="D26" s="6">
        <f t="shared" ref="D26:K26" si="1">AVERAGE(D3:D24)</f>
        <v>28.157499999999999</v>
      </c>
      <c r="E26" s="6">
        <f t="shared" si="1"/>
        <v>31.114444444444441</v>
      </c>
      <c r="F26" s="6">
        <f t="shared" si="1"/>
        <v>29.405000000000001</v>
      </c>
      <c r="G26" s="6">
        <f t="shared" si="1"/>
        <v>29.469000000000001</v>
      </c>
      <c r="H26" s="6">
        <f t="shared" si="1"/>
        <v>30.357499999999998</v>
      </c>
      <c r="I26" s="6">
        <f t="shared" si="1"/>
        <v>41.331428571428567</v>
      </c>
      <c r="J26" s="6">
        <f t="shared" si="1"/>
        <v>35.372500000000002</v>
      </c>
      <c r="K26" s="6">
        <f t="shared" si="1"/>
        <v>39.226666666666667</v>
      </c>
      <c r="L26" s="69">
        <f>AVERAGE(L3:L24)</f>
        <v>34.37166666666667</v>
      </c>
      <c r="P26" s="46"/>
      <c r="Q26" s="4"/>
      <c r="R26" s="4"/>
      <c r="S26" s="4"/>
      <c r="T26" s="4"/>
      <c r="U26" s="47"/>
    </row>
    <row r="27" spans="2:21" ht="15" thickBot="1" x14ac:dyDescent="0.35">
      <c r="B27" s="64" t="s">
        <v>3</v>
      </c>
      <c r="C27" s="70">
        <f>_xlfn.STDEV.S(C3:C22)</f>
        <v>2.9134000303497549</v>
      </c>
      <c r="D27" s="70">
        <f t="shared" ref="D27:L27" si="2">_xlfn.STDEV.S(D3:D24)</f>
        <v>2.0257326716876682</v>
      </c>
      <c r="E27" s="70">
        <f t="shared" si="2"/>
        <v>3.8294650772370349</v>
      </c>
      <c r="F27" s="70">
        <f t="shared" si="2"/>
        <v>2.1371476317746514</v>
      </c>
      <c r="G27" s="70">
        <f t="shared" si="2"/>
        <v>3.2382486693341606</v>
      </c>
      <c r="H27" s="70">
        <f t="shared" si="2"/>
        <v>3.9324574287042986</v>
      </c>
      <c r="I27" s="70">
        <f t="shared" si="2"/>
        <v>5.116855898470682</v>
      </c>
      <c r="J27" s="70">
        <f t="shared" si="2"/>
        <v>4.0943855286407471</v>
      </c>
      <c r="K27" s="70">
        <f t="shared" si="2"/>
        <v>4.878719777427964</v>
      </c>
      <c r="L27" s="71">
        <f t="shared" si="2"/>
        <v>3.9168682217642368</v>
      </c>
      <c r="P27" s="46"/>
      <c r="Q27" s="4"/>
      <c r="R27" s="4"/>
      <c r="S27" s="4"/>
      <c r="T27" s="4"/>
      <c r="U27" s="47"/>
    </row>
    <row r="28" spans="2:21" x14ac:dyDescent="0.3">
      <c r="P28" s="46"/>
      <c r="Q28" s="4"/>
      <c r="R28" s="4"/>
      <c r="S28" s="4"/>
      <c r="T28" s="4"/>
      <c r="U28" s="47"/>
    </row>
    <row r="29" spans="2:21" x14ac:dyDescent="0.3">
      <c r="P29" s="46"/>
      <c r="Q29" s="4"/>
      <c r="R29" s="4"/>
      <c r="S29" s="4"/>
      <c r="T29" s="4"/>
      <c r="U29" s="47"/>
    </row>
    <row r="30" spans="2:21" x14ac:dyDescent="0.3">
      <c r="P30" s="46"/>
      <c r="Q30" s="4"/>
      <c r="R30" s="4"/>
      <c r="S30" s="4"/>
      <c r="T30" s="4"/>
      <c r="U30" s="47"/>
    </row>
    <row r="31" spans="2:21" x14ac:dyDescent="0.3">
      <c r="P31" s="46"/>
      <c r="Q31" s="4"/>
      <c r="R31" s="4"/>
      <c r="S31" s="4"/>
      <c r="T31" s="4"/>
      <c r="U31" s="47"/>
    </row>
    <row r="32" spans="2:21" ht="15" thickBot="1" x14ac:dyDescent="0.35">
      <c r="P32" s="50"/>
      <c r="Q32" s="51"/>
      <c r="R32" s="51"/>
      <c r="S32" s="51"/>
      <c r="T32" s="51"/>
      <c r="U32" s="52"/>
    </row>
    <row r="33" spans="16:24" ht="15" thickBot="1" x14ac:dyDescent="0.35">
      <c r="P33" s="3" t="s">
        <v>74</v>
      </c>
    </row>
    <row r="34" spans="16:24" x14ac:dyDescent="0.3">
      <c r="P34" s="53" t="s">
        <v>4</v>
      </c>
      <c r="Q34" s="44">
        <v>1</v>
      </c>
      <c r="R34" s="44"/>
      <c r="S34" s="44"/>
      <c r="T34" s="44"/>
      <c r="U34" s="44"/>
      <c r="V34" s="44"/>
      <c r="W34" s="44"/>
      <c r="X34" s="45"/>
    </row>
    <row r="35" spans="16:24" x14ac:dyDescent="0.3">
      <c r="P35" s="46" t="s">
        <v>5</v>
      </c>
      <c r="Q35" s="4">
        <v>9</v>
      </c>
      <c r="R35" s="4"/>
      <c r="S35" s="4"/>
      <c r="T35" s="4"/>
      <c r="U35" s="4"/>
      <c r="V35" s="4"/>
      <c r="W35" s="4"/>
      <c r="X35" s="47"/>
    </row>
    <row r="36" spans="16:24" x14ac:dyDescent="0.3">
      <c r="P36" s="46" t="s">
        <v>6</v>
      </c>
      <c r="Q36" s="4">
        <v>0.05</v>
      </c>
      <c r="R36" s="4"/>
      <c r="S36" s="4"/>
      <c r="T36" s="4"/>
      <c r="U36" s="4"/>
      <c r="V36" s="4"/>
      <c r="W36" s="4"/>
      <c r="X36" s="47"/>
    </row>
    <row r="37" spans="16:24" x14ac:dyDescent="0.3">
      <c r="P37" s="46"/>
      <c r="Q37" s="4"/>
      <c r="R37" s="4"/>
      <c r="S37" s="4"/>
      <c r="T37" s="4"/>
      <c r="U37" s="4"/>
      <c r="V37" s="4"/>
      <c r="W37" s="4"/>
      <c r="X37" s="47"/>
    </row>
    <row r="38" spans="16:24" x14ac:dyDescent="0.3">
      <c r="P38" s="46" t="s">
        <v>203</v>
      </c>
      <c r="Q38" s="4" t="s">
        <v>8</v>
      </c>
      <c r="R38" s="4" t="s">
        <v>9</v>
      </c>
      <c r="S38" s="4" t="s">
        <v>10</v>
      </c>
      <c r="T38" s="4" t="s">
        <v>11</v>
      </c>
      <c r="U38" s="4" t="s">
        <v>12</v>
      </c>
      <c r="V38" s="4" t="s">
        <v>68</v>
      </c>
      <c r="W38" s="4"/>
      <c r="X38" s="47"/>
    </row>
    <row r="39" spans="16:24" x14ac:dyDescent="0.3">
      <c r="P39" s="46" t="s">
        <v>204</v>
      </c>
      <c r="Q39" s="4">
        <v>-8.4480000000000004</v>
      </c>
      <c r="R39" s="4" t="s">
        <v>213</v>
      </c>
      <c r="S39" s="4" t="s">
        <v>13</v>
      </c>
      <c r="T39" s="4" t="s">
        <v>34</v>
      </c>
      <c r="U39" s="4" t="s">
        <v>33</v>
      </c>
      <c r="V39" s="4" t="s">
        <v>24</v>
      </c>
      <c r="W39" s="4" t="s">
        <v>44</v>
      </c>
      <c r="X39" s="47"/>
    </row>
    <row r="40" spans="16:24" x14ac:dyDescent="0.3">
      <c r="P40" s="46" t="s">
        <v>205</v>
      </c>
      <c r="Q40" s="4">
        <v>-11.4</v>
      </c>
      <c r="R40" s="4" t="s">
        <v>214</v>
      </c>
      <c r="S40" s="4" t="s">
        <v>13</v>
      </c>
      <c r="T40" s="4" t="s">
        <v>34</v>
      </c>
      <c r="U40" s="4" t="s">
        <v>33</v>
      </c>
      <c r="V40" s="4" t="s">
        <v>25</v>
      </c>
      <c r="W40" s="4" t="s">
        <v>28</v>
      </c>
      <c r="X40" s="47"/>
    </row>
    <row r="41" spans="16:24" x14ac:dyDescent="0.3">
      <c r="P41" s="46" t="s">
        <v>206</v>
      </c>
      <c r="Q41" s="4">
        <v>-9.6959999999999997</v>
      </c>
      <c r="R41" s="4" t="s">
        <v>215</v>
      </c>
      <c r="S41" s="4" t="s">
        <v>13</v>
      </c>
      <c r="T41" s="4" t="s">
        <v>34</v>
      </c>
      <c r="U41" s="4" t="s">
        <v>33</v>
      </c>
      <c r="V41" s="4" t="s">
        <v>69</v>
      </c>
      <c r="W41" s="4" t="s">
        <v>45</v>
      </c>
      <c r="X41" s="47"/>
    </row>
    <row r="42" spans="16:24" x14ac:dyDescent="0.3">
      <c r="P42" s="46" t="s">
        <v>207</v>
      </c>
      <c r="Q42" s="4">
        <v>-9.76</v>
      </c>
      <c r="R42" s="4" t="s">
        <v>216</v>
      </c>
      <c r="S42" s="4" t="s">
        <v>13</v>
      </c>
      <c r="T42" s="4" t="s">
        <v>34</v>
      </c>
      <c r="U42" s="4" t="s">
        <v>33</v>
      </c>
      <c r="V42" s="4" t="s">
        <v>70</v>
      </c>
      <c r="W42" s="4" t="s">
        <v>46</v>
      </c>
      <c r="X42" s="47"/>
    </row>
    <row r="43" spans="16:24" x14ac:dyDescent="0.3">
      <c r="P43" s="46" t="s">
        <v>208</v>
      </c>
      <c r="Q43" s="4">
        <v>-10.65</v>
      </c>
      <c r="R43" s="4" t="s">
        <v>217</v>
      </c>
      <c r="S43" s="4" t="s">
        <v>13</v>
      </c>
      <c r="T43" s="4" t="s">
        <v>34</v>
      </c>
      <c r="U43" s="4" t="s">
        <v>33</v>
      </c>
      <c r="V43" s="4" t="s">
        <v>28</v>
      </c>
      <c r="W43" s="4" t="s">
        <v>47</v>
      </c>
      <c r="X43" s="47"/>
    </row>
    <row r="44" spans="16:24" x14ac:dyDescent="0.3">
      <c r="P44" s="46" t="s">
        <v>209</v>
      </c>
      <c r="Q44" s="4">
        <v>-21.62</v>
      </c>
      <c r="R44" s="4" t="s">
        <v>218</v>
      </c>
      <c r="S44" s="4" t="s">
        <v>13</v>
      </c>
      <c r="T44" s="4" t="s">
        <v>34</v>
      </c>
      <c r="U44" s="4" t="s">
        <v>33</v>
      </c>
      <c r="V44" s="4" t="s">
        <v>71</v>
      </c>
      <c r="W44" s="4" t="s">
        <v>48</v>
      </c>
      <c r="X44" s="47"/>
    </row>
    <row r="45" spans="16:24" x14ac:dyDescent="0.3">
      <c r="P45" s="46" t="s">
        <v>210</v>
      </c>
      <c r="Q45" s="4">
        <v>-15.66</v>
      </c>
      <c r="R45" s="4" t="s">
        <v>219</v>
      </c>
      <c r="S45" s="4" t="s">
        <v>13</v>
      </c>
      <c r="T45" s="4" t="s">
        <v>34</v>
      </c>
      <c r="U45" s="4" t="s">
        <v>33</v>
      </c>
      <c r="V45" s="4" t="s">
        <v>72</v>
      </c>
      <c r="W45" s="4" t="s">
        <v>49</v>
      </c>
      <c r="X45" s="47"/>
    </row>
    <row r="46" spans="16:24" x14ac:dyDescent="0.3">
      <c r="P46" s="46" t="s">
        <v>220</v>
      </c>
      <c r="Q46" s="4">
        <v>-19.52</v>
      </c>
      <c r="R46" s="4" t="s">
        <v>221</v>
      </c>
      <c r="S46" s="4" t="s">
        <v>13</v>
      </c>
      <c r="T46" s="4" t="s">
        <v>34</v>
      </c>
      <c r="U46" s="4" t="s">
        <v>33</v>
      </c>
      <c r="V46" s="4" t="s">
        <v>222</v>
      </c>
      <c r="W46" s="4" t="s">
        <v>223</v>
      </c>
      <c r="X46" s="47"/>
    </row>
    <row r="47" spans="16:24" x14ac:dyDescent="0.3">
      <c r="P47" s="46" t="s">
        <v>224</v>
      </c>
      <c r="Q47" s="4">
        <v>-14.66</v>
      </c>
      <c r="R47" s="4" t="s">
        <v>225</v>
      </c>
      <c r="S47" s="4" t="s">
        <v>13</v>
      </c>
      <c r="T47" s="4" t="s">
        <v>34</v>
      </c>
      <c r="U47" s="4" t="s">
        <v>33</v>
      </c>
      <c r="V47" s="4" t="s">
        <v>226</v>
      </c>
      <c r="W47" s="4" t="s">
        <v>227</v>
      </c>
      <c r="X47" s="47"/>
    </row>
    <row r="48" spans="16:24" x14ac:dyDescent="0.3">
      <c r="P48" s="46"/>
      <c r="Q48" s="4"/>
      <c r="R48" s="4"/>
      <c r="S48" s="4"/>
      <c r="T48" s="4"/>
      <c r="U48" s="4"/>
      <c r="V48" s="4"/>
      <c r="W48" s="4"/>
      <c r="X48" s="47"/>
    </row>
    <row r="49" spans="16:24" x14ac:dyDescent="0.3">
      <c r="P49" s="46" t="s">
        <v>16</v>
      </c>
      <c r="Q49" s="4" t="s">
        <v>17</v>
      </c>
      <c r="R49" s="4" t="s">
        <v>18</v>
      </c>
      <c r="S49" s="4" t="s">
        <v>8</v>
      </c>
      <c r="T49" s="4" t="s">
        <v>19</v>
      </c>
      <c r="U49" s="4" t="s">
        <v>20</v>
      </c>
      <c r="V49" s="4" t="s">
        <v>21</v>
      </c>
      <c r="W49" s="4" t="s">
        <v>22</v>
      </c>
      <c r="X49" s="47" t="s">
        <v>23</v>
      </c>
    </row>
    <row r="50" spans="16:24" x14ac:dyDescent="0.3">
      <c r="P50" s="46" t="s">
        <v>204</v>
      </c>
      <c r="Q50" s="4">
        <v>19.71</v>
      </c>
      <c r="R50" s="4">
        <v>28.16</v>
      </c>
      <c r="S50" s="4">
        <v>-8.4480000000000004</v>
      </c>
      <c r="T50" s="4">
        <v>1.488</v>
      </c>
      <c r="U50" s="4">
        <v>20</v>
      </c>
      <c r="V50" s="4">
        <v>8</v>
      </c>
      <c r="W50" s="4">
        <v>5.6779999999999999</v>
      </c>
      <c r="X50" s="47">
        <v>80</v>
      </c>
    </row>
    <row r="51" spans="16:24" x14ac:dyDescent="0.3">
      <c r="P51" s="46" t="s">
        <v>205</v>
      </c>
      <c r="Q51" s="4">
        <v>19.71</v>
      </c>
      <c r="R51" s="4">
        <v>31.11</v>
      </c>
      <c r="S51" s="4">
        <v>-11.4</v>
      </c>
      <c r="T51" s="4">
        <v>1.4279999999999999</v>
      </c>
      <c r="U51" s="4">
        <v>20</v>
      </c>
      <c r="V51" s="4">
        <v>9</v>
      </c>
      <c r="W51" s="4">
        <v>7.9889999999999999</v>
      </c>
      <c r="X51" s="47">
        <v>80</v>
      </c>
    </row>
    <row r="52" spans="16:24" x14ac:dyDescent="0.3">
      <c r="P52" s="46" t="s">
        <v>206</v>
      </c>
      <c r="Q52" s="4">
        <v>19.71</v>
      </c>
      <c r="R52" s="4">
        <v>29.41</v>
      </c>
      <c r="S52" s="4">
        <v>-9.6959999999999997</v>
      </c>
      <c r="T52" s="4">
        <v>1.488</v>
      </c>
      <c r="U52" s="4">
        <v>20</v>
      </c>
      <c r="V52" s="4">
        <v>8</v>
      </c>
      <c r="W52" s="4">
        <v>6.516</v>
      </c>
      <c r="X52" s="47">
        <v>80</v>
      </c>
    </row>
    <row r="53" spans="16:24" x14ac:dyDescent="0.3">
      <c r="P53" s="46" t="s">
        <v>207</v>
      </c>
      <c r="Q53" s="4">
        <v>19.71</v>
      </c>
      <c r="R53" s="4">
        <v>29.47</v>
      </c>
      <c r="S53" s="4">
        <v>-9.76</v>
      </c>
      <c r="T53" s="4">
        <v>1.3779999999999999</v>
      </c>
      <c r="U53" s="4">
        <v>20</v>
      </c>
      <c r="V53" s="4">
        <v>10</v>
      </c>
      <c r="W53" s="4">
        <v>7.085</v>
      </c>
      <c r="X53" s="47">
        <v>80</v>
      </c>
    </row>
    <row r="54" spans="16:24" x14ac:dyDescent="0.3">
      <c r="P54" s="46" t="s">
        <v>208</v>
      </c>
      <c r="Q54" s="4">
        <v>19.71</v>
      </c>
      <c r="R54" s="4">
        <v>30.36</v>
      </c>
      <c r="S54" s="4">
        <v>-10.65</v>
      </c>
      <c r="T54" s="4">
        <v>1.488</v>
      </c>
      <c r="U54" s="4">
        <v>20</v>
      </c>
      <c r="V54" s="4">
        <v>8</v>
      </c>
      <c r="W54" s="4">
        <v>7.1559999999999997</v>
      </c>
      <c r="X54" s="47">
        <v>80</v>
      </c>
    </row>
    <row r="55" spans="16:24" x14ac:dyDescent="0.3">
      <c r="P55" s="46" t="s">
        <v>209</v>
      </c>
      <c r="Q55" s="4">
        <v>19.71</v>
      </c>
      <c r="R55" s="4">
        <v>41.33</v>
      </c>
      <c r="S55" s="4">
        <v>-21.62</v>
      </c>
      <c r="T55" s="4">
        <v>1.5620000000000001</v>
      </c>
      <c r="U55" s="4">
        <v>20</v>
      </c>
      <c r="V55" s="4">
        <v>7</v>
      </c>
      <c r="W55" s="4">
        <v>13.84</v>
      </c>
      <c r="X55" s="47">
        <v>80</v>
      </c>
    </row>
    <row r="56" spans="16:24" x14ac:dyDescent="0.3">
      <c r="P56" s="46" t="s">
        <v>210</v>
      </c>
      <c r="Q56" s="4">
        <v>19.71</v>
      </c>
      <c r="R56" s="4">
        <v>35.369999999999997</v>
      </c>
      <c r="S56" s="4">
        <v>-15.66</v>
      </c>
      <c r="T56" s="4">
        <v>1.488</v>
      </c>
      <c r="U56" s="4">
        <v>20</v>
      </c>
      <c r="V56" s="4">
        <v>8</v>
      </c>
      <c r="W56" s="4">
        <v>10.53</v>
      </c>
      <c r="X56" s="47">
        <v>80</v>
      </c>
    </row>
    <row r="57" spans="16:24" x14ac:dyDescent="0.3">
      <c r="P57" s="46" t="s">
        <v>220</v>
      </c>
      <c r="Q57" s="4">
        <v>19.71</v>
      </c>
      <c r="R57" s="4">
        <v>39.229999999999997</v>
      </c>
      <c r="S57" s="4">
        <v>-19.52</v>
      </c>
      <c r="T57" s="4">
        <v>1.6559999999999999</v>
      </c>
      <c r="U57" s="4">
        <v>20</v>
      </c>
      <c r="V57" s="4">
        <v>6</v>
      </c>
      <c r="W57" s="4">
        <v>11.79</v>
      </c>
      <c r="X57" s="47">
        <v>80</v>
      </c>
    </row>
    <row r="58" spans="16:24" ht="15" thickBot="1" x14ac:dyDescent="0.35">
      <c r="P58" s="50" t="s">
        <v>224</v>
      </c>
      <c r="Q58" s="51">
        <v>19.71</v>
      </c>
      <c r="R58" s="51">
        <v>34.369999999999997</v>
      </c>
      <c r="S58" s="51">
        <v>-14.66</v>
      </c>
      <c r="T58" s="51">
        <v>1.6559999999999999</v>
      </c>
      <c r="U58" s="51">
        <v>20</v>
      </c>
      <c r="V58" s="51">
        <v>6</v>
      </c>
      <c r="W58" s="51">
        <v>8.8559999999999999</v>
      </c>
      <c r="X58" s="52">
        <v>80</v>
      </c>
    </row>
  </sheetData>
  <mergeCells count="2">
    <mergeCell ref="D1:I1"/>
    <mergeCell ref="P1:T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1780-A203-4131-BE1D-F430FE840B6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3b</vt:lpstr>
      <vt:lpstr>Fig 3c</vt:lpstr>
      <vt:lpstr>Fig.3 d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Ivica</dc:creator>
  <cp:lastModifiedBy>josip ivica</cp:lastModifiedBy>
  <cp:lastPrinted>2024-03-26T08:49:00Z</cp:lastPrinted>
  <dcterms:created xsi:type="dcterms:W3CDTF">2024-03-25T16:44:27Z</dcterms:created>
  <dcterms:modified xsi:type="dcterms:W3CDTF">2024-06-16T10:09:57Z</dcterms:modified>
</cp:coreProperties>
</file>