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mskcc-my.sharepoint.com/personal/hiter_mskcc_org/Documents/Projects/TMEM9/Manuscript/NSMB-Final/SourceData/"/>
    </mc:Choice>
  </mc:AlternateContent>
  <xr:revisionPtr revIDLastSave="4" documentId="13_ncr:1_{8D990B9E-CA26-F546-B720-E8A4876A536D}" xr6:coauthVersionLast="47" xr6:coauthVersionMax="47" xr10:uidLastSave="{C1264798-3E17-8B41-99F9-261155E4916A}"/>
  <bookViews>
    <workbookView xWindow="4500" yWindow="500" windowWidth="43900" windowHeight="35180" xr2:uid="{95A99EA3-63EF-4746-8265-AD6736161A64}"/>
  </bookViews>
  <sheets>
    <sheet name="Figure 4e" sheetId="1" r:id="rId1"/>
  </sheets>
  <definedNames>
    <definedName name="_xlnm._FilterDatabase" localSheetId="0" hidden="1">'Figure 4e'!$D$12:$D$61</definedName>
    <definedName name="_xlnm.Print_Area" localSheetId="0">'Figure 4e'!$B$11:$AA$85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3" i="1" l="1"/>
  <c r="P83" i="1"/>
  <c r="Q83" i="1"/>
  <c r="R83" i="1"/>
  <c r="S83" i="1"/>
  <c r="T83" i="1"/>
  <c r="O65" i="1"/>
  <c r="P65" i="1"/>
  <c r="Q65" i="1"/>
  <c r="O58" i="1"/>
  <c r="P58" i="1"/>
  <c r="Q58" i="1"/>
  <c r="R58" i="1"/>
  <c r="S58" i="1"/>
  <c r="O52" i="1"/>
  <c r="P52" i="1"/>
  <c r="Q52" i="1"/>
  <c r="R52" i="1"/>
  <c r="O46" i="1"/>
  <c r="P46" i="1"/>
  <c r="Q46" i="1"/>
  <c r="R46" i="1"/>
  <c r="N83" i="1"/>
  <c r="M83" i="1"/>
  <c r="L83" i="1"/>
  <c r="K83" i="1"/>
  <c r="J83" i="1"/>
  <c r="Y83" i="1" s="1"/>
  <c r="I83" i="1"/>
  <c r="H83" i="1"/>
  <c r="G83" i="1"/>
  <c r="F83" i="1"/>
  <c r="M77" i="1"/>
  <c r="L77" i="1"/>
  <c r="K77" i="1"/>
  <c r="J77" i="1"/>
  <c r="I77" i="1"/>
  <c r="H77" i="1"/>
  <c r="G77" i="1"/>
  <c r="F77" i="1"/>
  <c r="M71" i="1"/>
  <c r="L71" i="1"/>
  <c r="K71" i="1"/>
  <c r="J71" i="1"/>
  <c r="I71" i="1"/>
  <c r="H71" i="1"/>
  <c r="G71" i="1"/>
  <c r="F71" i="1"/>
  <c r="N65" i="1"/>
  <c r="M65" i="1"/>
  <c r="L65" i="1"/>
  <c r="K65" i="1"/>
  <c r="J65" i="1"/>
  <c r="I65" i="1"/>
  <c r="H65" i="1"/>
  <c r="G65" i="1"/>
  <c r="F65" i="1"/>
  <c r="N58" i="1"/>
  <c r="M58" i="1"/>
  <c r="L58" i="1"/>
  <c r="K58" i="1"/>
  <c r="J58" i="1"/>
  <c r="I58" i="1"/>
  <c r="H58" i="1"/>
  <c r="G58" i="1"/>
  <c r="F58" i="1"/>
  <c r="N52" i="1"/>
  <c r="M52" i="1"/>
  <c r="L52" i="1"/>
  <c r="K52" i="1"/>
  <c r="J52" i="1"/>
  <c r="I52" i="1"/>
  <c r="H52" i="1"/>
  <c r="G52" i="1"/>
  <c r="F52" i="1"/>
  <c r="N46" i="1"/>
  <c r="M46" i="1"/>
  <c r="L46" i="1"/>
  <c r="K46" i="1"/>
  <c r="J46" i="1"/>
  <c r="I46" i="1"/>
  <c r="H46" i="1"/>
  <c r="G46" i="1"/>
  <c r="F46" i="1"/>
  <c r="N40" i="1"/>
  <c r="M40" i="1"/>
  <c r="L40" i="1"/>
  <c r="K40" i="1"/>
  <c r="J40" i="1"/>
  <c r="I40" i="1"/>
  <c r="H40" i="1"/>
  <c r="G40" i="1"/>
  <c r="F40" i="1"/>
  <c r="O34" i="1"/>
  <c r="N34" i="1"/>
  <c r="M34" i="1"/>
  <c r="L34" i="1"/>
  <c r="K34" i="1"/>
  <c r="J34" i="1"/>
  <c r="I34" i="1"/>
  <c r="H34" i="1"/>
  <c r="G34" i="1"/>
  <c r="F34" i="1"/>
  <c r="P28" i="1"/>
  <c r="O28" i="1"/>
  <c r="N28" i="1"/>
  <c r="M28" i="1"/>
  <c r="L28" i="1"/>
  <c r="K28" i="1"/>
  <c r="J28" i="1"/>
  <c r="I28" i="1"/>
  <c r="H28" i="1"/>
  <c r="G28" i="1"/>
  <c r="F28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F22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F16" i="1"/>
  <c r="Y77" i="1" l="1"/>
  <c r="Y34" i="1"/>
  <c r="Y71" i="1"/>
  <c r="Y65" i="1"/>
  <c r="Y58" i="1"/>
  <c r="Y28" i="1"/>
  <c r="Y40" i="1"/>
  <c r="Y52" i="1"/>
  <c r="Y46" i="1"/>
  <c r="Y16" i="1"/>
  <c r="Y22" i="1"/>
  <c r="Z6" i="1" l="1"/>
  <c r="Y6" i="1"/>
  <c r="Z5" i="1"/>
  <c r="Y5" i="1"/>
  <c r="Z4" i="1"/>
  <c r="Y4" i="1"/>
  <c r="T6" i="1"/>
  <c r="U6" i="1" s="1"/>
  <c r="S6" i="1"/>
  <c r="T5" i="1"/>
  <c r="U5" i="1" s="1"/>
  <c r="S5" i="1"/>
  <c r="T4" i="1"/>
  <c r="U4" i="1" s="1"/>
  <c r="S4" i="1"/>
  <c r="N5" i="1"/>
  <c r="O5" i="1" s="1"/>
  <c r="N6" i="1"/>
  <c r="N4" i="1"/>
  <c r="O4" i="1" s="1"/>
  <c r="M5" i="1"/>
  <c r="M6" i="1"/>
  <c r="M4" i="1"/>
  <c r="O6" i="1"/>
  <c r="H6" i="1"/>
  <c r="I6" i="1" s="1"/>
  <c r="G6" i="1"/>
  <c r="H5" i="1"/>
  <c r="I5" i="1" s="1"/>
  <c r="G5" i="1"/>
  <c r="H4" i="1"/>
  <c r="I4" i="1" s="1"/>
  <c r="G4" i="1"/>
  <c r="Y84" i="1" l="1"/>
  <c r="Z83" i="1" s="1"/>
  <c r="Y82" i="1"/>
  <c r="Z82" i="1" s="1"/>
  <c r="Y81" i="1"/>
  <c r="Z81" i="1" s="1"/>
  <c r="Y78" i="1"/>
  <c r="Z77" i="1" s="1"/>
  <c r="Y76" i="1"/>
  <c r="Y75" i="1"/>
  <c r="Y72" i="1"/>
  <c r="Z71" i="1" s="1"/>
  <c r="Y70" i="1"/>
  <c r="Z70" i="1" s="1"/>
  <c r="Y69" i="1"/>
  <c r="Z69" i="1" s="1"/>
  <c r="Y66" i="1"/>
  <c r="Z65" i="1" s="1"/>
  <c r="Y64" i="1"/>
  <c r="Y63" i="1"/>
  <c r="Z76" i="1" l="1"/>
  <c r="Z63" i="1"/>
  <c r="Z64" i="1"/>
  <c r="Z75" i="1"/>
  <c r="Y59" i="1" l="1"/>
  <c r="Z58" i="1" s="1"/>
  <c r="Y57" i="1"/>
  <c r="Y56" i="1"/>
  <c r="Y53" i="1"/>
  <c r="Z52" i="1" s="1"/>
  <c r="Y51" i="1"/>
  <c r="Y50" i="1"/>
  <c r="Y47" i="1"/>
  <c r="Z46" i="1" s="1"/>
  <c r="Y45" i="1"/>
  <c r="Y44" i="1"/>
  <c r="Y41" i="1"/>
  <c r="Z40" i="1" s="1"/>
  <c r="Y39" i="1"/>
  <c r="Y38" i="1"/>
  <c r="Y35" i="1"/>
  <c r="Z34" i="1" s="1"/>
  <c r="Y33" i="1"/>
  <c r="Y32" i="1"/>
  <c r="Y29" i="1"/>
  <c r="Z28" i="1" s="1"/>
  <c r="Y27" i="1"/>
  <c r="Y26" i="1"/>
  <c r="Z38" i="1" l="1"/>
  <c r="Z33" i="1"/>
  <c r="Z45" i="1"/>
  <c r="Z57" i="1"/>
  <c r="Z39" i="1"/>
  <c r="Z56" i="1"/>
  <c r="Z50" i="1"/>
  <c r="Z51" i="1"/>
  <c r="Z44" i="1"/>
  <c r="Z26" i="1"/>
  <c r="Z32" i="1"/>
  <c r="Z27" i="1"/>
  <c r="Y20" i="1"/>
  <c r="Y23" i="1"/>
  <c r="Z22" i="1" s="1"/>
  <c r="Y21" i="1"/>
  <c r="Z21" i="1" l="1"/>
  <c r="Z20" i="1"/>
  <c r="Y15" i="1"/>
  <c r="Y17" i="1"/>
  <c r="Z16" i="1" s="1"/>
  <c r="Y14" i="1"/>
  <c r="Z14" i="1" l="1"/>
  <c r="Z15" i="1"/>
</calcChain>
</file>

<file path=xl/sharedStrings.xml><?xml version="1.0" encoding="utf-8"?>
<sst xmlns="http://schemas.openxmlformats.org/spreadsheetml/2006/main" count="128" uniqueCount="52">
  <si>
    <t>Condition</t>
  </si>
  <si>
    <t>04_03_2025</t>
  </si>
  <si>
    <t>total</t>
  </si>
  <si>
    <t>1_Venus ClC-3 + T9A W164A</t>
  </si>
  <si>
    <t>SUM</t>
  </si>
  <si>
    <t>%</t>
  </si>
  <si>
    <t>File</t>
  </si>
  <si>
    <t>Venus ClC-3 + T9A W164A</t>
  </si>
  <si>
    <t>13_02_2025</t>
  </si>
  <si>
    <t>5_Venus ClC-3 + T9A R172A</t>
  </si>
  <si>
    <t>Venus ClC-3 + T9A R172A</t>
  </si>
  <si>
    <t>6_Venus ClC-3 + T9A W164A</t>
  </si>
  <si>
    <t>Venus ClC-3 +  T9A W164A</t>
  </si>
  <si>
    <t>7_Venus ClC-3 + T9A</t>
  </si>
  <si>
    <t xml:space="preserve">Venus ClC-3 +  T9A </t>
  </si>
  <si>
    <t>21_02_2025</t>
  </si>
  <si>
    <t>8_Venus ClC-3 + T9A R172A</t>
  </si>
  <si>
    <t>9_Venus ClC-3 + T9A W164A</t>
  </si>
  <si>
    <t>sum</t>
  </si>
  <si>
    <t>11_11_2024</t>
  </si>
  <si>
    <t xml:space="preserve">2_Venus ClC-3 + T9A </t>
  </si>
  <si>
    <t>07_03_2025</t>
  </si>
  <si>
    <t>7_Venus ClC-3 + T9A R172A</t>
  </si>
  <si>
    <t>DATE IF</t>
  </si>
  <si>
    <t xml:space="preserve">Venus ClC-3 + T9A </t>
  </si>
  <si>
    <t>Photo #</t>
  </si>
  <si>
    <t xml:space="preserve">3_Venus ClC-3 W260A + T9A </t>
  </si>
  <si>
    <t xml:space="preserve">Venus ClC-3 W260A + T9A </t>
  </si>
  <si>
    <t>10_Venus ClC-3 W260A + T9A</t>
  </si>
  <si>
    <t xml:space="preserve">1_Venus ClC-3 W260A + T9A </t>
  </si>
  <si>
    <t>3_Venus ClC-3 + T9A</t>
  </si>
  <si>
    <t xml:space="preserve"> </t>
  </si>
  <si>
    <t>Exp 1</t>
  </si>
  <si>
    <t>Exp 2</t>
  </si>
  <si>
    <t>Exp 3</t>
  </si>
  <si>
    <t xml:space="preserve">Mean </t>
  </si>
  <si>
    <t>SD</t>
  </si>
  <si>
    <t>SE</t>
  </si>
  <si>
    <t xml:space="preserve">% cells with &gt;5 vesicles with cross sectional area </t>
  </si>
  <si>
    <r>
      <t>&lt;1 µm</t>
    </r>
    <r>
      <rPr>
        <b/>
        <vertAlign val="superscript"/>
        <sz val="10"/>
        <color rgb="FFFF0000"/>
        <rFont val="Arial"/>
        <family val="2"/>
      </rPr>
      <t>2</t>
    </r>
  </si>
  <si>
    <r>
      <t>1 µm</t>
    </r>
    <r>
      <rPr>
        <b/>
        <vertAlign val="superscript"/>
        <sz val="10"/>
        <color rgb="FFFF0000"/>
        <rFont val="Arial"/>
        <family val="2"/>
      </rPr>
      <t>2</t>
    </r>
    <r>
      <rPr>
        <b/>
        <sz val="10"/>
        <color rgb="FFFF0000"/>
        <rFont val="Arial"/>
        <family val="2"/>
      </rPr>
      <t xml:space="preserve"> to 1.5 µm</t>
    </r>
    <r>
      <rPr>
        <b/>
        <vertAlign val="superscript"/>
        <sz val="10"/>
        <color rgb="FFFF0000"/>
        <rFont val="Arial"/>
        <family val="2"/>
      </rPr>
      <t>2</t>
    </r>
  </si>
  <si>
    <r>
      <t>&gt;1.5 µm</t>
    </r>
    <r>
      <rPr>
        <b/>
        <vertAlign val="superscript"/>
        <sz val="10"/>
        <color rgb="FFFF0000"/>
        <rFont val="Arial"/>
        <family val="2"/>
      </rPr>
      <t>2</t>
    </r>
    <r>
      <rPr>
        <b/>
        <sz val="10"/>
        <color rgb="FFFF0000"/>
        <rFont val="Arial"/>
        <family val="2"/>
      </rPr>
      <t xml:space="preserve"> </t>
    </r>
  </si>
  <si>
    <t xml:space="preserve"> 1.5 μm2-inf</t>
  </si>
  <si>
    <t xml:space="preserve"> 1.0-1.5 μm2</t>
  </si>
  <si>
    <t xml:space="preserve">Venus ClC-3 + T9A W164A </t>
  </si>
  <si>
    <t xml:space="preserve">Venus ClC-3 + T9A R172A </t>
  </si>
  <si>
    <t>Exp3</t>
  </si>
  <si>
    <t>Cells containing &gt;5 vesicles with Area</t>
  </si>
  <si>
    <t>punctae</t>
  </si>
  <si>
    <t>Note: Same data set of Venus ClC-3 +  T9A was used in Fig 5i and Extended Data 8f</t>
  </si>
  <si>
    <t>Source data for Fig 4e</t>
  </si>
  <si>
    <t>Number of cells in vacuole size classes; numerical data for Extended Data Fig4c-e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</si>
</sst>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vertAlign val="superscript"/>
      <sz val="10"/>
      <color rgb="FFFF0000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8" tint="0.39997558519241921"/>
      <name val="Calibri"/>
      <family val="2"/>
    </font>
    <font>
      <b/>
      <sz val="10"/>
      <color theme="5" tint="-0.499984740745262"/>
      <name val="Calibri"/>
      <family val="2"/>
    </font>
    <font>
      <b/>
      <sz val="10"/>
      <color rgb="FF009900"/>
      <name val="Calibri"/>
      <family val="2"/>
    </font>
    <font>
      <b/>
      <sz val="10"/>
      <color rgb="FF0070C0"/>
      <name val="Calibri"/>
      <family val="2"/>
    </font>
    <font>
      <b/>
      <sz val="10"/>
      <color rgb="FFFF00FF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FF00FF"/>
      <name val="Calibri"/>
      <family val="2"/>
    </font>
    <font>
      <sz val="10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DDDDDD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1" fillId="0" borderId="0" xfId="0" applyFont="1"/>
    <xf numFmtId="2" fontId="5" fillId="0" borderId="0" xfId="0" applyNumberFormat="1" applyFont="1"/>
    <xf numFmtId="0" fontId="12" fillId="0" borderId="0" xfId="0" applyFont="1"/>
    <xf numFmtId="0" fontId="8" fillId="5" borderId="25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5" fillId="0" borderId="23" xfId="0" applyFont="1" applyBorder="1" applyAlignment="1">
      <alignment wrapText="1"/>
    </xf>
    <xf numFmtId="0" fontId="9" fillId="0" borderId="25" xfId="0" applyFont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26" xfId="0" applyFont="1" applyBorder="1"/>
    <xf numFmtId="0" fontId="4" fillId="0" borderId="26" xfId="0" applyFont="1" applyBorder="1"/>
    <xf numFmtId="164" fontId="4" fillId="0" borderId="26" xfId="0" applyNumberFormat="1" applyFont="1" applyBorder="1" applyAlignment="1">
      <alignment vertical="center" wrapText="1"/>
    </xf>
    <xf numFmtId="164" fontId="4" fillId="0" borderId="0" xfId="0" applyNumberFormat="1" applyFont="1"/>
    <xf numFmtId="164" fontId="1" fillId="0" borderId="0" xfId="0" applyNumberFormat="1" applyFont="1"/>
    <xf numFmtId="0" fontId="15" fillId="0" borderId="0" xfId="0" applyFont="1"/>
    <xf numFmtId="0" fontId="15" fillId="0" borderId="9" xfId="0" applyFont="1" applyBorder="1"/>
    <xf numFmtId="0" fontId="15" fillId="0" borderId="10" xfId="0" applyFont="1" applyBorder="1" applyAlignment="1">
      <alignment wrapText="1"/>
    </xf>
    <xf numFmtId="0" fontId="15" fillId="0" borderId="10" xfId="0" applyFont="1" applyBorder="1"/>
    <xf numFmtId="0" fontId="17" fillId="0" borderId="0" xfId="0" applyFont="1"/>
    <xf numFmtId="0" fontId="17" fillId="0" borderId="15" xfId="0" applyFont="1" applyBorder="1"/>
    <xf numFmtId="0" fontId="17" fillId="0" borderId="2" xfId="0" applyFont="1" applyBorder="1" applyAlignment="1">
      <alignment wrapText="1"/>
    </xf>
    <xf numFmtId="0" fontId="18" fillId="0" borderId="2" xfId="0" applyFont="1" applyBorder="1"/>
    <xf numFmtId="0" fontId="19" fillId="0" borderId="2" xfId="0" applyFont="1" applyBorder="1"/>
    <xf numFmtId="0" fontId="17" fillId="0" borderId="2" xfId="0" applyFont="1" applyBorder="1"/>
    <xf numFmtId="164" fontId="18" fillId="0" borderId="16" xfId="0" applyNumberFormat="1" applyFont="1" applyBorder="1"/>
    <xf numFmtId="0" fontId="17" fillId="0" borderId="17" xfId="0" applyFont="1" applyBorder="1"/>
    <xf numFmtId="0" fontId="17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/>
    <xf numFmtId="164" fontId="18" fillId="0" borderId="0" xfId="0" applyNumberFormat="1" applyFont="1"/>
    <xf numFmtId="164" fontId="18" fillId="0" borderId="18" xfId="0" applyNumberFormat="1" applyFont="1" applyBorder="1"/>
    <xf numFmtId="0" fontId="17" fillId="0" borderId="19" xfId="0" applyFont="1" applyBorder="1"/>
    <xf numFmtId="0" fontId="17" fillId="0" borderId="7" xfId="0" applyFont="1" applyBorder="1" applyAlignment="1">
      <alignment wrapText="1"/>
    </xf>
    <xf numFmtId="0" fontId="18" fillId="0" borderId="7" xfId="0" applyFont="1" applyBorder="1"/>
    <xf numFmtId="0" fontId="17" fillId="0" borderId="7" xfId="0" applyFont="1" applyBorder="1"/>
    <xf numFmtId="164" fontId="18" fillId="0" borderId="20" xfId="0" applyNumberFormat="1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8" fillId="0" borderId="1" xfId="0" applyFont="1" applyBorder="1"/>
    <xf numFmtId="0" fontId="17" fillId="0" borderId="3" xfId="0" applyFont="1" applyBorder="1"/>
    <xf numFmtId="0" fontId="18" fillId="0" borderId="4" xfId="0" applyFont="1" applyBorder="1"/>
    <xf numFmtId="0" fontId="17" fillId="0" borderId="5" xfId="0" applyFont="1" applyBorder="1"/>
    <xf numFmtId="0" fontId="18" fillId="0" borderId="6" xfId="0" applyFont="1" applyBorder="1"/>
    <xf numFmtId="0" fontId="17" fillId="0" borderId="8" xfId="0" applyFont="1" applyBorder="1"/>
    <xf numFmtId="0" fontId="23" fillId="0" borderId="2" xfId="0" applyFont="1" applyBorder="1"/>
    <xf numFmtId="0" fontId="18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2" xfId="0" applyFont="1" applyBorder="1"/>
    <xf numFmtId="0" fontId="27" fillId="0" borderId="0" xfId="0" applyFont="1" applyAlignment="1">
      <alignment wrapText="1"/>
    </xf>
    <xf numFmtId="0" fontId="7" fillId="2" borderId="26" xfId="0" applyFont="1" applyFill="1" applyBorder="1"/>
    <xf numFmtId="164" fontId="4" fillId="2" borderId="26" xfId="0" applyNumberFormat="1" applyFont="1" applyFill="1" applyBorder="1"/>
    <xf numFmtId="2" fontId="7" fillId="2" borderId="26" xfId="0" applyNumberFormat="1" applyFont="1" applyFill="1" applyBorder="1"/>
    <xf numFmtId="164" fontId="7" fillId="2" borderId="26" xfId="0" applyNumberFormat="1" applyFont="1" applyFill="1" applyBorder="1"/>
    <xf numFmtId="0" fontId="16" fillId="0" borderId="29" xfId="0" applyFont="1" applyBorder="1" applyAlignment="1">
      <alignment wrapText="1"/>
    </xf>
    <xf numFmtId="0" fontId="7" fillId="2" borderId="27" xfId="0" applyFont="1" applyFill="1" applyBorder="1"/>
    <xf numFmtId="164" fontId="4" fillId="0" borderId="29" xfId="0" applyNumberFormat="1" applyFont="1" applyBorder="1" applyAlignment="1">
      <alignment vertical="center" wrapText="1"/>
    </xf>
    <xf numFmtId="164" fontId="4" fillId="2" borderId="27" xfId="0" applyNumberFormat="1" applyFont="1" applyFill="1" applyBorder="1"/>
    <xf numFmtId="164" fontId="4" fillId="0" borderId="30" xfId="0" applyNumberFormat="1" applyFont="1" applyBorder="1" applyAlignment="1">
      <alignment vertical="center" wrapText="1"/>
    </xf>
    <xf numFmtId="164" fontId="4" fillId="0" borderId="31" xfId="0" applyNumberFormat="1" applyFont="1" applyBorder="1" applyAlignment="1">
      <alignment vertical="center" wrapText="1"/>
    </xf>
    <xf numFmtId="164" fontId="4" fillId="2" borderId="31" xfId="0" applyNumberFormat="1" applyFont="1" applyFill="1" applyBorder="1"/>
    <xf numFmtId="164" fontId="4" fillId="2" borderId="32" xfId="0" applyNumberFormat="1" applyFont="1" applyFill="1" applyBorder="1"/>
    <xf numFmtId="0" fontId="4" fillId="0" borderId="9" xfId="0" applyFont="1" applyBorder="1"/>
    <xf numFmtId="0" fontId="4" fillId="0" borderId="10" xfId="0" applyFont="1" applyBorder="1"/>
    <xf numFmtId="2" fontId="7" fillId="2" borderId="10" xfId="0" applyNumberFormat="1" applyFont="1" applyFill="1" applyBorder="1"/>
    <xf numFmtId="2" fontId="7" fillId="2" borderId="14" xfId="0" applyNumberFormat="1" applyFont="1" applyFill="1" applyBorder="1"/>
    <xf numFmtId="0" fontId="4" fillId="0" borderId="29" xfId="0" applyFont="1" applyBorder="1"/>
    <xf numFmtId="2" fontId="7" fillId="2" borderId="27" xfId="0" applyNumberFormat="1" applyFont="1" applyFill="1" applyBorder="1"/>
    <xf numFmtId="1" fontId="4" fillId="0" borderId="29" xfId="0" applyNumberFormat="1" applyFont="1" applyBorder="1" applyAlignment="1">
      <alignment vertical="center" wrapText="1"/>
    </xf>
    <xf numFmtId="1" fontId="4" fillId="0" borderId="26" xfId="0" applyNumberFormat="1" applyFont="1" applyBorder="1" applyAlignment="1">
      <alignment vertical="center" wrapText="1"/>
    </xf>
    <xf numFmtId="1" fontId="4" fillId="2" borderId="26" xfId="0" applyNumberFormat="1" applyFont="1" applyFill="1" applyBorder="1"/>
    <xf numFmtId="1" fontId="4" fillId="2" borderId="27" xfId="0" applyNumberFormat="1" applyFont="1" applyFill="1" applyBorder="1"/>
    <xf numFmtId="1" fontId="4" fillId="0" borderId="30" xfId="0" applyNumberFormat="1" applyFont="1" applyBorder="1" applyAlignment="1">
      <alignment vertical="center" wrapText="1"/>
    </xf>
    <xf numFmtId="1" fontId="4" fillId="0" borderId="31" xfId="0" applyNumberFormat="1" applyFont="1" applyBorder="1" applyAlignment="1">
      <alignment vertical="center" wrapText="1"/>
    </xf>
    <xf numFmtId="1" fontId="4" fillId="2" borderId="31" xfId="0" applyNumberFormat="1" applyFont="1" applyFill="1" applyBorder="1"/>
    <xf numFmtId="1" fontId="4" fillId="2" borderId="32" xfId="0" applyNumberFormat="1" applyFont="1" applyFill="1" applyBorder="1"/>
    <xf numFmtId="164" fontId="15" fillId="0" borderId="14" xfId="0" applyNumberFormat="1" applyFont="1" applyBorder="1"/>
    <xf numFmtId="164" fontId="23" fillId="0" borderId="16" xfId="0" applyNumberFormat="1" applyFont="1" applyBorder="1"/>
    <xf numFmtId="0" fontId="17" fillId="0" borderId="34" xfId="0" applyFont="1" applyBorder="1"/>
    <xf numFmtId="0" fontId="17" fillId="0" borderId="33" xfId="0" applyFont="1" applyBorder="1" applyAlignment="1">
      <alignment wrapText="1"/>
    </xf>
    <xf numFmtId="0" fontId="18" fillId="0" borderId="35" xfId="0" applyFont="1" applyBorder="1"/>
    <xf numFmtId="0" fontId="17" fillId="0" borderId="33" xfId="0" applyFont="1" applyBorder="1"/>
    <xf numFmtId="0" fontId="17" fillId="0" borderId="36" xfId="0" applyFont="1" applyBorder="1"/>
    <xf numFmtId="0" fontId="18" fillId="0" borderId="33" xfId="0" applyFont="1" applyBorder="1"/>
    <xf numFmtId="164" fontId="18" fillId="0" borderId="37" xfId="0" applyNumberFormat="1" applyFont="1" applyBorder="1"/>
    <xf numFmtId="0" fontId="14" fillId="0" borderId="0" xfId="0" applyFont="1"/>
    <xf numFmtId="0" fontId="1" fillId="3" borderId="0" xfId="0" applyFont="1" applyFill="1"/>
    <xf numFmtId="0" fontId="9" fillId="3" borderId="0" xfId="0" applyFont="1" applyFill="1" applyAlignment="1">
      <alignment horizontal="left" wrapText="1"/>
    </xf>
    <xf numFmtId="0" fontId="11" fillId="3" borderId="0" xfId="0" applyFont="1" applyFill="1" applyAlignment="1">
      <alignment wrapText="1"/>
    </xf>
    <xf numFmtId="0" fontId="11" fillId="3" borderId="0" xfId="0" applyFont="1" applyFill="1"/>
    <xf numFmtId="0" fontId="5" fillId="3" borderId="0" xfId="0" applyFont="1" applyFill="1"/>
    <xf numFmtId="0" fontId="13" fillId="0" borderId="33" xfId="0" applyFont="1" applyBorder="1" applyAlignment="1">
      <alignment horizontal="center" wrapText="1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  <color rgb="FFFF6600"/>
      <color rgb="FFCCFFCC"/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5014-193D-4C78-936E-6A3599C2EE21}">
  <sheetPr>
    <tabColor rgb="FFFF0000"/>
    <pageSetUpPr fitToPage="1"/>
  </sheetPr>
  <dimension ref="B1:Z102"/>
  <sheetViews>
    <sheetView tabSelected="1" topLeftCell="A7" zoomScale="130" zoomScaleNormal="130" workbookViewId="0">
      <selection activeCell="AB17" sqref="AB17"/>
    </sheetView>
  </sheetViews>
  <sheetFormatPr baseColWidth="10" defaultColWidth="8.83203125" defaultRowHeight="15" x14ac:dyDescent="0.2"/>
  <cols>
    <col min="2" max="2" width="16" customWidth="1"/>
    <col min="3" max="3" width="14.1640625" style="13" customWidth="1"/>
    <col min="4" max="4" width="10.1640625" style="15" customWidth="1"/>
    <col min="5" max="5" width="10.6640625" style="1" customWidth="1"/>
    <col min="6" max="6" width="5.6640625" customWidth="1"/>
    <col min="7" max="7" width="5.5" customWidth="1"/>
    <col min="8" max="8" width="5.6640625" customWidth="1"/>
    <col min="9" max="9" width="5.83203125" customWidth="1"/>
    <col min="10" max="10" width="5.6640625" customWidth="1"/>
    <col min="11" max="11" width="5.1640625" customWidth="1"/>
    <col min="12" max="13" width="5.5" customWidth="1"/>
    <col min="14" max="14" width="5.6640625" customWidth="1"/>
    <col min="15" max="15" width="4.83203125" customWidth="1"/>
    <col min="16" max="16" width="5.33203125" customWidth="1"/>
    <col min="17" max="17" width="5.6640625" customWidth="1"/>
    <col min="18" max="18" width="5" customWidth="1"/>
    <col min="19" max="19" width="5.5" customWidth="1"/>
    <col min="20" max="20" width="5.33203125" customWidth="1"/>
    <col min="21" max="21" width="5" customWidth="1"/>
    <col min="22" max="22" width="4.83203125" customWidth="1"/>
    <col min="23" max="23" width="5.1640625" customWidth="1"/>
    <col min="24" max="25" width="5.6640625" customWidth="1"/>
    <col min="26" max="26" width="5.6640625" style="20" customWidth="1"/>
  </cols>
  <sheetData>
    <row r="1" spans="2:26" s="6" customFormat="1" ht="37.5" customHeight="1" thickBot="1" x14ac:dyDescent="0.3">
      <c r="B1" s="8" t="s">
        <v>50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2:26" s="2" customFormat="1" ht="16" thickBot="1" x14ac:dyDescent="0.25">
      <c r="C2" s="9"/>
      <c r="D2" s="102" t="s">
        <v>14</v>
      </c>
      <c r="E2" s="103"/>
      <c r="F2" s="103"/>
      <c r="G2" s="103"/>
      <c r="H2" s="103"/>
      <c r="I2" s="104"/>
      <c r="J2" s="105" t="s">
        <v>44</v>
      </c>
      <c r="K2" s="105"/>
      <c r="L2" s="105"/>
      <c r="M2" s="105"/>
      <c r="N2" s="105"/>
      <c r="O2" s="106"/>
      <c r="P2" s="102" t="s">
        <v>45</v>
      </c>
      <c r="Q2" s="103"/>
      <c r="R2" s="103"/>
      <c r="S2" s="103"/>
      <c r="T2" s="103"/>
      <c r="U2" s="104"/>
      <c r="V2" s="102" t="s">
        <v>27</v>
      </c>
      <c r="W2" s="103"/>
      <c r="X2" s="103"/>
      <c r="Y2" s="103"/>
      <c r="Z2" s="103"/>
    </row>
    <row r="3" spans="2:26" s="2" customFormat="1" ht="28.5" customHeight="1" x14ac:dyDescent="0.2">
      <c r="C3" s="7" t="s">
        <v>38</v>
      </c>
      <c r="D3" s="61" t="s">
        <v>32</v>
      </c>
      <c r="E3" s="16" t="s">
        <v>33</v>
      </c>
      <c r="F3" s="16" t="s">
        <v>34</v>
      </c>
      <c r="G3" s="57" t="s">
        <v>35</v>
      </c>
      <c r="H3" s="57" t="s">
        <v>36</v>
      </c>
      <c r="I3" s="62" t="s">
        <v>37</v>
      </c>
      <c r="J3" s="69" t="s">
        <v>32</v>
      </c>
      <c r="K3" s="70" t="s">
        <v>33</v>
      </c>
      <c r="L3" s="70">
        <v>3</v>
      </c>
      <c r="M3" s="71" t="s">
        <v>35</v>
      </c>
      <c r="N3" s="71" t="s">
        <v>36</v>
      </c>
      <c r="O3" s="72" t="s">
        <v>37</v>
      </c>
      <c r="P3" s="73" t="s">
        <v>32</v>
      </c>
      <c r="Q3" s="17" t="s">
        <v>33</v>
      </c>
      <c r="R3" s="17" t="s">
        <v>34</v>
      </c>
      <c r="S3" s="59" t="s">
        <v>35</v>
      </c>
      <c r="T3" s="59" t="s">
        <v>36</v>
      </c>
      <c r="U3" s="74" t="s">
        <v>37</v>
      </c>
      <c r="V3" s="73" t="s">
        <v>32</v>
      </c>
      <c r="W3" s="17" t="s">
        <v>33</v>
      </c>
      <c r="X3" s="17" t="s">
        <v>46</v>
      </c>
      <c r="Y3" s="59" t="s">
        <v>35</v>
      </c>
      <c r="Z3" s="60" t="s">
        <v>36</v>
      </c>
    </row>
    <row r="4" spans="2:26" s="2" customFormat="1" ht="23.25" customHeight="1" x14ac:dyDescent="0.2">
      <c r="C4" s="10" t="s">
        <v>41</v>
      </c>
      <c r="D4" s="75">
        <v>0</v>
      </c>
      <c r="E4" s="76">
        <v>0</v>
      </c>
      <c r="F4" s="76">
        <v>0</v>
      </c>
      <c r="G4" s="77">
        <f>AVERAGE(D4:F4)</f>
        <v>0</v>
      </c>
      <c r="H4" s="77">
        <f>STDEVA(D4:F4)</f>
        <v>0</v>
      </c>
      <c r="I4" s="78">
        <f>H4/SQRT(3)</f>
        <v>0</v>
      </c>
      <c r="J4" s="63">
        <v>70.59</v>
      </c>
      <c r="K4" s="18">
        <v>40.909999999999997</v>
      </c>
      <c r="L4" s="18">
        <v>69.23</v>
      </c>
      <c r="M4" s="58">
        <f>AVERAGE(J4:L4)</f>
        <v>60.243333333333339</v>
      </c>
      <c r="N4" s="58">
        <f>STDEVA(J4:L4)</f>
        <v>16.756960742728154</v>
      </c>
      <c r="O4" s="64">
        <f>N4/SQRT(3)</f>
        <v>9.6746357956140923</v>
      </c>
      <c r="P4" s="63">
        <v>32.35</v>
      </c>
      <c r="Q4" s="18">
        <v>57.89</v>
      </c>
      <c r="R4" s="18">
        <v>32.56</v>
      </c>
      <c r="S4" s="58">
        <f>AVERAGE(P4:R4)</f>
        <v>40.933333333333337</v>
      </c>
      <c r="T4" s="58">
        <f>STDEVA(P4:R4)</f>
        <v>14.685279477535772</v>
      </c>
      <c r="U4" s="64">
        <f>T4/SQRT(3)</f>
        <v>8.478550059480165</v>
      </c>
      <c r="V4" s="63">
        <v>15.79</v>
      </c>
      <c r="W4" s="18">
        <v>9.76</v>
      </c>
      <c r="X4" s="18">
        <v>10.26</v>
      </c>
      <c r="Y4" s="58">
        <f>AVERAGE(V4:X4)</f>
        <v>11.936666666666666</v>
      </c>
      <c r="Z4" s="58">
        <f>STDEVA(V4:X4)</f>
        <v>3.3464359150196441</v>
      </c>
    </row>
    <row r="5" spans="2:26" s="2" customFormat="1" ht="30.75" customHeight="1" x14ac:dyDescent="0.2">
      <c r="C5" s="10" t="s">
        <v>40</v>
      </c>
      <c r="D5" s="75">
        <v>0</v>
      </c>
      <c r="E5" s="76">
        <v>0</v>
      </c>
      <c r="F5" s="76">
        <v>0</v>
      </c>
      <c r="G5" s="77">
        <f t="shared" ref="G5:G6" si="0">AVERAGE(D5:F5)</f>
        <v>0</v>
      </c>
      <c r="H5" s="77">
        <f t="shared" ref="H5:H6" si="1">STDEVA(D5:F5)</f>
        <v>0</v>
      </c>
      <c r="I5" s="78">
        <f t="shared" ref="I5:I6" si="2">H5/SQRT(3)</f>
        <v>0</v>
      </c>
      <c r="J5" s="63">
        <v>5.88</v>
      </c>
      <c r="K5" s="18">
        <v>4.55</v>
      </c>
      <c r="L5" s="18">
        <v>20.51</v>
      </c>
      <c r="M5" s="58">
        <f t="shared" ref="M5:M6" si="3">AVERAGE(J5:L5)</f>
        <v>10.313333333333334</v>
      </c>
      <c r="N5" s="58">
        <f t="shared" ref="N5:N6" si="4">STDEVA(J5:L5)</f>
        <v>8.855576397577595</v>
      </c>
      <c r="O5" s="64">
        <f t="shared" ref="O5:O6" si="5">N5/SQRT(3)</f>
        <v>5.1127694169707212</v>
      </c>
      <c r="P5" s="63">
        <v>44.12</v>
      </c>
      <c r="Q5" s="18">
        <v>23.68</v>
      </c>
      <c r="R5" s="18">
        <v>58.14</v>
      </c>
      <c r="S5" s="58">
        <f t="shared" ref="S5:S6" si="6">AVERAGE(P5:R5)</f>
        <v>41.98</v>
      </c>
      <c r="T5" s="58">
        <f t="shared" ref="T5:T6" si="7">STDEVA(P5:R5)</f>
        <v>17.329385447845521</v>
      </c>
      <c r="U5" s="64">
        <f t="shared" ref="U5:U6" si="8">T5/SQRT(3)</f>
        <v>10.005125353204395</v>
      </c>
      <c r="V5" s="63">
        <v>42.11</v>
      </c>
      <c r="W5" s="18">
        <v>53.66</v>
      </c>
      <c r="X5" s="18">
        <v>28.21</v>
      </c>
      <c r="Y5" s="58">
        <f>AVERAGE(V5:X5)</f>
        <v>41.326666666666661</v>
      </c>
      <c r="Z5" s="58">
        <f>STDEVA(V5:X5)</f>
        <v>12.743070012102018</v>
      </c>
    </row>
    <row r="6" spans="2:26" s="2" customFormat="1" ht="24" customHeight="1" thickBot="1" x14ac:dyDescent="0.25">
      <c r="C6" s="11" t="s">
        <v>39</v>
      </c>
      <c r="D6" s="79">
        <v>100</v>
      </c>
      <c r="E6" s="80">
        <v>100</v>
      </c>
      <c r="F6" s="80">
        <v>100</v>
      </c>
      <c r="G6" s="81">
        <f t="shared" si="0"/>
        <v>100</v>
      </c>
      <c r="H6" s="81">
        <f t="shared" si="1"/>
        <v>0</v>
      </c>
      <c r="I6" s="82">
        <f t="shared" si="2"/>
        <v>0</v>
      </c>
      <c r="J6" s="65">
        <v>23.53</v>
      </c>
      <c r="K6" s="66">
        <v>54.55</v>
      </c>
      <c r="L6" s="66">
        <v>10.26</v>
      </c>
      <c r="M6" s="67">
        <f t="shared" si="3"/>
        <v>29.446666666666669</v>
      </c>
      <c r="N6" s="67">
        <f t="shared" si="4"/>
        <v>22.730073324416121</v>
      </c>
      <c r="O6" s="68">
        <f t="shared" si="5"/>
        <v>13.123213952551581</v>
      </c>
      <c r="P6" s="65">
        <v>23.53</v>
      </c>
      <c r="Q6" s="66">
        <v>18.420000000000002</v>
      </c>
      <c r="R6" s="66">
        <v>9.3000000000000007</v>
      </c>
      <c r="S6" s="67">
        <f t="shared" si="6"/>
        <v>17.083333333333332</v>
      </c>
      <c r="T6" s="67">
        <f t="shared" si="7"/>
        <v>7.2085527904936226</v>
      </c>
      <c r="U6" s="68">
        <f t="shared" si="8"/>
        <v>4.1618598940591216</v>
      </c>
      <c r="V6" s="65">
        <v>42.11</v>
      </c>
      <c r="W6" s="66">
        <v>36.590000000000003</v>
      </c>
      <c r="X6" s="66">
        <v>61.54</v>
      </c>
      <c r="Y6" s="67">
        <f>AVERAGE(V6:X6)</f>
        <v>46.74666666666667</v>
      </c>
      <c r="Z6" s="67">
        <f>STDEVA(V6:X6)</f>
        <v>13.105328432867806</v>
      </c>
    </row>
    <row r="7" spans="2:26" s="2" customFormat="1" x14ac:dyDescent="0.2">
      <c r="C7" s="12"/>
      <c r="D7" s="14"/>
      <c r="E7" s="4"/>
      <c r="F7" s="4"/>
      <c r="G7" s="3"/>
      <c r="H7" s="3"/>
      <c r="I7" s="3"/>
      <c r="J7" s="4"/>
      <c r="K7" s="4"/>
      <c r="L7" s="4"/>
      <c r="M7" s="4"/>
      <c r="N7" s="4"/>
      <c r="O7" s="4"/>
      <c r="P7" s="5"/>
      <c r="Q7" s="5"/>
      <c r="R7" s="5"/>
      <c r="Z7" s="19"/>
    </row>
    <row r="8" spans="2:26" s="2" customFormat="1" x14ac:dyDescent="0.2">
      <c r="B8" s="92" t="s">
        <v>49</v>
      </c>
      <c r="C8" s="12"/>
      <c r="D8" s="14"/>
      <c r="E8" s="4"/>
      <c r="F8" s="4"/>
      <c r="G8" s="3"/>
      <c r="H8" s="3"/>
      <c r="I8" s="3"/>
      <c r="J8" s="4"/>
      <c r="K8" s="4"/>
      <c r="L8" s="4"/>
      <c r="M8" s="4"/>
      <c r="N8" s="4"/>
      <c r="O8" s="4"/>
      <c r="P8" s="5"/>
      <c r="Q8" s="5"/>
      <c r="R8" s="5"/>
      <c r="Z8" s="19"/>
    </row>
    <row r="9" spans="2:26" s="2" customFormat="1" x14ac:dyDescent="0.2">
      <c r="B9" s="93" t="s">
        <v>51</v>
      </c>
      <c r="C9" s="94"/>
      <c r="D9" s="95"/>
      <c r="E9" s="96"/>
      <c r="F9" s="96"/>
      <c r="G9" s="97"/>
      <c r="H9" s="97"/>
      <c r="I9" s="97"/>
      <c r="J9" s="96"/>
      <c r="K9" s="96"/>
      <c r="L9" s="96"/>
      <c r="M9" s="96"/>
      <c r="N9" s="4"/>
      <c r="O9" s="4"/>
      <c r="P9" s="5"/>
      <c r="Q9" s="5"/>
      <c r="R9" s="5"/>
      <c r="Z9" s="19"/>
    </row>
    <row r="10" spans="2:26" s="2" customFormat="1" x14ac:dyDescent="0.2">
      <c r="C10" s="12"/>
      <c r="D10" s="14"/>
      <c r="E10" s="4"/>
      <c r="F10" s="4"/>
      <c r="G10" s="3"/>
      <c r="H10" s="3"/>
      <c r="I10" s="3"/>
      <c r="J10" s="4"/>
      <c r="K10" s="4"/>
      <c r="L10" s="4"/>
      <c r="M10" s="4"/>
      <c r="N10" s="4"/>
      <c r="O10" s="4"/>
      <c r="P10" s="5"/>
      <c r="Q10" s="5"/>
      <c r="R10" s="5"/>
      <c r="Z10" s="19"/>
    </row>
    <row r="11" spans="2:26" ht="16" thickBot="1" x14ac:dyDescent="0.25"/>
    <row r="12" spans="2:26" s="21" customFormat="1" ht="56.25" customHeight="1" x14ac:dyDescent="0.2">
      <c r="B12" s="22" t="s">
        <v>23</v>
      </c>
      <c r="C12" s="23" t="s">
        <v>6</v>
      </c>
      <c r="D12" s="23" t="s">
        <v>0</v>
      </c>
      <c r="E12" s="23" t="s">
        <v>47</v>
      </c>
      <c r="F12" s="99" t="s">
        <v>25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1"/>
      <c r="Y12" s="24" t="s">
        <v>4</v>
      </c>
      <c r="Z12" s="83" t="s">
        <v>5</v>
      </c>
    </row>
    <row r="13" spans="2:26" s="25" customFormat="1" ht="14" x14ac:dyDescent="0.2">
      <c r="B13" s="26"/>
      <c r="C13" s="27"/>
      <c r="D13" s="27"/>
      <c r="E13" s="28"/>
      <c r="F13" s="29">
        <v>47</v>
      </c>
      <c r="G13" s="29">
        <v>48</v>
      </c>
      <c r="H13" s="29">
        <v>49</v>
      </c>
      <c r="I13" s="29">
        <v>50</v>
      </c>
      <c r="J13" s="29">
        <v>51</v>
      </c>
      <c r="K13" s="29">
        <v>52</v>
      </c>
      <c r="L13" s="29">
        <v>53</v>
      </c>
      <c r="M13" s="29">
        <v>54</v>
      </c>
      <c r="N13" s="29">
        <v>55</v>
      </c>
      <c r="O13" s="29">
        <v>56</v>
      </c>
      <c r="P13" s="29">
        <v>57</v>
      </c>
      <c r="Q13" s="29">
        <v>58</v>
      </c>
      <c r="R13" s="29">
        <v>59</v>
      </c>
      <c r="S13" s="29">
        <v>60</v>
      </c>
      <c r="T13" s="30"/>
      <c r="U13" s="30"/>
      <c r="V13" s="30"/>
      <c r="W13" s="30"/>
      <c r="X13" s="30"/>
      <c r="Y13" s="30"/>
      <c r="Z13" s="31"/>
    </row>
    <row r="14" spans="2:26" s="25" customFormat="1" ht="30" x14ac:dyDescent="0.2">
      <c r="B14" s="32" t="s">
        <v>1</v>
      </c>
      <c r="C14" s="33" t="s">
        <v>3</v>
      </c>
      <c r="D14" s="34" t="s">
        <v>7</v>
      </c>
      <c r="E14" s="35" t="s">
        <v>42</v>
      </c>
      <c r="F14" s="25">
        <v>2</v>
      </c>
      <c r="G14" s="25">
        <v>2</v>
      </c>
      <c r="H14" s="25">
        <v>1</v>
      </c>
      <c r="I14" s="25">
        <v>2</v>
      </c>
      <c r="J14" s="25">
        <v>2</v>
      </c>
      <c r="K14" s="25">
        <v>2</v>
      </c>
      <c r="L14" s="25">
        <v>2</v>
      </c>
      <c r="M14" s="25">
        <v>2</v>
      </c>
      <c r="N14" s="25">
        <v>2</v>
      </c>
      <c r="O14" s="25">
        <v>1</v>
      </c>
      <c r="P14" s="25">
        <v>1</v>
      </c>
      <c r="Q14" s="25">
        <v>2</v>
      </c>
      <c r="R14" s="25">
        <v>1</v>
      </c>
      <c r="S14" s="25">
        <v>2</v>
      </c>
      <c r="Y14" s="35">
        <f>SUM(F14:S14)</f>
        <v>24</v>
      </c>
      <c r="Z14" s="37">
        <f>Y14*100/Y$17</f>
        <v>70.588235294117652</v>
      </c>
    </row>
    <row r="15" spans="2:26" s="25" customFormat="1" ht="14" x14ac:dyDescent="0.2">
      <c r="B15" s="32"/>
      <c r="C15" s="33"/>
      <c r="D15" s="33"/>
      <c r="E15" s="35" t="s">
        <v>43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1</v>
      </c>
      <c r="R15" s="25">
        <v>1</v>
      </c>
      <c r="S15" s="25">
        <v>0</v>
      </c>
      <c r="Y15" s="35">
        <f t="shared" ref="Y15:Y17" si="9">SUM(F15:S15)</f>
        <v>2</v>
      </c>
      <c r="Z15" s="37">
        <f>Y15*100/Y$17</f>
        <v>5.882352941176471</v>
      </c>
    </row>
    <row r="16" spans="2:26" s="25" customFormat="1" ht="14" x14ac:dyDescent="0.2">
      <c r="B16" s="32"/>
      <c r="C16" s="33"/>
      <c r="D16" s="33"/>
      <c r="E16" s="35" t="s">
        <v>48</v>
      </c>
      <c r="F16" s="25">
        <f>F$17-SUM(F$14:F$15)</f>
        <v>4</v>
      </c>
      <c r="G16" s="25">
        <f t="shared" ref="G16:S16" si="10">G$17-SUM(G$14:G$15)</f>
        <v>0</v>
      </c>
      <c r="H16" s="25">
        <f t="shared" si="10"/>
        <v>3</v>
      </c>
      <c r="I16" s="25">
        <f t="shared" si="10"/>
        <v>0</v>
      </c>
      <c r="J16" s="25">
        <f t="shared" si="10"/>
        <v>0</v>
      </c>
      <c r="K16" s="25">
        <f t="shared" si="10"/>
        <v>0</v>
      </c>
      <c r="L16" s="25">
        <f t="shared" si="10"/>
        <v>0</v>
      </c>
      <c r="M16" s="25">
        <f t="shared" si="10"/>
        <v>0</v>
      </c>
      <c r="N16" s="25">
        <f t="shared" si="10"/>
        <v>0</v>
      </c>
      <c r="O16" s="25">
        <f t="shared" si="10"/>
        <v>1</v>
      </c>
      <c r="P16" s="25">
        <f t="shared" si="10"/>
        <v>0</v>
      </c>
      <c r="Q16" s="25">
        <f t="shared" si="10"/>
        <v>0</v>
      </c>
      <c r="R16" s="25">
        <f t="shared" si="10"/>
        <v>0</v>
      </c>
      <c r="S16" s="25">
        <f t="shared" si="10"/>
        <v>0</v>
      </c>
      <c r="Y16" s="35">
        <f t="shared" si="9"/>
        <v>8</v>
      </c>
      <c r="Z16" s="37">
        <f>Y16*100/Y$17</f>
        <v>23.529411764705884</v>
      </c>
    </row>
    <row r="17" spans="2:26" s="25" customFormat="1" ht="14" x14ac:dyDescent="0.2">
      <c r="B17" s="38"/>
      <c r="C17" s="39"/>
      <c r="D17" s="39"/>
      <c r="E17" s="40" t="s">
        <v>2</v>
      </c>
      <c r="F17" s="41">
        <v>6</v>
      </c>
      <c r="G17" s="41">
        <v>2</v>
      </c>
      <c r="H17" s="41">
        <v>4</v>
      </c>
      <c r="I17" s="41">
        <v>2</v>
      </c>
      <c r="J17" s="41">
        <v>2</v>
      </c>
      <c r="K17" s="41">
        <v>2</v>
      </c>
      <c r="L17" s="41">
        <v>2</v>
      </c>
      <c r="M17" s="41">
        <v>2</v>
      </c>
      <c r="N17" s="41">
        <v>2</v>
      </c>
      <c r="O17" s="41">
        <v>2</v>
      </c>
      <c r="P17" s="41">
        <v>1</v>
      </c>
      <c r="Q17" s="41">
        <v>3</v>
      </c>
      <c r="R17" s="41">
        <v>2</v>
      </c>
      <c r="S17" s="41">
        <v>2</v>
      </c>
      <c r="T17" s="41"/>
      <c r="U17" s="41"/>
      <c r="V17" s="41"/>
      <c r="W17" s="41"/>
      <c r="X17" s="41"/>
      <c r="Y17" s="40">
        <f t="shared" si="9"/>
        <v>34</v>
      </c>
      <c r="Z17" s="42"/>
    </row>
    <row r="18" spans="2:26" s="25" customFormat="1" ht="14" x14ac:dyDescent="0.2">
      <c r="B18" s="32"/>
      <c r="C18" s="33"/>
      <c r="D18" s="33"/>
      <c r="E18" s="35"/>
      <c r="Z18" s="37"/>
    </row>
    <row r="19" spans="2:26" s="25" customFormat="1" ht="14" x14ac:dyDescent="0.2">
      <c r="B19" s="26"/>
      <c r="C19" s="27"/>
      <c r="D19" s="27"/>
      <c r="E19" s="28"/>
      <c r="F19" s="29">
        <v>32</v>
      </c>
      <c r="G19" s="29">
        <v>33</v>
      </c>
      <c r="H19" s="29">
        <v>34</v>
      </c>
      <c r="I19" s="29">
        <v>35</v>
      </c>
      <c r="J19" s="29">
        <v>36</v>
      </c>
      <c r="K19" s="29">
        <v>37</v>
      </c>
      <c r="L19" s="29">
        <v>38</v>
      </c>
      <c r="M19" s="29">
        <v>39</v>
      </c>
      <c r="N19" s="29">
        <v>40</v>
      </c>
      <c r="O19" s="29">
        <v>41</v>
      </c>
      <c r="P19" s="29">
        <v>42</v>
      </c>
      <c r="Q19" s="29">
        <v>43</v>
      </c>
      <c r="R19" s="29">
        <v>44</v>
      </c>
      <c r="S19" s="30">
        <v>45</v>
      </c>
      <c r="T19" s="29">
        <v>46</v>
      </c>
      <c r="U19" s="30"/>
      <c r="V19" s="30"/>
      <c r="W19" s="30"/>
      <c r="X19" s="30"/>
      <c r="Y19" s="30"/>
      <c r="Z19" s="31"/>
    </row>
    <row r="20" spans="2:26" s="25" customFormat="1" ht="45" x14ac:dyDescent="0.2">
      <c r="B20" s="32" t="s">
        <v>1</v>
      </c>
      <c r="C20" s="33" t="s">
        <v>26</v>
      </c>
      <c r="D20" s="43" t="s">
        <v>27</v>
      </c>
      <c r="E20" s="35" t="s">
        <v>42</v>
      </c>
      <c r="F20" s="25">
        <v>2</v>
      </c>
      <c r="G20" s="25">
        <v>1</v>
      </c>
      <c r="H20" s="25">
        <v>1</v>
      </c>
      <c r="I20" s="25">
        <v>0</v>
      </c>
      <c r="J20" s="25">
        <v>0</v>
      </c>
      <c r="K20" s="25">
        <v>1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1</v>
      </c>
      <c r="R20" s="25">
        <v>0</v>
      </c>
      <c r="S20" s="25">
        <v>0</v>
      </c>
      <c r="T20" s="25">
        <v>0</v>
      </c>
      <c r="Y20" s="35">
        <f>SUM(F20:W20)</f>
        <v>6</v>
      </c>
      <c r="Z20" s="37">
        <f>Y20*100/Y$23</f>
        <v>15.789473684210526</v>
      </c>
    </row>
    <row r="21" spans="2:26" s="25" customFormat="1" ht="14" x14ac:dyDescent="0.2">
      <c r="B21" s="32"/>
      <c r="C21" s="33"/>
      <c r="D21" s="33"/>
      <c r="E21" s="35" t="s">
        <v>43</v>
      </c>
      <c r="F21" s="25">
        <v>0</v>
      </c>
      <c r="G21" s="25">
        <v>1</v>
      </c>
      <c r="H21" s="25">
        <v>0</v>
      </c>
      <c r="I21" s="25">
        <v>1</v>
      </c>
      <c r="J21" s="25">
        <v>1</v>
      </c>
      <c r="K21" s="25">
        <v>1</v>
      </c>
      <c r="L21" s="25">
        <v>2</v>
      </c>
      <c r="M21" s="25">
        <v>1</v>
      </c>
      <c r="N21" s="25">
        <v>2</v>
      </c>
      <c r="O21" s="25">
        <v>0</v>
      </c>
      <c r="P21" s="25">
        <v>1</v>
      </c>
      <c r="Q21" s="25">
        <v>0</v>
      </c>
      <c r="R21" s="25">
        <v>2</v>
      </c>
      <c r="S21" s="25">
        <v>2</v>
      </c>
      <c r="T21" s="25">
        <v>2</v>
      </c>
      <c r="Y21" s="35">
        <f>SUM(F21:W21)</f>
        <v>16</v>
      </c>
      <c r="Z21" s="37">
        <f>Y21*100/Y$23</f>
        <v>42.10526315789474</v>
      </c>
    </row>
    <row r="22" spans="2:26" s="25" customFormat="1" ht="14" x14ac:dyDescent="0.2">
      <c r="B22" s="32"/>
      <c r="C22" s="33"/>
      <c r="D22" s="33"/>
      <c r="E22" s="35" t="s">
        <v>48</v>
      </c>
      <c r="F22" s="25">
        <f>F23-SUM(F20:F21)</f>
        <v>2</v>
      </c>
      <c r="G22" s="25">
        <f t="shared" ref="G22:T22" si="11">G23-SUM(G20:G21)</f>
        <v>1</v>
      </c>
      <c r="H22" s="25">
        <f t="shared" si="11"/>
        <v>2</v>
      </c>
      <c r="I22" s="25">
        <f t="shared" si="11"/>
        <v>0</v>
      </c>
      <c r="J22" s="25">
        <f t="shared" si="11"/>
        <v>1</v>
      </c>
      <c r="K22" s="25">
        <f t="shared" si="11"/>
        <v>0</v>
      </c>
      <c r="L22" s="25">
        <f t="shared" si="11"/>
        <v>0</v>
      </c>
      <c r="M22" s="25">
        <f t="shared" si="11"/>
        <v>1</v>
      </c>
      <c r="N22" s="25">
        <f t="shared" si="11"/>
        <v>0</v>
      </c>
      <c r="O22" s="25">
        <f t="shared" si="11"/>
        <v>2</v>
      </c>
      <c r="P22" s="25">
        <f t="shared" si="11"/>
        <v>3</v>
      </c>
      <c r="Q22" s="25">
        <f t="shared" si="11"/>
        <v>4</v>
      </c>
      <c r="R22" s="25">
        <f t="shared" si="11"/>
        <v>0</v>
      </c>
      <c r="S22" s="25">
        <f t="shared" si="11"/>
        <v>0</v>
      </c>
      <c r="T22" s="25">
        <f t="shared" si="11"/>
        <v>0</v>
      </c>
      <c r="Y22" s="35">
        <f>SUM(F22:W22)</f>
        <v>16</v>
      </c>
      <c r="Z22" s="37">
        <f>Y22*100/Y$23</f>
        <v>42.10526315789474</v>
      </c>
    </row>
    <row r="23" spans="2:26" s="25" customFormat="1" ht="14" x14ac:dyDescent="0.2">
      <c r="B23" s="38"/>
      <c r="C23" s="39"/>
      <c r="D23" s="39"/>
      <c r="E23" s="40" t="s">
        <v>2</v>
      </c>
      <c r="F23" s="41">
        <v>4</v>
      </c>
      <c r="G23" s="41">
        <v>3</v>
      </c>
      <c r="H23" s="41">
        <v>3</v>
      </c>
      <c r="I23" s="41">
        <v>1</v>
      </c>
      <c r="J23" s="41">
        <v>2</v>
      </c>
      <c r="K23" s="41">
        <v>2</v>
      </c>
      <c r="L23" s="41">
        <v>2</v>
      </c>
      <c r="M23" s="41">
        <v>2</v>
      </c>
      <c r="N23" s="41">
        <v>2</v>
      </c>
      <c r="O23" s="41">
        <v>2</v>
      </c>
      <c r="P23" s="41">
        <v>4</v>
      </c>
      <c r="Q23" s="41">
        <v>5</v>
      </c>
      <c r="R23" s="41">
        <v>2</v>
      </c>
      <c r="S23" s="41">
        <v>2</v>
      </c>
      <c r="T23" s="41">
        <v>2</v>
      </c>
      <c r="U23" s="41"/>
      <c r="V23" s="41"/>
      <c r="W23" s="41"/>
      <c r="X23" s="41"/>
      <c r="Y23" s="40">
        <f>SUM(F23:W23)</f>
        <v>38</v>
      </c>
      <c r="Z23" s="42"/>
    </row>
    <row r="24" spans="2:26" s="25" customFormat="1" ht="14" x14ac:dyDescent="0.2">
      <c r="B24" s="32"/>
      <c r="C24" s="33"/>
      <c r="D24" s="33"/>
      <c r="E24" s="35"/>
      <c r="Z24" s="37"/>
    </row>
    <row r="25" spans="2:26" s="25" customFormat="1" ht="14" x14ac:dyDescent="0.2">
      <c r="B25" s="26"/>
      <c r="C25" s="27"/>
      <c r="D25" s="27"/>
      <c r="E25" s="28"/>
      <c r="F25" s="29">
        <v>47</v>
      </c>
      <c r="G25" s="29">
        <v>48</v>
      </c>
      <c r="H25" s="29">
        <v>49</v>
      </c>
      <c r="I25" s="29">
        <v>50</v>
      </c>
      <c r="J25" s="29">
        <v>51</v>
      </c>
      <c r="K25" s="29">
        <v>52</v>
      </c>
      <c r="L25" s="29">
        <v>53</v>
      </c>
      <c r="M25" s="29">
        <v>54</v>
      </c>
      <c r="N25" s="29">
        <v>55</v>
      </c>
      <c r="O25" s="29">
        <v>56</v>
      </c>
      <c r="P25" s="29">
        <v>57</v>
      </c>
      <c r="Q25" s="29"/>
      <c r="R25" s="29"/>
      <c r="S25" s="29"/>
      <c r="T25" s="30"/>
      <c r="U25" s="30"/>
      <c r="V25" s="30"/>
      <c r="W25" s="30"/>
      <c r="X25" s="30"/>
      <c r="Y25" s="30"/>
      <c r="Z25" s="31"/>
    </row>
    <row r="26" spans="2:26" s="25" customFormat="1" ht="30" x14ac:dyDescent="0.2">
      <c r="B26" s="32" t="s">
        <v>8</v>
      </c>
      <c r="C26" s="33" t="s">
        <v>9</v>
      </c>
      <c r="D26" s="44" t="s">
        <v>10</v>
      </c>
      <c r="E26" s="45" t="s">
        <v>42</v>
      </c>
      <c r="F26" s="30">
        <v>2</v>
      </c>
      <c r="G26" s="30">
        <v>1</v>
      </c>
      <c r="H26" s="30">
        <v>1</v>
      </c>
      <c r="I26" s="30">
        <v>1</v>
      </c>
      <c r="J26" s="30">
        <v>1</v>
      </c>
      <c r="K26" s="30">
        <v>0</v>
      </c>
      <c r="L26" s="30">
        <v>1</v>
      </c>
      <c r="M26" s="30">
        <v>0</v>
      </c>
      <c r="N26" s="30">
        <v>4</v>
      </c>
      <c r="O26" s="30">
        <v>0</v>
      </c>
      <c r="P26" s="30">
        <v>0</v>
      </c>
      <c r="Q26" s="30"/>
      <c r="R26" s="30"/>
      <c r="S26" s="30"/>
      <c r="T26" s="30"/>
      <c r="U26" s="30"/>
      <c r="V26" s="30"/>
      <c r="W26" s="30"/>
      <c r="X26" s="46"/>
      <c r="Y26" s="35">
        <f>SUM(F26:W26)</f>
        <v>11</v>
      </c>
      <c r="Z26" s="37">
        <f>Y26*100/Y$29</f>
        <v>32.352941176470587</v>
      </c>
    </row>
    <row r="27" spans="2:26" s="25" customFormat="1" ht="14" x14ac:dyDescent="0.2">
      <c r="B27" s="32"/>
      <c r="C27" s="33"/>
      <c r="D27" s="33"/>
      <c r="E27" s="47" t="s">
        <v>43</v>
      </c>
      <c r="F27" s="25">
        <v>0</v>
      </c>
      <c r="G27" s="25">
        <v>2</v>
      </c>
      <c r="H27" s="25">
        <v>1</v>
      </c>
      <c r="I27" s="25">
        <v>1</v>
      </c>
      <c r="J27" s="25">
        <v>1</v>
      </c>
      <c r="K27" s="25">
        <v>2</v>
      </c>
      <c r="L27" s="25">
        <v>1</v>
      </c>
      <c r="M27" s="25">
        <v>4</v>
      </c>
      <c r="N27" s="25">
        <v>0</v>
      </c>
      <c r="O27" s="25">
        <v>1</v>
      </c>
      <c r="P27" s="25">
        <v>2</v>
      </c>
      <c r="X27" s="48"/>
      <c r="Y27" s="35">
        <f>SUM(F27:W27)</f>
        <v>15</v>
      </c>
      <c r="Z27" s="37">
        <f>Y27*100/Y$29</f>
        <v>44.117647058823529</v>
      </c>
    </row>
    <row r="28" spans="2:26" s="25" customFormat="1" ht="14" x14ac:dyDescent="0.2">
      <c r="B28" s="32"/>
      <c r="C28" s="33"/>
      <c r="D28" s="33"/>
      <c r="E28" s="35" t="s">
        <v>48</v>
      </c>
      <c r="F28" s="25">
        <f>F29-SUM(F26:F27)</f>
        <v>0</v>
      </c>
      <c r="G28" s="25">
        <f t="shared" ref="G28" si="12">G29-SUM(G26:G27)</f>
        <v>0</v>
      </c>
      <c r="H28" s="25">
        <f t="shared" ref="H28" si="13">H29-SUM(H26:H27)</f>
        <v>0</v>
      </c>
      <c r="I28" s="25">
        <f t="shared" ref="I28" si="14">I29-SUM(I26:I27)</f>
        <v>1</v>
      </c>
      <c r="J28" s="25">
        <f t="shared" ref="J28" si="15">J29-SUM(J26:J27)</f>
        <v>2</v>
      </c>
      <c r="K28" s="25">
        <f t="shared" ref="K28" si="16">K29-SUM(K26:K27)</f>
        <v>2</v>
      </c>
      <c r="L28" s="25">
        <f t="shared" ref="L28" si="17">L29-SUM(L26:L27)</f>
        <v>0</v>
      </c>
      <c r="M28" s="25">
        <f t="shared" ref="M28" si="18">M29-SUM(M26:M27)</f>
        <v>0</v>
      </c>
      <c r="N28" s="25">
        <f t="shared" ref="N28" si="19">N29-SUM(N26:N27)</f>
        <v>0</v>
      </c>
      <c r="O28" s="25">
        <f t="shared" ref="O28" si="20">O29-SUM(O26:O27)</f>
        <v>1</v>
      </c>
      <c r="P28" s="25">
        <f t="shared" ref="P28" si="21">P29-SUM(P26:P27)</f>
        <v>2</v>
      </c>
      <c r="X28" s="48"/>
      <c r="Y28" s="35">
        <f>SUM(F28:W28)</f>
        <v>8</v>
      </c>
      <c r="Z28" s="37">
        <f>Y28*100/Y$29</f>
        <v>23.529411764705884</v>
      </c>
    </row>
    <row r="29" spans="2:26" s="25" customFormat="1" ht="14" x14ac:dyDescent="0.2">
      <c r="B29" s="38"/>
      <c r="C29" s="39"/>
      <c r="D29" s="39"/>
      <c r="E29" s="49" t="s">
        <v>2</v>
      </c>
      <c r="F29" s="41">
        <v>2</v>
      </c>
      <c r="G29" s="41">
        <v>3</v>
      </c>
      <c r="H29" s="41">
        <v>2</v>
      </c>
      <c r="I29" s="41">
        <v>3</v>
      </c>
      <c r="J29" s="41">
        <v>4</v>
      </c>
      <c r="K29" s="41">
        <v>4</v>
      </c>
      <c r="L29" s="41">
        <v>2</v>
      </c>
      <c r="M29" s="41">
        <v>4</v>
      </c>
      <c r="N29" s="41">
        <v>4</v>
      </c>
      <c r="O29" s="41">
        <v>2</v>
      </c>
      <c r="P29" s="41">
        <v>4</v>
      </c>
      <c r="Q29" s="41"/>
      <c r="R29" s="41"/>
      <c r="S29" s="41"/>
      <c r="T29" s="41"/>
      <c r="U29" s="41"/>
      <c r="V29" s="41"/>
      <c r="W29" s="41"/>
      <c r="X29" s="50"/>
      <c r="Y29" s="40">
        <f>SUM(F29:W29)</f>
        <v>34</v>
      </c>
      <c r="Z29" s="42"/>
    </row>
    <row r="30" spans="2:26" s="25" customFormat="1" ht="14" x14ac:dyDescent="0.2">
      <c r="B30" s="32"/>
      <c r="C30" s="33"/>
      <c r="D30" s="33"/>
      <c r="E30" s="35"/>
      <c r="Z30" s="37"/>
    </row>
    <row r="31" spans="2:26" s="25" customFormat="1" ht="14" x14ac:dyDescent="0.2">
      <c r="B31" s="26"/>
      <c r="C31" s="27"/>
      <c r="D31" s="27"/>
      <c r="E31" s="28"/>
      <c r="F31" s="29">
        <v>37</v>
      </c>
      <c r="G31" s="51">
        <v>38</v>
      </c>
      <c r="H31" s="51">
        <v>39</v>
      </c>
      <c r="I31" s="51">
        <v>40</v>
      </c>
      <c r="J31" s="51">
        <v>41</v>
      </c>
      <c r="K31" s="51">
        <v>42</v>
      </c>
      <c r="L31" s="51">
        <v>43</v>
      </c>
      <c r="M31" s="51">
        <v>44</v>
      </c>
      <c r="N31" s="51">
        <v>45</v>
      </c>
      <c r="O31" s="29">
        <v>46</v>
      </c>
      <c r="P31" s="29">
        <v>47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</row>
    <row r="32" spans="2:26" s="25" customFormat="1" ht="30" x14ac:dyDescent="0.2">
      <c r="B32" s="32" t="s">
        <v>8</v>
      </c>
      <c r="C32" s="33" t="s">
        <v>11</v>
      </c>
      <c r="D32" s="34" t="s">
        <v>12</v>
      </c>
      <c r="E32" s="45" t="s">
        <v>42</v>
      </c>
      <c r="F32" s="30">
        <v>1</v>
      </c>
      <c r="G32" s="30">
        <v>2</v>
      </c>
      <c r="H32" s="30">
        <v>0</v>
      </c>
      <c r="I32" s="30">
        <v>1</v>
      </c>
      <c r="J32" s="30">
        <v>1</v>
      </c>
      <c r="K32" s="30">
        <v>0</v>
      </c>
      <c r="L32" s="30">
        <v>1</v>
      </c>
      <c r="M32" s="30">
        <v>0</v>
      </c>
      <c r="N32" s="30">
        <v>2</v>
      </c>
      <c r="O32" s="30">
        <v>1</v>
      </c>
      <c r="P32" s="30"/>
      <c r="Q32" s="30"/>
      <c r="R32" s="30"/>
      <c r="S32" s="30"/>
      <c r="T32" s="30"/>
      <c r="U32" s="30"/>
      <c r="V32" s="30"/>
      <c r="W32" s="30"/>
      <c r="X32" s="46"/>
      <c r="Y32" s="35">
        <f>SUM(F32:W32)</f>
        <v>9</v>
      </c>
      <c r="Z32" s="37">
        <f>Y32*100/Y$35</f>
        <v>40.909090909090907</v>
      </c>
    </row>
    <row r="33" spans="2:26" s="25" customFormat="1" ht="14" x14ac:dyDescent="0.2">
      <c r="B33" s="32"/>
      <c r="C33" s="33"/>
      <c r="D33" s="33"/>
      <c r="E33" s="47" t="s">
        <v>43</v>
      </c>
      <c r="F33" s="25">
        <v>0</v>
      </c>
      <c r="G33" s="25">
        <v>0</v>
      </c>
      <c r="H33" s="25">
        <v>0</v>
      </c>
      <c r="I33" s="25">
        <v>1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X33" s="48"/>
      <c r="Y33" s="35">
        <f>SUM(F33:W33)</f>
        <v>1</v>
      </c>
      <c r="Z33" s="37">
        <f>Y33*100/Y$35</f>
        <v>4.5454545454545459</v>
      </c>
    </row>
    <row r="34" spans="2:26" s="25" customFormat="1" ht="14" x14ac:dyDescent="0.2">
      <c r="B34" s="32"/>
      <c r="C34" s="33"/>
      <c r="D34" s="33"/>
      <c r="E34" s="47" t="s">
        <v>48</v>
      </c>
      <c r="F34" s="25">
        <f>F35-SUM(F32:F33)</f>
        <v>1</v>
      </c>
      <c r="G34" s="25">
        <f t="shared" ref="G34" si="22">G35-SUM(G32:G33)</f>
        <v>0</v>
      </c>
      <c r="H34" s="25">
        <f t="shared" ref="H34" si="23">H35-SUM(H32:H33)</f>
        <v>0</v>
      </c>
      <c r="I34" s="25">
        <f t="shared" ref="I34" si="24">I35-SUM(I32:I33)</f>
        <v>2</v>
      </c>
      <c r="J34" s="25">
        <f t="shared" ref="J34" si="25">J35-SUM(J32:J33)</f>
        <v>1</v>
      </c>
      <c r="K34" s="25">
        <f t="shared" ref="K34" si="26">K35-SUM(K32:K33)</f>
        <v>2</v>
      </c>
      <c r="L34" s="25">
        <f t="shared" ref="L34" si="27">L35-SUM(L32:L33)</f>
        <v>1</v>
      </c>
      <c r="M34" s="25">
        <f t="shared" ref="M34" si="28">M35-SUM(M32:M33)</f>
        <v>3</v>
      </c>
      <c r="N34" s="25">
        <f t="shared" ref="N34" si="29">N35-SUM(N32:N33)</f>
        <v>0</v>
      </c>
      <c r="O34" s="25">
        <f t="shared" ref="O34" si="30">O35-SUM(O32:O33)</f>
        <v>2</v>
      </c>
      <c r="X34" s="48"/>
      <c r="Y34" s="35">
        <f>SUM(F34:W34)</f>
        <v>12</v>
      </c>
      <c r="Z34" s="37">
        <f>Y34*100/Y$35</f>
        <v>54.545454545454547</v>
      </c>
    </row>
    <row r="35" spans="2:26" s="25" customFormat="1" ht="14" x14ac:dyDescent="0.2">
      <c r="B35" s="38"/>
      <c r="C35" s="39"/>
      <c r="D35" s="39"/>
      <c r="E35" s="49" t="s">
        <v>2</v>
      </c>
      <c r="F35" s="41">
        <v>2</v>
      </c>
      <c r="G35" s="41">
        <v>2</v>
      </c>
      <c r="H35" s="41">
        <v>0</v>
      </c>
      <c r="I35" s="41">
        <v>4</v>
      </c>
      <c r="J35" s="41">
        <v>2</v>
      </c>
      <c r="K35" s="41">
        <v>2</v>
      </c>
      <c r="L35" s="41">
        <v>2</v>
      </c>
      <c r="M35" s="41">
        <v>3</v>
      </c>
      <c r="N35" s="41">
        <v>2</v>
      </c>
      <c r="O35" s="41">
        <v>3</v>
      </c>
      <c r="P35" s="41"/>
      <c r="Q35" s="41"/>
      <c r="R35" s="41"/>
      <c r="S35" s="41"/>
      <c r="T35" s="41"/>
      <c r="U35" s="41"/>
      <c r="V35" s="41"/>
      <c r="W35" s="41"/>
      <c r="X35" s="50"/>
      <c r="Y35" s="40">
        <f>SUM(F35:W35)</f>
        <v>22</v>
      </c>
      <c r="Z35" s="42"/>
    </row>
    <row r="36" spans="2:26" s="25" customFormat="1" ht="14" x14ac:dyDescent="0.2">
      <c r="B36" s="32"/>
      <c r="C36" s="33"/>
      <c r="D36" s="33"/>
      <c r="E36" s="35"/>
      <c r="Z36" s="37"/>
    </row>
    <row r="37" spans="2:26" s="25" customFormat="1" ht="14" x14ac:dyDescent="0.2">
      <c r="B37" s="26"/>
      <c r="C37" s="27"/>
      <c r="D37" s="27"/>
      <c r="E37" s="28"/>
      <c r="F37" s="29">
        <v>58</v>
      </c>
      <c r="G37" s="29">
        <v>59</v>
      </c>
      <c r="H37" s="29">
        <v>60</v>
      </c>
      <c r="I37" s="29">
        <v>61</v>
      </c>
      <c r="J37" s="29">
        <v>62</v>
      </c>
      <c r="K37" s="29">
        <v>63</v>
      </c>
      <c r="L37" s="29">
        <v>64</v>
      </c>
      <c r="M37" s="29">
        <v>65</v>
      </c>
      <c r="N37" s="29">
        <v>66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1"/>
    </row>
    <row r="38" spans="2:26" s="25" customFormat="1" ht="30" x14ac:dyDescent="0.2">
      <c r="B38" s="32" t="s">
        <v>15</v>
      </c>
      <c r="C38" s="33" t="s">
        <v>13</v>
      </c>
      <c r="D38" s="52" t="s">
        <v>14</v>
      </c>
      <c r="E38" s="45" t="s">
        <v>42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/>
      <c r="P38" s="30"/>
      <c r="Q38" s="30"/>
      <c r="R38" s="30"/>
      <c r="S38" s="30"/>
      <c r="T38" s="30"/>
      <c r="U38" s="30"/>
      <c r="V38" s="30"/>
      <c r="W38" s="30"/>
      <c r="X38" s="46"/>
      <c r="Y38" s="35">
        <f>SUM(F38:W38)</f>
        <v>0</v>
      </c>
      <c r="Z38" s="37">
        <f>Y38*100/Y$41</f>
        <v>0</v>
      </c>
    </row>
    <row r="39" spans="2:26" s="25" customFormat="1" ht="14" x14ac:dyDescent="0.2">
      <c r="B39" s="32"/>
      <c r="C39" s="33"/>
      <c r="D39" s="33"/>
      <c r="E39" s="47" t="s">
        <v>43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X39" s="48"/>
      <c r="Y39" s="35">
        <f>SUM(F39:W39)</f>
        <v>0</v>
      </c>
      <c r="Z39" s="37">
        <f>Y39*100/Y$41</f>
        <v>0</v>
      </c>
    </row>
    <row r="40" spans="2:26" s="25" customFormat="1" ht="14" x14ac:dyDescent="0.2">
      <c r="B40" s="32"/>
      <c r="C40" s="33"/>
      <c r="D40" s="33"/>
      <c r="E40" s="35" t="s">
        <v>48</v>
      </c>
      <c r="F40" s="35">
        <f>F41-SUM(F38:F39)</f>
        <v>5</v>
      </c>
      <c r="G40" s="35">
        <f t="shared" ref="G40" si="31">G41-SUM(G38:G39)</f>
        <v>5</v>
      </c>
      <c r="H40" s="35">
        <f t="shared" ref="H40" si="32">H41-SUM(H38:H39)</f>
        <v>2</v>
      </c>
      <c r="I40" s="35">
        <f t="shared" ref="I40" si="33">I41-SUM(I38:I39)</f>
        <v>3</v>
      </c>
      <c r="J40" s="35">
        <f t="shared" ref="J40" si="34">J41-SUM(J38:J39)</f>
        <v>4</v>
      </c>
      <c r="K40" s="35">
        <f t="shared" ref="K40" si="35">K41-SUM(K38:K39)</f>
        <v>2</v>
      </c>
      <c r="L40" s="35">
        <f t="shared" ref="L40" si="36">L41-SUM(L38:L39)</f>
        <v>4</v>
      </c>
      <c r="M40" s="35">
        <f t="shared" ref="M40" si="37">M41-SUM(M38:M39)</f>
        <v>3</v>
      </c>
      <c r="N40" s="35">
        <f t="shared" ref="N40" si="38">N41-SUM(N38:N39)</f>
        <v>3</v>
      </c>
      <c r="X40" s="48"/>
      <c r="Y40" s="35">
        <f>SUM(F40:W40)</f>
        <v>31</v>
      </c>
      <c r="Z40" s="37">
        <f>Y40*100/Y$41</f>
        <v>100</v>
      </c>
    </row>
    <row r="41" spans="2:26" s="25" customFormat="1" ht="14" x14ac:dyDescent="0.2">
      <c r="B41" s="38"/>
      <c r="C41" s="39"/>
      <c r="D41" s="39"/>
      <c r="E41" s="49" t="s">
        <v>2</v>
      </c>
      <c r="F41" s="41">
        <v>5</v>
      </c>
      <c r="G41" s="41">
        <v>5</v>
      </c>
      <c r="H41" s="41">
        <v>2</v>
      </c>
      <c r="I41" s="41">
        <v>3</v>
      </c>
      <c r="J41" s="41">
        <v>4</v>
      </c>
      <c r="K41" s="41">
        <v>2</v>
      </c>
      <c r="L41" s="41">
        <v>4</v>
      </c>
      <c r="M41" s="41">
        <v>3</v>
      </c>
      <c r="N41" s="41">
        <v>3</v>
      </c>
      <c r="O41" s="41"/>
      <c r="P41" s="41"/>
      <c r="Q41" s="41"/>
      <c r="R41" s="41"/>
      <c r="S41" s="41"/>
      <c r="T41" s="41"/>
      <c r="U41" s="41"/>
      <c r="V41" s="41"/>
      <c r="W41" s="41"/>
      <c r="X41" s="50"/>
      <c r="Y41" s="40">
        <f>SUM(F41:W41)</f>
        <v>31</v>
      </c>
      <c r="Z41" s="42"/>
    </row>
    <row r="42" spans="2:26" s="25" customFormat="1" ht="14" x14ac:dyDescent="0.2">
      <c r="B42" s="32"/>
      <c r="C42" s="33"/>
      <c r="D42" s="33"/>
      <c r="E42" s="35"/>
      <c r="Z42" s="37"/>
    </row>
    <row r="43" spans="2:26" s="25" customFormat="1" ht="14" x14ac:dyDescent="0.2">
      <c r="B43" s="26"/>
      <c r="C43" s="27"/>
      <c r="D43" s="27"/>
      <c r="E43" s="28"/>
      <c r="F43" s="29">
        <v>38</v>
      </c>
      <c r="G43" s="51">
        <v>39</v>
      </c>
      <c r="H43" s="51">
        <v>40</v>
      </c>
      <c r="I43" s="51">
        <v>41</v>
      </c>
      <c r="J43" s="51">
        <v>42</v>
      </c>
      <c r="K43" s="51">
        <v>43</v>
      </c>
      <c r="L43" s="51">
        <v>44</v>
      </c>
      <c r="M43" s="51">
        <v>45</v>
      </c>
      <c r="N43" s="29">
        <v>46</v>
      </c>
      <c r="O43" s="29">
        <v>47</v>
      </c>
      <c r="P43" s="29">
        <v>48</v>
      </c>
      <c r="Q43" s="29">
        <v>49</v>
      </c>
      <c r="R43" s="29">
        <v>50</v>
      </c>
      <c r="S43" s="30"/>
      <c r="T43" s="30"/>
      <c r="U43" s="30"/>
      <c r="V43" s="30"/>
      <c r="W43" s="30"/>
      <c r="X43" s="30"/>
      <c r="Y43" s="30"/>
      <c r="Z43" s="31"/>
    </row>
    <row r="44" spans="2:26" s="25" customFormat="1" ht="30" x14ac:dyDescent="0.2">
      <c r="B44" s="32" t="s">
        <v>15</v>
      </c>
      <c r="C44" s="33" t="s">
        <v>16</v>
      </c>
      <c r="D44" s="44" t="s">
        <v>10</v>
      </c>
      <c r="E44" s="45" t="s">
        <v>42</v>
      </c>
      <c r="F44" s="30">
        <v>2</v>
      </c>
      <c r="G44" s="30">
        <v>3</v>
      </c>
      <c r="H44" s="30">
        <v>2</v>
      </c>
      <c r="I44" s="30">
        <v>1</v>
      </c>
      <c r="J44" s="30">
        <v>2</v>
      </c>
      <c r="K44" s="30">
        <v>1</v>
      </c>
      <c r="L44" s="30">
        <v>0</v>
      </c>
      <c r="M44" s="30">
        <v>1</v>
      </c>
      <c r="N44" s="30">
        <v>2</v>
      </c>
      <c r="O44" s="30">
        <v>2</v>
      </c>
      <c r="P44" s="30">
        <v>1</v>
      </c>
      <c r="Q44" s="30">
        <v>4</v>
      </c>
      <c r="R44" s="30">
        <v>1</v>
      </c>
      <c r="S44" s="30"/>
      <c r="T44" s="30"/>
      <c r="U44" s="30"/>
      <c r="V44" s="30"/>
      <c r="W44" s="30"/>
      <c r="X44" s="46"/>
      <c r="Y44" s="35">
        <f>SUM(F44:W44)</f>
        <v>22</v>
      </c>
      <c r="Z44" s="37">
        <f>Y44*100/Y$47</f>
        <v>57.89473684210526</v>
      </c>
    </row>
    <row r="45" spans="2:26" s="25" customFormat="1" ht="14" x14ac:dyDescent="0.2">
      <c r="B45" s="32"/>
      <c r="C45" s="33"/>
      <c r="D45" s="33"/>
      <c r="E45" s="47" t="s">
        <v>43</v>
      </c>
      <c r="F45" s="25">
        <v>0</v>
      </c>
      <c r="G45" s="25">
        <v>2</v>
      </c>
      <c r="H45" s="25">
        <v>0</v>
      </c>
      <c r="I45" s="25">
        <v>1</v>
      </c>
      <c r="J45" s="25">
        <v>0</v>
      </c>
      <c r="K45" s="25">
        <v>1</v>
      </c>
      <c r="L45" s="25">
        <v>1</v>
      </c>
      <c r="M45" s="25">
        <v>2</v>
      </c>
      <c r="N45" s="25">
        <v>1</v>
      </c>
      <c r="O45" s="25">
        <v>1</v>
      </c>
      <c r="P45" s="25">
        <v>0</v>
      </c>
      <c r="Q45" s="25">
        <v>0</v>
      </c>
      <c r="R45" s="25">
        <v>0</v>
      </c>
      <c r="X45" s="48"/>
      <c r="Y45" s="35">
        <f>SUM(F45:W45)</f>
        <v>9</v>
      </c>
      <c r="Z45" s="37">
        <f>Y45*100/Y$47</f>
        <v>23.684210526315791</v>
      </c>
    </row>
    <row r="46" spans="2:26" s="25" customFormat="1" ht="14" x14ac:dyDescent="0.2">
      <c r="B46" s="32"/>
      <c r="C46" s="33"/>
      <c r="D46" s="33"/>
      <c r="E46" s="47" t="s">
        <v>48</v>
      </c>
      <c r="F46" s="25">
        <f>F47-SUM(F44:F45)</f>
        <v>1</v>
      </c>
      <c r="G46" s="25">
        <f t="shared" ref="G46" si="39">G47-SUM(G44:G45)</f>
        <v>0</v>
      </c>
      <c r="H46" s="25">
        <f t="shared" ref="H46" si="40">H47-SUM(H44:H45)</f>
        <v>0</v>
      </c>
      <c r="I46" s="25">
        <f t="shared" ref="I46" si="41">I47-SUM(I44:I45)</f>
        <v>0</v>
      </c>
      <c r="J46" s="25">
        <f t="shared" ref="J46" si="42">J47-SUM(J44:J45)</f>
        <v>0</v>
      </c>
      <c r="K46" s="25">
        <f t="shared" ref="K46" si="43">K47-SUM(K44:K45)</f>
        <v>0</v>
      </c>
      <c r="L46" s="25">
        <f t="shared" ref="L46" si="44">L47-SUM(L44:L45)</f>
        <v>1</v>
      </c>
      <c r="M46" s="25">
        <f t="shared" ref="M46" si="45">M47-SUM(M44:M45)</f>
        <v>1</v>
      </c>
      <c r="N46" s="25">
        <f t="shared" ref="N46" si="46">N47-SUM(N44:N45)</f>
        <v>1</v>
      </c>
      <c r="O46" s="25">
        <f t="shared" ref="O46" si="47">O47-SUM(O44:O45)</f>
        <v>0</v>
      </c>
      <c r="P46" s="25">
        <f t="shared" ref="P46" si="48">P47-SUM(P44:P45)</f>
        <v>1</v>
      </c>
      <c r="Q46" s="25">
        <f t="shared" ref="Q46" si="49">Q47-SUM(Q44:Q45)</f>
        <v>0</v>
      </c>
      <c r="R46" s="25">
        <f t="shared" ref="R46" si="50">R47-SUM(R44:R45)</f>
        <v>2</v>
      </c>
      <c r="X46" s="48"/>
      <c r="Y46" s="35">
        <f>SUM(F46:W46)</f>
        <v>7</v>
      </c>
      <c r="Z46" s="37">
        <f>Y46*100/Y$47</f>
        <v>18.421052631578949</v>
      </c>
    </row>
    <row r="47" spans="2:26" s="25" customFormat="1" ht="14" x14ac:dyDescent="0.2">
      <c r="B47" s="38"/>
      <c r="C47" s="39"/>
      <c r="D47" s="39"/>
      <c r="E47" s="49" t="s">
        <v>2</v>
      </c>
      <c r="F47" s="41">
        <v>3</v>
      </c>
      <c r="G47" s="41">
        <v>5</v>
      </c>
      <c r="H47" s="41">
        <v>2</v>
      </c>
      <c r="I47" s="41">
        <v>2</v>
      </c>
      <c r="J47" s="41">
        <v>2</v>
      </c>
      <c r="K47" s="41">
        <v>2</v>
      </c>
      <c r="L47" s="41">
        <v>2</v>
      </c>
      <c r="M47" s="41">
        <v>4</v>
      </c>
      <c r="N47" s="41">
        <v>4</v>
      </c>
      <c r="O47" s="41">
        <v>3</v>
      </c>
      <c r="P47" s="41">
        <v>2</v>
      </c>
      <c r="Q47" s="41">
        <v>4</v>
      </c>
      <c r="R47" s="41">
        <v>3</v>
      </c>
      <c r="S47" s="41"/>
      <c r="T47" s="41"/>
      <c r="U47" s="41"/>
      <c r="V47" s="41"/>
      <c r="W47" s="41"/>
      <c r="X47" s="50"/>
      <c r="Y47" s="40">
        <f>SUM(F47:W47)</f>
        <v>38</v>
      </c>
      <c r="Z47" s="42"/>
    </row>
    <row r="48" spans="2:26" s="25" customFormat="1" ht="14" x14ac:dyDescent="0.2">
      <c r="B48" s="32"/>
      <c r="C48" s="33"/>
      <c r="D48" s="33"/>
      <c r="E48" s="35"/>
      <c r="Z48" s="37"/>
    </row>
    <row r="49" spans="2:26" s="25" customFormat="1" ht="14" x14ac:dyDescent="0.2">
      <c r="B49" s="26"/>
      <c r="C49" s="27"/>
      <c r="D49" s="27"/>
      <c r="E49" s="28"/>
      <c r="F49" s="29">
        <v>25</v>
      </c>
      <c r="G49" s="29">
        <v>26</v>
      </c>
      <c r="H49" s="29">
        <v>27</v>
      </c>
      <c r="I49" s="29">
        <v>28</v>
      </c>
      <c r="J49" s="29">
        <v>29</v>
      </c>
      <c r="K49" s="29">
        <v>30</v>
      </c>
      <c r="L49" s="29">
        <v>31</v>
      </c>
      <c r="M49" s="29">
        <v>32</v>
      </c>
      <c r="N49" s="29">
        <v>33</v>
      </c>
      <c r="O49" s="29">
        <v>34</v>
      </c>
      <c r="P49" s="29">
        <v>35</v>
      </c>
      <c r="Q49" s="29">
        <v>36</v>
      </c>
      <c r="R49" s="29">
        <v>37</v>
      </c>
      <c r="S49" s="30"/>
      <c r="T49" s="30"/>
      <c r="U49" s="30"/>
      <c r="V49" s="30"/>
      <c r="W49" s="30"/>
      <c r="X49" s="30"/>
      <c r="Y49" s="30"/>
      <c r="Z49" s="31"/>
    </row>
    <row r="50" spans="2:26" s="25" customFormat="1" ht="30" x14ac:dyDescent="0.2">
      <c r="B50" s="32" t="s">
        <v>15</v>
      </c>
      <c r="C50" s="33" t="s">
        <v>17</v>
      </c>
      <c r="D50" s="34" t="s">
        <v>7</v>
      </c>
      <c r="E50" s="45" t="s">
        <v>42</v>
      </c>
      <c r="F50" s="30">
        <v>2</v>
      </c>
      <c r="G50" s="30">
        <v>3</v>
      </c>
      <c r="H50" s="30">
        <v>2</v>
      </c>
      <c r="I50" s="30">
        <v>1</v>
      </c>
      <c r="J50" s="30">
        <v>2</v>
      </c>
      <c r="K50" s="30">
        <v>3</v>
      </c>
      <c r="L50" s="30">
        <v>3</v>
      </c>
      <c r="M50" s="30">
        <v>2</v>
      </c>
      <c r="N50" s="30">
        <v>2</v>
      </c>
      <c r="O50" s="30">
        <v>1</v>
      </c>
      <c r="P50" s="30">
        <v>1</v>
      </c>
      <c r="Q50" s="30">
        <v>2</v>
      </c>
      <c r="R50" s="30">
        <v>3</v>
      </c>
      <c r="S50" s="30"/>
      <c r="T50" s="30"/>
      <c r="U50" s="30"/>
      <c r="V50" s="30"/>
      <c r="W50" s="30"/>
      <c r="X50" s="46"/>
      <c r="Y50" s="35">
        <f>SUM(F50:W50)</f>
        <v>27</v>
      </c>
      <c r="Z50" s="37">
        <f>Y50*100/Y$53</f>
        <v>69.230769230769226</v>
      </c>
    </row>
    <row r="51" spans="2:26" s="25" customFormat="1" ht="14" x14ac:dyDescent="0.2">
      <c r="B51" s="32"/>
      <c r="C51" s="33"/>
      <c r="D51" s="33"/>
      <c r="E51" s="47" t="s">
        <v>43</v>
      </c>
      <c r="F51" s="25">
        <v>0</v>
      </c>
      <c r="G51" s="25">
        <v>1</v>
      </c>
      <c r="H51" s="25">
        <v>1</v>
      </c>
      <c r="I51" s="25">
        <v>1</v>
      </c>
      <c r="J51" s="25">
        <v>0</v>
      </c>
      <c r="K51" s="25">
        <v>1</v>
      </c>
      <c r="L51" s="25">
        <v>0</v>
      </c>
      <c r="M51" s="25">
        <v>2</v>
      </c>
      <c r="N51" s="25">
        <v>0</v>
      </c>
      <c r="O51" s="25">
        <v>1</v>
      </c>
      <c r="P51" s="25">
        <v>1</v>
      </c>
      <c r="Q51" s="25">
        <v>0</v>
      </c>
      <c r="R51" s="25">
        <v>0</v>
      </c>
      <c r="X51" s="48"/>
      <c r="Y51" s="35">
        <f>SUM(F51:W51)</f>
        <v>8</v>
      </c>
      <c r="Z51" s="37">
        <f>Y51*100/Y$53</f>
        <v>20.512820512820515</v>
      </c>
    </row>
    <row r="52" spans="2:26" s="25" customFormat="1" ht="14" x14ac:dyDescent="0.2">
      <c r="B52" s="32"/>
      <c r="C52" s="33"/>
      <c r="D52" s="33"/>
      <c r="E52" s="47" t="s">
        <v>48</v>
      </c>
      <c r="F52" s="25">
        <f>F53-SUM(F50:F51)</f>
        <v>0</v>
      </c>
      <c r="G52" s="25">
        <f t="shared" ref="G52" si="51">G53-SUM(G50:G51)</f>
        <v>0</v>
      </c>
      <c r="H52" s="25">
        <f t="shared" ref="H52" si="52">H53-SUM(H50:H51)</f>
        <v>1</v>
      </c>
      <c r="I52" s="25">
        <f t="shared" ref="I52" si="53">I53-SUM(I50:I51)</f>
        <v>2</v>
      </c>
      <c r="J52" s="25">
        <f t="shared" ref="J52" si="54">J53-SUM(J50:J51)</f>
        <v>0</v>
      </c>
      <c r="K52" s="25">
        <f t="shared" ref="K52" si="55">K53-SUM(K50:K51)</f>
        <v>0</v>
      </c>
      <c r="L52" s="25">
        <f t="shared" ref="L52" si="56">L53-SUM(L50:L51)</f>
        <v>0</v>
      </c>
      <c r="M52" s="25">
        <f t="shared" ref="M52" si="57">M53-SUM(M50:M51)</f>
        <v>0</v>
      </c>
      <c r="N52" s="25">
        <f t="shared" ref="N52" si="58">N53-SUM(N50:N51)</f>
        <v>1</v>
      </c>
      <c r="O52" s="25">
        <f t="shared" ref="O52" si="59">O53-SUM(O50:O51)</f>
        <v>0</v>
      </c>
      <c r="P52" s="25">
        <f t="shared" ref="P52" si="60">P53-SUM(P50:P51)</f>
        <v>0</v>
      </c>
      <c r="Q52" s="25">
        <f t="shared" ref="Q52" si="61">Q53-SUM(Q50:Q51)</f>
        <v>0</v>
      </c>
      <c r="R52" s="25">
        <f t="shared" ref="R52" si="62">R53-SUM(R50:R51)</f>
        <v>0</v>
      </c>
      <c r="X52" s="48"/>
      <c r="Y52" s="35">
        <f>SUM(F52:W52)</f>
        <v>4</v>
      </c>
      <c r="Z52" s="37">
        <f>Y52*100/Y$53</f>
        <v>10.256410256410257</v>
      </c>
    </row>
    <row r="53" spans="2:26" s="25" customFormat="1" ht="14" x14ac:dyDescent="0.2">
      <c r="B53" s="38"/>
      <c r="C53" s="39"/>
      <c r="D53" s="39"/>
      <c r="E53" s="49" t="s">
        <v>2</v>
      </c>
      <c r="F53" s="41">
        <v>2</v>
      </c>
      <c r="G53" s="41">
        <v>4</v>
      </c>
      <c r="H53" s="41">
        <v>4</v>
      </c>
      <c r="I53" s="41">
        <v>4</v>
      </c>
      <c r="J53" s="41">
        <v>2</v>
      </c>
      <c r="K53" s="41">
        <v>4</v>
      </c>
      <c r="L53" s="41">
        <v>3</v>
      </c>
      <c r="M53" s="41">
        <v>4</v>
      </c>
      <c r="N53" s="41">
        <v>3</v>
      </c>
      <c r="O53" s="41">
        <v>2</v>
      </c>
      <c r="P53" s="41">
        <v>2</v>
      </c>
      <c r="Q53" s="41">
        <v>2</v>
      </c>
      <c r="R53" s="41">
        <v>3</v>
      </c>
      <c r="S53" s="41"/>
      <c r="T53" s="41"/>
      <c r="U53" s="41"/>
      <c r="V53" s="41"/>
      <c r="W53" s="41"/>
      <c r="X53" s="50"/>
      <c r="Y53" s="40">
        <f>SUM(F53:W53)</f>
        <v>39</v>
      </c>
      <c r="Z53" s="42"/>
    </row>
    <row r="54" spans="2:26" s="25" customFormat="1" ht="14" x14ac:dyDescent="0.2">
      <c r="B54" s="32"/>
      <c r="C54" s="33"/>
      <c r="D54" s="33"/>
      <c r="E54" s="35"/>
      <c r="Z54" s="37"/>
    </row>
    <row r="55" spans="2:26" s="25" customFormat="1" ht="14" x14ac:dyDescent="0.2">
      <c r="B55" s="26"/>
      <c r="C55" s="27"/>
      <c r="D55" s="27"/>
      <c r="E55" s="28"/>
      <c r="F55" s="29">
        <v>11</v>
      </c>
      <c r="G55" s="29">
        <v>12</v>
      </c>
      <c r="H55" s="29">
        <v>13</v>
      </c>
      <c r="I55" s="29">
        <v>14</v>
      </c>
      <c r="J55" s="29">
        <v>15</v>
      </c>
      <c r="K55" s="29">
        <v>16</v>
      </c>
      <c r="L55" s="29">
        <v>17</v>
      </c>
      <c r="M55" s="29">
        <v>18</v>
      </c>
      <c r="N55" s="29">
        <v>19</v>
      </c>
      <c r="O55" s="29">
        <v>20</v>
      </c>
      <c r="P55" s="29">
        <v>21</v>
      </c>
      <c r="Q55" s="29">
        <v>22</v>
      </c>
      <c r="R55" s="29">
        <v>23</v>
      </c>
      <c r="S55" s="29">
        <v>24</v>
      </c>
      <c r="T55" s="29" t="s">
        <v>31</v>
      </c>
      <c r="U55" s="29" t="s">
        <v>31</v>
      </c>
      <c r="V55" s="30"/>
      <c r="W55" s="30"/>
      <c r="X55" s="30"/>
      <c r="Y55" s="30"/>
      <c r="Z55" s="31"/>
    </row>
    <row r="56" spans="2:26" s="25" customFormat="1" ht="45" x14ac:dyDescent="0.2">
      <c r="B56" s="32" t="s">
        <v>15</v>
      </c>
      <c r="C56" s="33" t="s">
        <v>28</v>
      </c>
      <c r="D56" s="43" t="s">
        <v>27</v>
      </c>
      <c r="E56" s="45" t="s">
        <v>42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1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2</v>
      </c>
      <c r="S56" s="30">
        <v>0</v>
      </c>
      <c r="T56" s="30"/>
      <c r="U56" s="30"/>
      <c r="V56" s="30"/>
      <c r="W56" s="30"/>
      <c r="X56" s="46"/>
      <c r="Y56" s="35">
        <f>SUM(F56:W56)</f>
        <v>4</v>
      </c>
      <c r="Z56" s="37">
        <f>Y56*100/Y$59</f>
        <v>9.7560975609756095</v>
      </c>
    </row>
    <row r="57" spans="2:26" s="25" customFormat="1" ht="14" x14ac:dyDescent="0.2">
      <c r="B57" s="32"/>
      <c r="C57" s="33"/>
      <c r="D57" s="33"/>
      <c r="E57" s="47" t="s">
        <v>43</v>
      </c>
      <c r="F57" s="25">
        <v>2</v>
      </c>
      <c r="G57" s="25">
        <v>2</v>
      </c>
      <c r="H57" s="25">
        <v>2</v>
      </c>
      <c r="I57" s="25">
        <v>1</v>
      </c>
      <c r="J57" s="25">
        <v>2</v>
      </c>
      <c r="K57" s="25">
        <v>1</v>
      </c>
      <c r="L57" s="25">
        <v>2</v>
      </c>
      <c r="M57" s="25">
        <v>2</v>
      </c>
      <c r="N57" s="25">
        <v>1</v>
      </c>
      <c r="O57" s="25">
        <v>1</v>
      </c>
      <c r="P57" s="25">
        <v>2</v>
      </c>
      <c r="Q57" s="25">
        <v>2</v>
      </c>
      <c r="R57" s="25">
        <v>0</v>
      </c>
      <c r="S57" s="25">
        <v>2</v>
      </c>
      <c r="X57" s="48"/>
      <c r="Y57" s="35">
        <f>SUM(F57:W57)</f>
        <v>22</v>
      </c>
      <c r="Z57" s="37">
        <f>Y57*100/Y$59</f>
        <v>53.658536585365852</v>
      </c>
    </row>
    <row r="58" spans="2:26" s="25" customFormat="1" ht="14" x14ac:dyDescent="0.2">
      <c r="B58" s="32"/>
      <c r="C58" s="33"/>
      <c r="D58" s="33"/>
      <c r="E58" s="47" t="s">
        <v>48</v>
      </c>
      <c r="F58" s="25">
        <f>F59-SUM(F56:F57)</f>
        <v>2</v>
      </c>
      <c r="G58" s="25">
        <f t="shared" ref="G58" si="63">G59-SUM(G56:G57)</f>
        <v>0</v>
      </c>
      <c r="H58" s="25">
        <f t="shared" ref="H58" si="64">H59-SUM(H56:H57)</f>
        <v>2</v>
      </c>
      <c r="I58" s="25">
        <f t="shared" ref="I58" si="65">I59-SUM(I56:I57)</f>
        <v>0</v>
      </c>
      <c r="J58" s="25">
        <f t="shared" ref="J58" si="66">J59-SUM(J56:J57)</f>
        <v>0</v>
      </c>
      <c r="K58" s="25">
        <f t="shared" ref="K58" si="67">K59-SUM(K56:K57)</f>
        <v>3</v>
      </c>
      <c r="L58" s="25">
        <f t="shared" ref="L58" si="68">L59-SUM(L56:L57)</f>
        <v>2</v>
      </c>
      <c r="M58" s="25">
        <f t="shared" ref="M58" si="69">M59-SUM(M56:M57)</f>
        <v>2</v>
      </c>
      <c r="N58" s="25">
        <f t="shared" ref="N58" si="70">N59-SUM(N56:N57)</f>
        <v>1</v>
      </c>
      <c r="O58" s="25">
        <f t="shared" ref="O58" si="71">O59-SUM(O56:O57)</f>
        <v>3</v>
      </c>
      <c r="P58" s="25">
        <f t="shared" ref="P58" si="72">P59-SUM(P56:P57)</f>
        <v>0</v>
      </c>
      <c r="Q58" s="25">
        <f t="shared" ref="Q58" si="73">Q59-SUM(Q56:Q57)</f>
        <v>0</v>
      </c>
      <c r="R58" s="25">
        <f t="shared" ref="R58" si="74">R59-SUM(R56:R57)</f>
        <v>0</v>
      </c>
      <c r="S58" s="25">
        <f t="shared" ref="S58" si="75">S59-SUM(S56:S57)</f>
        <v>0</v>
      </c>
      <c r="X58" s="48"/>
      <c r="Y58" s="35">
        <f>SUM(F58:W58)</f>
        <v>15</v>
      </c>
      <c r="Z58" s="37">
        <f>Y58*100/Y$59</f>
        <v>36.585365853658537</v>
      </c>
    </row>
    <row r="59" spans="2:26" s="25" customFormat="1" ht="14" x14ac:dyDescent="0.2">
      <c r="B59" s="38"/>
      <c r="C59" s="39"/>
      <c r="D59" s="39"/>
      <c r="E59" s="49" t="s">
        <v>2</v>
      </c>
      <c r="F59" s="41">
        <v>4</v>
      </c>
      <c r="G59" s="41">
        <v>2</v>
      </c>
      <c r="H59" s="41">
        <v>4</v>
      </c>
      <c r="I59" s="41">
        <v>1</v>
      </c>
      <c r="J59" s="41">
        <v>2</v>
      </c>
      <c r="K59" s="41">
        <v>4</v>
      </c>
      <c r="L59" s="41">
        <v>5</v>
      </c>
      <c r="M59" s="41">
        <v>4</v>
      </c>
      <c r="N59" s="41">
        <v>2</v>
      </c>
      <c r="O59" s="41">
        <v>5</v>
      </c>
      <c r="P59" s="41">
        <v>2</v>
      </c>
      <c r="Q59" s="41">
        <v>2</v>
      </c>
      <c r="R59" s="41">
        <v>2</v>
      </c>
      <c r="S59" s="41">
        <v>2</v>
      </c>
      <c r="T59" s="41"/>
      <c r="U59" s="41"/>
      <c r="V59" s="41"/>
      <c r="W59" s="41"/>
      <c r="X59" s="50"/>
      <c r="Y59" s="40">
        <f>SUM(F59:W59)</f>
        <v>41</v>
      </c>
      <c r="Z59" s="42"/>
    </row>
    <row r="60" spans="2:26" s="25" customFormat="1" ht="14" x14ac:dyDescent="0.2">
      <c r="B60" s="32"/>
      <c r="C60" s="33"/>
      <c r="D60" s="33"/>
      <c r="E60" s="35"/>
      <c r="Z60" s="37"/>
    </row>
    <row r="61" spans="2:26" s="25" customFormat="1" ht="14" x14ac:dyDescent="0.2">
      <c r="B61" s="32"/>
      <c r="C61" s="33"/>
      <c r="D61" s="33"/>
      <c r="E61" s="35"/>
      <c r="Z61" s="37"/>
    </row>
    <row r="62" spans="2:26" s="25" customFormat="1" ht="14" x14ac:dyDescent="0.2">
      <c r="B62" s="26"/>
      <c r="C62" s="27"/>
      <c r="D62" s="27"/>
      <c r="E62" s="28"/>
      <c r="F62" s="51">
        <v>34</v>
      </c>
      <c r="G62" s="51">
        <v>35</v>
      </c>
      <c r="H62" s="51">
        <v>36</v>
      </c>
      <c r="I62" s="51">
        <v>37</v>
      </c>
      <c r="J62" s="51">
        <v>38</v>
      </c>
      <c r="K62" s="51">
        <v>39</v>
      </c>
      <c r="L62" s="51">
        <v>40</v>
      </c>
      <c r="M62" s="51">
        <v>41</v>
      </c>
      <c r="N62" s="51">
        <v>42</v>
      </c>
      <c r="O62" s="51">
        <v>43</v>
      </c>
      <c r="P62" s="51">
        <v>44</v>
      </c>
      <c r="Q62" s="51">
        <v>45</v>
      </c>
      <c r="R62" s="30"/>
      <c r="S62" s="30"/>
      <c r="T62" s="30"/>
      <c r="U62" s="30"/>
      <c r="V62" s="30"/>
      <c r="W62" s="30"/>
      <c r="X62" s="30"/>
      <c r="Y62" s="51" t="s">
        <v>18</v>
      </c>
      <c r="Z62" s="84" t="s">
        <v>5</v>
      </c>
    </row>
    <row r="63" spans="2:26" s="25" customFormat="1" ht="45" x14ac:dyDescent="0.2">
      <c r="B63" s="32" t="s">
        <v>19</v>
      </c>
      <c r="C63" s="53" t="s">
        <v>29</v>
      </c>
      <c r="D63" s="54" t="s">
        <v>27</v>
      </c>
      <c r="E63" s="45" t="s">
        <v>42</v>
      </c>
      <c r="F63" s="30">
        <v>1</v>
      </c>
      <c r="G63" s="30">
        <v>0</v>
      </c>
      <c r="H63" s="30">
        <v>0</v>
      </c>
      <c r="I63" s="30">
        <v>1</v>
      </c>
      <c r="J63" s="30">
        <v>0</v>
      </c>
      <c r="K63" s="30">
        <v>0</v>
      </c>
      <c r="L63" s="30">
        <v>1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/>
      <c r="S63" s="30"/>
      <c r="T63" s="30"/>
      <c r="U63" s="30"/>
      <c r="V63" s="30"/>
      <c r="W63" s="30"/>
      <c r="X63" s="46"/>
      <c r="Y63" s="35">
        <f>SUM(F63:V63)</f>
        <v>4</v>
      </c>
      <c r="Z63" s="37">
        <f>Y63*100/Y$66</f>
        <v>10.256410256410257</v>
      </c>
    </row>
    <row r="64" spans="2:26" s="25" customFormat="1" ht="14" x14ac:dyDescent="0.2">
      <c r="B64" s="32"/>
      <c r="C64" s="33"/>
      <c r="D64" s="33"/>
      <c r="E64" s="47" t="s">
        <v>43</v>
      </c>
      <c r="F64" s="25">
        <v>1</v>
      </c>
      <c r="G64" s="25">
        <v>0</v>
      </c>
      <c r="H64" s="25">
        <v>1</v>
      </c>
      <c r="I64" s="25">
        <v>1</v>
      </c>
      <c r="J64" s="25">
        <v>1</v>
      </c>
      <c r="K64" s="25">
        <v>0</v>
      </c>
      <c r="L64" s="25">
        <v>0</v>
      </c>
      <c r="M64" s="25">
        <v>0</v>
      </c>
      <c r="N64" s="25">
        <v>3</v>
      </c>
      <c r="O64" s="25">
        <v>2</v>
      </c>
      <c r="P64" s="25">
        <v>2</v>
      </c>
      <c r="Q64" s="25">
        <v>0</v>
      </c>
      <c r="X64" s="48"/>
      <c r="Y64" s="35">
        <f>SUM(F64:V64)</f>
        <v>11</v>
      </c>
      <c r="Z64" s="37">
        <f>Y64*100/Y$66</f>
        <v>28.205128205128204</v>
      </c>
    </row>
    <row r="65" spans="2:26" s="25" customFormat="1" ht="14" x14ac:dyDescent="0.2">
      <c r="B65" s="32"/>
      <c r="C65" s="33"/>
      <c r="D65" s="33"/>
      <c r="E65" s="47" t="s">
        <v>48</v>
      </c>
      <c r="F65" s="25">
        <f>F66-SUM(F63:F64)</f>
        <v>2</v>
      </c>
      <c r="G65" s="25">
        <f t="shared" ref="G65" si="76">G66-SUM(G63:G64)</f>
        <v>6</v>
      </c>
      <c r="H65" s="25">
        <f t="shared" ref="H65" si="77">H66-SUM(H63:H64)</f>
        <v>2</v>
      </c>
      <c r="I65" s="25">
        <f t="shared" ref="I65" si="78">I66-SUM(I63:I64)</f>
        <v>0</v>
      </c>
      <c r="J65" s="25">
        <f t="shared" ref="J65" si="79">J66-SUM(J63:J64)</f>
        <v>1</v>
      </c>
      <c r="K65" s="25">
        <f t="shared" ref="K65" si="80">K66-SUM(K63:K64)</f>
        <v>2</v>
      </c>
      <c r="L65" s="25">
        <f t="shared" ref="L65" si="81">L66-SUM(L63:L64)</f>
        <v>0</v>
      </c>
      <c r="M65" s="25">
        <f t="shared" ref="M65" si="82">M66-SUM(M63:M64)</f>
        <v>5</v>
      </c>
      <c r="N65" s="25">
        <f t="shared" ref="N65" si="83">N66-SUM(N63:N64)</f>
        <v>1</v>
      </c>
      <c r="O65" s="25">
        <f t="shared" ref="O65" si="84">O66-SUM(O63:O64)</f>
        <v>3</v>
      </c>
      <c r="P65" s="25">
        <f t="shared" ref="P65" si="85">P66-SUM(P63:P64)</f>
        <v>0</v>
      </c>
      <c r="Q65" s="25">
        <f t="shared" ref="Q65" si="86">Q66-SUM(Q63:Q64)</f>
        <v>2</v>
      </c>
      <c r="X65" s="48"/>
      <c r="Y65" s="35">
        <f>SUM(F65:V65)</f>
        <v>24</v>
      </c>
      <c r="Z65" s="37">
        <f>Y65*100/Y$66</f>
        <v>61.53846153846154</v>
      </c>
    </row>
    <row r="66" spans="2:26" s="25" customFormat="1" ht="14" x14ac:dyDescent="0.2">
      <c r="B66" s="38"/>
      <c r="C66" s="39"/>
      <c r="D66" s="39"/>
      <c r="E66" s="49" t="s">
        <v>2</v>
      </c>
      <c r="F66" s="41">
        <v>4</v>
      </c>
      <c r="G66" s="41">
        <v>6</v>
      </c>
      <c r="H66" s="41">
        <v>3</v>
      </c>
      <c r="I66" s="41">
        <v>2</v>
      </c>
      <c r="J66" s="41">
        <v>2</v>
      </c>
      <c r="K66" s="41">
        <v>2</v>
      </c>
      <c r="L66" s="41">
        <v>1</v>
      </c>
      <c r="M66" s="41">
        <v>6</v>
      </c>
      <c r="N66" s="41">
        <v>4</v>
      </c>
      <c r="O66" s="41">
        <v>5</v>
      </c>
      <c r="P66" s="41">
        <v>2</v>
      </c>
      <c r="Q66" s="41">
        <v>2</v>
      </c>
      <c r="R66" s="41"/>
      <c r="S66" s="41"/>
      <c r="T66" s="41"/>
      <c r="U66" s="41"/>
      <c r="V66" s="41"/>
      <c r="W66" s="41"/>
      <c r="X66" s="50"/>
      <c r="Y66" s="40">
        <f>SUM(F66:V66)</f>
        <v>39</v>
      </c>
      <c r="Z66" s="42"/>
    </row>
    <row r="67" spans="2:26" s="25" customFormat="1" ht="14" x14ac:dyDescent="0.2">
      <c r="B67" s="32"/>
      <c r="C67" s="33"/>
      <c r="D67" s="33"/>
      <c r="E67" s="35"/>
      <c r="Y67" s="35"/>
      <c r="Z67" s="37"/>
    </row>
    <row r="68" spans="2:26" s="25" customFormat="1" ht="14" x14ac:dyDescent="0.2">
      <c r="B68" s="26"/>
      <c r="C68" s="27"/>
      <c r="D68" s="27"/>
      <c r="E68" s="28"/>
      <c r="F68" s="51">
        <v>9</v>
      </c>
      <c r="G68" s="51">
        <v>10</v>
      </c>
      <c r="H68" s="51">
        <v>11</v>
      </c>
      <c r="I68" s="51">
        <v>12</v>
      </c>
      <c r="J68" s="51">
        <v>13</v>
      </c>
      <c r="K68" s="51">
        <v>14</v>
      </c>
      <c r="L68" s="51">
        <v>15</v>
      </c>
      <c r="M68" s="51">
        <v>16</v>
      </c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28"/>
      <c r="Z68" s="31"/>
    </row>
    <row r="69" spans="2:26" s="25" customFormat="1" ht="30" x14ac:dyDescent="0.2">
      <c r="B69" s="32" t="s">
        <v>1</v>
      </c>
      <c r="C69" s="33" t="s">
        <v>20</v>
      </c>
      <c r="D69" s="52" t="s">
        <v>24</v>
      </c>
      <c r="E69" s="45" t="s">
        <v>42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46"/>
      <c r="Y69" s="35">
        <f>SUM(F69:V69)</f>
        <v>0</v>
      </c>
      <c r="Z69" s="37">
        <f>Y69*100/Y$72</f>
        <v>0</v>
      </c>
    </row>
    <row r="70" spans="2:26" s="25" customFormat="1" ht="14" x14ac:dyDescent="0.2">
      <c r="B70" s="32"/>
      <c r="C70" s="33"/>
      <c r="D70" s="33"/>
      <c r="E70" s="47" t="s">
        <v>43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X70" s="48"/>
      <c r="Y70" s="35">
        <f>SUM(F70:V70)</f>
        <v>0</v>
      </c>
      <c r="Z70" s="37">
        <f>Y70*100/Y$72</f>
        <v>0</v>
      </c>
    </row>
    <row r="71" spans="2:26" s="25" customFormat="1" ht="14" x14ac:dyDescent="0.2">
      <c r="B71" s="32"/>
      <c r="C71" s="33"/>
      <c r="D71" s="33"/>
      <c r="E71" s="47" t="s">
        <v>48</v>
      </c>
      <c r="F71" s="25">
        <f>F72-SUM(F69:F70)</f>
        <v>5</v>
      </c>
      <c r="G71" s="25">
        <f t="shared" ref="G71" si="87">G72-SUM(G69:G70)</f>
        <v>4</v>
      </c>
      <c r="H71" s="25">
        <f t="shared" ref="H71" si="88">H72-SUM(H69:H70)</f>
        <v>4</v>
      </c>
      <c r="I71" s="25">
        <f t="shared" ref="I71" si="89">I72-SUM(I69:I70)</f>
        <v>4</v>
      </c>
      <c r="J71" s="25">
        <f t="shared" ref="J71" si="90">J72-SUM(J69:J70)</f>
        <v>4</v>
      </c>
      <c r="K71" s="25">
        <f t="shared" ref="K71" si="91">K72-SUM(K69:K70)</f>
        <v>6</v>
      </c>
      <c r="L71" s="25">
        <f t="shared" ref="L71" si="92">L72-SUM(L69:L70)</f>
        <v>6</v>
      </c>
      <c r="M71" s="25">
        <f t="shared" ref="M71" si="93">M72-SUM(M69:M70)</f>
        <v>5</v>
      </c>
      <c r="X71" s="48"/>
      <c r="Y71" s="35">
        <f>SUM(F71:V71)</f>
        <v>38</v>
      </c>
      <c r="Z71" s="37">
        <f>Y71*100/Y$72</f>
        <v>100</v>
      </c>
    </row>
    <row r="72" spans="2:26" s="25" customFormat="1" ht="14" x14ac:dyDescent="0.2">
      <c r="B72" s="38"/>
      <c r="C72" s="39"/>
      <c r="D72" s="39"/>
      <c r="E72" s="49" t="s">
        <v>2</v>
      </c>
      <c r="F72" s="41">
        <v>5</v>
      </c>
      <c r="G72" s="41">
        <v>4</v>
      </c>
      <c r="H72" s="41">
        <v>4</v>
      </c>
      <c r="I72" s="41">
        <v>4</v>
      </c>
      <c r="J72" s="41">
        <v>4</v>
      </c>
      <c r="K72" s="41">
        <v>6</v>
      </c>
      <c r="L72" s="41">
        <v>6</v>
      </c>
      <c r="M72" s="41">
        <v>5</v>
      </c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50"/>
      <c r="Y72" s="40">
        <f>SUM(F72:V72)</f>
        <v>38</v>
      </c>
      <c r="Z72" s="42"/>
    </row>
    <row r="73" spans="2:26" s="25" customFormat="1" ht="14" x14ac:dyDescent="0.2">
      <c r="B73" s="32"/>
      <c r="C73" s="33"/>
      <c r="D73" s="33"/>
      <c r="E73" s="35"/>
      <c r="Y73" s="35"/>
      <c r="Z73" s="37"/>
    </row>
    <row r="74" spans="2:26" s="25" customFormat="1" ht="14" x14ac:dyDescent="0.2">
      <c r="B74" s="26"/>
      <c r="C74" s="27"/>
      <c r="D74" s="27"/>
      <c r="E74" s="28"/>
      <c r="F74" s="51">
        <v>1</v>
      </c>
      <c r="G74" s="51">
        <v>2</v>
      </c>
      <c r="H74" s="51">
        <v>3</v>
      </c>
      <c r="I74" s="51">
        <v>4</v>
      </c>
      <c r="J74" s="51">
        <v>5</v>
      </c>
      <c r="K74" s="51">
        <v>6</v>
      </c>
      <c r="L74" s="51">
        <v>7</v>
      </c>
      <c r="M74" s="51">
        <v>8</v>
      </c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28"/>
      <c r="Z74" s="31"/>
    </row>
    <row r="75" spans="2:26" s="25" customFormat="1" ht="30" x14ac:dyDescent="0.2">
      <c r="B75" s="32" t="s">
        <v>21</v>
      </c>
      <c r="C75" s="33" t="s">
        <v>30</v>
      </c>
      <c r="D75" s="52" t="s">
        <v>24</v>
      </c>
      <c r="E75" s="45" t="s">
        <v>42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46"/>
      <c r="Y75" s="35">
        <f>SUM(F75:V75)</f>
        <v>0</v>
      </c>
      <c r="Z75" s="37">
        <f>Y75*100/Y$78</f>
        <v>0</v>
      </c>
    </row>
    <row r="76" spans="2:26" s="25" customFormat="1" ht="14" x14ac:dyDescent="0.2">
      <c r="B76" s="32"/>
      <c r="C76" s="33"/>
      <c r="D76" s="33"/>
      <c r="E76" s="47" t="s">
        <v>43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X76" s="48"/>
      <c r="Y76" s="35">
        <f>SUM(F76:V76)</f>
        <v>0</v>
      </c>
      <c r="Z76" s="37">
        <f>Y76*100/Y$78</f>
        <v>0</v>
      </c>
    </row>
    <row r="77" spans="2:26" s="25" customFormat="1" ht="14" x14ac:dyDescent="0.2">
      <c r="B77" s="32"/>
      <c r="C77" s="33"/>
      <c r="D77" s="33"/>
      <c r="E77" s="47" t="s">
        <v>48</v>
      </c>
      <c r="F77" s="25">
        <f>F78-SUM(F75:F76)</f>
        <v>3</v>
      </c>
      <c r="G77" s="25">
        <f t="shared" ref="G77" si="94">G78-SUM(G75:G76)</f>
        <v>6</v>
      </c>
      <c r="H77" s="25">
        <f t="shared" ref="H77" si="95">H78-SUM(H75:H76)</f>
        <v>5</v>
      </c>
      <c r="I77" s="25">
        <f t="shared" ref="I77" si="96">I78-SUM(I75:I76)</f>
        <v>6</v>
      </c>
      <c r="J77" s="25">
        <f t="shared" ref="J77" si="97">J78-SUM(J75:J76)</f>
        <v>5</v>
      </c>
      <c r="K77" s="25">
        <f t="shared" ref="K77" si="98">K78-SUM(K75:K76)</f>
        <v>10</v>
      </c>
      <c r="L77" s="25">
        <f t="shared" ref="L77" si="99">L78-SUM(L75:L76)</f>
        <v>5</v>
      </c>
      <c r="M77" s="25">
        <f t="shared" ref="M77" si="100">M78-SUM(M75:M76)</f>
        <v>6</v>
      </c>
      <c r="X77" s="48"/>
      <c r="Y77" s="35">
        <f>SUM(F77:V77)</f>
        <v>46</v>
      </c>
      <c r="Z77" s="37">
        <f>Y77*100/Y$78</f>
        <v>100</v>
      </c>
    </row>
    <row r="78" spans="2:26" s="25" customFormat="1" ht="14" x14ac:dyDescent="0.2">
      <c r="B78" s="38"/>
      <c r="C78" s="39"/>
      <c r="D78" s="39"/>
      <c r="E78" s="49" t="s">
        <v>2</v>
      </c>
      <c r="F78" s="41">
        <v>3</v>
      </c>
      <c r="G78" s="41">
        <v>6</v>
      </c>
      <c r="H78" s="41">
        <v>5</v>
      </c>
      <c r="I78" s="41">
        <v>6</v>
      </c>
      <c r="J78" s="41">
        <v>5</v>
      </c>
      <c r="K78" s="41">
        <v>10</v>
      </c>
      <c r="L78" s="41">
        <v>5</v>
      </c>
      <c r="M78" s="41">
        <v>6</v>
      </c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50"/>
      <c r="Y78" s="40">
        <f>SUM(F78:V78)</f>
        <v>46</v>
      </c>
      <c r="Z78" s="42"/>
    </row>
    <row r="79" spans="2:26" s="25" customFormat="1" ht="14" x14ac:dyDescent="0.2">
      <c r="B79" s="32"/>
      <c r="C79" s="33"/>
      <c r="D79" s="33"/>
      <c r="E79" s="35"/>
      <c r="Y79" s="35"/>
      <c r="Z79" s="37"/>
    </row>
    <row r="80" spans="2:26" s="25" customFormat="1" ht="14" x14ac:dyDescent="0.2">
      <c r="B80" s="26"/>
      <c r="C80" s="27"/>
      <c r="D80" s="27"/>
      <c r="E80" s="28"/>
      <c r="F80" s="55">
        <v>61</v>
      </c>
      <c r="G80" s="55">
        <v>62</v>
      </c>
      <c r="H80" s="55">
        <v>63</v>
      </c>
      <c r="I80" s="55">
        <v>64</v>
      </c>
      <c r="J80" s="55">
        <v>65</v>
      </c>
      <c r="K80" s="55">
        <v>66</v>
      </c>
      <c r="L80" s="55">
        <v>67</v>
      </c>
      <c r="M80" s="55">
        <v>68</v>
      </c>
      <c r="N80" s="55">
        <v>69</v>
      </c>
      <c r="O80" s="55">
        <v>70</v>
      </c>
      <c r="P80" s="55">
        <v>71</v>
      </c>
      <c r="Q80" s="55">
        <v>72</v>
      </c>
      <c r="R80" s="55">
        <v>73</v>
      </c>
      <c r="S80" s="55">
        <v>74</v>
      </c>
      <c r="T80" s="55">
        <v>75</v>
      </c>
      <c r="U80" s="30"/>
      <c r="V80" s="30"/>
      <c r="W80" s="30"/>
      <c r="X80" s="30"/>
      <c r="Y80" s="28"/>
      <c r="Z80" s="31"/>
    </row>
    <row r="81" spans="2:26" s="25" customFormat="1" ht="30" x14ac:dyDescent="0.2">
      <c r="B81" s="32" t="s">
        <v>1</v>
      </c>
      <c r="C81" s="56" t="s">
        <v>22</v>
      </c>
      <c r="D81" s="44" t="s">
        <v>10</v>
      </c>
      <c r="E81" s="45" t="s">
        <v>42</v>
      </c>
      <c r="F81" s="30">
        <v>2</v>
      </c>
      <c r="G81" s="30">
        <v>2</v>
      </c>
      <c r="H81" s="30">
        <v>2</v>
      </c>
      <c r="I81" s="30">
        <v>0</v>
      </c>
      <c r="J81" s="30">
        <v>1</v>
      </c>
      <c r="K81" s="30">
        <v>1</v>
      </c>
      <c r="L81" s="30">
        <v>1</v>
      </c>
      <c r="M81" s="30">
        <v>2</v>
      </c>
      <c r="N81" s="30">
        <v>0</v>
      </c>
      <c r="O81" s="30">
        <v>0</v>
      </c>
      <c r="P81" s="30">
        <v>1</v>
      </c>
      <c r="Q81" s="30">
        <v>0</v>
      </c>
      <c r="R81" s="30">
        <v>0</v>
      </c>
      <c r="S81" s="30">
        <v>1</v>
      </c>
      <c r="T81" s="30">
        <v>1</v>
      </c>
      <c r="U81" s="30"/>
      <c r="V81" s="30"/>
      <c r="W81" s="30"/>
      <c r="X81" s="46"/>
      <c r="Y81" s="35">
        <f>SUM(F81:V81)</f>
        <v>14</v>
      </c>
      <c r="Z81" s="37">
        <f>Y81*100/Y$84</f>
        <v>32.558139534883722</v>
      </c>
    </row>
    <row r="82" spans="2:26" s="25" customFormat="1" ht="14" x14ac:dyDescent="0.2">
      <c r="B82" s="32"/>
      <c r="C82" s="33"/>
      <c r="D82" s="33"/>
      <c r="E82" s="47" t="s">
        <v>43</v>
      </c>
      <c r="F82" s="25">
        <v>1</v>
      </c>
      <c r="G82" s="25">
        <v>0</v>
      </c>
      <c r="H82" s="25">
        <v>0</v>
      </c>
      <c r="I82" s="25">
        <v>1</v>
      </c>
      <c r="J82" s="25">
        <v>1</v>
      </c>
      <c r="K82" s="25">
        <v>3</v>
      </c>
      <c r="L82" s="25">
        <v>1</v>
      </c>
      <c r="M82" s="25">
        <v>3</v>
      </c>
      <c r="N82" s="25">
        <v>2</v>
      </c>
      <c r="O82" s="25">
        <v>2</v>
      </c>
      <c r="P82" s="25">
        <v>2</v>
      </c>
      <c r="Q82" s="25">
        <v>2</v>
      </c>
      <c r="R82" s="25">
        <v>4</v>
      </c>
      <c r="S82" s="25">
        <v>2</v>
      </c>
      <c r="T82" s="25">
        <v>1</v>
      </c>
      <c r="X82" s="48"/>
      <c r="Y82" s="35">
        <f>SUM(F82:V82)</f>
        <v>25</v>
      </c>
      <c r="Z82" s="37">
        <f>Y82*100/Y$84</f>
        <v>58.139534883720927</v>
      </c>
    </row>
    <row r="83" spans="2:26" s="25" customFormat="1" ht="14" x14ac:dyDescent="0.2">
      <c r="B83" s="32"/>
      <c r="C83" s="33"/>
      <c r="D83" s="33"/>
      <c r="E83" s="47" t="s">
        <v>48</v>
      </c>
      <c r="F83" s="25">
        <f>F84-SUM(F81:F82)</f>
        <v>1</v>
      </c>
      <c r="G83" s="25">
        <f t="shared" ref="G83" si="101">G84-SUM(G81:G82)</f>
        <v>0</v>
      </c>
      <c r="H83" s="25">
        <f t="shared" ref="H83" si="102">H84-SUM(H81:H82)</f>
        <v>0</v>
      </c>
      <c r="I83" s="25">
        <f t="shared" ref="I83" si="103">I84-SUM(I81:I82)</f>
        <v>1</v>
      </c>
      <c r="J83" s="25">
        <f t="shared" ref="J83" si="104">J84-SUM(J81:J82)</f>
        <v>0</v>
      </c>
      <c r="K83" s="25">
        <f t="shared" ref="K83" si="105">K84-SUM(K81:K82)</f>
        <v>0</v>
      </c>
      <c r="L83" s="25">
        <f t="shared" ref="L83" si="106">L84-SUM(L81:L82)</f>
        <v>0</v>
      </c>
      <c r="M83" s="25">
        <f t="shared" ref="M83" si="107">M84-SUM(M81:M82)</f>
        <v>0</v>
      </c>
      <c r="N83" s="25">
        <f t="shared" ref="N83" si="108">N84-SUM(N81:N82)</f>
        <v>2</v>
      </c>
      <c r="O83" s="25">
        <f t="shared" ref="O83" si="109">O84-SUM(O81:O82)</f>
        <v>0</v>
      </c>
      <c r="P83" s="25">
        <f t="shared" ref="P83" si="110">P84-SUM(P81:P82)</f>
        <v>0</v>
      </c>
      <c r="Q83" s="25">
        <f t="shared" ref="Q83" si="111">Q84-SUM(Q81:Q82)</f>
        <v>0</v>
      </c>
      <c r="R83" s="25">
        <f t="shared" ref="R83" si="112">R84-SUM(R81:R82)</f>
        <v>0</v>
      </c>
      <c r="S83" s="25">
        <f t="shared" ref="S83" si="113">S84-SUM(S81:S82)</f>
        <v>0</v>
      </c>
      <c r="T83" s="25">
        <f t="shared" ref="T83" si="114">T84-SUM(T81:T82)</f>
        <v>0</v>
      </c>
      <c r="X83" s="48"/>
      <c r="Y83" s="35">
        <f>SUM(F83:V83)</f>
        <v>4</v>
      </c>
      <c r="Z83" s="37">
        <f>Y83*100/Y$84</f>
        <v>9.3023255813953494</v>
      </c>
    </row>
    <row r="84" spans="2:26" s="25" customFormat="1" thickBot="1" x14ac:dyDescent="0.25">
      <c r="B84" s="85"/>
      <c r="C84" s="86"/>
      <c r="D84" s="86"/>
      <c r="E84" s="87" t="s">
        <v>2</v>
      </c>
      <c r="F84" s="88">
        <v>4</v>
      </c>
      <c r="G84" s="88">
        <v>2</v>
      </c>
      <c r="H84" s="88">
        <v>2</v>
      </c>
      <c r="I84" s="88">
        <v>2</v>
      </c>
      <c r="J84" s="88">
        <v>2</v>
      </c>
      <c r="K84" s="88">
        <v>4</v>
      </c>
      <c r="L84" s="88">
        <v>2</v>
      </c>
      <c r="M84" s="88">
        <v>5</v>
      </c>
      <c r="N84" s="88">
        <v>4</v>
      </c>
      <c r="O84" s="88">
        <v>2</v>
      </c>
      <c r="P84" s="88">
        <v>3</v>
      </c>
      <c r="Q84" s="88">
        <v>2</v>
      </c>
      <c r="R84" s="88">
        <v>4</v>
      </c>
      <c r="S84" s="88">
        <v>3</v>
      </c>
      <c r="T84" s="88">
        <v>2</v>
      </c>
      <c r="U84" s="88"/>
      <c r="V84" s="88"/>
      <c r="W84" s="88"/>
      <c r="X84" s="89"/>
      <c r="Y84" s="90">
        <f>SUM(F84:V84)</f>
        <v>43</v>
      </c>
      <c r="Z84" s="91"/>
    </row>
    <row r="85" spans="2:26" s="25" customFormat="1" ht="14" x14ac:dyDescent="0.2">
      <c r="B85" s="32"/>
      <c r="C85" s="33"/>
      <c r="D85" s="33"/>
      <c r="E85" s="35"/>
      <c r="Y85" s="35"/>
      <c r="Z85" s="36"/>
    </row>
    <row r="86" spans="2:26" s="25" customFormat="1" ht="14" x14ac:dyDescent="0.2">
      <c r="C86" s="33"/>
      <c r="D86" s="33"/>
      <c r="E86" s="35"/>
      <c r="Z86" s="36"/>
    </row>
    <row r="87" spans="2:26" s="25" customFormat="1" ht="14" x14ac:dyDescent="0.2">
      <c r="C87" s="33"/>
      <c r="D87" s="33"/>
      <c r="E87" s="35"/>
      <c r="Z87" s="36"/>
    </row>
    <row r="88" spans="2:26" s="25" customFormat="1" ht="14" x14ac:dyDescent="0.2">
      <c r="C88" s="33"/>
      <c r="D88" s="33"/>
      <c r="E88" s="35"/>
      <c r="Z88" s="36"/>
    </row>
    <row r="89" spans="2:26" s="25" customFormat="1" ht="14" x14ac:dyDescent="0.2">
      <c r="C89" s="33"/>
      <c r="D89" s="33"/>
      <c r="E89" s="35"/>
      <c r="Z89" s="36"/>
    </row>
    <row r="90" spans="2:26" s="25" customFormat="1" ht="14" x14ac:dyDescent="0.2">
      <c r="C90" s="33"/>
      <c r="D90" s="33"/>
      <c r="E90" s="35"/>
      <c r="Z90" s="36"/>
    </row>
    <row r="91" spans="2:26" s="25" customFormat="1" ht="14" x14ac:dyDescent="0.2">
      <c r="C91" s="33"/>
      <c r="D91" s="33"/>
      <c r="E91" s="35"/>
      <c r="Z91" s="36"/>
    </row>
    <row r="92" spans="2:26" s="25" customFormat="1" ht="14" x14ac:dyDescent="0.2">
      <c r="C92" s="33"/>
      <c r="D92" s="33"/>
      <c r="E92" s="35"/>
      <c r="Z92" s="36"/>
    </row>
    <row r="93" spans="2:26" s="25" customFormat="1" ht="14" x14ac:dyDescent="0.2">
      <c r="C93" s="33"/>
      <c r="D93" s="33"/>
      <c r="E93" s="35"/>
      <c r="Z93" s="36"/>
    </row>
    <row r="94" spans="2:26" s="25" customFormat="1" ht="14" x14ac:dyDescent="0.2">
      <c r="C94" s="33"/>
      <c r="D94" s="33"/>
      <c r="E94" s="35"/>
      <c r="Z94" s="36"/>
    </row>
    <row r="95" spans="2:26" s="25" customFormat="1" ht="14" x14ac:dyDescent="0.2">
      <c r="C95" s="33"/>
      <c r="D95" s="33"/>
      <c r="E95" s="35"/>
      <c r="Z95" s="36"/>
    </row>
    <row r="96" spans="2:26" s="25" customFormat="1" ht="14" x14ac:dyDescent="0.2">
      <c r="C96" s="33"/>
      <c r="D96" s="33"/>
      <c r="E96" s="35"/>
      <c r="Z96" s="36"/>
    </row>
    <row r="97" spans="3:26" s="25" customFormat="1" ht="14" x14ac:dyDescent="0.2">
      <c r="C97" s="33"/>
      <c r="D97" s="33"/>
      <c r="E97" s="35"/>
      <c r="Z97" s="36"/>
    </row>
    <row r="98" spans="3:26" s="25" customFormat="1" ht="14" x14ac:dyDescent="0.2">
      <c r="C98" s="33"/>
      <c r="D98" s="33"/>
      <c r="E98" s="35"/>
      <c r="Z98" s="36"/>
    </row>
    <row r="99" spans="3:26" s="25" customFormat="1" ht="14" x14ac:dyDescent="0.2">
      <c r="C99" s="33"/>
      <c r="D99" s="33"/>
      <c r="E99" s="35"/>
      <c r="Z99" s="36"/>
    </row>
    <row r="100" spans="3:26" s="25" customFormat="1" ht="14" x14ac:dyDescent="0.2">
      <c r="C100" s="33"/>
      <c r="D100" s="33"/>
      <c r="E100" s="35"/>
      <c r="Z100" s="36"/>
    </row>
    <row r="101" spans="3:26" s="25" customFormat="1" ht="14" x14ac:dyDescent="0.2">
      <c r="C101" s="33"/>
      <c r="D101" s="33"/>
      <c r="E101" s="35"/>
      <c r="Z101" s="36"/>
    </row>
    <row r="102" spans="3:26" s="25" customFormat="1" ht="14" x14ac:dyDescent="0.2">
      <c r="C102" s="33"/>
      <c r="D102" s="33"/>
      <c r="E102" s="35"/>
      <c r="Z102" s="36"/>
    </row>
  </sheetData>
  <autoFilter ref="D12:D61" xr:uid="{0C040F3B-5D12-4C71-9133-76D272750983}"/>
  <mergeCells count="6">
    <mergeCell ref="C1:Z1"/>
    <mergeCell ref="F12:X12"/>
    <mergeCell ref="D2:I2"/>
    <mergeCell ref="J2:O2"/>
    <mergeCell ref="P2:U2"/>
    <mergeCell ref="V2:Z2"/>
  </mergeCells>
  <pageMargins left="0.25" right="0.25" top="0.75" bottom="0.75" header="0.3" footer="0.3"/>
  <pageSetup paperSize="8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Figure 4e</vt:lpstr>
      <vt:lpstr>'Figure 4e'!Print_Area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Planells Cases</dc:creator>
  <cp:lastModifiedBy>Hite, Richard</cp:lastModifiedBy>
  <cp:lastPrinted>2025-03-14T14:25:30Z</cp:lastPrinted>
  <dcterms:created xsi:type="dcterms:W3CDTF">2025-03-09T16:41:54Z</dcterms:created>
  <dcterms:modified xsi:type="dcterms:W3CDTF">2025-05-27T18:51:35Z</dcterms:modified>
</cp:coreProperties>
</file>