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https://mskcc-my.sharepoint.com/personal/hiter_mskcc_org/Documents/Projects/TMEM9/Manuscript/NSMB-Final/SourceData/"/>
    </mc:Choice>
  </mc:AlternateContent>
  <xr:revisionPtr revIDLastSave="12" documentId="13_ncr:1_{2B42EA35-0F12-174A-A4FA-1FA237427A88}" xr6:coauthVersionLast="47" xr6:coauthVersionMax="47" xr10:uidLastSave="{6DFF0008-D8C2-424A-925D-1E6DB8830D25}"/>
  <bookViews>
    <workbookView minimized="1" xWindow="2700" yWindow="500" windowWidth="62140" windowHeight="33680" xr2:uid="{95A99EA3-63EF-4746-8265-AD6736161A64}"/>
  </bookViews>
  <sheets>
    <sheet name="Panel 5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2" l="1"/>
  <c r="S5" i="2" s="1"/>
  <c r="R6" i="2"/>
  <c r="S6" i="2" s="1"/>
  <c r="R4" i="2"/>
  <c r="S4" i="2" s="1"/>
  <c r="Q5" i="2"/>
  <c r="Q6" i="2"/>
  <c r="Q4" i="2"/>
  <c r="I5" i="2"/>
  <c r="J5" i="2" s="1"/>
  <c r="I6" i="2"/>
  <c r="J6" i="2" s="1"/>
  <c r="H5" i="2"/>
  <c r="H6" i="2"/>
  <c r="I4" i="2"/>
  <c r="J4" i="2" s="1"/>
  <c r="H4" i="2"/>
  <c r="P87" i="2" l="1"/>
  <c r="P86" i="2"/>
  <c r="P84" i="2"/>
  <c r="P83" i="2"/>
  <c r="P81" i="2"/>
  <c r="P80" i="2"/>
  <c r="P78" i="2"/>
  <c r="P77" i="2"/>
  <c r="P75" i="2"/>
  <c r="P74" i="2"/>
  <c r="Q74" i="2" s="1"/>
  <c r="P72" i="2"/>
  <c r="P71" i="2"/>
  <c r="Q71" i="2" s="1"/>
  <c r="P69" i="2"/>
  <c r="P68" i="2"/>
  <c r="P66" i="2"/>
  <c r="P65" i="2"/>
  <c r="Q65" i="2" s="1"/>
  <c r="P63" i="2"/>
  <c r="P62" i="2"/>
  <c r="Q62" i="2" s="1"/>
  <c r="P60" i="2"/>
  <c r="P59" i="2"/>
  <c r="Q59" i="2" s="1"/>
  <c r="P57" i="2"/>
  <c r="P56" i="2"/>
  <c r="Q56" i="2" s="1"/>
  <c r="P54" i="2"/>
  <c r="P53" i="2"/>
  <c r="Q53" i="2" s="1"/>
  <c r="P50" i="2"/>
  <c r="P49" i="2"/>
  <c r="P47" i="2"/>
  <c r="P46" i="2"/>
  <c r="Q46" i="2" s="1"/>
  <c r="P44" i="2"/>
  <c r="P43" i="2"/>
  <c r="Q43" i="2" s="1"/>
  <c r="P41" i="2"/>
  <c r="P40" i="2"/>
  <c r="Q40" i="2" s="1"/>
  <c r="P38" i="2"/>
  <c r="P37" i="2"/>
  <c r="Q37" i="2" s="1"/>
  <c r="P35" i="2"/>
  <c r="P34" i="2"/>
  <c r="Q34" i="2" s="1"/>
  <c r="P33" i="2"/>
  <c r="P32" i="2"/>
  <c r="P30" i="2"/>
  <c r="P29" i="2"/>
  <c r="Q29" i="2" s="1"/>
  <c r="P27" i="2"/>
  <c r="P26" i="2"/>
  <c r="Q26" i="2" s="1"/>
  <c r="P24" i="2"/>
  <c r="P23" i="2"/>
  <c r="Q23" i="2" s="1"/>
  <c r="P21" i="2"/>
  <c r="P20" i="2"/>
  <c r="Q20" i="2" s="1"/>
  <c r="P18" i="2"/>
  <c r="P17" i="2"/>
  <c r="Q17" i="2" s="1"/>
  <c r="P15" i="2"/>
  <c r="P14" i="2"/>
  <c r="P12" i="2"/>
  <c r="P11" i="2"/>
  <c r="Q11" i="2" s="1"/>
  <c r="Q80" i="2" l="1"/>
  <c r="Q83" i="2"/>
  <c r="Q77" i="2"/>
  <c r="Q14" i="2"/>
  <c r="Q32" i="2"/>
  <c r="Q49" i="2"/>
  <c r="Q68" i="2"/>
  <c r="Q86" i="2"/>
</calcChain>
</file>

<file path=xl/sharedStrings.xml><?xml version="1.0" encoding="utf-8"?>
<sst xmlns="http://schemas.openxmlformats.org/spreadsheetml/2006/main" count="162" uniqueCount="64">
  <si>
    <t>Condition</t>
  </si>
  <si>
    <t>SUM</t>
  </si>
  <si>
    <t>%</t>
  </si>
  <si>
    <t>File</t>
  </si>
  <si>
    <t>DATE IF</t>
  </si>
  <si>
    <t>Photo</t>
  </si>
  <si>
    <t>22.08.2024</t>
  </si>
  <si>
    <t>1_if from 22082024 ClC3wt plus T9_Apilimod</t>
  </si>
  <si>
    <t>C3WT plus T9A_ Apilimod</t>
  </si>
  <si>
    <t>Total cells</t>
  </si>
  <si>
    <t>1b_if from 22082024 ClC3wt plus T9_Control</t>
  </si>
  <si>
    <t>C3WT plus T9A_ Control</t>
  </si>
  <si>
    <t>2_if from 22082024_ClC3tdplus T9A_Apilimod</t>
  </si>
  <si>
    <t>30.08.2024</t>
  </si>
  <si>
    <t>3_if from 30082024 ClC3wt plus T9_Apilimod</t>
  </si>
  <si>
    <t>17.01.2025</t>
  </si>
  <si>
    <t>4_IF from 17012025 ClC3td and C3WT and C5 plus T9A_Apilimod</t>
  </si>
  <si>
    <t>4b_17012025 ClC3TD plus T9A_Ctrl</t>
  </si>
  <si>
    <t>4c_17012025 ClC3WT plus T9A_Ctrl</t>
  </si>
  <si>
    <t>C5WT plus T9A_ Apilimod</t>
  </si>
  <si>
    <t>4d_17012025 ClC5 WT plus T9A_Ctrl</t>
  </si>
  <si>
    <t>C5WT plus T9A_ Control</t>
  </si>
  <si>
    <t>5_if from 30082024 ClC3wt plus T9_Control</t>
  </si>
  <si>
    <t>31.10.2024</t>
  </si>
  <si>
    <t>6_IF from 31102024 ClC3wt plus T9A_Apilimod</t>
  </si>
  <si>
    <t>7_if from 30082024 ClC3td plus T9_Apilimod</t>
  </si>
  <si>
    <t>7b_if from 30082024 ClC3td plus T9_Control</t>
  </si>
  <si>
    <t>8_IF from 31102024 ClC5  plus T9A_Apilimod</t>
  </si>
  <si>
    <t>21.12.2024</t>
  </si>
  <si>
    <t>9_IF from 21112024 ClC3TD  plus T9A_Apilimod</t>
  </si>
  <si>
    <t>21.11.2024</t>
  </si>
  <si>
    <t>9b_IF from 21112024 ClC3TD  plus T9A_Ctrl</t>
  </si>
  <si>
    <t>23.01.2025</t>
  </si>
  <si>
    <t>11_IF from 23012025 ClC3TDplus T9A_ apilimod</t>
  </si>
  <si>
    <t>12_IF from 21112024 ClC3WT  plus T9A_Apilimod</t>
  </si>
  <si>
    <t>12b_IF from 21112024 ClC3WT  plus T9A_Control</t>
  </si>
  <si>
    <t>13_IF from 21112024 ClC5WT  plus T9A_Apilimod</t>
  </si>
  <si>
    <t>13b_IF from 21112024 ClC5WT  plus T9A_Control</t>
  </si>
  <si>
    <t>14_IF from 23012025 ClC5WT  plus T9A_Apilimod</t>
  </si>
  <si>
    <t>14b_IF from 23012025 ClC5WT  plus T9A_Control</t>
  </si>
  <si>
    <t>15.02.2025</t>
  </si>
  <si>
    <t>15_IF from 15022025 ClC5 WT plus T9A_Apilimod_40X_1</t>
  </si>
  <si>
    <t>Vacuolated cells</t>
  </si>
  <si>
    <t xml:space="preserve">10_IF from 31102024 ClC3TD plus T9A_Apilimod </t>
  </si>
  <si>
    <t>C3E339A plus T9A_ Apilimod</t>
  </si>
  <si>
    <t>C3E339A plus T9A_ Control</t>
  </si>
  <si>
    <t>Ven-ClC-3 + T9</t>
  </si>
  <si>
    <t>Ven- ClC-5 + T9</t>
  </si>
  <si>
    <t>Exp 1</t>
  </si>
  <si>
    <t>Exp 2</t>
  </si>
  <si>
    <t xml:space="preserve">Mean </t>
  </si>
  <si>
    <t>SD</t>
  </si>
  <si>
    <t>SE</t>
  </si>
  <si>
    <t>Exp 3</t>
  </si>
  <si>
    <t>Exp 5</t>
  </si>
  <si>
    <t>Vehicle</t>
  </si>
  <si>
    <t>Apilimod</t>
  </si>
  <si>
    <t>Exp 6</t>
  </si>
  <si>
    <r>
      <t>Ven-ClC-3</t>
    </r>
    <r>
      <rPr>
        <b/>
        <vertAlign val="superscript"/>
        <sz val="10"/>
        <color rgb="FFFF0000"/>
        <rFont val="Arial"/>
        <family val="2"/>
      </rPr>
      <t>E281A</t>
    </r>
    <r>
      <rPr>
        <b/>
        <sz val="10"/>
        <color rgb="FFFF0000"/>
        <rFont val="Arial"/>
        <family val="2"/>
      </rPr>
      <t> + T9</t>
    </r>
  </si>
  <si>
    <t>P&lt;0,0001</t>
  </si>
  <si>
    <t xml:space="preserve"> Two way ANOVA analysis with multiple comparisons. GraphPad Prism 10.3.1</t>
  </si>
  <si>
    <t>Source data for Fig 5i</t>
  </si>
  <si>
    <t>Numerical data for Fig5 c-h</t>
  </si>
  <si>
    <t>Statistical analysis data for Fig 5i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</si>
</sst>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sz val="11"/>
      <color rgb="FF0070C0"/>
      <name val="Calibri"/>
      <family val="2"/>
    </font>
    <font>
      <b/>
      <sz val="11"/>
      <color rgb="FF0070C0"/>
      <name val="Calibri"/>
      <family val="2"/>
    </font>
    <font>
      <b/>
      <sz val="11"/>
      <color rgb="FF00B0F0"/>
      <name val="Calibri"/>
      <family val="2"/>
    </font>
    <font>
      <b/>
      <sz val="11"/>
      <color theme="5" tint="-0.249977111117893"/>
      <name val="Calibri"/>
      <family val="2"/>
    </font>
    <font>
      <b/>
      <sz val="11"/>
      <color rgb="FFFF9933"/>
      <name val="Calibri"/>
      <family val="2"/>
    </font>
    <font>
      <b/>
      <sz val="11"/>
      <color rgb="FF00B050"/>
      <name val="Calibri"/>
      <family val="2"/>
    </font>
    <font>
      <b/>
      <sz val="11"/>
      <color rgb="FF33CC33"/>
      <name val="Calibri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vertAlign val="superscript"/>
      <sz val="10"/>
      <color rgb="FFFF0000"/>
      <name val="Arial"/>
      <family val="2"/>
    </font>
    <font>
      <b/>
      <sz val="11"/>
      <color rgb="FFFF0000"/>
      <name val="Calibri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4" fontId="1" fillId="0" borderId="11" xfId="0" applyNumberFormat="1" applyFont="1" applyBorder="1"/>
    <xf numFmtId="0" fontId="5" fillId="0" borderId="12" xfId="0" applyFont="1" applyBorder="1"/>
    <xf numFmtId="0" fontId="6" fillId="0" borderId="12" xfId="0" applyFont="1" applyBorder="1"/>
    <xf numFmtId="0" fontId="1" fillId="0" borderId="12" xfId="0" applyFont="1" applyBorder="1"/>
    <xf numFmtId="164" fontId="2" fillId="0" borderId="12" xfId="0" applyNumberFormat="1" applyFont="1" applyBorder="1"/>
    <xf numFmtId="164" fontId="2" fillId="0" borderId="13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6" xfId="0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0" fontId="7" fillId="0" borderId="12" xfId="0" applyFont="1" applyBorder="1"/>
    <xf numFmtId="0" fontId="8" fillId="0" borderId="12" xfId="0" applyFont="1" applyBorder="1"/>
    <xf numFmtId="0" fontId="1" fillId="2" borderId="12" xfId="0" applyFont="1" applyFill="1" applyBorder="1"/>
    <xf numFmtId="164" fontId="2" fillId="2" borderId="13" xfId="0" applyNumberFormat="1" applyFont="1" applyFill="1" applyBorder="1"/>
    <xf numFmtId="0" fontId="1" fillId="2" borderId="6" xfId="0" applyFont="1" applyFill="1" applyBorder="1"/>
    <xf numFmtId="0" fontId="1" fillId="0" borderId="3" xfId="0" applyFont="1" applyBorder="1"/>
    <xf numFmtId="164" fontId="2" fillId="0" borderId="4" xfId="0" applyNumberFormat="1" applyFont="1" applyBorder="1"/>
    <xf numFmtId="0" fontId="9" fillId="0" borderId="12" xfId="0" applyFont="1" applyBorder="1"/>
    <xf numFmtId="0" fontId="10" fillId="0" borderId="12" xfId="0" applyFont="1" applyBorder="1"/>
    <xf numFmtId="0" fontId="11" fillId="0" borderId="12" xfId="0" applyFont="1" applyBorder="1"/>
    <xf numFmtId="14" fontId="1" fillId="0" borderId="3" xfId="0" applyNumberFormat="1" applyFont="1" applyBorder="1"/>
    <xf numFmtId="0" fontId="5" fillId="0" borderId="0" xfId="0" applyFont="1"/>
    <xf numFmtId="14" fontId="1" fillId="0" borderId="5" xfId="0" applyNumberFormat="1" applyFont="1" applyBorder="1"/>
    <xf numFmtId="0" fontId="9" fillId="0" borderId="6" xfId="0" applyFont="1" applyBorder="1"/>
    <xf numFmtId="0" fontId="5" fillId="0" borderId="6" xfId="0" applyFont="1" applyBorder="1"/>
    <xf numFmtId="0" fontId="6" fillId="0" borderId="6" xfId="0" applyFont="1" applyBorder="1"/>
    <xf numFmtId="0" fontId="6" fillId="0" borderId="0" xfId="0" applyFont="1"/>
    <xf numFmtId="0" fontId="7" fillId="0" borderId="6" xfId="0" applyFont="1" applyBorder="1"/>
    <xf numFmtId="0" fontId="11" fillId="0" borderId="6" xfId="0" applyFont="1" applyBorder="1"/>
    <xf numFmtId="0" fontId="1" fillId="0" borderId="11" xfId="0" applyFont="1" applyBorder="1"/>
    <xf numFmtId="0" fontId="2" fillId="0" borderId="12" xfId="0" applyFont="1" applyBorder="1"/>
    <xf numFmtId="1" fontId="1" fillId="0" borderId="12" xfId="0" applyNumberFormat="1" applyFont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1" xfId="0" applyFont="1" applyBorder="1"/>
    <xf numFmtId="0" fontId="1" fillId="0" borderId="21" xfId="0" applyFont="1" applyBorder="1"/>
    <xf numFmtId="0" fontId="12" fillId="0" borderId="6" xfId="0" applyFont="1" applyBorder="1"/>
    <xf numFmtId="0" fontId="12" fillId="0" borderId="8" xfId="0" applyFont="1" applyBorder="1"/>
    <xf numFmtId="0" fontId="2" fillId="0" borderId="20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1" fillId="0" borderId="25" xfId="0" applyFont="1" applyBorder="1"/>
    <xf numFmtId="0" fontId="12" fillId="0" borderId="3" xfId="0" applyFont="1" applyBorder="1"/>
    <xf numFmtId="0" fontId="2" fillId="0" borderId="4" xfId="0" applyFont="1" applyBorder="1"/>
    <xf numFmtId="0" fontId="12" fillId="0" borderId="5" xfId="0" applyFont="1" applyBorder="1"/>
    <xf numFmtId="0" fontId="2" fillId="0" borderId="7" xfId="0" applyFont="1" applyBorder="1"/>
    <xf numFmtId="2" fontId="2" fillId="0" borderId="20" xfId="0" applyNumberFormat="1" applyFont="1" applyBorder="1"/>
    <xf numFmtId="2" fontId="2" fillId="0" borderId="23" xfId="0" applyNumberFormat="1" applyFont="1" applyBorder="1"/>
    <xf numFmtId="0" fontId="3" fillId="0" borderId="19" xfId="0" applyFont="1" applyBorder="1"/>
    <xf numFmtId="0" fontId="3" fillId="0" borderId="27" xfId="0" applyFont="1" applyBorder="1"/>
    <xf numFmtId="2" fontId="3" fillId="0" borderId="19" xfId="0" applyNumberFormat="1" applyFont="1" applyBorder="1"/>
    <xf numFmtId="0" fontId="13" fillId="0" borderId="25" xfId="0" applyFont="1" applyBorder="1" applyAlignment="1">
      <alignment horizontal="left"/>
    </xf>
    <xf numFmtId="0" fontId="13" fillId="0" borderId="26" xfId="0" applyFont="1" applyBorder="1" applyAlignment="1">
      <alignment horizontal="left"/>
    </xf>
    <xf numFmtId="0" fontId="4" fillId="4" borderId="0" xfId="0" applyFont="1" applyFill="1"/>
    <xf numFmtId="0" fontId="2" fillId="4" borderId="0" xfId="0" applyFont="1" applyFill="1"/>
    <xf numFmtId="0" fontId="1" fillId="4" borderId="0" xfId="0" applyFont="1" applyFill="1"/>
    <xf numFmtId="0" fontId="15" fillId="0" borderId="9" xfId="0" applyFont="1" applyBorder="1"/>
    <xf numFmtId="0" fontId="15" fillId="0" borderId="10" xfId="0" applyFont="1" applyBorder="1"/>
    <xf numFmtId="0" fontId="15" fillId="0" borderId="15" xfId="0" applyFont="1" applyBorder="1"/>
    <xf numFmtId="0" fontId="2" fillId="0" borderId="16" xfId="0" applyFont="1" applyBorder="1"/>
    <xf numFmtId="0" fontId="2" fillId="0" borderId="18" xfId="0" applyFont="1" applyBorder="1"/>
    <xf numFmtId="164" fontId="15" fillId="0" borderId="14" xfId="0" applyNumberFormat="1" applyFont="1" applyBorder="1"/>
    <xf numFmtId="0" fontId="16" fillId="0" borderId="0" xfId="0" applyFont="1"/>
    <xf numFmtId="2" fontId="3" fillId="0" borderId="28" xfId="0" applyNumberFormat="1" applyFont="1" applyBorder="1"/>
    <xf numFmtId="2" fontId="2" fillId="0" borderId="29" xfId="0" applyNumberFormat="1" applyFont="1" applyBorder="1"/>
    <xf numFmtId="2" fontId="2" fillId="0" borderId="30" xfId="0" applyNumberFormat="1" applyFont="1" applyBorder="1"/>
    <xf numFmtId="0" fontId="1" fillId="0" borderId="13" xfId="0" applyFont="1" applyBorder="1"/>
    <xf numFmtId="0" fontId="1" fillId="0" borderId="4" xfId="0" applyFont="1" applyBorder="1"/>
    <xf numFmtId="0" fontId="2" fillId="0" borderId="3" xfId="0" applyFont="1" applyBorder="1"/>
    <xf numFmtId="0" fontId="2" fillId="0" borderId="5" xfId="0" applyFont="1" applyBorder="1"/>
    <xf numFmtId="0" fontId="1" fillId="0" borderId="7" xfId="0" applyFont="1" applyBorder="1"/>
    <xf numFmtId="0" fontId="15" fillId="0" borderId="17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CCFFCC"/>
      <color rgb="FF0000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4473</xdr:colOff>
      <xdr:row>9</xdr:row>
      <xdr:rowOff>77014</xdr:rowOff>
    </xdr:from>
    <xdr:to>
      <xdr:col>33</xdr:col>
      <xdr:colOff>58133</xdr:colOff>
      <xdr:row>28</xdr:row>
      <xdr:rowOff>119086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1CB892-6D19-466E-873A-C8AE0D6AF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42079" y="1883634"/>
          <a:ext cx="10428308" cy="37805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FB965-91C1-4C6F-A6D0-8CD1CD73C3A2}">
  <sheetPr>
    <tabColor theme="6" tint="0.39997558519241921"/>
  </sheetPr>
  <dimension ref="A1:AF91"/>
  <sheetViews>
    <sheetView tabSelected="1" topLeftCell="A7" zoomScale="109" zoomScaleNormal="109" workbookViewId="0">
      <selection activeCell="U39" sqref="U39"/>
    </sheetView>
  </sheetViews>
  <sheetFormatPr baseColWidth="10" defaultColWidth="9" defaultRowHeight="15" x14ac:dyDescent="0.2"/>
  <cols>
    <col min="1" max="1" width="9" style="1"/>
    <col min="2" max="2" width="58.1640625" style="1" customWidth="1"/>
    <col min="3" max="3" width="31.83203125" style="1" customWidth="1"/>
    <col min="4" max="4" width="18.1640625" style="2" customWidth="1"/>
    <col min="5" max="5" width="6.5" style="1" customWidth="1"/>
    <col min="6" max="6" width="5.6640625" style="1" customWidth="1"/>
    <col min="7" max="7" width="5.1640625" style="1" customWidth="1"/>
    <col min="8" max="8" width="5.6640625" style="1" customWidth="1"/>
    <col min="9" max="9" width="5.1640625" style="1" customWidth="1"/>
    <col min="10" max="10" width="6.1640625" style="1" customWidth="1"/>
    <col min="11" max="11" width="5.83203125" style="1" customWidth="1"/>
    <col min="12" max="12" width="6.83203125" style="1" customWidth="1"/>
    <col min="13" max="13" width="6.6640625" style="1" customWidth="1"/>
    <col min="14" max="14" width="7.1640625" style="1" customWidth="1"/>
    <col min="15" max="15" width="6.83203125" style="1" customWidth="1"/>
    <col min="16" max="16" width="6.6640625" style="1" customWidth="1"/>
    <col min="17" max="19" width="9" style="1"/>
    <col min="20" max="20" width="11.1640625" style="1" customWidth="1"/>
    <col min="21" max="16384" width="9" style="1"/>
  </cols>
  <sheetData>
    <row r="1" spans="1:32" ht="17" thickBot="1" x14ac:dyDescent="0.25">
      <c r="C1" s="59" t="s">
        <v>61</v>
      </c>
    </row>
    <row r="2" spans="1:32" x14ac:dyDescent="0.2">
      <c r="D2" s="45"/>
      <c r="E2" s="79" t="s">
        <v>55</v>
      </c>
      <c r="F2" s="78"/>
      <c r="G2" s="78"/>
      <c r="H2" s="78"/>
      <c r="I2" s="78"/>
      <c r="J2" s="80"/>
      <c r="K2" s="78" t="s">
        <v>56</v>
      </c>
      <c r="L2" s="78"/>
      <c r="M2" s="78"/>
      <c r="N2" s="78"/>
      <c r="O2" s="78"/>
      <c r="P2" s="78"/>
      <c r="Q2" s="78"/>
      <c r="R2" s="78"/>
      <c r="S2" s="78"/>
      <c r="T2" s="34"/>
      <c r="U2" s="7"/>
      <c r="V2" s="7"/>
      <c r="W2" s="7"/>
      <c r="X2" s="7"/>
      <c r="Y2" s="7"/>
      <c r="Z2" s="7"/>
      <c r="AA2" s="72"/>
    </row>
    <row r="3" spans="1:32" ht="16" x14ac:dyDescent="0.2">
      <c r="D3" s="46"/>
      <c r="E3" s="47" t="s">
        <v>48</v>
      </c>
      <c r="F3" s="40" t="s">
        <v>49</v>
      </c>
      <c r="G3" s="40" t="s">
        <v>53</v>
      </c>
      <c r="H3" s="54" t="s">
        <v>50</v>
      </c>
      <c r="I3" s="54" t="s">
        <v>51</v>
      </c>
      <c r="J3" s="55" t="s">
        <v>52</v>
      </c>
      <c r="K3" s="40" t="s">
        <v>48</v>
      </c>
      <c r="L3" s="40" t="s">
        <v>49</v>
      </c>
      <c r="M3" s="40" t="s">
        <v>49</v>
      </c>
      <c r="N3" s="40" t="s">
        <v>53</v>
      </c>
      <c r="O3" s="40" t="s">
        <v>54</v>
      </c>
      <c r="P3" s="40" t="s">
        <v>57</v>
      </c>
      <c r="Q3" s="56" t="s">
        <v>50</v>
      </c>
      <c r="R3" s="56" t="s">
        <v>51</v>
      </c>
      <c r="S3" s="69" t="s">
        <v>52</v>
      </c>
      <c r="T3" s="20"/>
      <c r="AA3" s="73"/>
    </row>
    <row r="4" spans="1:32" ht="16" x14ac:dyDescent="0.2">
      <c r="D4" s="57" t="s">
        <v>58</v>
      </c>
      <c r="E4" s="48">
        <v>0</v>
      </c>
      <c r="F4" s="37">
        <v>0</v>
      </c>
      <c r="G4" s="37">
        <v>0</v>
      </c>
      <c r="H4" s="43">
        <f>AVERAGE(E4:G4)</f>
        <v>0</v>
      </c>
      <c r="I4" s="43">
        <f>STDEVA(E4:G4)</f>
        <v>0</v>
      </c>
      <c r="J4" s="49">
        <f>I4/SQRT(3)</f>
        <v>0</v>
      </c>
      <c r="K4" s="37">
        <v>15.6</v>
      </c>
      <c r="L4" s="37">
        <v>22.3</v>
      </c>
      <c r="M4" s="37">
        <v>0</v>
      </c>
      <c r="N4" s="37">
        <v>23.5</v>
      </c>
      <c r="O4" s="37">
        <v>0</v>
      </c>
      <c r="P4" s="39">
        <v>5.8</v>
      </c>
      <c r="Q4" s="52">
        <f>AVERAGE(K4:P4)</f>
        <v>11.200000000000001</v>
      </c>
      <c r="R4" s="52">
        <f>STDEVA(K4:P4)</f>
        <v>10.713542831388693</v>
      </c>
      <c r="S4" s="70">
        <f>R4/SQRT(6)</f>
        <v>4.3737855457258092</v>
      </c>
      <c r="T4" s="20"/>
      <c r="AA4" s="73"/>
    </row>
    <row r="5" spans="1:32" x14ac:dyDescent="0.2">
      <c r="D5" s="57" t="s">
        <v>46</v>
      </c>
      <c r="E5" s="48">
        <v>0</v>
      </c>
      <c r="F5" s="37">
        <v>0</v>
      </c>
      <c r="G5" s="37">
        <v>0</v>
      </c>
      <c r="H5" s="43">
        <f t="shared" ref="H5:H6" si="0">AVERAGE(E5:G5)</f>
        <v>0</v>
      </c>
      <c r="I5" s="43">
        <f t="shared" ref="I5:I6" si="1">STDEVA(E5:G5)</f>
        <v>0</v>
      </c>
      <c r="J5" s="49">
        <f t="shared" ref="J5:J6" si="2">I5/SQRT(3)</f>
        <v>0</v>
      </c>
      <c r="K5" s="37">
        <v>81.7</v>
      </c>
      <c r="L5" s="37">
        <v>70.900000000000006</v>
      </c>
      <c r="M5" s="37">
        <v>92.6</v>
      </c>
      <c r="N5" s="37">
        <v>91.6</v>
      </c>
      <c r="O5" s="37">
        <v>66.7</v>
      </c>
      <c r="P5" s="39"/>
      <c r="Q5" s="52">
        <f t="shared" ref="Q5:Q6" si="3">AVERAGE(K5:P5)</f>
        <v>80.7</v>
      </c>
      <c r="R5" s="52">
        <f t="shared" ref="R5:R6" si="4">STDEVA(K5:P5)</f>
        <v>11.762865297196889</v>
      </c>
      <c r="S5" s="70">
        <f>R5/SQRT(5)</f>
        <v>5.2605132829411021</v>
      </c>
      <c r="T5" s="74" t="s">
        <v>59</v>
      </c>
      <c r="U5" s="1" t="s">
        <v>60</v>
      </c>
      <c r="AA5" s="73"/>
    </row>
    <row r="6" spans="1:32" ht="16" thickBot="1" x14ac:dyDescent="0.25">
      <c r="D6" s="58" t="s">
        <v>47</v>
      </c>
      <c r="E6" s="50">
        <v>0</v>
      </c>
      <c r="F6" s="41">
        <v>0</v>
      </c>
      <c r="G6" s="41">
        <v>0</v>
      </c>
      <c r="H6" s="44">
        <f t="shared" si="0"/>
        <v>0</v>
      </c>
      <c r="I6" s="44">
        <f t="shared" si="1"/>
        <v>0</v>
      </c>
      <c r="J6" s="51">
        <f t="shared" si="2"/>
        <v>0</v>
      </c>
      <c r="K6" s="41">
        <v>65.2</v>
      </c>
      <c r="L6" s="41">
        <v>81.8</v>
      </c>
      <c r="M6" s="41">
        <v>60</v>
      </c>
      <c r="N6" s="41">
        <v>73.5</v>
      </c>
      <c r="O6" s="41">
        <v>70.8</v>
      </c>
      <c r="P6" s="42"/>
      <c r="Q6" s="53">
        <f t="shared" si="3"/>
        <v>70.260000000000005</v>
      </c>
      <c r="R6" s="53">
        <f t="shared" si="4"/>
        <v>8.2890288936641809</v>
      </c>
      <c r="S6" s="71">
        <f>R6/SQRT(5)</f>
        <v>3.7069664147385968</v>
      </c>
      <c r="T6" s="75" t="s">
        <v>59</v>
      </c>
      <c r="U6" s="11"/>
      <c r="V6" s="11"/>
      <c r="W6" s="11"/>
      <c r="X6" s="11"/>
      <c r="Y6" s="11"/>
      <c r="Z6" s="11"/>
      <c r="AA6" s="76"/>
    </row>
    <row r="8" spans="1:32" x14ac:dyDescent="0.2">
      <c r="A8" s="60" t="s">
        <v>62</v>
      </c>
      <c r="B8" s="61"/>
    </row>
    <row r="9" spans="1:32" ht="16" thickBot="1" x14ac:dyDescent="0.25">
      <c r="C9" s="2"/>
      <c r="P9" s="3"/>
      <c r="Q9" s="3"/>
      <c r="S9" s="60" t="s">
        <v>63</v>
      </c>
      <c r="T9" s="61"/>
      <c r="U9" s="61"/>
    </row>
    <row r="10" spans="1:32" ht="16" thickBot="1" x14ac:dyDescent="0.25">
      <c r="A10" s="62" t="s">
        <v>4</v>
      </c>
      <c r="B10" s="63" t="s">
        <v>3</v>
      </c>
      <c r="C10" s="64" t="s">
        <v>0</v>
      </c>
      <c r="D10" s="65"/>
      <c r="E10" s="77" t="s">
        <v>5</v>
      </c>
      <c r="F10" s="77"/>
      <c r="G10" s="77"/>
      <c r="H10" s="77"/>
      <c r="I10" s="77"/>
      <c r="J10" s="77"/>
      <c r="K10" s="77"/>
      <c r="L10" s="77"/>
      <c r="M10" s="77"/>
      <c r="N10" s="77"/>
      <c r="O10" s="66"/>
      <c r="P10" s="67" t="s">
        <v>1</v>
      </c>
      <c r="Q10" s="67" t="s">
        <v>2</v>
      </c>
      <c r="R10" s="2"/>
      <c r="S10" s="2"/>
      <c r="X10" s="68"/>
      <c r="Y10" s="68"/>
      <c r="Z10" s="68"/>
    </row>
    <row r="11" spans="1:32" x14ac:dyDescent="0.2">
      <c r="A11" s="4" t="s">
        <v>6</v>
      </c>
      <c r="B11" s="5" t="s">
        <v>7</v>
      </c>
      <c r="C11" s="6" t="s">
        <v>8</v>
      </c>
      <c r="D11" s="35" t="s">
        <v>42</v>
      </c>
      <c r="E11" s="7">
        <v>14</v>
      </c>
      <c r="F11" s="7">
        <v>8</v>
      </c>
      <c r="G11" s="7">
        <v>8</v>
      </c>
      <c r="H11" s="7">
        <v>3</v>
      </c>
      <c r="I11" s="7">
        <v>13</v>
      </c>
      <c r="J11" s="7">
        <v>8</v>
      </c>
      <c r="K11" s="7">
        <v>9</v>
      </c>
      <c r="L11" s="7">
        <v>12</v>
      </c>
      <c r="M11" s="7">
        <v>13</v>
      </c>
      <c r="N11" s="7">
        <v>15</v>
      </c>
      <c r="O11" s="7"/>
      <c r="P11" s="8">
        <f>SUM(E11:O11)</f>
        <v>103</v>
      </c>
      <c r="Q11" s="9">
        <f>$P11*100/$P12</f>
        <v>81.746031746031747</v>
      </c>
      <c r="X11" s="37"/>
      <c r="Y11" s="37"/>
      <c r="Z11" s="37"/>
    </row>
    <row r="12" spans="1:32" ht="16" thickBot="1" x14ac:dyDescent="0.25">
      <c r="A12" s="10"/>
      <c r="B12" s="11"/>
      <c r="C12" s="12"/>
      <c r="D12" s="12" t="s">
        <v>9</v>
      </c>
      <c r="E12" s="11">
        <v>16</v>
      </c>
      <c r="F12" s="11">
        <v>13</v>
      </c>
      <c r="G12" s="11">
        <v>11</v>
      </c>
      <c r="H12" s="11">
        <v>8</v>
      </c>
      <c r="I12" s="11">
        <v>14</v>
      </c>
      <c r="J12" s="11">
        <v>9</v>
      </c>
      <c r="K12" s="11">
        <v>11</v>
      </c>
      <c r="L12" s="11">
        <v>15</v>
      </c>
      <c r="M12" s="11">
        <v>13</v>
      </c>
      <c r="N12" s="11">
        <v>16</v>
      </c>
      <c r="O12" s="11"/>
      <c r="P12" s="13">
        <f>SUM(E12:O12)</f>
        <v>126</v>
      </c>
      <c r="Q12" s="14"/>
      <c r="X12" s="37"/>
      <c r="Y12" s="37"/>
      <c r="Z12" s="37"/>
    </row>
    <row r="13" spans="1:32" ht="16" thickBot="1" x14ac:dyDescent="0.25">
      <c r="C13" s="2"/>
      <c r="P13" s="3"/>
      <c r="Q13" s="3"/>
      <c r="T13" s="38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</row>
    <row r="14" spans="1:32" x14ac:dyDescent="0.2">
      <c r="A14" s="4" t="s">
        <v>6</v>
      </c>
      <c r="B14" s="5" t="s">
        <v>10</v>
      </c>
      <c r="C14" s="15" t="s">
        <v>11</v>
      </c>
      <c r="D14" s="35" t="s">
        <v>42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/>
      <c r="L14" s="7"/>
      <c r="M14" s="7"/>
      <c r="N14" s="7"/>
      <c r="O14" s="7"/>
      <c r="P14" s="8">
        <f>SUM(E14:O14)</f>
        <v>0</v>
      </c>
      <c r="Q14" s="9">
        <f>$P14*100/$P15</f>
        <v>0</v>
      </c>
      <c r="T14" s="38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</row>
    <row r="15" spans="1:32" ht="16" thickBot="1" x14ac:dyDescent="0.25">
      <c r="A15" s="10"/>
      <c r="B15" s="11"/>
      <c r="C15" s="12"/>
      <c r="D15" s="12" t="s">
        <v>9</v>
      </c>
      <c r="E15" s="11">
        <v>18</v>
      </c>
      <c r="F15" s="11">
        <v>14</v>
      </c>
      <c r="G15" s="11">
        <v>12</v>
      </c>
      <c r="H15" s="11">
        <v>6</v>
      </c>
      <c r="I15" s="11">
        <v>8</v>
      </c>
      <c r="J15" s="11">
        <v>24</v>
      </c>
      <c r="K15" s="11"/>
      <c r="L15" s="11"/>
      <c r="M15" s="11"/>
      <c r="N15" s="11"/>
      <c r="O15" s="11"/>
      <c r="P15" s="13">
        <f>SUM(E15:O15)</f>
        <v>82</v>
      </c>
      <c r="Q15" s="14"/>
      <c r="T15" s="38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</row>
    <row r="16" spans="1:32" ht="16" thickBot="1" x14ac:dyDescent="0.25">
      <c r="C16" s="2"/>
      <c r="P16" s="3"/>
      <c r="Q16" s="3"/>
      <c r="T16" s="38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</row>
    <row r="17" spans="1:32" x14ac:dyDescent="0.2">
      <c r="A17" s="4" t="s">
        <v>6</v>
      </c>
      <c r="B17" s="5" t="s">
        <v>12</v>
      </c>
      <c r="C17" s="16" t="s">
        <v>44</v>
      </c>
      <c r="D17" s="35" t="s">
        <v>42</v>
      </c>
      <c r="E17" s="7">
        <v>2</v>
      </c>
      <c r="F17" s="7">
        <v>0</v>
      </c>
      <c r="G17" s="7">
        <v>1</v>
      </c>
      <c r="H17" s="7">
        <v>2</v>
      </c>
      <c r="I17" s="7">
        <v>2</v>
      </c>
      <c r="J17" s="7">
        <v>1</v>
      </c>
      <c r="K17" s="7">
        <v>6</v>
      </c>
      <c r="L17" s="7">
        <v>0</v>
      </c>
      <c r="M17" s="7">
        <v>1</v>
      </c>
      <c r="N17" s="7">
        <v>0</v>
      </c>
      <c r="O17" s="7"/>
      <c r="P17" s="8">
        <f>SUM(E17:O17)</f>
        <v>15</v>
      </c>
      <c r="Q17" s="9">
        <f>$P17*100/$P18</f>
        <v>15.625</v>
      </c>
      <c r="T17" s="38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</row>
    <row r="18" spans="1:32" ht="16" thickBot="1" x14ac:dyDescent="0.25">
      <c r="A18" s="10"/>
      <c r="B18" s="11"/>
      <c r="C18" s="12"/>
      <c r="D18" s="12" t="s">
        <v>9</v>
      </c>
      <c r="E18" s="11">
        <v>9</v>
      </c>
      <c r="F18" s="11">
        <v>6</v>
      </c>
      <c r="G18" s="11">
        <v>7</v>
      </c>
      <c r="H18" s="11">
        <v>5</v>
      </c>
      <c r="I18" s="11">
        <v>9</v>
      </c>
      <c r="J18" s="11">
        <v>12</v>
      </c>
      <c r="K18" s="11">
        <v>13</v>
      </c>
      <c r="L18" s="11">
        <v>12</v>
      </c>
      <c r="M18" s="11">
        <v>14</v>
      </c>
      <c r="N18" s="11">
        <v>9</v>
      </c>
      <c r="O18" s="11"/>
      <c r="P18" s="13">
        <f>SUM(E18:O18)</f>
        <v>96</v>
      </c>
      <c r="Q18" s="14"/>
      <c r="T18" s="38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</row>
    <row r="19" spans="1:32" ht="16" thickBot="1" x14ac:dyDescent="0.25">
      <c r="C19" s="2"/>
      <c r="P19" s="3"/>
      <c r="Q19" s="3"/>
      <c r="T19" s="38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</row>
    <row r="20" spans="1:32" x14ac:dyDescent="0.2">
      <c r="A20" s="4" t="s">
        <v>13</v>
      </c>
      <c r="B20" s="5" t="s">
        <v>14</v>
      </c>
      <c r="C20" s="6" t="s">
        <v>8</v>
      </c>
      <c r="D20" s="35" t="s">
        <v>42</v>
      </c>
      <c r="E20" s="36">
        <v>11</v>
      </c>
      <c r="F20" s="7">
        <v>10</v>
      </c>
      <c r="G20" s="7">
        <v>12</v>
      </c>
      <c r="H20" s="7">
        <v>8</v>
      </c>
      <c r="I20" s="7">
        <v>10</v>
      </c>
      <c r="J20" s="7">
        <v>9</v>
      </c>
      <c r="K20" s="7">
        <v>10</v>
      </c>
      <c r="L20" s="7">
        <v>12</v>
      </c>
      <c r="M20" s="7">
        <v>9</v>
      </c>
      <c r="N20" s="7">
        <v>7</v>
      </c>
      <c r="O20" s="7">
        <v>7</v>
      </c>
      <c r="P20" s="8">
        <f>SUM(E20:O20)</f>
        <v>105</v>
      </c>
      <c r="Q20" s="18">
        <f>$P20*100/$P21</f>
        <v>70.945945945945951</v>
      </c>
      <c r="T20" s="38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</row>
    <row r="21" spans="1:32" ht="16" thickBot="1" x14ac:dyDescent="0.25">
      <c r="A21" s="10"/>
      <c r="B21" s="11"/>
      <c r="C21" s="12"/>
      <c r="D21" s="12" t="s">
        <v>9</v>
      </c>
      <c r="E21" s="11">
        <v>15</v>
      </c>
      <c r="F21" s="11">
        <v>13</v>
      </c>
      <c r="G21" s="11">
        <v>15</v>
      </c>
      <c r="H21" s="11">
        <v>11</v>
      </c>
      <c r="I21" s="11">
        <v>13</v>
      </c>
      <c r="J21" s="11">
        <v>15</v>
      </c>
      <c r="K21" s="11">
        <v>14</v>
      </c>
      <c r="L21" s="11">
        <v>18</v>
      </c>
      <c r="M21" s="11">
        <v>18</v>
      </c>
      <c r="N21" s="11">
        <v>7</v>
      </c>
      <c r="O21" s="11">
        <v>9</v>
      </c>
      <c r="P21" s="13">
        <f>SUM(E21:O21)</f>
        <v>148</v>
      </c>
      <c r="Q21" s="14"/>
      <c r="T21" s="38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</row>
    <row r="22" spans="1:32" ht="16" thickBot="1" x14ac:dyDescent="0.25">
      <c r="C22" s="2"/>
      <c r="P22" s="3"/>
      <c r="Q22" s="3"/>
      <c r="T22" s="38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</row>
    <row r="23" spans="1:32" x14ac:dyDescent="0.2">
      <c r="A23" s="4" t="s">
        <v>15</v>
      </c>
      <c r="B23" s="5" t="s">
        <v>16</v>
      </c>
      <c r="C23" s="16" t="s">
        <v>44</v>
      </c>
      <c r="D23" s="35" t="s">
        <v>42</v>
      </c>
      <c r="E23" s="7">
        <v>0</v>
      </c>
      <c r="F23" s="7">
        <v>0</v>
      </c>
      <c r="G23" s="7">
        <v>0</v>
      </c>
      <c r="H23" s="7"/>
      <c r="I23" s="7"/>
      <c r="J23" s="7"/>
      <c r="K23" s="7"/>
      <c r="L23" s="7"/>
      <c r="M23" s="7"/>
      <c r="N23" s="7"/>
      <c r="O23" s="7"/>
      <c r="P23" s="8">
        <f>SUM(E23:O23)</f>
        <v>0</v>
      </c>
      <c r="Q23" s="18">
        <f>$P23*100/$P24</f>
        <v>0</v>
      </c>
      <c r="T23" s="38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</row>
    <row r="24" spans="1:32" ht="16" thickBot="1" x14ac:dyDescent="0.25">
      <c r="A24" s="10"/>
      <c r="B24" s="11"/>
      <c r="C24" s="12"/>
      <c r="D24" s="12" t="s">
        <v>9</v>
      </c>
      <c r="E24" s="11">
        <v>15</v>
      </c>
      <c r="F24" s="11">
        <v>8</v>
      </c>
      <c r="G24" s="11">
        <v>10</v>
      </c>
      <c r="H24" s="11"/>
      <c r="I24" s="11"/>
      <c r="J24" s="11"/>
      <c r="K24" s="11"/>
      <c r="L24" s="11"/>
      <c r="M24" s="11"/>
      <c r="N24" s="11"/>
      <c r="O24" s="11"/>
      <c r="P24" s="13">
        <f>SUM(E24:O24)</f>
        <v>33</v>
      </c>
      <c r="Q24" s="14"/>
    </row>
    <row r="25" spans="1:32" ht="16" thickBot="1" x14ac:dyDescent="0.25">
      <c r="A25" s="20"/>
      <c r="C25" s="2"/>
      <c r="P25" s="3"/>
      <c r="Q25" s="21"/>
    </row>
    <row r="26" spans="1:32" x14ac:dyDescent="0.2">
      <c r="A26" s="4" t="s">
        <v>15</v>
      </c>
      <c r="B26" s="7" t="s">
        <v>17</v>
      </c>
      <c r="C26" s="22" t="s">
        <v>45</v>
      </c>
      <c r="D26" s="35" t="s">
        <v>42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/>
      <c r="N26" s="7"/>
      <c r="O26" s="7"/>
      <c r="P26" s="8">
        <f>SUM(E26:O26)</f>
        <v>0</v>
      </c>
      <c r="Q26" s="9">
        <f>$P26*100/$P27</f>
        <v>0</v>
      </c>
    </row>
    <row r="27" spans="1:32" ht="16" thickBot="1" x14ac:dyDescent="0.25">
      <c r="A27" s="10"/>
      <c r="B27" s="11"/>
      <c r="C27" s="12"/>
      <c r="D27" s="12" t="s">
        <v>9</v>
      </c>
      <c r="E27" s="11">
        <v>14</v>
      </c>
      <c r="F27" s="11">
        <v>16</v>
      </c>
      <c r="G27" s="11">
        <v>10</v>
      </c>
      <c r="H27" s="11">
        <v>10</v>
      </c>
      <c r="I27" s="11">
        <v>16</v>
      </c>
      <c r="J27" s="11">
        <v>9</v>
      </c>
      <c r="K27" s="11">
        <v>10</v>
      </c>
      <c r="L27" s="11">
        <v>6</v>
      </c>
      <c r="M27" s="11"/>
      <c r="N27" s="11"/>
      <c r="O27" s="11"/>
      <c r="P27" s="13">
        <f>SUM(E27:O27)</f>
        <v>91</v>
      </c>
      <c r="Q27" s="14"/>
    </row>
    <row r="28" spans="1:32" ht="16" thickBot="1" x14ac:dyDescent="0.25">
      <c r="A28" s="10"/>
      <c r="B28" s="11"/>
      <c r="C28" s="12"/>
      <c r="D28" s="12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  <c r="Q28" s="14"/>
    </row>
    <row r="29" spans="1:32" x14ac:dyDescent="0.2">
      <c r="A29" s="4" t="s">
        <v>15</v>
      </c>
      <c r="B29" s="5" t="s">
        <v>16</v>
      </c>
      <c r="C29" s="6" t="s">
        <v>8</v>
      </c>
      <c r="D29" s="35" t="s">
        <v>42</v>
      </c>
      <c r="E29" s="7">
        <v>8</v>
      </c>
      <c r="F29" s="7">
        <v>7</v>
      </c>
      <c r="G29" s="7">
        <v>10</v>
      </c>
      <c r="H29" s="7"/>
      <c r="I29" s="7"/>
      <c r="J29" s="7"/>
      <c r="K29" s="7"/>
      <c r="L29" s="7"/>
      <c r="M29" s="7"/>
      <c r="N29" s="7"/>
      <c r="O29" s="7"/>
      <c r="P29" s="8">
        <f>SUM(E29:O29)</f>
        <v>25</v>
      </c>
      <c r="Q29" s="9">
        <f>$P29*100/$P30</f>
        <v>92.592592592592595</v>
      </c>
    </row>
    <row r="30" spans="1:32" ht="16" thickBot="1" x14ac:dyDescent="0.25">
      <c r="A30" s="10"/>
      <c r="B30" s="11"/>
      <c r="C30" s="12"/>
      <c r="D30" s="12" t="s">
        <v>9</v>
      </c>
      <c r="E30" s="11">
        <v>10</v>
      </c>
      <c r="F30" s="11">
        <v>7</v>
      </c>
      <c r="G30" s="11">
        <v>10</v>
      </c>
      <c r="H30" s="11"/>
      <c r="I30" s="11"/>
      <c r="J30" s="11"/>
      <c r="K30" s="11"/>
      <c r="L30" s="11"/>
      <c r="M30" s="11"/>
      <c r="N30" s="11"/>
      <c r="O30" s="11"/>
      <c r="P30" s="13">
        <f>SUM(E30:O30)</f>
        <v>27</v>
      </c>
      <c r="Q30" s="14"/>
    </row>
    <row r="31" spans="1:32" ht="16" thickBot="1" x14ac:dyDescent="0.25">
      <c r="A31" s="20"/>
      <c r="C31" s="2"/>
      <c r="P31" s="3"/>
      <c r="Q31" s="21"/>
    </row>
    <row r="32" spans="1:32" x14ac:dyDescent="0.2">
      <c r="A32" s="4" t="s">
        <v>15</v>
      </c>
      <c r="B32" s="7" t="s">
        <v>18</v>
      </c>
      <c r="C32" s="15" t="s">
        <v>11</v>
      </c>
      <c r="D32" s="35" t="s">
        <v>42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/>
      <c r="N32" s="7"/>
      <c r="O32" s="7"/>
      <c r="P32" s="8">
        <f>SUM(E32:O32)</f>
        <v>0</v>
      </c>
      <c r="Q32" s="9">
        <f>$P32*100/$P33</f>
        <v>0</v>
      </c>
    </row>
    <row r="33" spans="1:17" ht="16" thickBot="1" x14ac:dyDescent="0.25">
      <c r="A33" s="10"/>
      <c r="B33" s="11"/>
      <c r="C33" s="12"/>
      <c r="D33" s="12" t="s">
        <v>9</v>
      </c>
      <c r="E33" s="11">
        <v>10</v>
      </c>
      <c r="F33" s="11">
        <v>8</v>
      </c>
      <c r="G33" s="11">
        <v>6</v>
      </c>
      <c r="H33" s="11">
        <v>10</v>
      </c>
      <c r="I33" s="11">
        <v>10</v>
      </c>
      <c r="J33" s="11">
        <v>5</v>
      </c>
      <c r="K33" s="11">
        <v>2</v>
      </c>
      <c r="L33" s="11">
        <v>4</v>
      </c>
      <c r="M33" s="11"/>
      <c r="N33" s="11"/>
      <c r="O33" s="11"/>
      <c r="P33" s="13">
        <f>SUM(E33:O33)</f>
        <v>55</v>
      </c>
      <c r="Q33" s="14"/>
    </row>
    <row r="34" spans="1:17" x14ac:dyDescent="0.2">
      <c r="A34" s="4" t="s">
        <v>15</v>
      </c>
      <c r="B34" s="5" t="s">
        <v>16</v>
      </c>
      <c r="C34" s="23" t="s">
        <v>19</v>
      </c>
      <c r="D34" s="35" t="s">
        <v>42</v>
      </c>
      <c r="E34" s="7">
        <v>9</v>
      </c>
      <c r="F34" s="7">
        <v>7</v>
      </c>
      <c r="G34" s="7">
        <v>4</v>
      </c>
      <c r="H34" s="7">
        <v>2</v>
      </c>
      <c r="I34" s="7">
        <v>8</v>
      </c>
      <c r="J34" s="7"/>
      <c r="K34" s="7"/>
      <c r="L34" s="7"/>
      <c r="M34" s="7"/>
      <c r="N34" s="7"/>
      <c r="O34" s="7"/>
      <c r="P34" s="8">
        <f>SUM(E34:O34)</f>
        <v>30</v>
      </c>
      <c r="Q34" s="9">
        <f>$P34*100/$P35</f>
        <v>65.217391304347828</v>
      </c>
    </row>
    <row r="35" spans="1:17" ht="16" thickBot="1" x14ac:dyDescent="0.25">
      <c r="A35" s="10"/>
      <c r="B35" s="11"/>
      <c r="C35" s="12"/>
      <c r="D35" s="12" t="s">
        <v>9</v>
      </c>
      <c r="E35" s="11">
        <v>14</v>
      </c>
      <c r="F35" s="11">
        <v>11</v>
      </c>
      <c r="G35" s="11">
        <v>8</v>
      </c>
      <c r="H35" s="11">
        <v>4</v>
      </c>
      <c r="I35" s="11">
        <v>9</v>
      </c>
      <c r="J35" s="11"/>
      <c r="K35" s="11"/>
      <c r="L35" s="11"/>
      <c r="M35" s="11"/>
      <c r="N35" s="11"/>
      <c r="O35" s="11"/>
      <c r="P35" s="13">
        <f>SUM(E35:O35)</f>
        <v>46</v>
      </c>
      <c r="Q35" s="14"/>
    </row>
    <row r="36" spans="1:17" ht="16" thickBot="1" x14ac:dyDescent="0.25">
      <c r="A36" s="20"/>
      <c r="C36" s="2"/>
      <c r="P36" s="3"/>
      <c r="Q36" s="21"/>
    </row>
    <row r="37" spans="1:17" x14ac:dyDescent="0.2">
      <c r="A37" s="4" t="s">
        <v>15</v>
      </c>
      <c r="B37" s="7" t="s">
        <v>20</v>
      </c>
      <c r="C37" s="24" t="s">
        <v>21</v>
      </c>
      <c r="D37" s="35" t="s">
        <v>42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/>
      <c r="N37" s="7"/>
      <c r="O37" s="7"/>
      <c r="P37" s="8">
        <f>SUM(E37:O37)</f>
        <v>0</v>
      </c>
      <c r="Q37" s="9">
        <f>$P37*100/$P38</f>
        <v>0</v>
      </c>
    </row>
    <row r="38" spans="1:17" ht="16" thickBot="1" x14ac:dyDescent="0.25">
      <c r="A38" s="10"/>
      <c r="B38" s="11"/>
      <c r="C38" s="12"/>
      <c r="D38" s="12" t="s">
        <v>9</v>
      </c>
      <c r="E38" s="11">
        <v>4</v>
      </c>
      <c r="F38" s="11">
        <v>11</v>
      </c>
      <c r="G38" s="11">
        <v>7</v>
      </c>
      <c r="H38" s="11">
        <v>8</v>
      </c>
      <c r="I38" s="11">
        <v>8</v>
      </c>
      <c r="J38" s="11">
        <v>12</v>
      </c>
      <c r="K38" s="11">
        <v>8</v>
      </c>
      <c r="L38" s="11">
        <v>4</v>
      </c>
      <c r="M38" s="11"/>
      <c r="N38" s="11"/>
      <c r="O38" s="11"/>
      <c r="P38" s="13">
        <f>SUM(E38:O38)</f>
        <v>62</v>
      </c>
      <c r="Q38" s="14"/>
    </row>
    <row r="39" spans="1:17" ht="16" thickBot="1" x14ac:dyDescent="0.25">
      <c r="C39" s="2"/>
      <c r="P39" s="3"/>
      <c r="Q39" s="3"/>
    </row>
    <row r="40" spans="1:17" x14ac:dyDescent="0.2">
      <c r="A40" s="4" t="s">
        <v>13</v>
      </c>
      <c r="B40" s="7" t="s">
        <v>22</v>
      </c>
      <c r="C40" s="15" t="s">
        <v>11</v>
      </c>
      <c r="D40" s="35" t="s">
        <v>42</v>
      </c>
      <c r="E40" s="7">
        <v>0</v>
      </c>
      <c r="F40" s="7">
        <v>0</v>
      </c>
      <c r="G40" s="7">
        <v>1</v>
      </c>
      <c r="H40" s="7">
        <v>0</v>
      </c>
      <c r="I40" s="7"/>
      <c r="J40" s="7"/>
      <c r="K40" s="7"/>
      <c r="L40" s="7"/>
      <c r="M40" s="7"/>
      <c r="N40" s="7"/>
      <c r="O40" s="7"/>
      <c r="P40" s="8">
        <f>SUM(E40:O40)</f>
        <v>1</v>
      </c>
      <c r="Q40" s="18">
        <f>$P40*100/$P41</f>
        <v>2.1276595744680851</v>
      </c>
    </row>
    <row r="41" spans="1:17" ht="16" thickBot="1" x14ac:dyDescent="0.25">
      <c r="A41" s="10"/>
      <c r="B41" s="11"/>
      <c r="C41" s="12"/>
      <c r="D41" s="12" t="s">
        <v>9</v>
      </c>
      <c r="E41" s="11">
        <v>15</v>
      </c>
      <c r="F41" s="11">
        <v>11</v>
      </c>
      <c r="G41" s="11">
        <v>10</v>
      </c>
      <c r="H41" s="11">
        <v>11</v>
      </c>
      <c r="I41" s="11"/>
      <c r="J41" s="11"/>
      <c r="K41" s="11"/>
      <c r="L41" s="11"/>
      <c r="M41" s="11"/>
      <c r="N41" s="11"/>
      <c r="O41" s="11"/>
      <c r="P41" s="13">
        <f>SUM(E41:O41)</f>
        <v>47</v>
      </c>
      <c r="Q41" s="14"/>
    </row>
    <row r="42" spans="1:17" ht="16" thickBot="1" x14ac:dyDescent="0.25">
      <c r="C42" s="2"/>
      <c r="P42" s="3"/>
      <c r="Q42" s="3"/>
    </row>
    <row r="43" spans="1:17" x14ac:dyDescent="0.2">
      <c r="A43" s="4" t="s">
        <v>23</v>
      </c>
      <c r="B43" s="5" t="s">
        <v>24</v>
      </c>
      <c r="C43" s="6" t="s">
        <v>8</v>
      </c>
      <c r="D43" s="35" t="s">
        <v>42</v>
      </c>
      <c r="E43" s="7">
        <v>13</v>
      </c>
      <c r="F43" s="7">
        <v>14</v>
      </c>
      <c r="G43" s="7">
        <v>11</v>
      </c>
      <c r="H43" s="7">
        <v>8</v>
      </c>
      <c r="I43" s="7">
        <v>10</v>
      </c>
      <c r="J43" s="7">
        <v>11</v>
      </c>
      <c r="K43" s="7">
        <v>9</v>
      </c>
      <c r="L43" s="7">
        <v>5</v>
      </c>
      <c r="M43" s="7">
        <v>6</v>
      </c>
      <c r="N43" s="7">
        <v>11</v>
      </c>
      <c r="O43" s="7"/>
      <c r="P43" s="8">
        <f>SUM(E43:O43)</f>
        <v>98</v>
      </c>
      <c r="Q43" s="18">
        <f>$P43*100/$P44</f>
        <v>91.588785046728972</v>
      </c>
    </row>
    <row r="44" spans="1:17" ht="16" thickBot="1" x14ac:dyDescent="0.25">
      <c r="A44" s="10"/>
      <c r="B44" s="11"/>
      <c r="C44" s="12"/>
      <c r="D44" s="12" t="s">
        <v>9</v>
      </c>
      <c r="E44" s="11">
        <v>15</v>
      </c>
      <c r="F44" s="11">
        <v>16</v>
      </c>
      <c r="G44" s="11">
        <v>11</v>
      </c>
      <c r="H44" s="11">
        <v>8</v>
      </c>
      <c r="I44" s="11">
        <v>10</v>
      </c>
      <c r="J44" s="11">
        <v>12</v>
      </c>
      <c r="K44" s="11">
        <v>10</v>
      </c>
      <c r="L44" s="11">
        <v>7</v>
      </c>
      <c r="M44" s="11">
        <v>7</v>
      </c>
      <c r="N44" s="11">
        <v>11</v>
      </c>
      <c r="O44" s="11"/>
      <c r="P44" s="13">
        <f>SUM(E44:O44)</f>
        <v>107</v>
      </c>
      <c r="Q44" s="14"/>
    </row>
    <row r="45" spans="1:17" ht="16" thickBot="1" x14ac:dyDescent="0.25">
      <c r="C45" s="2"/>
      <c r="P45" s="3"/>
      <c r="Q45" s="3"/>
    </row>
    <row r="46" spans="1:17" x14ac:dyDescent="0.2">
      <c r="A46" s="4" t="s">
        <v>13</v>
      </c>
      <c r="B46" s="5" t="s">
        <v>25</v>
      </c>
      <c r="C46" s="16" t="s">
        <v>44</v>
      </c>
      <c r="D46" s="35" t="s">
        <v>42</v>
      </c>
      <c r="E46" s="7">
        <v>3</v>
      </c>
      <c r="F46" s="7">
        <v>1</v>
      </c>
      <c r="G46" s="7">
        <v>0</v>
      </c>
      <c r="H46" s="7">
        <v>4</v>
      </c>
      <c r="I46" s="7">
        <v>2</v>
      </c>
      <c r="J46" s="7">
        <v>3</v>
      </c>
      <c r="K46" s="7">
        <v>6</v>
      </c>
      <c r="L46" s="7">
        <v>1</v>
      </c>
      <c r="M46" s="7">
        <v>2</v>
      </c>
      <c r="N46" s="7">
        <v>1</v>
      </c>
      <c r="O46" s="7"/>
      <c r="P46" s="8">
        <f>SUM(E46:O46)</f>
        <v>23</v>
      </c>
      <c r="Q46" s="18">
        <f>$P46*100/$P47</f>
        <v>22.33009708737864</v>
      </c>
    </row>
    <row r="47" spans="1:17" ht="16" thickBot="1" x14ac:dyDescent="0.25">
      <c r="A47" s="10"/>
      <c r="B47" s="11"/>
      <c r="C47" s="12"/>
      <c r="D47" s="12" t="s">
        <v>9</v>
      </c>
      <c r="E47" s="11">
        <v>11</v>
      </c>
      <c r="F47" s="11">
        <v>8</v>
      </c>
      <c r="G47" s="11">
        <v>8</v>
      </c>
      <c r="H47" s="11">
        <v>12</v>
      </c>
      <c r="I47" s="11">
        <v>8</v>
      </c>
      <c r="J47" s="11">
        <v>8</v>
      </c>
      <c r="K47" s="11">
        <v>17</v>
      </c>
      <c r="L47" s="11">
        <v>11</v>
      </c>
      <c r="M47" s="11">
        <v>14</v>
      </c>
      <c r="N47" s="11">
        <v>6</v>
      </c>
      <c r="O47" s="11"/>
      <c r="P47" s="13">
        <f>SUM(E47:O47)</f>
        <v>103</v>
      </c>
      <c r="Q47" s="14"/>
    </row>
    <row r="48" spans="1:17" ht="16" thickBot="1" x14ac:dyDescent="0.25">
      <c r="A48" s="20"/>
      <c r="C48" s="2"/>
      <c r="P48" s="3"/>
      <c r="Q48" s="21"/>
    </row>
    <row r="49" spans="1:17" x14ac:dyDescent="0.2">
      <c r="A49" s="4" t="s">
        <v>13</v>
      </c>
      <c r="B49" s="5" t="s">
        <v>26</v>
      </c>
      <c r="C49" s="22" t="s">
        <v>45</v>
      </c>
      <c r="D49" s="35" t="s">
        <v>42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/>
      <c r="L49" s="7"/>
      <c r="M49" s="7"/>
      <c r="N49" s="7"/>
      <c r="O49" s="7"/>
      <c r="P49" s="8">
        <f>SUM(E49:O49)</f>
        <v>0</v>
      </c>
      <c r="Q49" s="9">
        <f>$P49*100/$P50</f>
        <v>0</v>
      </c>
    </row>
    <row r="50" spans="1:17" ht="16" thickBot="1" x14ac:dyDescent="0.25">
      <c r="A50" s="10"/>
      <c r="B50" s="11"/>
      <c r="C50" s="12"/>
      <c r="D50" s="12" t="s">
        <v>9</v>
      </c>
      <c r="E50" s="11">
        <v>15</v>
      </c>
      <c r="F50" s="11">
        <v>12</v>
      </c>
      <c r="G50" s="11">
        <v>7</v>
      </c>
      <c r="H50" s="11">
        <v>11</v>
      </c>
      <c r="I50" s="11">
        <v>9</v>
      </c>
      <c r="J50" s="11">
        <v>8</v>
      </c>
      <c r="K50" s="11"/>
      <c r="L50" s="11"/>
      <c r="M50" s="11"/>
      <c r="N50" s="11"/>
      <c r="O50" s="11"/>
      <c r="P50" s="13">
        <f>SUM(E50:O50)</f>
        <v>62</v>
      </c>
      <c r="Q50" s="14"/>
    </row>
    <row r="51" spans="1:17" x14ac:dyDescent="0.2">
      <c r="C51" s="2"/>
      <c r="P51" s="3"/>
      <c r="Q51" s="3"/>
    </row>
    <row r="52" spans="1:17" ht="16" thickBot="1" x14ac:dyDescent="0.25">
      <c r="C52" s="2"/>
      <c r="P52" s="3"/>
      <c r="Q52" s="3"/>
    </row>
    <row r="53" spans="1:17" x14ac:dyDescent="0.2">
      <c r="A53" s="4" t="s">
        <v>23</v>
      </c>
      <c r="B53" s="5" t="s">
        <v>27</v>
      </c>
      <c r="C53" s="23" t="s">
        <v>19</v>
      </c>
      <c r="D53" s="35" t="s">
        <v>42</v>
      </c>
      <c r="E53" s="7">
        <v>4</v>
      </c>
      <c r="F53" s="7">
        <v>6</v>
      </c>
      <c r="G53" s="17">
        <v>6</v>
      </c>
      <c r="H53" s="7">
        <v>7</v>
      </c>
      <c r="I53" s="7">
        <v>4</v>
      </c>
      <c r="J53" s="7">
        <v>7</v>
      </c>
      <c r="K53" s="17">
        <v>7</v>
      </c>
      <c r="L53" s="7">
        <v>6</v>
      </c>
      <c r="M53" s="7">
        <v>7</v>
      </c>
      <c r="N53" s="7"/>
      <c r="O53" s="7"/>
      <c r="P53" s="8">
        <f>SUM(E53:O53)</f>
        <v>54</v>
      </c>
      <c r="Q53" s="18">
        <f>$P53*100/$P54</f>
        <v>81.818181818181813</v>
      </c>
    </row>
    <row r="54" spans="1:17" ht="16" thickBot="1" x14ac:dyDescent="0.25">
      <c r="A54" s="10"/>
      <c r="B54" s="11"/>
      <c r="C54" s="12"/>
      <c r="D54" s="12" t="s">
        <v>9</v>
      </c>
      <c r="E54" s="11">
        <v>8</v>
      </c>
      <c r="F54" s="11">
        <v>6</v>
      </c>
      <c r="G54" s="19">
        <v>7</v>
      </c>
      <c r="H54" s="11">
        <v>7</v>
      </c>
      <c r="I54" s="11">
        <v>5</v>
      </c>
      <c r="J54" s="11">
        <v>7</v>
      </c>
      <c r="K54" s="19">
        <v>11</v>
      </c>
      <c r="L54" s="11">
        <v>8</v>
      </c>
      <c r="M54" s="11">
        <v>7</v>
      </c>
      <c r="N54" s="11"/>
      <c r="O54" s="11"/>
      <c r="P54" s="13">
        <f>SUM(E54:O54)</f>
        <v>66</v>
      </c>
      <c r="Q54" s="14"/>
    </row>
    <row r="55" spans="1:17" ht="16" thickBot="1" x14ac:dyDescent="0.25">
      <c r="C55" s="2"/>
      <c r="P55" s="3"/>
      <c r="Q55" s="3"/>
    </row>
    <row r="56" spans="1:17" x14ac:dyDescent="0.2">
      <c r="A56" s="4" t="s">
        <v>28</v>
      </c>
      <c r="B56" s="7" t="s">
        <v>29</v>
      </c>
      <c r="C56" s="16" t="s">
        <v>44</v>
      </c>
      <c r="D56" s="35" t="s">
        <v>42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/>
      <c r="N56" s="7"/>
      <c r="O56" s="7"/>
      <c r="P56" s="8">
        <f>SUM(E56:O56)</f>
        <v>0</v>
      </c>
      <c r="Q56" s="9">
        <f>$P56*100/$P57</f>
        <v>0</v>
      </c>
    </row>
    <row r="57" spans="1:17" ht="16" thickBot="1" x14ac:dyDescent="0.25">
      <c r="A57" s="10"/>
      <c r="B57" s="11"/>
      <c r="C57" s="12"/>
      <c r="D57" s="12" t="s">
        <v>9</v>
      </c>
      <c r="E57" s="11">
        <v>7</v>
      </c>
      <c r="F57" s="11">
        <v>15</v>
      </c>
      <c r="G57" s="11">
        <v>10</v>
      </c>
      <c r="H57" s="11">
        <v>12</v>
      </c>
      <c r="I57" s="11">
        <v>17</v>
      </c>
      <c r="J57" s="11">
        <v>11</v>
      </c>
      <c r="K57" s="11">
        <v>10</v>
      </c>
      <c r="L57" s="11">
        <v>12</v>
      </c>
      <c r="M57" s="11"/>
      <c r="N57" s="11"/>
      <c r="O57" s="11"/>
      <c r="P57" s="13">
        <f>SUM(E57:O57)</f>
        <v>94</v>
      </c>
      <c r="Q57" s="14"/>
    </row>
    <row r="58" spans="1:17" ht="16" thickBot="1" x14ac:dyDescent="0.25">
      <c r="A58" s="20"/>
      <c r="C58" s="2"/>
      <c r="P58" s="3"/>
      <c r="Q58" s="21"/>
    </row>
    <row r="59" spans="1:17" x14ac:dyDescent="0.2">
      <c r="A59" s="4" t="s">
        <v>30</v>
      </c>
      <c r="B59" s="7" t="s">
        <v>31</v>
      </c>
      <c r="C59" s="22" t="s">
        <v>45</v>
      </c>
      <c r="D59" s="35" t="s">
        <v>42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/>
      <c r="N59" s="7"/>
      <c r="O59" s="7"/>
      <c r="P59" s="8">
        <f>SUM(E59:O59)</f>
        <v>0</v>
      </c>
      <c r="Q59" s="9">
        <f>$P59*100/$P60</f>
        <v>0</v>
      </c>
    </row>
    <row r="60" spans="1:17" ht="16" thickBot="1" x14ac:dyDescent="0.25">
      <c r="A60" s="27"/>
      <c r="B60" s="11"/>
      <c r="C60" s="28"/>
      <c r="D60" s="12" t="s">
        <v>9</v>
      </c>
      <c r="E60" s="11">
        <v>9</v>
      </c>
      <c r="F60" s="11">
        <v>13</v>
      </c>
      <c r="G60" s="11">
        <v>8</v>
      </c>
      <c r="H60" s="11">
        <v>11</v>
      </c>
      <c r="I60" s="11">
        <v>8</v>
      </c>
      <c r="J60" s="11">
        <v>8</v>
      </c>
      <c r="K60" s="11">
        <v>12</v>
      </c>
      <c r="L60" s="11">
        <v>2</v>
      </c>
      <c r="M60" s="11"/>
      <c r="N60" s="11"/>
      <c r="O60" s="11"/>
      <c r="P60" s="13">
        <f>SUM(E60:O60)</f>
        <v>71</v>
      </c>
      <c r="Q60" s="14"/>
    </row>
    <row r="61" spans="1:17" ht="16" thickBot="1" x14ac:dyDescent="0.25">
      <c r="C61" s="2"/>
      <c r="P61" s="3"/>
      <c r="Q61" s="3"/>
    </row>
    <row r="62" spans="1:17" x14ac:dyDescent="0.2">
      <c r="A62" s="4" t="s">
        <v>23</v>
      </c>
      <c r="B62" s="5" t="s">
        <v>43</v>
      </c>
      <c r="C62" s="16" t="s">
        <v>44</v>
      </c>
      <c r="D62" s="35" t="s">
        <v>42</v>
      </c>
      <c r="E62" s="7">
        <v>3</v>
      </c>
      <c r="F62" s="17">
        <v>0</v>
      </c>
      <c r="G62" s="7">
        <v>0</v>
      </c>
      <c r="H62" s="7">
        <v>6</v>
      </c>
      <c r="I62" s="7">
        <v>3</v>
      </c>
      <c r="J62" s="7">
        <v>1</v>
      </c>
      <c r="K62" s="7">
        <v>3</v>
      </c>
      <c r="L62" s="7">
        <v>0</v>
      </c>
      <c r="M62" s="7">
        <v>3</v>
      </c>
      <c r="N62" s="7"/>
      <c r="O62" s="7"/>
      <c r="P62" s="8">
        <f>SUM(E62:O62)</f>
        <v>19</v>
      </c>
      <c r="Q62" s="9">
        <f>$P62*100/$P63</f>
        <v>23.456790123456791</v>
      </c>
    </row>
    <row r="63" spans="1:17" ht="16" thickBot="1" x14ac:dyDescent="0.25">
      <c r="A63" s="10"/>
      <c r="B63" s="11"/>
      <c r="C63" s="12"/>
      <c r="D63" s="12" t="s">
        <v>9</v>
      </c>
      <c r="E63" s="11">
        <v>10</v>
      </c>
      <c r="F63" s="19">
        <v>7</v>
      </c>
      <c r="G63" s="11">
        <v>13</v>
      </c>
      <c r="H63" s="11">
        <v>10</v>
      </c>
      <c r="I63" s="11">
        <v>10</v>
      </c>
      <c r="J63" s="11">
        <v>6</v>
      </c>
      <c r="K63" s="11">
        <v>9</v>
      </c>
      <c r="L63" s="11">
        <v>12</v>
      </c>
      <c r="M63" s="11">
        <v>4</v>
      </c>
      <c r="N63" s="11"/>
      <c r="O63" s="11"/>
      <c r="P63" s="13">
        <f>SUM(E63:O63)</f>
        <v>81</v>
      </c>
      <c r="Q63" s="14"/>
    </row>
    <row r="64" spans="1:17" ht="16" thickBot="1" x14ac:dyDescent="0.25">
      <c r="C64" s="2"/>
      <c r="P64" s="3"/>
      <c r="Q64" s="3"/>
    </row>
    <row r="65" spans="1:17" x14ac:dyDescent="0.2">
      <c r="A65" s="4" t="s">
        <v>32</v>
      </c>
      <c r="B65" s="5" t="s">
        <v>33</v>
      </c>
      <c r="C65" s="16" t="s">
        <v>44</v>
      </c>
      <c r="D65" s="35" t="s">
        <v>42</v>
      </c>
      <c r="E65" s="7">
        <v>1</v>
      </c>
      <c r="F65" s="7">
        <v>0</v>
      </c>
      <c r="G65" s="7">
        <v>0</v>
      </c>
      <c r="H65" s="7">
        <v>2</v>
      </c>
      <c r="I65" s="7">
        <v>0</v>
      </c>
      <c r="J65" s="7">
        <v>1</v>
      </c>
      <c r="K65" s="7">
        <v>0</v>
      </c>
      <c r="L65" s="7">
        <v>1</v>
      </c>
      <c r="M65" s="7"/>
      <c r="N65" s="7"/>
      <c r="O65" s="7"/>
      <c r="P65" s="8">
        <f>SUM(E65:O65)</f>
        <v>5</v>
      </c>
      <c r="Q65" s="9">
        <f>$P65*100/$P66</f>
        <v>5.8139534883720927</v>
      </c>
    </row>
    <row r="66" spans="1:17" ht="16" thickBot="1" x14ac:dyDescent="0.25">
      <c r="A66" s="10"/>
      <c r="B66" s="11"/>
      <c r="C66" s="12"/>
      <c r="D66" s="12" t="s">
        <v>9</v>
      </c>
      <c r="E66" s="11">
        <v>7</v>
      </c>
      <c r="F66" s="11">
        <v>5</v>
      </c>
      <c r="G66" s="11">
        <v>6</v>
      </c>
      <c r="H66" s="11">
        <v>12</v>
      </c>
      <c r="I66" s="11">
        <v>12</v>
      </c>
      <c r="J66" s="11">
        <v>13</v>
      </c>
      <c r="K66" s="11">
        <v>14</v>
      </c>
      <c r="L66" s="11">
        <v>17</v>
      </c>
      <c r="M66" s="11"/>
      <c r="N66" s="11"/>
      <c r="O66" s="11"/>
      <c r="P66" s="13">
        <f>SUM(E66:O66)</f>
        <v>86</v>
      </c>
      <c r="Q66" s="14"/>
    </row>
    <row r="67" spans="1:17" ht="16" thickBot="1" x14ac:dyDescent="0.25">
      <c r="C67" s="2"/>
      <c r="P67" s="3"/>
      <c r="Q67" s="3"/>
    </row>
    <row r="68" spans="1:17" x14ac:dyDescent="0.2">
      <c r="A68" s="4" t="s">
        <v>30</v>
      </c>
      <c r="B68" s="5" t="s">
        <v>34</v>
      </c>
      <c r="C68" s="6" t="s">
        <v>8</v>
      </c>
      <c r="D68" s="35" t="s">
        <v>42</v>
      </c>
      <c r="E68" s="7">
        <v>4</v>
      </c>
      <c r="F68" s="7">
        <v>4</v>
      </c>
      <c r="G68" s="7">
        <v>5</v>
      </c>
      <c r="H68" s="7">
        <v>7</v>
      </c>
      <c r="I68" s="7">
        <v>4</v>
      </c>
      <c r="J68" s="7"/>
      <c r="K68" s="7"/>
      <c r="L68" s="7"/>
      <c r="M68" s="7"/>
      <c r="N68" s="7"/>
      <c r="O68" s="7"/>
      <c r="P68" s="8">
        <f>SUM(E68:O68)</f>
        <v>24</v>
      </c>
      <c r="Q68" s="9">
        <f>$P68*100/$P69</f>
        <v>66.666666666666671</v>
      </c>
    </row>
    <row r="69" spans="1:17" ht="16" thickBot="1" x14ac:dyDescent="0.25">
      <c r="A69" s="27"/>
      <c r="B69" s="29"/>
      <c r="C69" s="30"/>
      <c r="D69" s="12" t="s">
        <v>9</v>
      </c>
      <c r="E69" s="11">
        <v>7</v>
      </c>
      <c r="F69" s="11">
        <v>5</v>
      </c>
      <c r="G69" s="11">
        <v>11</v>
      </c>
      <c r="H69" s="11">
        <v>7</v>
      </c>
      <c r="I69" s="11">
        <v>6</v>
      </c>
      <c r="J69" s="11"/>
      <c r="K69" s="11"/>
      <c r="L69" s="11"/>
      <c r="M69" s="11"/>
      <c r="N69" s="11"/>
      <c r="O69" s="11"/>
      <c r="P69" s="13">
        <f>SUM(E69:O69)</f>
        <v>36</v>
      </c>
      <c r="Q69" s="14"/>
    </row>
    <row r="70" spans="1:17" ht="16" thickBot="1" x14ac:dyDescent="0.25">
      <c r="A70" s="25"/>
      <c r="B70" s="26"/>
      <c r="C70" s="31"/>
      <c r="P70" s="3"/>
      <c r="Q70" s="21"/>
    </row>
    <row r="71" spans="1:17" x14ac:dyDescent="0.2">
      <c r="A71" s="4" t="s">
        <v>30</v>
      </c>
      <c r="B71" s="5" t="s">
        <v>35</v>
      </c>
      <c r="C71" s="15" t="s">
        <v>11</v>
      </c>
      <c r="D71" s="35" t="s">
        <v>42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/>
      <c r="N71" s="7"/>
      <c r="O71" s="7"/>
      <c r="P71" s="8">
        <f>SUM(E71:O71)</f>
        <v>0</v>
      </c>
      <c r="Q71" s="9">
        <f>$P71*100/$P72</f>
        <v>0</v>
      </c>
    </row>
    <row r="72" spans="1:17" ht="16" thickBot="1" x14ac:dyDescent="0.25">
      <c r="A72" s="27"/>
      <c r="B72" s="29"/>
      <c r="C72" s="32"/>
      <c r="D72" s="12" t="s">
        <v>9</v>
      </c>
      <c r="E72" s="11">
        <v>12</v>
      </c>
      <c r="F72" s="11">
        <v>13</v>
      </c>
      <c r="G72" s="11">
        <v>11</v>
      </c>
      <c r="H72" s="11">
        <v>11</v>
      </c>
      <c r="I72" s="11">
        <v>15</v>
      </c>
      <c r="J72" s="11">
        <v>12</v>
      </c>
      <c r="K72" s="11">
        <v>18</v>
      </c>
      <c r="L72" s="11">
        <v>12</v>
      </c>
      <c r="M72" s="11"/>
      <c r="N72" s="11"/>
      <c r="O72" s="11"/>
      <c r="P72" s="13">
        <f>SUM(E72:O72)</f>
        <v>104</v>
      </c>
      <c r="Q72" s="14"/>
    </row>
    <row r="73" spans="1:17" ht="16" thickBot="1" x14ac:dyDescent="0.25">
      <c r="A73" s="20"/>
      <c r="C73" s="2"/>
      <c r="P73" s="3"/>
      <c r="Q73" s="21"/>
    </row>
    <row r="74" spans="1:17" x14ac:dyDescent="0.2">
      <c r="A74" s="4" t="s">
        <v>30</v>
      </c>
      <c r="B74" s="5" t="s">
        <v>36</v>
      </c>
      <c r="C74" s="23" t="s">
        <v>19</v>
      </c>
      <c r="D74" s="35" t="s">
        <v>42</v>
      </c>
      <c r="E74" s="7">
        <v>2</v>
      </c>
      <c r="F74" s="7">
        <v>4</v>
      </c>
      <c r="G74" s="7">
        <v>7</v>
      </c>
      <c r="H74" s="7">
        <v>4</v>
      </c>
      <c r="I74" s="7">
        <v>7</v>
      </c>
      <c r="J74" s="7">
        <v>3</v>
      </c>
      <c r="K74" s="7"/>
      <c r="L74" s="7"/>
      <c r="M74" s="7"/>
      <c r="N74" s="7"/>
      <c r="O74" s="7"/>
      <c r="P74" s="8">
        <f>SUM(E74:O74)</f>
        <v>27</v>
      </c>
      <c r="Q74" s="9">
        <f>$P74*100/$P75</f>
        <v>60</v>
      </c>
    </row>
    <row r="75" spans="1:17" ht="16" thickBot="1" x14ac:dyDescent="0.25">
      <c r="A75" s="10"/>
      <c r="B75" s="11"/>
      <c r="C75" s="12"/>
      <c r="D75" s="12" t="s">
        <v>9</v>
      </c>
      <c r="E75" s="11">
        <v>3</v>
      </c>
      <c r="F75" s="11">
        <v>4</v>
      </c>
      <c r="G75" s="11">
        <v>9</v>
      </c>
      <c r="H75" s="11">
        <v>8</v>
      </c>
      <c r="I75" s="11">
        <v>15</v>
      </c>
      <c r="J75" s="11">
        <v>6</v>
      </c>
      <c r="K75" s="11"/>
      <c r="L75" s="11"/>
      <c r="M75" s="11"/>
      <c r="N75" s="11"/>
      <c r="O75" s="11"/>
      <c r="P75" s="13">
        <f>SUM(E75:O75)</f>
        <v>45</v>
      </c>
      <c r="Q75" s="14"/>
    </row>
    <row r="76" spans="1:17" ht="16" thickBot="1" x14ac:dyDescent="0.25">
      <c r="A76" s="20"/>
      <c r="C76" s="2"/>
      <c r="P76" s="3"/>
      <c r="Q76" s="21"/>
    </row>
    <row r="77" spans="1:17" x14ac:dyDescent="0.2">
      <c r="A77" s="4" t="s">
        <v>30</v>
      </c>
      <c r="B77" s="5" t="s">
        <v>37</v>
      </c>
      <c r="C77" s="24" t="s">
        <v>21</v>
      </c>
      <c r="D77" s="35" t="s">
        <v>42</v>
      </c>
      <c r="E77" s="7">
        <v>0</v>
      </c>
      <c r="F77" s="7">
        <v>0</v>
      </c>
      <c r="G77" s="7">
        <v>0</v>
      </c>
      <c r="H77" s="7"/>
      <c r="I77" s="7"/>
      <c r="J77" s="7"/>
      <c r="K77" s="7"/>
      <c r="L77" s="7"/>
      <c r="M77" s="7"/>
      <c r="N77" s="7"/>
      <c r="O77" s="7"/>
      <c r="P77" s="8">
        <f>SUM(E77:O77)</f>
        <v>0</v>
      </c>
      <c r="Q77" s="9">
        <f>$P77*100/$P78</f>
        <v>0</v>
      </c>
    </row>
    <row r="78" spans="1:17" ht="16" thickBot="1" x14ac:dyDescent="0.25">
      <c r="A78" s="27"/>
      <c r="B78" s="29"/>
      <c r="C78" s="33"/>
      <c r="D78" s="12" t="s">
        <v>9</v>
      </c>
      <c r="E78" s="11">
        <v>12</v>
      </c>
      <c r="F78" s="11">
        <v>12</v>
      </c>
      <c r="G78" s="11">
        <v>9</v>
      </c>
      <c r="H78" s="11"/>
      <c r="I78" s="11"/>
      <c r="J78" s="11"/>
      <c r="K78" s="11"/>
      <c r="L78" s="11"/>
      <c r="M78" s="11"/>
      <c r="N78" s="11"/>
      <c r="O78" s="11"/>
      <c r="P78" s="13">
        <f>SUM(E78:O78)</f>
        <v>33</v>
      </c>
      <c r="Q78" s="14"/>
    </row>
    <row r="79" spans="1:17" ht="16" thickBot="1" x14ac:dyDescent="0.25">
      <c r="A79" s="10"/>
      <c r="B79" s="11"/>
      <c r="C79" s="12"/>
      <c r="D79" s="12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3"/>
      <c r="Q79" s="14"/>
    </row>
    <row r="80" spans="1:17" x14ac:dyDescent="0.2">
      <c r="A80" s="4" t="s">
        <v>32</v>
      </c>
      <c r="B80" s="5" t="s">
        <v>38</v>
      </c>
      <c r="C80" s="23" t="s">
        <v>19</v>
      </c>
      <c r="D80" s="35" t="s">
        <v>42</v>
      </c>
      <c r="E80" s="7">
        <v>6</v>
      </c>
      <c r="F80" s="7">
        <v>9</v>
      </c>
      <c r="G80" s="7">
        <v>7</v>
      </c>
      <c r="H80" s="7">
        <v>4</v>
      </c>
      <c r="I80" s="7">
        <v>9</v>
      </c>
      <c r="J80" s="7">
        <v>3</v>
      </c>
      <c r="K80" s="7">
        <v>4</v>
      </c>
      <c r="L80" s="7">
        <v>3</v>
      </c>
      <c r="M80" s="7">
        <v>5</v>
      </c>
      <c r="N80" s="7"/>
      <c r="O80" s="7"/>
      <c r="P80" s="8">
        <f>SUM(E80:O80)</f>
        <v>50</v>
      </c>
      <c r="Q80" s="9">
        <f>$P80*100/$P81</f>
        <v>73.529411764705884</v>
      </c>
    </row>
    <row r="81" spans="1:17" ht="16" thickBot="1" x14ac:dyDescent="0.25">
      <c r="A81" s="10"/>
      <c r="B81" s="11"/>
      <c r="C81" s="12"/>
      <c r="D81" s="12" t="s">
        <v>9</v>
      </c>
      <c r="E81" s="11">
        <v>9</v>
      </c>
      <c r="F81" s="11">
        <v>13</v>
      </c>
      <c r="G81" s="11">
        <v>9</v>
      </c>
      <c r="H81" s="11">
        <v>4</v>
      </c>
      <c r="I81" s="11">
        <v>11</v>
      </c>
      <c r="J81" s="11">
        <v>5</v>
      </c>
      <c r="K81" s="11">
        <v>4</v>
      </c>
      <c r="L81" s="11">
        <v>6</v>
      </c>
      <c r="M81" s="11">
        <v>7</v>
      </c>
      <c r="N81" s="11"/>
      <c r="O81" s="11"/>
      <c r="P81" s="13">
        <f>SUM(E81:O81)</f>
        <v>68</v>
      </c>
      <c r="Q81" s="14"/>
    </row>
    <row r="82" spans="1:17" ht="16" thickBot="1" x14ac:dyDescent="0.25">
      <c r="A82" s="20"/>
      <c r="C82" s="2"/>
      <c r="P82" s="3"/>
      <c r="Q82" s="21"/>
    </row>
    <row r="83" spans="1:17" x14ac:dyDescent="0.2">
      <c r="A83" s="4" t="s">
        <v>32</v>
      </c>
      <c r="B83" s="5" t="s">
        <v>39</v>
      </c>
      <c r="C83" s="24" t="s">
        <v>21</v>
      </c>
      <c r="D83" s="35" t="s">
        <v>42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/>
      <c r="L83" s="7"/>
      <c r="M83" s="7"/>
      <c r="N83" s="7"/>
      <c r="O83" s="7"/>
      <c r="P83" s="8">
        <f>SUM(E83:O83)</f>
        <v>0</v>
      </c>
      <c r="Q83" s="9">
        <f>$P83*100/$P84</f>
        <v>0</v>
      </c>
    </row>
    <row r="84" spans="1:17" ht="16" thickBot="1" x14ac:dyDescent="0.25">
      <c r="A84" s="10"/>
      <c r="B84" s="11"/>
      <c r="C84" s="12"/>
      <c r="D84" s="12" t="s">
        <v>9</v>
      </c>
      <c r="E84" s="11">
        <v>8</v>
      </c>
      <c r="F84" s="11">
        <v>12</v>
      </c>
      <c r="G84" s="11">
        <v>10</v>
      </c>
      <c r="H84" s="11">
        <v>12</v>
      </c>
      <c r="I84" s="11">
        <v>10</v>
      </c>
      <c r="J84" s="11">
        <v>5</v>
      </c>
      <c r="K84" s="11"/>
      <c r="L84" s="11"/>
      <c r="M84" s="11"/>
      <c r="N84" s="11"/>
      <c r="O84" s="11"/>
      <c r="P84" s="13">
        <f>SUM(E84:O84)</f>
        <v>57</v>
      </c>
      <c r="Q84" s="14"/>
    </row>
    <row r="85" spans="1:17" ht="16" thickBot="1" x14ac:dyDescent="0.25">
      <c r="A85" s="10"/>
      <c r="B85" s="11"/>
      <c r="C85" s="12"/>
      <c r="D85" s="12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3"/>
      <c r="Q85" s="14"/>
    </row>
    <row r="86" spans="1:17" x14ac:dyDescent="0.2">
      <c r="A86" s="34" t="s">
        <v>40</v>
      </c>
      <c r="B86" s="5" t="s">
        <v>41</v>
      </c>
      <c r="C86" s="23" t="s">
        <v>19</v>
      </c>
      <c r="D86" s="35" t="s">
        <v>42</v>
      </c>
      <c r="E86" s="7">
        <v>7</v>
      </c>
      <c r="F86" s="7">
        <v>4</v>
      </c>
      <c r="G86" s="7">
        <v>7</v>
      </c>
      <c r="H86" s="7">
        <v>10</v>
      </c>
      <c r="I86" s="7">
        <v>7</v>
      </c>
      <c r="J86" s="7">
        <v>5</v>
      </c>
      <c r="K86" s="7">
        <v>5</v>
      </c>
      <c r="L86" s="7">
        <v>6</v>
      </c>
      <c r="M86" s="7"/>
      <c r="N86" s="7"/>
      <c r="O86" s="7"/>
      <c r="P86" s="8">
        <f>SUM(E86:O86)</f>
        <v>51</v>
      </c>
      <c r="Q86" s="9">
        <f>$P86*100/$P87</f>
        <v>70.833333333333329</v>
      </c>
    </row>
    <row r="87" spans="1:17" ht="16" thickBot="1" x14ac:dyDescent="0.25">
      <c r="A87" s="10"/>
      <c r="B87" s="11"/>
      <c r="C87" s="12"/>
      <c r="D87" s="12" t="s">
        <v>9</v>
      </c>
      <c r="E87" s="11">
        <v>8</v>
      </c>
      <c r="F87" s="11">
        <v>7</v>
      </c>
      <c r="G87" s="11">
        <v>10</v>
      </c>
      <c r="H87" s="11">
        <v>12</v>
      </c>
      <c r="I87" s="11">
        <v>7</v>
      </c>
      <c r="J87" s="11">
        <v>8</v>
      </c>
      <c r="K87" s="11">
        <v>13</v>
      </c>
      <c r="L87" s="11">
        <v>7</v>
      </c>
      <c r="M87" s="11"/>
      <c r="N87" s="11"/>
      <c r="O87" s="11"/>
      <c r="P87" s="13">
        <f>SUM(E87:O87)</f>
        <v>72</v>
      </c>
      <c r="Q87" s="14"/>
    </row>
    <row r="88" spans="1:17" x14ac:dyDescent="0.2">
      <c r="A88" s="20"/>
      <c r="C88" s="2"/>
      <c r="P88" s="3"/>
      <c r="Q88" s="21"/>
    </row>
    <row r="89" spans="1:17" ht="16" thickBot="1" x14ac:dyDescent="0.25">
      <c r="A89" s="10"/>
      <c r="B89" s="11"/>
      <c r="C89" s="12"/>
      <c r="D89" s="12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3"/>
      <c r="Q89" s="14"/>
    </row>
    <row r="90" spans="1:17" x14ac:dyDescent="0.2">
      <c r="C90" s="2"/>
      <c r="P90" s="3"/>
      <c r="Q90" s="3"/>
    </row>
    <row r="91" spans="1:17" x14ac:dyDescent="0.2">
      <c r="C91" s="2"/>
      <c r="P91" s="3"/>
      <c r="Q91" s="3"/>
    </row>
  </sheetData>
  <mergeCells count="3">
    <mergeCell ref="E10:N10"/>
    <mergeCell ref="K2:S2"/>
    <mergeCell ref="E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Planells Cases</dc:creator>
  <cp:lastModifiedBy>Hite, Richard</cp:lastModifiedBy>
  <cp:lastPrinted>2025-03-14T14:25:30Z</cp:lastPrinted>
  <dcterms:created xsi:type="dcterms:W3CDTF">2025-03-09T16:41:54Z</dcterms:created>
  <dcterms:modified xsi:type="dcterms:W3CDTF">2025-05-27T19:03:14Z</dcterms:modified>
</cp:coreProperties>
</file>