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https://mskcc-my.sharepoint.com/personal/hiter_mskcc_org/Documents/Projects/TMEM9/Manuscript/NSMB-Final/SourceData/"/>
    </mc:Choice>
  </mc:AlternateContent>
  <xr:revisionPtr revIDLastSave="2" documentId="13_ncr:1_{021CFF3A-3184-FA45-B5D0-72A9E643DE3C}" xr6:coauthVersionLast="47" xr6:coauthVersionMax="47" xr10:uidLastSave="{376E107A-AEDA-D54C-8E45-DD28E27C5B0C}"/>
  <bookViews>
    <workbookView xWindow="13040" yWindow="600" windowWidth="44380" windowHeight="34660" xr2:uid="{95A99EA3-63EF-4746-8265-AD6736161A64}"/>
  </bookViews>
  <sheets>
    <sheet name="Ext. Data 8f" sheetId="3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81" i="3" l="1"/>
  <c r="AA19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Q92" i="3"/>
  <c r="R92" i="3"/>
  <c r="S92" i="3"/>
  <c r="T92" i="3"/>
  <c r="U92" i="3"/>
  <c r="V92" i="3"/>
  <c r="Q86" i="3"/>
  <c r="Q80" i="3"/>
  <c r="R80" i="3"/>
  <c r="S80" i="3"/>
  <c r="T80" i="3"/>
  <c r="U80" i="3"/>
  <c r="V80" i="3"/>
  <c r="W80" i="3"/>
  <c r="S68" i="3"/>
  <c r="T68" i="3"/>
  <c r="U68" i="3"/>
  <c r="V68" i="3"/>
  <c r="W68" i="3"/>
  <c r="X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Y68" i="3" l="1"/>
  <c r="Y98" i="3"/>
  <c r="Y111" i="3"/>
  <c r="Y104" i="3"/>
  <c r="P92" i="3"/>
  <c r="O92" i="3"/>
  <c r="N92" i="3"/>
  <c r="M92" i="3"/>
  <c r="L92" i="3"/>
  <c r="K92" i="3"/>
  <c r="J92" i="3"/>
  <c r="I92" i="3"/>
  <c r="H92" i="3"/>
  <c r="G92" i="3"/>
  <c r="F92" i="3"/>
  <c r="P86" i="3"/>
  <c r="O86" i="3"/>
  <c r="N86" i="3"/>
  <c r="M86" i="3"/>
  <c r="L86" i="3"/>
  <c r="K86" i="3"/>
  <c r="J86" i="3"/>
  <c r="I86" i="3"/>
  <c r="H86" i="3"/>
  <c r="G86" i="3"/>
  <c r="F86" i="3"/>
  <c r="P80" i="3"/>
  <c r="O80" i="3"/>
  <c r="N80" i="3"/>
  <c r="M80" i="3"/>
  <c r="L80" i="3"/>
  <c r="K80" i="3"/>
  <c r="J80" i="3"/>
  <c r="I80" i="3"/>
  <c r="H80" i="3"/>
  <c r="G80" i="3"/>
  <c r="F80" i="3"/>
  <c r="P74" i="3"/>
  <c r="O74" i="3"/>
  <c r="N74" i="3"/>
  <c r="M74" i="3"/>
  <c r="L74" i="3"/>
  <c r="K74" i="3"/>
  <c r="J74" i="3"/>
  <c r="I74" i="3"/>
  <c r="H74" i="3"/>
  <c r="G74" i="3"/>
  <c r="F74" i="3"/>
  <c r="N62" i="3"/>
  <c r="O62" i="3"/>
  <c r="P62" i="3"/>
  <c r="Q62" i="3"/>
  <c r="R62" i="3"/>
  <c r="N56" i="3"/>
  <c r="O56" i="3"/>
  <c r="P56" i="3"/>
  <c r="N44" i="3"/>
  <c r="O44" i="3"/>
  <c r="P44" i="3"/>
  <c r="Q44" i="3"/>
  <c r="R44" i="3"/>
  <c r="N50" i="3"/>
  <c r="O50" i="3"/>
  <c r="P50" i="3"/>
  <c r="M62" i="3"/>
  <c r="L62" i="3"/>
  <c r="K62" i="3"/>
  <c r="J62" i="3"/>
  <c r="I62" i="3"/>
  <c r="H62" i="3"/>
  <c r="G62" i="3"/>
  <c r="F62" i="3"/>
  <c r="M56" i="3"/>
  <c r="L56" i="3"/>
  <c r="K56" i="3"/>
  <c r="J56" i="3"/>
  <c r="I56" i="3"/>
  <c r="H56" i="3"/>
  <c r="G56" i="3"/>
  <c r="F56" i="3"/>
  <c r="M50" i="3"/>
  <c r="L50" i="3"/>
  <c r="K50" i="3"/>
  <c r="J50" i="3"/>
  <c r="I50" i="3"/>
  <c r="H50" i="3"/>
  <c r="G50" i="3"/>
  <c r="F50" i="3"/>
  <c r="M44" i="3"/>
  <c r="L44" i="3"/>
  <c r="K44" i="3"/>
  <c r="J44" i="3"/>
  <c r="I44" i="3"/>
  <c r="H44" i="3"/>
  <c r="G44" i="3"/>
  <c r="F44" i="3"/>
  <c r="M38" i="3"/>
  <c r="L38" i="3"/>
  <c r="K38" i="3"/>
  <c r="J38" i="3"/>
  <c r="I38" i="3"/>
  <c r="H38" i="3"/>
  <c r="G38" i="3"/>
  <c r="F38" i="3"/>
  <c r="M30" i="3"/>
  <c r="L30" i="3"/>
  <c r="K30" i="3"/>
  <c r="J30" i="3"/>
  <c r="I30" i="3"/>
  <c r="H30" i="3"/>
  <c r="G30" i="3"/>
  <c r="F30" i="3"/>
  <c r="M24" i="3"/>
  <c r="L24" i="3"/>
  <c r="K24" i="3"/>
  <c r="J24" i="3"/>
  <c r="I24" i="3"/>
  <c r="H24" i="3"/>
  <c r="G24" i="3"/>
  <c r="F24" i="3"/>
  <c r="G18" i="3"/>
  <c r="H18" i="3"/>
  <c r="I18" i="3"/>
  <c r="J18" i="3"/>
  <c r="K18" i="3"/>
  <c r="L18" i="3"/>
  <c r="M18" i="3"/>
  <c r="N18" i="3"/>
  <c r="F18" i="3"/>
  <c r="Y18" i="3" l="1"/>
  <c r="Y24" i="3"/>
  <c r="Y56" i="3"/>
  <c r="Y74" i="3"/>
  <c r="Y44" i="3"/>
  <c r="Y38" i="3"/>
  <c r="Y62" i="3"/>
  <c r="Y30" i="3"/>
  <c r="Y92" i="3"/>
  <c r="Y86" i="3"/>
  <c r="Y50" i="3"/>
  <c r="Y80" i="3"/>
  <c r="AF8" i="3"/>
  <c r="AG8" i="3" s="1"/>
  <c r="AE8" i="3"/>
  <c r="AF7" i="3"/>
  <c r="AG7" i="3" s="1"/>
  <c r="AE7" i="3"/>
  <c r="AF6" i="3"/>
  <c r="AG6" i="3" s="1"/>
  <c r="AE6" i="3"/>
  <c r="Z7" i="3"/>
  <c r="AA7" i="3" s="1"/>
  <c r="Z8" i="3"/>
  <c r="AA8" i="3" s="1"/>
  <c r="Y7" i="3"/>
  <c r="Y8" i="3"/>
  <c r="T7" i="3"/>
  <c r="U7" i="3" s="1"/>
  <c r="T8" i="3"/>
  <c r="U8" i="3" s="1"/>
  <c r="T6" i="3"/>
  <c r="U6" i="3" s="1"/>
  <c r="S7" i="3"/>
  <c r="S8" i="3"/>
  <c r="S6" i="3"/>
  <c r="M8" i="3"/>
  <c r="N8" i="3" s="1"/>
  <c r="L8" i="3"/>
  <c r="G8" i="3"/>
  <c r="H8" i="3" s="1"/>
  <c r="F8" i="3"/>
  <c r="M7" i="3"/>
  <c r="N7" i="3" s="1"/>
  <c r="L7" i="3"/>
  <c r="G7" i="3"/>
  <c r="H7" i="3" s="1"/>
  <c r="F7" i="3"/>
  <c r="Z6" i="3"/>
  <c r="AA6" i="3" s="1"/>
  <c r="Y6" i="3"/>
  <c r="M6" i="3"/>
  <c r="N6" i="3" s="1"/>
  <c r="L6" i="3"/>
  <c r="G6" i="3"/>
  <c r="H6" i="3" s="1"/>
  <c r="F6" i="3"/>
  <c r="Y112" i="3" l="1"/>
  <c r="Z111" i="3" s="1"/>
  <c r="Y110" i="3"/>
  <c r="Z110" i="3" s="1"/>
  <c r="Y109" i="3"/>
  <c r="Z109" i="3" s="1"/>
  <c r="Y105" i="3"/>
  <c r="Z104" i="3" s="1"/>
  <c r="Y103" i="3"/>
  <c r="Z103" i="3" s="1"/>
  <c r="Y102" i="3"/>
  <c r="Z102" i="3" s="1"/>
  <c r="Y99" i="3"/>
  <c r="Z98" i="3" s="1"/>
  <c r="Y97" i="3"/>
  <c r="Y96" i="3"/>
  <c r="Y93" i="3"/>
  <c r="Z92" i="3" s="1"/>
  <c r="Y91" i="3"/>
  <c r="Y90" i="3"/>
  <c r="Y87" i="3"/>
  <c r="Z86" i="3" s="1"/>
  <c r="Y85" i="3"/>
  <c r="Z85" i="3" s="1"/>
  <c r="Y84" i="3"/>
  <c r="Y81" i="3"/>
  <c r="Z80" i="3" s="1"/>
  <c r="Y79" i="3"/>
  <c r="Y78" i="3"/>
  <c r="Y75" i="3"/>
  <c r="Z74" i="3" s="1"/>
  <c r="Y73" i="3"/>
  <c r="Y72" i="3"/>
  <c r="Y69" i="3"/>
  <c r="Z68" i="3" s="1"/>
  <c r="Y67" i="3"/>
  <c r="Z67" i="3" s="1"/>
  <c r="Y66" i="3"/>
  <c r="Y63" i="3"/>
  <c r="Z62" i="3" s="1"/>
  <c r="Y61" i="3"/>
  <c r="Y60" i="3"/>
  <c r="Y57" i="3"/>
  <c r="Z56" i="3" s="1"/>
  <c r="Y55" i="3"/>
  <c r="Y54" i="3"/>
  <c r="Y51" i="3"/>
  <c r="Z50" i="3" s="1"/>
  <c r="Y49" i="3"/>
  <c r="Y48" i="3"/>
  <c r="Y45" i="3"/>
  <c r="Z44" i="3" s="1"/>
  <c r="Y43" i="3"/>
  <c r="Y42" i="3"/>
  <c r="Y39" i="3"/>
  <c r="Z38" i="3" s="1"/>
  <c r="Y37" i="3"/>
  <c r="Z37" i="3" s="1"/>
  <c r="Y36" i="3"/>
  <c r="Y31" i="3"/>
  <c r="Z30" i="3" s="1"/>
  <c r="Y29" i="3"/>
  <c r="Y28" i="3"/>
  <c r="Y25" i="3"/>
  <c r="Z24" i="3" s="1"/>
  <c r="Y23" i="3"/>
  <c r="Y22" i="3"/>
  <c r="Y19" i="3"/>
  <c r="Z18" i="3" s="1"/>
  <c r="Y17" i="3"/>
  <c r="Z17" i="3" s="1"/>
  <c r="Y16" i="3"/>
  <c r="Z28" i="3" l="1"/>
  <c r="Z78" i="3"/>
  <c r="Z29" i="3"/>
  <c r="Z60" i="3"/>
  <c r="Z79" i="3"/>
  <c r="Z48" i="3"/>
  <c r="Z96" i="3"/>
  <c r="Z22" i="3"/>
  <c r="Z72" i="3"/>
  <c r="Z23" i="3"/>
  <c r="Z49" i="3"/>
  <c r="Z73" i="3"/>
  <c r="Z97" i="3"/>
  <c r="Z36" i="3"/>
  <c r="Z91" i="3"/>
  <c r="Z61" i="3"/>
  <c r="Z43" i="3"/>
  <c r="Z66" i="3"/>
  <c r="Z16" i="3"/>
  <c r="Z55" i="3"/>
  <c r="Z84" i="3"/>
  <c r="Z42" i="3"/>
  <c r="Z90" i="3"/>
  <c r="Z54" i="3"/>
</calcChain>
</file>

<file path=xl/sharedStrings.xml><?xml version="1.0" encoding="utf-8"?>
<sst xmlns="http://schemas.openxmlformats.org/spreadsheetml/2006/main" count="161" uniqueCount="56">
  <si>
    <t>Condition</t>
  </si>
  <si>
    <t>04_03_2025</t>
  </si>
  <si>
    <t>total</t>
  </si>
  <si>
    <t>SUM</t>
  </si>
  <si>
    <t>%</t>
  </si>
  <si>
    <t>File</t>
  </si>
  <si>
    <t>13_02_2025</t>
  </si>
  <si>
    <t>4_Venus ClC-3 + T9A R163L</t>
  </si>
  <si>
    <t>Venus ClC-3 + T9A R163L</t>
  </si>
  <si>
    <t>7_Venus ClC-3 + T9A</t>
  </si>
  <si>
    <t xml:space="preserve">Venus ClC-3 +  T9A </t>
  </si>
  <si>
    <t>21_02_2025</t>
  </si>
  <si>
    <t>11_Venus ClC-3 + T9A R163A</t>
  </si>
  <si>
    <t xml:space="preserve">Venus ClC-3 + T9A R163A </t>
  </si>
  <si>
    <t>27_02_2025</t>
  </si>
  <si>
    <t>12_Venus ClC-3 + T9A R163L</t>
  </si>
  <si>
    <t>12_03_2025</t>
  </si>
  <si>
    <t>14_Venus ClC-3 + T9A R163L</t>
  </si>
  <si>
    <t>11_11_2024</t>
  </si>
  <si>
    <t xml:space="preserve">2_Venus ClC-3 + T9A </t>
  </si>
  <si>
    <t>07_03_2025</t>
  </si>
  <si>
    <t xml:space="preserve">6_Venus ClC-3 + T9A R163A </t>
  </si>
  <si>
    <t xml:space="preserve">8_Venus ClC-3 + T9A R163A </t>
  </si>
  <si>
    <t>9_Venus ClC-3 + T9A R163L</t>
  </si>
  <si>
    <t>DATE IF</t>
  </si>
  <si>
    <t xml:space="preserve">Venus ClC-3 + T9A </t>
  </si>
  <si>
    <t>10_02_2025</t>
  </si>
  <si>
    <t>Photo #</t>
  </si>
  <si>
    <t xml:space="preserve">2_Venus ClC-3 R254A + T9A </t>
  </si>
  <si>
    <t xml:space="preserve">Venus ClC-3 R254A + T9A </t>
  </si>
  <si>
    <t xml:space="preserve">13_Venus ClC-3 R254A + T9A </t>
  </si>
  <si>
    <t xml:space="preserve">10_Venus ClC-3 K310A + T9A </t>
  </si>
  <si>
    <t xml:space="preserve">Venus ClC-3 K310A + T9A </t>
  </si>
  <si>
    <t xml:space="preserve">12_Venus ClC-3 K310A + T9A </t>
  </si>
  <si>
    <t xml:space="preserve">5_Venus ClC-3 R254A + T9A </t>
  </si>
  <si>
    <t>3_Venus ClC-3 + T9A</t>
  </si>
  <si>
    <t xml:space="preserve">% cells with &gt;5 vesicles with cross sectional area </t>
  </si>
  <si>
    <t>Exp 1</t>
  </si>
  <si>
    <t>Exp 2</t>
  </si>
  <si>
    <t>Exp 3</t>
  </si>
  <si>
    <t xml:space="preserve">Mean </t>
  </si>
  <si>
    <t>SD</t>
  </si>
  <si>
    <t>SE</t>
  </si>
  <si>
    <t>Exp3</t>
  </si>
  <si>
    <t>Cells containing &gt;5 vesicles with Area</t>
  </si>
  <si>
    <t xml:space="preserve"> 1.5 μm2-inf</t>
  </si>
  <si>
    <t xml:space="preserve"> 1.0-1.5 μm2</t>
  </si>
  <si>
    <r>
      <t>&gt;1.5 µm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 xml:space="preserve"> </t>
    </r>
  </si>
  <si>
    <r>
      <t>1 µm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 xml:space="preserve"> to 1.5 µm</t>
    </r>
    <r>
      <rPr>
        <b/>
        <vertAlign val="superscript"/>
        <sz val="11"/>
        <color rgb="FFFF0000"/>
        <rFont val="Calibri"/>
        <family val="2"/>
      </rPr>
      <t>2</t>
    </r>
  </si>
  <si>
    <r>
      <t>&lt;1 µm</t>
    </r>
    <r>
      <rPr>
        <b/>
        <vertAlign val="superscript"/>
        <sz val="11"/>
        <color rgb="FFFF0000"/>
        <rFont val="Calibri"/>
        <family val="2"/>
      </rPr>
      <t>2</t>
    </r>
  </si>
  <si>
    <t xml:space="preserve">Venus ClC-3 + T9A R163L </t>
  </si>
  <si>
    <t>Exp 4</t>
  </si>
  <si>
    <t>Punctae</t>
  </si>
  <si>
    <t>Note: Same data set of Venus ClC-3 +  T9A was used in Fig 4e and Fig 5i</t>
  </si>
  <si>
    <t>Number of cells in vacuole size classes; numerical data for Extended Data Fig8. a-e and raw data for Extended Data Fig 8f</t>
  </si>
  <si>
    <t>Extended Data Fig 8f, Cumulative % of cells in vacuole size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</si>
</sst>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Aptos Narrow"/>
      <family val="2"/>
      <scheme val="minor"/>
    </font>
    <font>
      <b/>
      <sz val="11"/>
      <color theme="8" tint="0.39997558519241921"/>
      <name val="Aptos Narrow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rgb="FFFF00FF"/>
      <name val="Aptos Narrow"/>
      <family val="2"/>
      <scheme val="minor"/>
    </font>
    <font>
      <b/>
      <sz val="11"/>
      <color rgb="FFFF00FF"/>
      <name val="Aptos Narrow"/>
      <scheme val="minor"/>
    </font>
    <font>
      <sz val="11"/>
      <color theme="8" tint="0.39997558519241921"/>
      <name val="Aptos Narrow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4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Aptos Narrow"/>
      <scheme val="minor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b/>
      <sz val="11"/>
      <color theme="8" tint="0.39997558519241921"/>
      <name val="Calibri"/>
      <family val="2"/>
    </font>
    <font>
      <b/>
      <sz val="11"/>
      <color rgb="FFFF00FF"/>
      <name val="Calibri"/>
      <family val="2"/>
    </font>
    <font>
      <sz val="11"/>
      <color rgb="FFFF00FF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1"/>
      <color rgb="FFFF6600"/>
      <name val="Calibri"/>
      <family val="2"/>
    </font>
    <font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2"/>
      <color theme="1"/>
      <name val="Aptos Narrow"/>
      <family val="2"/>
      <scheme val="minor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rgb="FFDDDDDD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2" xfId="0" applyFont="1" applyBorder="1"/>
    <xf numFmtId="0" fontId="2" fillId="0" borderId="0" xfId="0" applyFont="1"/>
    <xf numFmtId="0" fontId="2" fillId="0" borderId="7" xfId="0" applyFont="1" applyBorder="1"/>
    <xf numFmtId="0" fontId="3" fillId="0" borderId="0" xfId="0" applyFont="1"/>
    <xf numFmtId="0" fontId="4" fillId="0" borderId="2" xfId="0" applyFont="1" applyBorder="1"/>
    <xf numFmtId="0" fontId="3" fillId="0" borderId="7" xfId="0" applyFont="1" applyBorder="1"/>
    <xf numFmtId="0" fontId="5" fillId="0" borderId="2" xfId="0" applyFont="1" applyBorder="1"/>
    <xf numFmtId="0" fontId="3" fillId="0" borderId="2" xfId="0" applyFont="1" applyBorder="1"/>
    <xf numFmtId="0" fontId="3" fillId="0" borderId="22" xfId="0" applyFont="1" applyBorder="1"/>
    <xf numFmtId="0" fontId="6" fillId="0" borderId="2" xfId="0" applyFont="1" applyBorder="1"/>
    <xf numFmtId="0" fontId="7" fillId="0" borderId="0" xfId="0" applyFont="1"/>
    <xf numFmtId="0" fontId="7" fillId="0" borderId="21" xfId="0" applyFont="1" applyBorder="1"/>
    <xf numFmtId="0" fontId="7" fillId="0" borderId="17" xfId="0" applyFont="1" applyBorder="1"/>
    <xf numFmtId="0" fontId="8" fillId="0" borderId="32" xfId="0" applyFont="1" applyBorder="1" applyAlignment="1">
      <alignment wrapText="1"/>
    </xf>
    <xf numFmtId="0" fontId="7" fillId="0" borderId="9" xfId="0" applyFont="1" applyBorder="1"/>
    <xf numFmtId="0" fontId="7" fillId="0" borderId="10" xfId="0" applyFont="1" applyBorder="1"/>
    <xf numFmtId="1" fontId="7" fillId="0" borderId="34" xfId="0" applyNumberFormat="1" applyFont="1" applyBorder="1" applyAlignment="1">
      <alignment vertical="center" wrapText="1"/>
    </xf>
    <xf numFmtId="1" fontId="7" fillId="0" borderId="35" xfId="0" applyNumberFormat="1" applyFont="1" applyBorder="1" applyAlignment="1">
      <alignment vertical="center" wrapText="1"/>
    </xf>
    <xf numFmtId="1" fontId="7" fillId="2" borderId="35" xfId="0" applyNumberFormat="1" applyFont="1" applyFill="1" applyBorder="1"/>
    <xf numFmtId="164" fontId="7" fillId="0" borderId="34" xfId="0" applyNumberFormat="1" applyFont="1" applyBorder="1" applyAlignment="1">
      <alignment vertical="center" wrapText="1"/>
    </xf>
    <xf numFmtId="164" fontId="7" fillId="0" borderId="35" xfId="0" applyNumberFormat="1" applyFont="1" applyBorder="1" applyAlignment="1">
      <alignment vertical="center" wrapText="1"/>
    </xf>
    <xf numFmtId="164" fontId="7" fillId="2" borderId="35" xfId="0" applyNumberFormat="1" applyFont="1" applyFill="1" applyBorder="1"/>
    <xf numFmtId="164" fontId="7" fillId="2" borderId="36" xfId="0" applyNumberFormat="1" applyFont="1" applyFill="1" applyBorder="1"/>
    <xf numFmtId="1" fontId="7" fillId="0" borderId="38" xfId="0" applyNumberFormat="1" applyFont="1" applyBorder="1" applyAlignment="1">
      <alignment vertical="center" wrapText="1"/>
    </xf>
    <xf numFmtId="1" fontId="7" fillId="0" borderId="39" xfId="0" applyNumberFormat="1" applyFont="1" applyBorder="1" applyAlignment="1">
      <alignment vertical="center" wrapText="1"/>
    </xf>
    <xf numFmtId="1" fontId="7" fillId="2" borderId="39" xfId="0" applyNumberFormat="1" applyFont="1" applyFill="1" applyBorder="1"/>
    <xf numFmtId="164" fontId="7" fillId="0" borderId="38" xfId="0" applyNumberFormat="1" applyFont="1" applyBorder="1" applyAlignment="1">
      <alignment vertical="center" wrapText="1"/>
    </xf>
    <xf numFmtId="164" fontId="7" fillId="0" borderId="39" xfId="0" applyNumberFormat="1" applyFont="1" applyBorder="1" applyAlignment="1">
      <alignment vertical="center" wrapText="1"/>
    </xf>
    <xf numFmtId="164" fontId="7" fillId="2" borderId="39" xfId="0" applyNumberFormat="1" applyFont="1" applyFill="1" applyBorder="1"/>
    <xf numFmtId="164" fontId="7" fillId="2" borderId="40" xfId="0" applyNumberFormat="1" applyFont="1" applyFill="1" applyBorder="1"/>
    <xf numFmtId="0" fontId="13" fillId="0" borderId="10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24" xfId="0" applyBorder="1"/>
    <xf numFmtId="0" fontId="0" fillId="0" borderId="22" xfId="0" applyBorder="1"/>
    <xf numFmtId="0" fontId="12" fillId="5" borderId="33" xfId="0" applyFont="1" applyFill="1" applyBorder="1" applyAlignment="1">
      <alignment wrapText="1"/>
    </xf>
    <xf numFmtId="2" fontId="8" fillId="2" borderId="10" xfId="0" applyNumberFormat="1" applyFont="1" applyFill="1" applyBorder="1"/>
    <xf numFmtId="0" fontId="14" fillId="0" borderId="10" xfId="0" applyFont="1" applyBorder="1" applyAlignment="1">
      <alignment wrapText="1"/>
    </xf>
    <xf numFmtId="0" fontId="15" fillId="0" borderId="0" xfId="0" applyFont="1"/>
    <xf numFmtId="0" fontId="15" fillId="0" borderId="7" xfId="0" applyFont="1" applyBorder="1"/>
    <xf numFmtId="0" fontId="7" fillId="0" borderId="0" xfId="0" applyFont="1" applyAlignment="1">
      <alignment wrapText="1"/>
    </xf>
    <xf numFmtId="0" fontId="12" fillId="0" borderId="9" xfId="0" applyFont="1" applyBorder="1"/>
    <xf numFmtId="0" fontId="12" fillId="0" borderId="10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19" xfId="0" applyFont="1" applyBorder="1"/>
    <xf numFmtId="0" fontId="7" fillId="0" borderId="7" xfId="0" applyFont="1" applyBorder="1" applyAlignment="1">
      <alignment wrapText="1"/>
    </xf>
    <xf numFmtId="0" fontId="7" fillId="0" borderId="15" xfId="0" applyFont="1" applyBorder="1"/>
    <xf numFmtId="0" fontId="7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0" borderId="5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4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5" fillId="0" borderId="2" xfId="0" applyFont="1" applyBorder="1"/>
    <xf numFmtId="0" fontId="12" fillId="0" borderId="33" xfId="0" applyFont="1" applyBorder="1" applyAlignment="1">
      <alignment horizontal="left" wrapText="1"/>
    </xf>
    <xf numFmtId="0" fontId="12" fillId="0" borderId="37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24" fillId="0" borderId="0" xfId="0" applyFont="1"/>
    <xf numFmtId="0" fontId="10" fillId="0" borderId="0" xfId="0" applyFont="1"/>
    <xf numFmtId="1" fontId="7" fillId="2" borderId="41" xfId="0" applyNumberFormat="1" applyFont="1" applyFill="1" applyBorder="1"/>
    <xf numFmtId="1" fontId="7" fillId="2" borderId="42" xfId="0" applyNumberFormat="1" applyFont="1" applyFill="1" applyBorder="1"/>
    <xf numFmtId="164" fontId="7" fillId="2" borderId="43" xfId="0" applyNumberFormat="1" applyFont="1" applyFill="1" applyBorder="1"/>
    <xf numFmtId="164" fontId="7" fillId="2" borderId="44" xfId="0" applyNumberFormat="1" applyFont="1" applyFill="1" applyBorder="1"/>
    <xf numFmtId="0" fontId="7" fillId="0" borderId="25" xfId="0" applyFont="1" applyBorder="1"/>
    <xf numFmtId="0" fontId="7" fillId="0" borderId="26" xfId="0" applyFont="1" applyBorder="1"/>
    <xf numFmtId="0" fontId="25" fillId="0" borderId="35" xfId="0" applyFont="1" applyBorder="1" applyAlignment="1">
      <alignment vertical="center" wrapText="1"/>
    </xf>
    <xf numFmtId="0" fontId="7" fillId="0" borderId="45" xfId="0" applyFont="1" applyBorder="1" applyAlignment="1">
      <alignment wrapText="1"/>
    </xf>
    <xf numFmtId="0" fontId="7" fillId="0" borderId="46" xfId="0" applyFont="1" applyBorder="1" applyAlignment="1">
      <alignment wrapText="1"/>
    </xf>
    <xf numFmtId="0" fontId="7" fillId="0" borderId="46" xfId="0" applyFont="1" applyBorder="1"/>
    <xf numFmtId="0" fontId="8" fillId="2" borderId="46" xfId="0" applyFont="1" applyFill="1" applyBorder="1"/>
    <xf numFmtId="0" fontId="8" fillId="2" borderId="6" xfId="0" applyFont="1" applyFill="1" applyBorder="1"/>
    <xf numFmtId="0" fontId="25" fillId="0" borderId="34" xfId="0" applyFont="1" applyBorder="1" applyAlignment="1">
      <alignment vertical="center" wrapText="1"/>
    </xf>
    <xf numFmtId="0" fontId="25" fillId="0" borderId="38" xfId="0" applyFont="1" applyBorder="1" applyAlignment="1">
      <alignment vertical="center" wrapText="1"/>
    </xf>
    <xf numFmtId="0" fontId="25" fillId="0" borderId="39" xfId="0" applyFont="1" applyBorder="1" applyAlignment="1">
      <alignment vertical="center" wrapText="1"/>
    </xf>
    <xf numFmtId="164" fontId="7" fillId="0" borderId="42" xfId="0" applyNumberFormat="1" applyFont="1" applyBorder="1" applyAlignment="1">
      <alignment vertical="center" wrapText="1"/>
    </xf>
    <xf numFmtId="164" fontId="7" fillId="2" borderId="41" xfId="0" applyNumberFormat="1" applyFont="1" applyFill="1" applyBorder="1"/>
    <xf numFmtId="164" fontId="7" fillId="0" borderId="46" xfId="0" applyNumberFormat="1" applyFont="1" applyBorder="1" applyAlignment="1">
      <alignment vertical="center" wrapText="1"/>
    </xf>
    <xf numFmtId="164" fontId="7" fillId="0" borderId="6" xfId="0" applyNumberFormat="1" applyFont="1" applyBorder="1" applyAlignment="1">
      <alignment vertical="center" wrapText="1"/>
    </xf>
    <xf numFmtId="2" fontId="8" fillId="2" borderId="11" xfId="0" applyNumberFormat="1" applyFont="1" applyFill="1" applyBorder="1"/>
    <xf numFmtId="164" fontId="7" fillId="2" borderId="42" xfId="0" applyNumberFormat="1" applyFont="1" applyFill="1" applyBorder="1"/>
    <xf numFmtId="164" fontId="25" fillId="0" borderId="34" xfId="0" applyNumberFormat="1" applyFont="1" applyBorder="1" applyAlignment="1">
      <alignment vertical="center" wrapText="1"/>
    </xf>
    <xf numFmtId="164" fontId="25" fillId="0" borderId="35" xfId="0" applyNumberFormat="1" applyFont="1" applyBorder="1" applyAlignment="1">
      <alignment vertical="center" wrapText="1"/>
    </xf>
    <xf numFmtId="164" fontId="25" fillId="0" borderId="35" xfId="0" applyNumberFormat="1" applyFont="1" applyBorder="1"/>
    <xf numFmtId="164" fontId="25" fillId="0" borderId="17" xfId="0" applyNumberFormat="1" applyFont="1" applyBorder="1"/>
    <xf numFmtId="164" fontId="25" fillId="0" borderId="39" xfId="0" applyNumberFormat="1" applyFont="1" applyBorder="1"/>
    <xf numFmtId="164" fontId="8" fillId="2" borderId="10" xfId="0" applyNumberFormat="1" applyFont="1" applyFill="1" applyBorder="1"/>
    <xf numFmtId="164" fontId="8" fillId="2" borderId="14" xfId="0" applyNumberFormat="1" applyFont="1" applyFill="1" applyBorder="1"/>
    <xf numFmtId="164" fontId="25" fillId="0" borderId="34" xfId="0" applyNumberFormat="1" applyFont="1" applyBorder="1"/>
    <xf numFmtId="164" fontId="0" fillId="0" borderId="0" xfId="0" applyNumberFormat="1"/>
    <xf numFmtId="164" fontId="13" fillId="0" borderId="14" xfId="0" applyNumberFormat="1" applyFont="1" applyBorder="1"/>
    <xf numFmtId="164" fontId="2" fillId="0" borderId="18" xfId="0" applyNumberFormat="1" applyFont="1" applyBorder="1"/>
    <xf numFmtId="164" fontId="2" fillId="0" borderId="20" xfId="0" applyNumberFormat="1" applyFont="1" applyBorder="1"/>
    <xf numFmtId="164" fontId="0" fillId="0" borderId="18" xfId="0" applyNumberFormat="1" applyBorder="1"/>
    <xf numFmtId="164" fontId="2" fillId="0" borderId="16" xfId="0" applyNumberFormat="1" applyFont="1" applyBorder="1"/>
    <xf numFmtId="164" fontId="2" fillId="0" borderId="23" xfId="0" applyNumberFormat="1" applyFont="1" applyBorder="1"/>
    <xf numFmtId="0" fontId="15" fillId="0" borderId="22" xfId="0" applyFont="1" applyBorder="1"/>
    <xf numFmtId="0" fontId="7" fillId="0" borderId="33" xfId="0" applyFont="1" applyBorder="1"/>
    <xf numFmtId="0" fontId="7" fillId="0" borderId="47" xfId="0" applyFont="1" applyBorder="1" applyAlignment="1">
      <alignment wrapText="1"/>
    </xf>
    <xf numFmtId="0" fontId="7" fillId="0" borderId="41" xfId="0" applyFont="1" applyBorder="1"/>
    <xf numFmtId="0" fontId="3" fillId="0" borderId="43" xfId="0" applyFont="1" applyBorder="1"/>
    <xf numFmtId="0" fontId="0" fillId="0" borderId="43" xfId="0" applyBorder="1"/>
    <xf numFmtId="164" fontId="2" fillId="0" borderId="5" xfId="0" applyNumberFormat="1" applyFont="1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2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wrapText="1"/>
    </xf>
    <xf numFmtId="0" fontId="0" fillId="3" borderId="0" xfId="0" applyFill="1"/>
    <xf numFmtId="0" fontId="12" fillId="4" borderId="29" xfId="0" applyFont="1" applyFill="1" applyBorder="1" applyAlignment="1">
      <alignment horizontal="center"/>
    </xf>
    <xf numFmtId="0" fontId="12" fillId="4" borderId="30" xfId="0" applyFont="1" applyFill="1" applyBorder="1" applyAlignment="1">
      <alignment horizontal="center"/>
    </xf>
    <xf numFmtId="0" fontId="12" fillId="4" borderId="31" xfId="0" applyFont="1" applyFill="1" applyBorder="1" applyAlignment="1">
      <alignment horizontal="center"/>
    </xf>
    <xf numFmtId="0" fontId="11" fillId="0" borderId="22" xfId="0" applyFont="1" applyBorder="1" applyAlignment="1">
      <alignment horizontal="center" wrapText="1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4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CCFFCC"/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179D-E3F4-4D27-A21A-4342EA312AD4}">
  <sheetPr>
    <tabColor theme="8" tint="0.59999389629810485"/>
  </sheetPr>
  <dimension ref="A1:AG112"/>
  <sheetViews>
    <sheetView tabSelected="1" topLeftCell="A50" zoomScale="130" zoomScaleNormal="130" workbookViewId="0">
      <selection activeCell="AA82" sqref="AA82"/>
    </sheetView>
  </sheetViews>
  <sheetFormatPr baseColWidth="10" defaultColWidth="8.83203125" defaultRowHeight="15" x14ac:dyDescent="0.2"/>
  <cols>
    <col min="2" max="2" width="12.6640625" style="11" customWidth="1"/>
    <col min="3" max="3" width="10.83203125" style="44" customWidth="1"/>
    <col min="4" max="4" width="12.1640625" style="44" customWidth="1"/>
    <col min="5" max="5" width="10.5" customWidth="1"/>
    <col min="26" max="26" width="8.83203125" style="99" customWidth="1"/>
    <col min="27" max="27" width="9.5" style="99" customWidth="1"/>
  </cols>
  <sheetData>
    <row r="1" spans="1:33" x14ac:dyDescent="0.2">
      <c r="A1" s="116" t="s">
        <v>55</v>
      </c>
      <c r="B1" s="117"/>
      <c r="C1" s="118"/>
      <c r="D1" s="118"/>
      <c r="E1" s="119"/>
    </row>
    <row r="2" spans="1:33" x14ac:dyDescent="0.2">
      <c r="A2" s="2"/>
    </row>
    <row r="3" spans="1:33" ht="34.5" customHeight="1" thickBot="1" x14ac:dyDescent="0.3"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</row>
    <row r="4" spans="1:33" ht="16" thickBot="1" x14ac:dyDescent="0.25">
      <c r="B4" s="14"/>
      <c r="C4" s="120" t="s">
        <v>10</v>
      </c>
      <c r="D4" s="121"/>
      <c r="E4" s="121"/>
      <c r="F4" s="121"/>
      <c r="G4" s="121"/>
      <c r="H4" s="122"/>
      <c r="I4" s="127" t="s">
        <v>13</v>
      </c>
      <c r="J4" s="127"/>
      <c r="K4" s="127"/>
      <c r="L4" s="127"/>
      <c r="M4" s="127"/>
      <c r="N4" s="128"/>
      <c r="O4" s="120" t="s">
        <v>50</v>
      </c>
      <c r="P4" s="121"/>
      <c r="Q4" s="121"/>
      <c r="R4" s="121"/>
      <c r="S4" s="121"/>
      <c r="T4" s="121"/>
      <c r="U4" s="121"/>
      <c r="V4" s="120" t="s">
        <v>29</v>
      </c>
      <c r="W4" s="121"/>
      <c r="X4" s="121"/>
      <c r="Y4" s="121"/>
      <c r="Z4" s="121"/>
      <c r="AA4" s="122"/>
      <c r="AB4" s="120" t="s">
        <v>32</v>
      </c>
      <c r="AC4" s="121"/>
      <c r="AD4" s="121"/>
      <c r="AE4" s="121"/>
      <c r="AF4" s="121"/>
      <c r="AG4" s="122"/>
    </row>
    <row r="5" spans="1:33" ht="64" x14ac:dyDescent="0.2">
      <c r="B5" s="39" t="s">
        <v>36</v>
      </c>
      <c r="C5" s="77" t="s">
        <v>37</v>
      </c>
      <c r="D5" s="78" t="s">
        <v>38</v>
      </c>
      <c r="E5" s="79" t="s">
        <v>39</v>
      </c>
      <c r="F5" s="80" t="s">
        <v>40</v>
      </c>
      <c r="G5" s="80" t="s">
        <v>41</v>
      </c>
      <c r="H5" s="81" t="s">
        <v>42</v>
      </c>
      <c r="I5" s="74" t="s">
        <v>37</v>
      </c>
      <c r="J5" s="75" t="s">
        <v>38</v>
      </c>
      <c r="K5" s="75">
        <v>3</v>
      </c>
      <c r="L5" s="40" t="s">
        <v>40</v>
      </c>
      <c r="M5" s="40" t="s">
        <v>41</v>
      </c>
      <c r="N5" s="89" t="s">
        <v>42</v>
      </c>
      <c r="O5" s="74" t="s">
        <v>37</v>
      </c>
      <c r="P5" s="75" t="s">
        <v>38</v>
      </c>
      <c r="Q5" s="75" t="s">
        <v>39</v>
      </c>
      <c r="R5" s="16" t="s">
        <v>51</v>
      </c>
      <c r="S5" s="40" t="s">
        <v>40</v>
      </c>
      <c r="T5" s="40" t="s">
        <v>41</v>
      </c>
      <c r="U5" s="89" t="s">
        <v>42</v>
      </c>
      <c r="V5" s="15" t="s">
        <v>37</v>
      </c>
      <c r="W5" s="16" t="s">
        <v>38</v>
      </c>
      <c r="X5" s="16" t="s">
        <v>43</v>
      </c>
      <c r="Y5" s="40" t="s">
        <v>40</v>
      </c>
      <c r="Z5" s="96" t="s">
        <v>41</v>
      </c>
      <c r="AA5" s="97" t="s">
        <v>42</v>
      </c>
      <c r="AB5" s="15" t="s">
        <v>37</v>
      </c>
      <c r="AC5" s="16" t="s">
        <v>38</v>
      </c>
      <c r="AD5" s="16" t="s">
        <v>43</v>
      </c>
      <c r="AE5" s="40" t="s">
        <v>40</v>
      </c>
      <c r="AF5" s="96" t="s">
        <v>41</v>
      </c>
      <c r="AG5" s="97" t="s">
        <v>42</v>
      </c>
    </row>
    <row r="6" spans="1:33" ht="18" x14ac:dyDescent="0.2">
      <c r="B6" s="65" t="s">
        <v>47</v>
      </c>
      <c r="C6" s="17">
        <v>0</v>
      </c>
      <c r="D6" s="18">
        <v>0</v>
      </c>
      <c r="E6" s="18">
        <v>0</v>
      </c>
      <c r="F6" s="19">
        <f>AVERAGE(C6:E6)</f>
        <v>0</v>
      </c>
      <c r="G6" s="19">
        <f>STDEVA(C6:E6)</f>
        <v>0</v>
      </c>
      <c r="H6" s="70">
        <f>G6/SQRT(3)</f>
        <v>0</v>
      </c>
      <c r="I6" s="82">
        <v>10.53</v>
      </c>
      <c r="J6" s="76">
        <v>0</v>
      </c>
      <c r="K6" s="76">
        <v>0</v>
      </c>
      <c r="L6" s="72">
        <f>AVERAGE(I6:K6)</f>
        <v>3.51</v>
      </c>
      <c r="M6" s="22">
        <f>STDEVA(I6:K6)</f>
        <v>6.0794983345667584</v>
      </c>
      <c r="N6" s="86">
        <f>M6/SQRT(3)</f>
        <v>3.51</v>
      </c>
      <c r="O6" s="91">
        <v>0</v>
      </c>
      <c r="P6" s="92">
        <v>10</v>
      </c>
      <c r="Q6" s="92">
        <v>4.76</v>
      </c>
      <c r="R6" s="93">
        <v>17.39</v>
      </c>
      <c r="S6" s="22">
        <f>AVERAGE(O6:R6)</f>
        <v>8.0374999999999996</v>
      </c>
      <c r="T6" s="22">
        <f>STDEVA(O6:R6)</f>
        <v>7.4535019733455945</v>
      </c>
      <c r="U6" s="86">
        <f>T6/SQRT(3)</f>
        <v>4.3032813707164861</v>
      </c>
      <c r="V6" s="98">
        <v>28.33</v>
      </c>
      <c r="W6" s="93">
        <v>34.479999999999997</v>
      </c>
      <c r="X6" s="93">
        <v>34</v>
      </c>
      <c r="Y6" s="22">
        <f>AVERAGE(V6:X6)</f>
        <v>32.270000000000003</v>
      </c>
      <c r="Z6" s="22">
        <f>STDEVA(V6:X6)</f>
        <v>3.4205701279172742</v>
      </c>
      <c r="AA6" s="23">
        <f>Z6/SQRT(3)</f>
        <v>1.9748670841350311</v>
      </c>
      <c r="AB6" s="98">
        <v>7.5</v>
      </c>
      <c r="AC6" s="93">
        <v>13.6</v>
      </c>
      <c r="AD6" s="93">
        <v>10.7</v>
      </c>
      <c r="AE6" s="22">
        <f>AVERAGE(AB6:AD6)</f>
        <v>10.6</v>
      </c>
      <c r="AF6" s="22">
        <f>STDEVA(AB6:AD6)</f>
        <v>3.051229260478467</v>
      </c>
      <c r="AG6" s="23">
        <f>AF6/SQRT(3)</f>
        <v>1.7616280348965057</v>
      </c>
    </row>
    <row r="7" spans="1:33" ht="36" x14ac:dyDescent="0.2">
      <c r="B7" s="65" t="s">
        <v>48</v>
      </c>
      <c r="C7" s="17">
        <v>0</v>
      </c>
      <c r="D7" s="18">
        <v>0</v>
      </c>
      <c r="E7" s="18">
        <v>0</v>
      </c>
      <c r="F7" s="19">
        <f t="shared" ref="F7:F8" si="0">AVERAGE(C7:E7)</f>
        <v>0</v>
      </c>
      <c r="G7" s="19">
        <f t="shared" ref="G7:G8" si="1">STDEVA(C7:E7)</f>
        <v>0</v>
      </c>
      <c r="H7" s="70">
        <f t="shared" ref="H7:H8" si="2">G7/SQRT(3)</f>
        <v>0</v>
      </c>
      <c r="I7" s="20">
        <v>0</v>
      </c>
      <c r="J7" s="21">
        <v>6</v>
      </c>
      <c r="K7" s="21">
        <v>0</v>
      </c>
      <c r="L7" s="72">
        <f t="shared" ref="L7:L8" si="3">AVERAGE(I7:K7)</f>
        <v>2</v>
      </c>
      <c r="M7" s="22">
        <f t="shared" ref="M7:M8" si="4">STDEVA(I7:K7)</f>
        <v>3.4641016151377544</v>
      </c>
      <c r="N7" s="86">
        <f t="shared" ref="N7:N8" si="5">M7/SQRT(3)</f>
        <v>2</v>
      </c>
      <c r="O7" s="94">
        <v>40.909999999999997</v>
      </c>
      <c r="P7" s="87">
        <v>40</v>
      </c>
      <c r="Q7" s="88">
        <v>23.81</v>
      </c>
      <c r="R7" s="93">
        <v>47.83</v>
      </c>
      <c r="S7" s="22">
        <f t="shared" ref="S7:S8" si="6">AVERAGE(O7:R7)</f>
        <v>38.137500000000003</v>
      </c>
      <c r="T7" s="22">
        <f t="shared" ref="T7:T8" si="7">STDEVA(O7:R7)</f>
        <v>10.171487518221369</v>
      </c>
      <c r="U7" s="86">
        <f t="shared" ref="U7:U8" si="8">T7/SQRT(3)</f>
        <v>5.8725110567040257</v>
      </c>
      <c r="V7" s="82">
        <v>50</v>
      </c>
      <c r="W7" s="93">
        <v>34.479999999999997</v>
      </c>
      <c r="X7" s="21">
        <v>50</v>
      </c>
      <c r="Y7" s="22">
        <f t="shared" ref="Y7:Y8" si="9">AVERAGE(V7:X7)</f>
        <v>44.826666666666661</v>
      </c>
      <c r="Z7" s="22">
        <f t="shared" ref="Z7:Z8" si="10">STDEVA(V7:X7)</f>
        <v>8.960476177823022</v>
      </c>
      <c r="AA7" s="23">
        <f t="shared" ref="AA7:AA8" si="11">Z7/SQRT(3)</f>
        <v>5.1733333333333507</v>
      </c>
      <c r="AB7" s="82">
        <v>56.6</v>
      </c>
      <c r="AC7" s="93">
        <v>54.5</v>
      </c>
      <c r="AD7" s="21">
        <v>46.4</v>
      </c>
      <c r="AE7" s="22">
        <f t="shared" ref="AE7:AE8" si="12">AVERAGE(AB7:AD7)</f>
        <v>52.5</v>
      </c>
      <c r="AF7" s="22">
        <f t="shared" ref="AF7:AF8" si="13">STDEVA(AB7:AD7)</f>
        <v>5.3860932037980938</v>
      </c>
      <c r="AG7" s="23">
        <f t="shared" ref="AG7:AG8" si="14">AF7/SQRT(3)</f>
        <v>3.1096623610932435</v>
      </c>
    </row>
    <row r="8" spans="1:33" ht="19" thickBot="1" x14ac:dyDescent="0.25">
      <c r="B8" s="66" t="s">
        <v>49</v>
      </c>
      <c r="C8" s="24">
        <v>100</v>
      </c>
      <c r="D8" s="25">
        <v>100</v>
      </c>
      <c r="E8" s="25">
        <v>100</v>
      </c>
      <c r="F8" s="26">
        <f t="shared" si="0"/>
        <v>100</v>
      </c>
      <c r="G8" s="26">
        <f t="shared" si="1"/>
        <v>0</v>
      </c>
      <c r="H8" s="71">
        <f t="shared" si="2"/>
        <v>0</v>
      </c>
      <c r="I8" s="83">
        <v>89.47</v>
      </c>
      <c r="J8" s="84">
        <v>93.94</v>
      </c>
      <c r="K8" s="84">
        <v>100</v>
      </c>
      <c r="L8" s="73">
        <f t="shared" si="3"/>
        <v>94.469999999999985</v>
      </c>
      <c r="M8" s="29">
        <f t="shared" si="4"/>
        <v>5.2849692525122611</v>
      </c>
      <c r="N8" s="90">
        <f t="shared" si="5"/>
        <v>3.0512784205968493</v>
      </c>
      <c r="O8" s="27">
        <v>59.09</v>
      </c>
      <c r="P8" s="28">
        <v>50</v>
      </c>
      <c r="Q8" s="85">
        <v>71.430000000000007</v>
      </c>
      <c r="R8" s="95">
        <v>34.78</v>
      </c>
      <c r="S8" s="29">
        <f t="shared" si="6"/>
        <v>53.825000000000003</v>
      </c>
      <c r="T8" s="29">
        <f t="shared" si="7"/>
        <v>15.438036360452914</v>
      </c>
      <c r="U8" s="90">
        <f t="shared" si="8"/>
        <v>8.9131544484667202</v>
      </c>
      <c r="V8" s="83">
        <v>21.67</v>
      </c>
      <c r="W8" s="84">
        <v>31.03</v>
      </c>
      <c r="X8" s="84">
        <v>16</v>
      </c>
      <c r="Y8" s="29">
        <f t="shared" si="9"/>
        <v>22.900000000000002</v>
      </c>
      <c r="Z8" s="29">
        <f t="shared" si="10"/>
        <v>7.5901185761488552</v>
      </c>
      <c r="AA8" s="30">
        <f t="shared" si="11"/>
        <v>4.3821570031207209</v>
      </c>
      <c r="AB8" s="83">
        <v>35.799999999999997</v>
      </c>
      <c r="AC8" s="84">
        <v>31.8</v>
      </c>
      <c r="AD8" s="84">
        <v>42.9</v>
      </c>
      <c r="AE8" s="29">
        <f t="shared" si="12"/>
        <v>36.833333333333336</v>
      </c>
      <c r="AF8" s="29">
        <f t="shared" si="13"/>
        <v>5.6216842078983094</v>
      </c>
      <c r="AG8" s="30">
        <f t="shared" si="14"/>
        <v>3.2456808907291572</v>
      </c>
    </row>
    <row r="11" spans="1:33" ht="16" x14ac:dyDescent="0.2">
      <c r="B11" s="69" t="s">
        <v>53</v>
      </c>
      <c r="C11" s="67"/>
      <c r="D11" s="67"/>
      <c r="E11" s="68"/>
      <c r="F11" s="68"/>
      <c r="G11" s="68"/>
    </row>
    <row r="12" spans="1:33" x14ac:dyDescent="0.2">
      <c r="A12" s="116" t="s">
        <v>54</v>
      </c>
      <c r="B12" s="117"/>
      <c r="C12" s="118"/>
      <c r="D12" s="118"/>
      <c r="E12" s="119"/>
      <c r="F12" s="119"/>
      <c r="G12" s="119"/>
      <c r="H12" s="119"/>
      <c r="I12" s="119"/>
      <c r="J12" s="119"/>
    </row>
    <row r="13" spans="1:33" ht="16" thickBot="1" x14ac:dyDescent="0.25"/>
    <row r="14" spans="1:33" ht="60" x14ac:dyDescent="0.2">
      <c r="B14" s="45" t="s">
        <v>24</v>
      </c>
      <c r="C14" s="46" t="s">
        <v>5</v>
      </c>
      <c r="D14" s="46" t="s">
        <v>0</v>
      </c>
      <c r="E14" s="41" t="s">
        <v>44</v>
      </c>
      <c r="F14" s="124" t="s">
        <v>27</v>
      </c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6"/>
      <c r="Y14" s="31" t="s">
        <v>3</v>
      </c>
      <c r="Z14" s="100" t="s">
        <v>4</v>
      </c>
      <c r="AA14"/>
    </row>
    <row r="15" spans="1:33" x14ac:dyDescent="0.2">
      <c r="B15" s="13"/>
      <c r="E15" s="111"/>
      <c r="F15" s="1">
        <v>58</v>
      </c>
      <c r="G15" s="1">
        <v>59</v>
      </c>
      <c r="H15" s="1">
        <v>60</v>
      </c>
      <c r="I15" s="1">
        <v>61</v>
      </c>
      <c r="J15" s="1">
        <v>62</v>
      </c>
      <c r="K15" s="1">
        <v>63</v>
      </c>
      <c r="L15" s="1">
        <v>64</v>
      </c>
      <c r="M15" s="1">
        <v>65</v>
      </c>
      <c r="N15" s="1">
        <v>66</v>
      </c>
      <c r="Z15" s="103"/>
      <c r="AA15"/>
    </row>
    <row r="16" spans="1:33" ht="32" x14ac:dyDescent="0.2">
      <c r="B16" s="50" t="s">
        <v>11</v>
      </c>
      <c r="C16" s="51" t="s">
        <v>9</v>
      </c>
      <c r="D16" s="63" t="s">
        <v>10</v>
      </c>
      <c r="E16" s="64" t="s">
        <v>45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/>
      <c r="P16" s="32"/>
      <c r="Q16" s="32"/>
      <c r="R16" s="32"/>
      <c r="S16" s="32"/>
      <c r="T16" s="32"/>
      <c r="U16" s="32"/>
      <c r="V16" s="32"/>
      <c r="W16" s="32"/>
      <c r="X16" s="33"/>
      <c r="Y16" s="2">
        <f>SUM(F16:W16)</f>
        <v>0</v>
      </c>
      <c r="Z16" s="101">
        <f>Y16*100/Y19</f>
        <v>0</v>
      </c>
      <c r="AA16"/>
    </row>
    <row r="17" spans="2:27" x14ac:dyDescent="0.2">
      <c r="B17" s="13"/>
      <c r="E17" s="42" t="s">
        <v>46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X17" s="34"/>
      <c r="Y17" s="2">
        <f>SUM(F17:W17)</f>
        <v>0</v>
      </c>
      <c r="Z17" s="101">
        <f>Y17*100/Y19</f>
        <v>0</v>
      </c>
      <c r="AA17"/>
    </row>
    <row r="18" spans="2:27" x14ac:dyDescent="0.2">
      <c r="B18" s="13"/>
      <c r="E18" s="42" t="s">
        <v>52</v>
      </c>
      <c r="F18">
        <f>F19-SUM(F16:F17)</f>
        <v>5</v>
      </c>
      <c r="G18">
        <f t="shared" ref="G18:N18" si="15">G19-SUM(G16:G17)</f>
        <v>5</v>
      </c>
      <c r="H18">
        <f t="shared" si="15"/>
        <v>2</v>
      </c>
      <c r="I18">
        <f t="shared" si="15"/>
        <v>3</v>
      </c>
      <c r="J18">
        <f t="shared" si="15"/>
        <v>4</v>
      </c>
      <c r="K18">
        <f t="shared" si="15"/>
        <v>2</v>
      </c>
      <c r="L18">
        <f t="shared" si="15"/>
        <v>4</v>
      </c>
      <c r="M18">
        <f t="shared" si="15"/>
        <v>3</v>
      </c>
      <c r="N18">
        <f t="shared" si="15"/>
        <v>3</v>
      </c>
      <c r="X18" s="34"/>
      <c r="Y18" s="2">
        <f>SUM(F18:W18)</f>
        <v>31</v>
      </c>
      <c r="Z18" s="101">
        <f>Y18*100/Y19</f>
        <v>100</v>
      </c>
      <c r="AA18"/>
    </row>
    <row r="19" spans="2:27" x14ac:dyDescent="0.2">
      <c r="B19" s="48"/>
      <c r="C19" s="49"/>
      <c r="D19" s="49"/>
      <c r="E19" s="43" t="s">
        <v>2</v>
      </c>
      <c r="F19" s="35">
        <v>5</v>
      </c>
      <c r="G19" s="35">
        <v>5</v>
      </c>
      <c r="H19" s="35">
        <v>2</v>
      </c>
      <c r="I19" s="35">
        <v>3</v>
      </c>
      <c r="J19" s="35">
        <v>4</v>
      </c>
      <c r="K19" s="35">
        <v>2</v>
      </c>
      <c r="L19" s="35">
        <v>4</v>
      </c>
      <c r="M19" s="35">
        <v>3</v>
      </c>
      <c r="N19" s="35">
        <v>3</v>
      </c>
      <c r="O19" s="35"/>
      <c r="P19" s="35"/>
      <c r="Q19" s="35"/>
      <c r="R19" s="35"/>
      <c r="S19" s="35"/>
      <c r="T19" s="35"/>
      <c r="U19" s="35"/>
      <c r="V19" s="35"/>
      <c r="W19" s="35"/>
      <c r="X19" s="36"/>
      <c r="Y19" s="3">
        <f>SUM(F19:W19)</f>
        <v>31</v>
      </c>
      <c r="Z19" s="102"/>
      <c r="AA19">
        <f>SUM(Y19,Y24,Y30)</f>
        <v>115</v>
      </c>
    </row>
    <row r="20" spans="2:27" x14ac:dyDescent="0.2">
      <c r="B20" s="13"/>
      <c r="Z20" s="103"/>
      <c r="AA20"/>
    </row>
    <row r="21" spans="2:27" x14ac:dyDescent="0.2">
      <c r="B21" s="107"/>
      <c r="C21" s="108"/>
      <c r="D21" s="108"/>
      <c r="E21" s="110"/>
      <c r="F21" s="7">
        <v>9</v>
      </c>
      <c r="G21" s="7">
        <v>10</v>
      </c>
      <c r="H21" s="7">
        <v>11</v>
      </c>
      <c r="I21" s="7">
        <v>12</v>
      </c>
      <c r="J21" s="7">
        <v>13</v>
      </c>
      <c r="K21" s="7">
        <v>14</v>
      </c>
      <c r="L21" s="7">
        <v>15</v>
      </c>
      <c r="M21" s="7">
        <v>16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8"/>
      <c r="Z21" s="104"/>
      <c r="AA21"/>
    </row>
    <row r="22" spans="2:27" ht="32" x14ac:dyDescent="0.2">
      <c r="B22" s="13" t="s">
        <v>1</v>
      </c>
      <c r="C22" s="44" t="s">
        <v>19</v>
      </c>
      <c r="D22" s="47" t="s">
        <v>25</v>
      </c>
      <c r="E22" s="42" t="s">
        <v>45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3"/>
      <c r="Y22" s="4">
        <f>SUM(F22:V22)</f>
        <v>0</v>
      </c>
      <c r="Z22" s="101">
        <f>Y22*100/Y25</f>
        <v>0</v>
      </c>
      <c r="AA22"/>
    </row>
    <row r="23" spans="2:27" x14ac:dyDescent="0.2">
      <c r="B23" s="13"/>
      <c r="E23" s="42" t="s">
        <v>46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X23" s="34"/>
      <c r="Y23" s="4">
        <f>SUM(F23:V23)</f>
        <v>0</v>
      </c>
      <c r="Z23" s="101">
        <f>Y23*100/Y25</f>
        <v>0</v>
      </c>
      <c r="AA23"/>
    </row>
    <row r="24" spans="2:27" x14ac:dyDescent="0.2">
      <c r="B24" s="13"/>
      <c r="E24" s="42" t="s">
        <v>52</v>
      </c>
      <c r="F24">
        <f>F25-SUM(F22:F23)</f>
        <v>5</v>
      </c>
      <c r="G24">
        <f t="shared" ref="G24" si="16">G25-SUM(G22:G23)</f>
        <v>4</v>
      </c>
      <c r="H24">
        <f t="shared" ref="H24" si="17">H25-SUM(H22:H23)</f>
        <v>4</v>
      </c>
      <c r="I24">
        <f t="shared" ref="I24" si="18">I25-SUM(I22:I23)</f>
        <v>4</v>
      </c>
      <c r="J24">
        <f t="shared" ref="J24" si="19">J25-SUM(J22:J23)</f>
        <v>4</v>
      </c>
      <c r="K24">
        <f t="shared" ref="K24" si="20">K25-SUM(K22:K23)</f>
        <v>6</v>
      </c>
      <c r="L24">
        <f t="shared" ref="L24" si="21">L25-SUM(L22:L23)</f>
        <v>6</v>
      </c>
      <c r="M24">
        <f t="shared" ref="M24" si="22">M25-SUM(M22:M23)</f>
        <v>5</v>
      </c>
      <c r="X24" s="34"/>
      <c r="Y24" s="4">
        <f>SUM(F24:V24)</f>
        <v>38</v>
      </c>
      <c r="Z24" s="101">
        <f>Y24*100/Y25</f>
        <v>100</v>
      </c>
      <c r="AA24"/>
    </row>
    <row r="25" spans="2:27" x14ac:dyDescent="0.2">
      <c r="B25" s="48"/>
      <c r="C25" s="49"/>
      <c r="D25" s="49"/>
      <c r="E25" s="43" t="s">
        <v>2</v>
      </c>
      <c r="F25" s="35">
        <v>5</v>
      </c>
      <c r="G25" s="35">
        <v>4</v>
      </c>
      <c r="H25" s="35">
        <v>4</v>
      </c>
      <c r="I25" s="35">
        <v>4</v>
      </c>
      <c r="J25" s="35">
        <v>4</v>
      </c>
      <c r="K25" s="35">
        <v>6</v>
      </c>
      <c r="L25" s="35">
        <v>6</v>
      </c>
      <c r="M25" s="35">
        <v>5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6"/>
      <c r="Y25" s="6">
        <f>SUM(F25:V25)</f>
        <v>38</v>
      </c>
      <c r="Z25" s="102"/>
      <c r="AA25"/>
    </row>
    <row r="26" spans="2:27" x14ac:dyDescent="0.2">
      <c r="B26" s="13"/>
      <c r="Z26" s="103"/>
      <c r="AA26"/>
    </row>
    <row r="27" spans="2:27" x14ac:dyDescent="0.2">
      <c r="B27" s="109"/>
      <c r="C27" s="108"/>
      <c r="D27" s="108"/>
      <c r="E27" s="110"/>
      <c r="F27" s="7">
        <v>1</v>
      </c>
      <c r="G27" s="7">
        <v>2</v>
      </c>
      <c r="H27" s="7">
        <v>3</v>
      </c>
      <c r="I27" s="7">
        <v>4</v>
      </c>
      <c r="J27" s="7">
        <v>5</v>
      </c>
      <c r="K27" s="7">
        <v>6</v>
      </c>
      <c r="L27" s="7">
        <v>7</v>
      </c>
      <c r="M27" s="7">
        <v>8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8"/>
      <c r="Z27" s="104"/>
      <c r="AA27"/>
    </row>
    <row r="28" spans="2:27" ht="32" x14ac:dyDescent="0.2">
      <c r="B28" s="13" t="s">
        <v>20</v>
      </c>
      <c r="C28" s="44" t="s">
        <v>35</v>
      </c>
      <c r="D28" s="47" t="s">
        <v>25</v>
      </c>
      <c r="E28" s="42" t="s">
        <v>45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3"/>
      <c r="Y28" s="4">
        <f>SUM(F28:V28)</f>
        <v>0</v>
      </c>
      <c r="Z28" s="101">
        <f>Y28*100/Y31</f>
        <v>0</v>
      </c>
      <c r="AA28"/>
    </row>
    <row r="29" spans="2:27" x14ac:dyDescent="0.2">
      <c r="B29" s="13"/>
      <c r="E29" s="42" t="s">
        <v>46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X29" s="34"/>
      <c r="Y29" s="4">
        <f>SUM(F29:V29)</f>
        <v>0</v>
      </c>
      <c r="Z29" s="101">
        <f>Y29*100/Y31</f>
        <v>0</v>
      </c>
      <c r="AA29"/>
    </row>
    <row r="30" spans="2:27" x14ac:dyDescent="0.2">
      <c r="B30" s="13"/>
      <c r="E30" s="42" t="s">
        <v>52</v>
      </c>
      <c r="F30">
        <f>F31-SUM(F28:F29)</f>
        <v>3</v>
      </c>
      <c r="G30">
        <f t="shared" ref="G30" si="23">G31-SUM(G28:G29)</f>
        <v>6</v>
      </c>
      <c r="H30">
        <f t="shared" ref="H30" si="24">H31-SUM(H28:H29)</f>
        <v>5</v>
      </c>
      <c r="I30">
        <f t="shared" ref="I30" si="25">I31-SUM(I28:I29)</f>
        <v>6</v>
      </c>
      <c r="J30">
        <f t="shared" ref="J30" si="26">J31-SUM(J28:J29)</f>
        <v>5</v>
      </c>
      <c r="K30">
        <f t="shared" ref="K30" si="27">K31-SUM(K28:K29)</f>
        <v>10</v>
      </c>
      <c r="L30">
        <f t="shared" ref="L30" si="28">L31-SUM(L28:L29)</f>
        <v>5</v>
      </c>
      <c r="M30">
        <f t="shared" ref="M30" si="29">M31-SUM(M28:M29)</f>
        <v>6</v>
      </c>
      <c r="X30" s="34"/>
      <c r="Y30" s="4">
        <f>SUM(F30:V30)</f>
        <v>46</v>
      </c>
      <c r="Z30" s="101">
        <f>Y30*100/Y31</f>
        <v>100</v>
      </c>
      <c r="AA30"/>
    </row>
    <row r="31" spans="2:27" x14ac:dyDescent="0.2">
      <c r="B31" s="48"/>
      <c r="C31" s="49"/>
      <c r="D31" s="49"/>
      <c r="E31" s="43" t="s">
        <v>2</v>
      </c>
      <c r="F31" s="35">
        <v>3</v>
      </c>
      <c r="G31" s="35">
        <v>6</v>
      </c>
      <c r="H31" s="35">
        <v>5</v>
      </c>
      <c r="I31" s="35">
        <v>6</v>
      </c>
      <c r="J31" s="35">
        <v>5</v>
      </c>
      <c r="K31" s="35">
        <v>10</v>
      </c>
      <c r="L31" s="35">
        <v>5</v>
      </c>
      <c r="M31" s="35">
        <v>6</v>
      </c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6"/>
      <c r="Y31" s="6">
        <f>SUM(F31:V31)</f>
        <v>46</v>
      </c>
      <c r="Z31" s="102"/>
      <c r="AA31"/>
    </row>
    <row r="32" spans="2:27" x14ac:dyDescent="0.2">
      <c r="B32" s="13"/>
      <c r="Z32" s="103"/>
      <c r="AA32"/>
    </row>
    <row r="33" spans="2:27" x14ac:dyDescent="0.2">
      <c r="B33" s="13"/>
      <c r="Z33" s="103"/>
      <c r="AA33"/>
    </row>
    <row r="34" spans="2:27" x14ac:dyDescent="0.2">
      <c r="B34" s="13"/>
      <c r="Z34" s="103"/>
      <c r="AA34"/>
    </row>
    <row r="35" spans="2:27" x14ac:dyDescent="0.2">
      <c r="B35" s="109"/>
      <c r="C35" s="108"/>
      <c r="D35" s="108"/>
      <c r="E35" s="110"/>
      <c r="F35" s="1">
        <v>59</v>
      </c>
      <c r="G35" s="1">
        <v>60</v>
      </c>
      <c r="H35" s="1">
        <v>61</v>
      </c>
      <c r="I35" s="1">
        <v>62</v>
      </c>
      <c r="J35" s="1">
        <v>63</v>
      </c>
      <c r="K35" s="1">
        <v>64</v>
      </c>
      <c r="L35" s="1">
        <v>65</v>
      </c>
      <c r="M35" s="1">
        <v>66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104"/>
      <c r="AA35"/>
    </row>
    <row r="36" spans="2:27" ht="48" x14ac:dyDescent="0.2">
      <c r="B36" s="13" t="s">
        <v>14</v>
      </c>
      <c r="C36" s="44" t="s">
        <v>12</v>
      </c>
      <c r="D36" s="52" t="s">
        <v>13</v>
      </c>
      <c r="E36" s="42" t="s">
        <v>45</v>
      </c>
      <c r="F36" s="32">
        <v>0</v>
      </c>
      <c r="G36" s="32">
        <v>0</v>
      </c>
      <c r="H36" s="32">
        <v>0</v>
      </c>
      <c r="I36" s="32">
        <v>2</v>
      </c>
      <c r="J36" s="32">
        <v>0</v>
      </c>
      <c r="K36" s="32">
        <v>0</v>
      </c>
      <c r="L36" s="32">
        <v>0</v>
      </c>
      <c r="M36" s="32">
        <v>0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3"/>
      <c r="Y36" s="2">
        <f>SUM(F36:W36)</f>
        <v>2</v>
      </c>
      <c r="Z36" s="101">
        <f>Y36*100/Y39</f>
        <v>10.526315789473685</v>
      </c>
      <c r="AA36"/>
    </row>
    <row r="37" spans="2:27" x14ac:dyDescent="0.2">
      <c r="B37" s="13"/>
      <c r="E37" s="42" t="s">
        <v>46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X37" s="34"/>
      <c r="Y37" s="2">
        <f>SUM(F37:W37)</f>
        <v>0</v>
      </c>
      <c r="Z37" s="101">
        <f>Y37*100/Y39</f>
        <v>0</v>
      </c>
      <c r="AA37"/>
    </row>
    <row r="38" spans="2:27" x14ac:dyDescent="0.2">
      <c r="B38" s="13"/>
      <c r="E38" s="42" t="s">
        <v>52</v>
      </c>
      <c r="F38">
        <f>F39-SUM(F36:F37)</f>
        <v>2</v>
      </c>
      <c r="G38">
        <f t="shared" ref="G38" si="30">G39-SUM(G36:G37)</f>
        <v>2</v>
      </c>
      <c r="H38">
        <f t="shared" ref="H38" si="31">H39-SUM(H36:H37)</f>
        <v>2</v>
      </c>
      <c r="I38">
        <f t="shared" ref="I38" si="32">I39-SUM(I36:I37)</f>
        <v>0</v>
      </c>
      <c r="J38">
        <f t="shared" ref="J38" si="33">J39-SUM(J36:J37)</f>
        <v>3</v>
      </c>
      <c r="K38">
        <f t="shared" ref="K38" si="34">K39-SUM(K36:K37)</f>
        <v>2</v>
      </c>
      <c r="L38">
        <f t="shared" ref="L38" si="35">L39-SUM(L36:L37)</f>
        <v>3</v>
      </c>
      <c r="M38">
        <f t="shared" ref="M38" si="36">M39-SUM(M36:M37)</f>
        <v>3</v>
      </c>
      <c r="X38" s="34"/>
      <c r="Y38" s="2">
        <f>SUM(F38:W38)</f>
        <v>17</v>
      </c>
      <c r="Z38" s="101">
        <f>Y38*100/Y39</f>
        <v>89.473684210526315</v>
      </c>
      <c r="AA38"/>
    </row>
    <row r="39" spans="2:27" x14ac:dyDescent="0.2">
      <c r="B39" s="48"/>
      <c r="C39" s="49"/>
      <c r="D39" s="49"/>
      <c r="E39" s="43" t="s">
        <v>2</v>
      </c>
      <c r="F39" s="35">
        <v>2</v>
      </c>
      <c r="G39" s="35">
        <v>2</v>
      </c>
      <c r="H39" s="35">
        <v>2</v>
      </c>
      <c r="I39" s="35">
        <v>2</v>
      </c>
      <c r="J39" s="35">
        <v>3</v>
      </c>
      <c r="K39" s="35">
        <v>2</v>
      </c>
      <c r="L39" s="35">
        <v>3</v>
      </c>
      <c r="M39" s="35">
        <v>3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6"/>
      <c r="Y39" s="3">
        <f>SUM(F39:W39)</f>
        <v>19</v>
      </c>
      <c r="Z39" s="102"/>
      <c r="AA39"/>
    </row>
    <row r="40" spans="2:27" x14ac:dyDescent="0.2">
      <c r="B40" s="13"/>
      <c r="Z40" s="103"/>
      <c r="AA40"/>
    </row>
    <row r="41" spans="2:27" x14ac:dyDescent="0.2">
      <c r="B41" s="107"/>
      <c r="C41" s="108"/>
      <c r="D41" s="108"/>
      <c r="E41" s="110"/>
      <c r="F41" s="5">
        <v>55</v>
      </c>
      <c r="G41" s="5">
        <v>56</v>
      </c>
      <c r="H41" s="5">
        <v>57</v>
      </c>
      <c r="I41" s="5">
        <v>58</v>
      </c>
      <c r="J41" s="5">
        <v>59</v>
      </c>
      <c r="K41" s="5">
        <v>60</v>
      </c>
      <c r="L41" s="5">
        <v>61</v>
      </c>
      <c r="M41" s="5">
        <v>62</v>
      </c>
      <c r="N41" s="5">
        <v>63</v>
      </c>
      <c r="O41" s="5">
        <v>64</v>
      </c>
      <c r="P41" s="5">
        <v>65</v>
      </c>
      <c r="Q41" s="5">
        <v>66</v>
      </c>
      <c r="R41" s="5">
        <v>67</v>
      </c>
      <c r="S41" s="32"/>
      <c r="T41" s="32"/>
      <c r="U41" s="32"/>
      <c r="V41" s="32"/>
      <c r="W41" s="32"/>
      <c r="X41" s="32"/>
      <c r="Y41" s="8"/>
      <c r="Z41" s="104"/>
      <c r="AA41"/>
    </row>
    <row r="42" spans="2:27" ht="48" x14ac:dyDescent="0.2">
      <c r="B42" s="13" t="s">
        <v>18</v>
      </c>
      <c r="C42" s="44" t="s">
        <v>21</v>
      </c>
      <c r="D42" s="53" t="s">
        <v>13</v>
      </c>
      <c r="E42" s="42" t="s">
        <v>45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/>
      <c r="T42" s="32"/>
      <c r="U42" s="32"/>
      <c r="V42" s="32"/>
      <c r="W42" s="32"/>
      <c r="X42" s="33"/>
      <c r="Y42" s="4">
        <f>SUM(F42:V42)</f>
        <v>0</v>
      </c>
      <c r="Z42" s="101">
        <f>Y42*100/Y45</f>
        <v>0</v>
      </c>
      <c r="AA42"/>
    </row>
    <row r="43" spans="2:27" x14ac:dyDescent="0.2">
      <c r="B43" s="13"/>
      <c r="E43" s="42" t="s">
        <v>46</v>
      </c>
      <c r="F43">
        <v>0</v>
      </c>
      <c r="G43">
        <v>0</v>
      </c>
      <c r="H43">
        <v>0</v>
      </c>
      <c r="I43">
        <v>0</v>
      </c>
      <c r="J43">
        <v>0</v>
      </c>
      <c r="K43">
        <v>2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X43" s="34"/>
      <c r="Y43" s="4">
        <f>SUM(F43:V43)</f>
        <v>2</v>
      </c>
      <c r="Z43" s="101">
        <f>Y43*100/Y45</f>
        <v>6.0606060606060606</v>
      </c>
      <c r="AA43"/>
    </row>
    <row r="44" spans="2:27" x14ac:dyDescent="0.2">
      <c r="B44" s="13"/>
      <c r="E44" s="42" t="s">
        <v>52</v>
      </c>
      <c r="F44">
        <f>F45-SUM(F42:F43)</f>
        <v>3</v>
      </c>
      <c r="G44">
        <f t="shared" ref="G44" si="37">G45-SUM(G42:G43)</f>
        <v>2</v>
      </c>
      <c r="H44">
        <f t="shared" ref="H44" si="38">H45-SUM(H42:H43)</f>
        <v>4</v>
      </c>
      <c r="I44">
        <f t="shared" ref="I44" si="39">I45-SUM(I42:I43)</f>
        <v>3</v>
      </c>
      <c r="J44">
        <f t="shared" ref="J44" si="40">J45-SUM(J42:J43)</f>
        <v>3</v>
      </c>
      <c r="K44">
        <f t="shared" ref="K44" si="41">K45-SUM(K42:K43)</f>
        <v>0</v>
      </c>
      <c r="L44">
        <f t="shared" ref="L44" si="42">L45-SUM(L42:L43)</f>
        <v>2</v>
      </c>
      <c r="M44">
        <f t="shared" ref="M44" si="43">M45-SUM(M42:M43)</f>
        <v>3</v>
      </c>
      <c r="N44">
        <f t="shared" ref="N44" si="44">N45-SUM(N42:N43)</f>
        <v>4</v>
      </c>
      <c r="O44">
        <f t="shared" ref="O44" si="45">O45-SUM(O42:O43)</f>
        <v>1</v>
      </c>
      <c r="P44">
        <f t="shared" ref="P44" si="46">P45-SUM(P42:P43)</f>
        <v>2</v>
      </c>
      <c r="Q44">
        <f t="shared" ref="Q44" si="47">Q45-SUM(Q42:Q43)</f>
        <v>2</v>
      </c>
      <c r="R44">
        <f t="shared" ref="R44" si="48">R45-SUM(R42:R43)</f>
        <v>2</v>
      </c>
      <c r="X44" s="34"/>
      <c r="Y44" s="4">
        <f>SUM(F44:V44)</f>
        <v>31</v>
      </c>
      <c r="Z44" s="101">
        <f>Y44*100/Y45</f>
        <v>93.939393939393938</v>
      </c>
      <c r="AA44"/>
    </row>
    <row r="45" spans="2:27" x14ac:dyDescent="0.2">
      <c r="B45" s="48"/>
      <c r="C45" s="49"/>
      <c r="D45" s="49"/>
      <c r="E45" s="43" t="s">
        <v>2</v>
      </c>
      <c r="F45" s="35">
        <v>3</v>
      </c>
      <c r="G45" s="35">
        <v>2</v>
      </c>
      <c r="H45" s="35">
        <v>4</v>
      </c>
      <c r="I45" s="35">
        <v>3</v>
      </c>
      <c r="J45" s="35">
        <v>3</v>
      </c>
      <c r="K45" s="35">
        <v>2</v>
      </c>
      <c r="L45" s="35">
        <v>2</v>
      </c>
      <c r="M45" s="35">
        <v>3</v>
      </c>
      <c r="N45" s="35">
        <v>4</v>
      </c>
      <c r="O45" s="35">
        <v>1</v>
      </c>
      <c r="P45" s="35">
        <v>2</v>
      </c>
      <c r="Q45" s="35">
        <v>2</v>
      </c>
      <c r="R45" s="35">
        <v>2</v>
      </c>
      <c r="S45" s="35"/>
      <c r="T45" s="35"/>
      <c r="U45" s="35"/>
      <c r="V45" s="35"/>
      <c r="W45" s="35"/>
      <c r="X45" s="36"/>
      <c r="Y45" s="6">
        <f>SUM(F45:V45)</f>
        <v>33</v>
      </c>
      <c r="Z45" s="102"/>
      <c r="AA45"/>
    </row>
    <row r="46" spans="2:27" x14ac:dyDescent="0.2">
      <c r="B46" s="13"/>
      <c r="Z46" s="103"/>
      <c r="AA46"/>
    </row>
    <row r="47" spans="2:27" x14ac:dyDescent="0.2">
      <c r="B47" s="107"/>
      <c r="C47" s="108"/>
      <c r="D47" s="108"/>
      <c r="E47" s="110"/>
      <c r="F47" s="5">
        <v>42</v>
      </c>
      <c r="G47" s="5">
        <v>43</v>
      </c>
      <c r="H47" s="5">
        <v>44</v>
      </c>
      <c r="I47" s="5">
        <v>45</v>
      </c>
      <c r="J47" s="5">
        <v>46</v>
      </c>
      <c r="K47" s="5">
        <v>47</v>
      </c>
      <c r="L47" s="5">
        <v>48</v>
      </c>
      <c r="M47" s="5">
        <v>49</v>
      </c>
      <c r="N47" s="5">
        <v>50</v>
      </c>
      <c r="O47" s="5">
        <v>51</v>
      </c>
      <c r="P47" s="5">
        <v>52</v>
      </c>
      <c r="Q47" s="32"/>
      <c r="R47" s="32"/>
      <c r="S47" s="32"/>
      <c r="T47" s="32"/>
      <c r="U47" s="32"/>
      <c r="V47" s="32"/>
      <c r="W47" s="32"/>
      <c r="X47" s="32"/>
      <c r="Y47" s="8"/>
      <c r="Z47" s="104"/>
      <c r="AA47"/>
    </row>
    <row r="48" spans="2:27" ht="48" x14ac:dyDescent="0.2">
      <c r="B48" s="13" t="s">
        <v>20</v>
      </c>
      <c r="C48" s="54" t="s">
        <v>22</v>
      </c>
      <c r="D48" s="53" t="s">
        <v>13</v>
      </c>
      <c r="E48" s="42" t="s">
        <v>45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/>
      <c r="R48" s="32"/>
      <c r="S48" s="32"/>
      <c r="T48" s="32"/>
      <c r="U48" s="32"/>
      <c r="V48" s="32"/>
      <c r="W48" s="32"/>
      <c r="X48" s="33"/>
      <c r="Y48" s="4">
        <f>SUM(F48:V48)</f>
        <v>0</v>
      </c>
      <c r="Z48" s="101">
        <f>Y48*100/Y51</f>
        <v>0</v>
      </c>
      <c r="AA48"/>
    </row>
    <row r="49" spans="2:27" x14ac:dyDescent="0.2">
      <c r="B49" s="13"/>
      <c r="E49" s="42" t="s">
        <v>46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X49" s="34"/>
      <c r="Y49" s="4">
        <f>SUM(F49:V49)</f>
        <v>0</v>
      </c>
      <c r="Z49" s="101">
        <f>Y49*100/Y51</f>
        <v>0</v>
      </c>
      <c r="AA49"/>
    </row>
    <row r="50" spans="2:27" x14ac:dyDescent="0.2">
      <c r="B50" s="13"/>
      <c r="E50" s="42" t="s">
        <v>52</v>
      </c>
      <c r="F50">
        <f>F51-SUM(F48:F49)</f>
        <v>3</v>
      </c>
      <c r="G50">
        <f t="shared" ref="G50" si="49">G51-SUM(G48:G49)</f>
        <v>2</v>
      </c>
      <c r="H50">
        <f t="shared" ref="H50" si="50">H51-SUM(H48:H49)</f>
        <v>4</v>
      </c>
      <c r="I50">
        <f t="shared" ref="I50" si="51">I51-SUM(I48:I49)</f>
        <v>4</v>
      </c>
      <c r="J50">
        <f t="shared" ref="J50" si="52">J51-SUM(J48:J49)</f>
        <v>2</v>
      </c>
      <c r="K50">
        <f t="shared" ref="K50" si="53">K51-SUM(K48:K49)</f>
        <v>3</v>
      </c>
      <c r="L50">
        <f t="shared" ref="L50" si="54">L51-SUM(L48:L49)</f>
        <v>4</v>
      </c>
      <c r="M50">
        <f t="shared" ref="M50" si="55">M51-SUM(M48:M49)</f>
        <v>4</v>
      </c>
      <c r="N50">
        <f t="shared" ref="N50" si="56">N51-SUM(N48:N49)</f>
        <v>2</v>
      </c>
      <c r="O50">
        <f t="shared" ref="O50" si="57">O51-SUM(O48:O49)</f>
        <v>2</v>
      </c>
      <c r="P50">
        <f t="shared" ref="P50" si="58">P51-SUM(P48:P49)</f>
        <v>4</v>
      </c>
      <c r="X50" s="34"/>
      <c r="Y50" s="4">
        <f>SUM(F50:V50)</f>
        <v>34</v>
      </c>
      <c r="Z50" s="101">
        <f>Y50*100/Y51</f>
        <v>100</v>
      </c>
      <c r="AA50"/>
    </row>
    <row r="51" spans="2:27" x14ac:dyDescent="0.2">
      <c r="B51" s="48"/>
      <c r="C51" s="49"/>
      <c r="D51" s="49"/>
      <c r="E51" s="43" t="s">
        <v>2</v>
      </c>
      <c r="F51" s="35">
        <v>3</v>
      </c>
      <c r="G51" s="35">
        <v>2</v>
      </c>
      <c r="H51" s="35">
        <v>4</v>
      </c>
      <c r="I51" s="35">
        <v>4</v>
      </c>
      <c r="J51" s="35">
        <v>2</v>
      </c>
      <c r="K51" s="35">
        <v>3</v>
      </c>
      <c r="L51" s="35">
        <v>4</v>
      </c>
      <c r="M51" s="35">
        <v>4</v>
      </c>
      <c r="N51" s="35">
        <v>2</v>
      </c>
      <c r="O51" s="35">
        <v>2</v>
      </c>
      <c r="P51" s="35">
        <v>4</v>
      </c>
      <c r="Q51" s="35"/>
      <c r="R51" s="35"/>
      <c r="S51" s="35"/>
      <c r="T51" s="35"/>
      <c r="U51" s="35"/>
      <c r="V51" s="35"/>
      <c r="W51" s="35"/>
      <c r="X51" s="36"/>
      <c r="Y51" s="6">
        <f>SUM(F51:V51)</f>
        <v>34</v>
      </c>
      <c r="Z51" s="102"/>
      <c r="AA51"/>
    </row>
    <row r="52" spans="2:27" x14ac:dyDescent="0.2">
      <c r="B52" s="13"/>
      <c r="Z52" s="103"/>
      <c r="AA52"/>
    </row>
    <row r="53" spans="2:27" x14ac:dyDescent="0.2">
      <c r="B53" s="107"/>
      <c r="C53" s="108"/>
      <c r="D53" s="108"/>
      <c r="E53" s="110"/>
      <c r="F53" s="1">
        <v>85</v>
      </c>
      <c r="G53" s="1">
        <v>86</v>
      </c>
      <c r="H53" s="1">
        <v>87</v>
      </c>
      <c r="I53" s="1">
        <v>88</v>
      </c>
      <c r="J53" s="1">
        <v>89</v>
      </c>
      <c r="K53" s="1">
        <v>90</v>
      </c>
      <c r="L53" s="1">
        <v>91</v>
      </c>
      <c r="M53" s="1">
        <v>92</v>
      </c>
      <c r="N53" s="1">
        <v>93</v>
      </c>
      <c r="O53" s="1">
        <v>94</v>
      </c>
      <c r="P53" s="1">
        <v>95</v>
      </c>
      <c r="Q53" s="1"/>
      <c r="R53" s="32"/>
      <c r="S53" s="32"/>
      <c r="T53" s="32"/>
      <c r="U53" s="32"/>
      <c r="V53" s="32"/>
      <c r="W53" s="32"/>
      <c r="X53" s="32"/>
      <c r="Y53" s="32"/>
      <c r="Z53" s="104"/>
      <c r="AA53"/>
    </row>
    <row r="54" spans="2:27" ht="48" x14ac:dyDescent="0.2">
      <c r="B54" s="13" t="s">
        <v>6</v>
      </c>
      <c r="C54" s="44" t="s">
        <v>7</v>
      </c>
      <c r="D54" s="55" t="s">
        <v>8</v>
      </c>
      <c r="E54" s="42" t="s">
        <v>45</v>
      </c>
      <c r="F54" s="113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/>
      <c r="R54" s="32"/>
      <c r="S54" s="32"/>
      <c r="T54" s="32"/>
      <c r="U54" s="32"/>
      <c r="V54" s="32"/>
      <c r="W54" s="32"/>
      <c r="X54" s="33"/>
      <c r="Y54" s="2">
        <f>SUM(F54:W54)</f>
        <v>0</v>
      </c>
      <c r="Z54" s="101">
        <f>Y54*100/Y57</f>
        <v>0</v>
      </c>
      <c r="AA54"/>
    </row>
    <row r="55" spans="2:27" x14ac:dyDescent="0.2">
      <c r="B55" s="13"/>
      <c r="E55" s="42" t="s">
        <v>46</v>
      </c>
      <c r="F55" s="114">
        <v>3</v>
      </c>
      <c r="G55">
        <v>1</v>
      </c>
      <c r="H55">
        <v>2</v>
      </c>
      <c r="I55">
        <v>0</v>
      </c>
      <c r="J55">
        <v>1</v>
      </c>
      <c r="K55">
        <v>0</v>
      </c>
      <c r="L55">
        <v>1</v>
      </c>
      <c r="M55">
        <v>1</v>
      </c>
      <c r="N55">
        <v>0</v>
      </c>
      <c r="O55">
        <v>0</v>
      </c>
      <c r="P55">
        <v>0</v>
      </c>
      <c r="X55" s="34"/>
      <c r="Y55" s="2">
        <f>SUM(F55:W55)</f>
        <v>9</v>
      </c>
      <c r="Z55" s="101">
        <f>Y55*100/Y57</f>
        <v>40.909090909090907</v>
      </c>
      <c r="AA55"/>
    </row>
    <row r="56" spans="2:27" x14ac:dyDescent="0.2">
      <c r="B56" s="13"/>
      <c r="E56" s="42" t="s">
        <v>52</v>
      </c>
      <c r="F56" s="114">
        <f>F57-SUM(F54:F55)</f>
        <v>1</v>
      </c>
      <c r="G56">
        <f t="shared" ref="G56" si="59">G57-SUM(G54:G55)</f>
        <v>1</v>
      </c>
      <c r="H56">
        <f t="shared" ref="H56" si="60">H57-SUM(H54:H55)</f>
        <v>0</v>
      </c>
      <c r="I56">
        <f t="shared" ref="I56" si="61">I57-SUM(I54:I55)</f>
        <v>2</v>
      </c>
      <c r="J56">
        <f t="shared" ref="J56" si="62">J57-SUM(J54:J55)</f>
        <v>1</v>
      </c>
      <c r="K56">
        <f t="shared" ref="K56" si="63">K57-SUM(K54:K55)</f>
        <v>2</v>
      </c>
      <c r="L56">
        <f t="shared" ref="L56" si="64">L57-SUM(L54:L55)</f>
        <v>0</v>
      </c>
      <c r="M56">
        <f t="shared" ref="M56" si="65">M57-SUM(M54:M55)</f>
        <v>2</v>
      </c>
      <c r="N56">
        <f t="shared" ref="N56" si="66">N57-SUM(N54:N55)</f>
        <v>2</v>
      </c>
      <c r="O56">
        <f t="shared" ref="O56" si="67">O57-SUM(O54:O55)</f>
        <v>1</v>
      </c>
      <c r="P56">
        <f t="shared" ref="P56" si="68">P57-SUM(P54:P55)</f>
        <v>1</v>
      </c>
      <c r="X56" s="34"/>
      <c r="Y56" s="2">
        <f>SUM(F56:W56)</f>
        <v>13</v>
      </c>
      <c r="Z56" s="101">
        <f>Y56*100/Y57</f>
        <v>59.090909090909093</v>
      </c>
      <c r="AA56"/>
    </row>
    <row r="57" spans="2:27" x14ac:dyDescent="0.2">
      <c r="B57" s="48"/>
      <c r="C57" s="49"/>
      <c r="D57" s="49"/>
      <c r="E57" s="43" t="s">
        <v>2</v>
      </c>
      <c r="F57" s="115">
        <v>4</v>
      </c>
      <c r="G57" s="35">
        <v>2</v>
      </c>
      <c r="H57" s="35">
        <v>2</v>
      </c>
      <c r="I57" s="35">
        <v>2</v>
      </c>
      <c r="J57" s="35">
        <v>2</v>
      </c>
      <c r="K57" s="35">
        <v>2</v>
      </c>
      <c r="L57" s="35">
        <v>1</v>
      </c>
      <c r="M57" s="35">
        <v>3</v>
      </c>
      <c r="N57" s="35">
        <v>2</v>
      </c>
      <c r="O57" s="35">
        <v>1</v>
      </c>
      <c r="P57" s="35">
        <v>1</v>
      </c>
      <c r="Q57" s="35"/>
      <c r="R57" s="35"/>
      <c r="S57" s="35"/>
      <c r="T57" s="35"/>
      <c r="U57" s="35"/>
      <c r="V57" s="35"/>
      <c r="W57" s="35"/>
      <c r="X57" s="36"/>
      <c r="Y57" s="3">
        <f>SUM(F57:W57)</f>
        <v>22</v>
      </c>
      <c r="Z57" s="102"/>
      <c r="AA57"/>
    </row>
    <row r="58" spans="2:27" x14ac:dyDescent="0.2">
      <c r="B58" s="13"/>
      <c r="Z58" s="103"/>
      <c r="AA58"/>
    </row>
    <row r="59" spans="2:27" x14ac:dyDescent="0.2">
      <c r="B59" s="50"/>
      <c r="C59" s="51"/>
      <c r="D59" s="51"/>
      <c r="E59" s="8"/>
      <c r="F59" s="1">
        <v>67</v>
      </c>
      <c r="G59" s="10">
        <v>68</v>
      </c>
      <c r="H59" s="1">
        <v>69</v>
      </c>
      <c r="I59" s="10">
        <v>70</v>
      </c>
      <c r="J59" s="1">
        <v>71</v>
      </c>
      <c r="K59" s="1">
        <v>72</v>
      </c>
      <c r="L59" s="1">
        <v>73</v>
      </c>
      <c r="M59" s="1">
        <v>74</v>
      </c>
      <c r="N59" s="1">
        <v>75</v>
      </c>
      <c r="O59" s="10">
        <v>76</v>
      </c>
      <c r="P59" s="1">
        <v>77</v>
      </c>
      <c r="Q59" s="10">
        <v>78</v>
      </c>
      <c r="R59" s="1">
        <v>79</v>
      </c>
      <c r="S59" s="32"/>
      <c r="T59" s="32"/>
      <c r="U59" s="32"/>
      <c r="V59" s="32"/>
      <c r="W59" s="32"/>
      <c r="X59" s="32"/>
      <c r="Y59" s="32"/>
      <c r="Z59" s="104"/>
      <c r="AA59"/>
    </row>
    <row r="60" spans="2:27" ht="48" x14ac:dyDescent="0.2">
      <c r="B60" s="13" t="s">
        <v>14</v>
      </c>
      <c r="C60" s="44" t="s">
        <v>15</v>
      </c>
      <c r="D60" s="55" t="s">
        <v>8</v>
      </c>
      <c r="E60" s="42" t="s">
        <v>45</v>
      </c>
      <c r="F60" s="32">
        <v>0</v>
      </c>
      <c r="G60" s="32">
        <v>0</v>
      </c>
      <c r="H60" s="32">
        <v>0</v>
      </c>
      <c r="I60" s="32">
        <v>2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/>
      <c r="T60" s="32"/>
      <c r="U60" s="32"/>
      <c r="V60" s="32"/>
      <c r="W60" s="32"/>
      <c r="X60" s="33"/>
      <c r="Y60" s="2">
        <f>SUM(F60:W60)</f>
        <v>2</v>
      </c>
      <c r="Z60" s="101">
        <f>Y60*100/Y63</f>
        <v>10</v>
      </c>
      <c r="AA60"/>
    </row>
    <row r="61" spans="2:27" x14ac:dyDescent="0.2">
      <c r="B61" s="13"/>
      <c r="E61" s="42" t="s">
        <v>46</v>
      </c>
      <c r="F61">
        <v>0</v>
      </c>
      <c r="G61">
        <v>1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1</v>
      </c>
      <c r="P61">
        <v>0</v>
      </c>
      <c r="Q61">
        <v>2</v>
      </c>
      <c r="R61">
        <v>2</v>
      </c>
      <c r="X61" s="34"/>
      <c r="Y61" s="2">
        <f>SUM(F61:W61)</f>
        <v>8</v>
      </c>
      <c r="Z61" s="101">
        <f>Y61*100/Y63</f>
        <v>40</v>
      </c>
      <c r="AA61"/>
    </row>
    <row r="62" spans="2:27" x14ac:dyDescent="0.2">
      <c r="B62" s="13"/>
      <c r="E62" s="42" t="s">
        <v>52</v>
      </c>
      <c r="F62">
        <f>F63-SUM(F60:F61)</f>
        <v>2</v>
      </c>
      <c r="G62">
        <f t="shared" ref="G62" si="69">G63-SUM(G60:G61)</f>
        <v>0</v>
      </c>
      <c r="H62">
        <f t="shared" ref="H62" si="70">H63-SUM(H60:H61)</f>
        <v>0</v>
      </c>
      <c r="I62">
        <f t="shared" ref="I62" si="71">I63-SUM(I60:I61)</f>
        <v>0</v>
      </c>
      <c r="J62">
        <f t="shared" ref="J62" si="72">J63-SUM(J60:J61)</f>
        <v>2</v>
      </c>
      <c r="K62">
        <f t="shared" ref="K62" si="73">K63-SUM(K60:K61)</f>
        <v>1</v>
      </c>
      <c r="L62">
        <f t="shared" ref="L62" si="74">L63-SUM(L60:L61)</f>
        <v>2</v>
      </c>
      <c r="M62">
        <f t="shared" ref="M62" si="75">M63-SUM(M60:M61)</f>
        <v>1</v>
      </c>
      <c r="N62">
        <f t="shared" ref="N62" si="76">N63-SUM(N60:N61)</f>
        <v>0</v>
      </c>
      <c r="O62">
        <f t="shared" ref="O62" si="77">O63-SUM(O60:O61)</f>
        <v>0</v>
      </c>
      <c r="P62">
        <f t="shared" ref="P62" si="78">P63-SUM(P60:P61)</f>
        <v>2</v>
      </c>
      <c r="Q62">
        <f t="shared" ref="Q62" si="79">Q63-SUM(Q60:Q61)</f>
        <v>0</v>
      </c>
      <c r="R62">
        <f t="shared" ref="R62" si="80">R63-SUM(R60:R61)</f>
        <v>0</v>
      </c>
      <c r="X62" s="34"/>
      <c r="Y62" s="2">
        <f>SUM(F62:W62)</f>
        <v>10</v>
      </c>
      <c r="Z62" s="101">
        <f>Y62*100/Y63</f>
        <v>50</v>
      </c>
      <c r="AA62"/>
    </row>
    <row r="63" spans="2:27" x14ac:dyDescent="0.2">
      <c r="B63" s="48"/>
      <c r="C63" s="49"/>
      <c r="D63" s="49"/>
      <c r="E63" s="43" t="s">
        <v>2</v>
      </c>
      <c r="F63" s="35">
        <v>2</v>
      </c>
      <c r="G63" s="35">
        <v>1</v>
      </c>
      <c r="H63" s="35">
        <v>1</v>
      </c>
      <c r="I63" s="35">
        <v>2</v>
      </c>
      <c r="J63" s="35">
        <v>2</v>
      </c>
      <c r="K63" s="35">
        <v>1</v>
      </c>
      <c r="L63" s="35">
        <v>2</v>
      </c>
      <c r="M63" s="35">
        <v>1</v>
      </c>
      <c r="N63" s="35">
        <v>1</v>
      </c>
      <c r="O63" s="35">
        <v>1</v>
      </c>
      <c r="P63" s="35">
        <v>2</v>
      </c>
      <c r="Q63" s="35">
        <v>2</v>
      </c>
      <c r="R63" s="35">
        <v>2</v>
      </c>
      <c r="S63" s="35"/>
      <c r="T63" s="35"/>
      <c r="U63" s="35"/>
      <c r="V63" s="35"/>
      <c r="W63" s="35"/>
      <c r="X63" s="36"/>
      <c r="Y63" s="3">
        <f>SUM(F63:W63)</f>
        <v>20</v>
      </c>
      <c r="Z63" s="102"/>
      <c r="AA63"/>
    </row>
    <row r="64" spans="2:27" x14ac:dyDescent="0.2">
      <c r="B64" s="13"/>
      <c r="Z64" s="103"/>
      <c r="AA64"/>
    </row>
    <row r="65" spans="2:27" x14ac:dyDescent="0.2">
      <c r="B65" s="109"/>
      <c r="C65" s="108"/>
      <c r="D65" s="108"/>
      <c r="E65" s="110"/>
      <c r="F65" s="1">
        <v>76</v>
      </c>
      <c r="G65" s="32"/>
      <c r="H65" s="1">
        <v>78</v>
      </c>
      <c r="I65" s="32"/>
      <c r="J65" s="1">
        <v>80</v>
      </c>
      <c r="K65" s="1"/>
      <c r="L65" s="1">
        <v>82</v>
      </c>
      <c r="M65" s="1"/>
      <c r="N65" s="1">
        <v>84</v>
      </c>
      <c r="O65" s="32"/>
      <c r="P65" s="1">
        <v>86</v>
      </c>
      <c r="Q65" s="1"/>
      <c r="R65" s="1">
        <v>88</v>
      </c>
      <c r="S65" s="1"/>
      <c r="T65" s="1">
        <v>90</v>
      </c>
      <c r="U65" s="32"/>
      <c r="V65" s="1">
        <v>92</v>
      </c>
      <c r="W65" s="1"/>
      <c r="X65" s="1">
        <v>94</v>
      </c>
      <c r="Y65" s="32"/>
      <c r="Z65" s="104"/>
      <c r="AA65"/>
    </row>
    <row r="66" spans="2:27" ht="48" x14ac:dyDescent="0.2">
      <c r="B66" s="13" t="s">
        <v>16</v>
      </c>
      <c r="C66" s="44" t="s">
        <v>17</v>
      </c>
      <c r="D66" s="55" t="s">
        <v>8</v>
      </c>
      <c r="E66" s="42" t="s">
        <v>45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2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3">
        <v>0</v>
      </c>
      <c r="Y66" s="2">
        <f>SUM(F66:W66)</f>
        <v>2</v>
      </c>
      <c r="Z66" s="101">
        <f>Y66*100/Y69</f>
        <v>4.7619047619047619</v>
      </c>
      <c r="AA66"/>
    </row>
    <row r="67" spans="2:27" x14ac:dyDescent="0.2">
      <c r="B67" s="13"/>
      <c r="E67" s="42" t="s">
        <v>46</v>
      </c>
      <c r="F67">
        <v>0</v>
      </c>
      <c r="G67">
        <v>1</v>
      </c>
      <c r="H67">
        <v>0</v>
      </c>
      <c r="I67">
        <v>1</v>
      </c>
      <c r="J67">
        <v>2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1</v>
      </c>
      <c r="X67" s="34">
        <v>1</v>
      </c>
      <c r="Y67" s="2">
        <f>SUM(F67:W67)</f>
        <v>10</v>
      </c>
      <c r="Z67" s="101">
        <f>Y67*100/Y69</f>
        <v>23.80952380952381</v>
      </c>
      <c r="AA67"/>
    </row>
    <row r="68" spans="2:27" x14ac:dyDescent="0.2">
      <c r="B68" s="13"/>
      <c r="E68" s="42" t="s">
        <v>52</v>
      </c>
      <c r="F68">
        <f>F69-SUM(F66:F67)</f>
        <v>2</v>
      </c>
      <c r="G68">
        <f t="shared" ref="G68:X68" si="81">G69-SUM(G66:G67)</f>
        <v>0</v>
      </c>
      <c r="H68">
        <f t="shared" si="81"/>
        <v>4</v>
      </c>
      <c r="I68">
        <f t="shared" si="81"/>
        <v>0</v>
      </c>
      <c r="J68">
        <f t="shared" si="81"/>
        <v>0</v>
      </c>
      <c r="K68">
        <f t="shared" si="81"/>
        <v>0</v>
      </c>
      <c r="L68">
        <f t="shared" si="81"/>
        <v>3</v>
      </c>
      <c r="M68">
        <f t="shared" si="81"/>
        <v>1</v>
      </c>
      <c r="N68">
        <f t="shared" si="81"/>
        <v>0</v>
      </c>
      <c r="O68">
        <f t="shared" si="81"/>
        <v>5</v>
      </c>
      <c r="P68">
        <f t="shared" si="81"/>
        <v>6</v>
      </c>
      <c r="Q68">
        <f t="shared" si="81"/>
        <v>1</v>
      </c>
      <c r="R68">
        <f t="shared" si="81"/>
        <v>2</v>
      </c>
      <c r="S68">
        <f t="shared" si="81"/>
        <v>1</v>
      </c>
      <c r="T68">
        <f t="shared" si="81"/>
        <v>2</v>
      </c>
      <c r="U68">
        <f t="shared" si="81"/>
        <v>0</v>
      </c>
      <c r="V68">
        <f t="shared" si="81"/>
        <v>2</v>
      </c>
      <c r="W68">
        <f t="shared" si="81"/>
        <v>1</v>
      </c>
      <c r="X68">
        <f t="shared" si="81"/>
        <v>0</v>
      </c>
      <c r="Y68" s="2">
        <f>SUM(F68:W68)</f>
        <v>30</v>
      </c>
      <c r="Z68" s="101">
        <f>Y68*100/Y69</f>
        <v>71.428571428571431</v>
      </c>
      <c r="AA68"/>
    </row>
    <row r="69" spans="2:27" x14ac:dyDescent="0.2">
      <c r="B69" s="48"/>
      <c r="C69" s="49"/>
      <c r="D69" s="49"/>
      <c r="E69" s="43" t="s">
        <v>2</v>
      </c>
      <c r="F69" s="35">
        <v>2</v>
      </c>
      <c r="G69" s="35">
        <v>1</v>
      </c>
      <c r="H69" s="35">
        <v>4</v>
      </c>
      <c r="I69" s="35">
        <v>1</v>
      </c>
      <c r="J69" s="35">
        <v>2</v>
      </c>
      <c r="K69" s="35">
        <v>1</v>
      </c>
      <c r="L69" s="35">
        <v>3</v>
      </c>
      <c r="M69" s="35">
        <v>2</v>
      </c>
      <c r="N69" s="35">
        <v>2</v>
      </c>
      <c r="O69" s="35">
        <v>6</v>
      </c>
      <c r="P69" s="35">
        <v>6</v>
      </c>
      <c r="Q69" s="35">
        <v>2</v>
      </c>
      <c r="R69" s="35">
        <v>2</v>
      </c>
      <c r="S69" s="35">
        <v>1</v>
      </c>
      <c r="T69" s="35">
        <v>2</v>
      </c>
      <c r="U69" s="35">
        <v>1</v>
      </c>
      <c r="V69" s="35">
        <v>2</v>
      </c>
      <c r="W69" s="35">
        <v>2</v>
      </c>
      <c r="X69" s="36">
        <v>1</v>
      </c>
      <c r="Y69" s="3">
        <f>SUM(F69:W69)</f>
        <v>42</v>
      </c>
      <c r="Z69" s="102"/>
      <c r="AA69"/>
    </row>
    <row r="70" spans="2:27" x14ac:dyDescent="0.2">
      <c r="B70" s="13"/>
      <c r="Z70" s="103"/>
      <c r="AA70"/>
    </row>
    <row r="71" spans="2:27" x14ac:dyDescent="0.2">
      <c r="B71" s="109"/>
      <c r="C71" s="108"/>
      <c r="D71" s="108"/>
      <c r="E71" s="110"/>
      <c r="F71" s="5">
        <v>31</v>
      </c>
      <c r="G71" s="5">
        <v>32</v>
      </c>
      <c r="H71" s="5">
        <v>33</v>
      </c>
      <c r="I71" s="5">
        <v>34</v>
      </c>
      <c r="J71" s="5">
        <v>35</v>
      </c>
      <c r="K71" s="5">
        <v>36</v>
      </c>
      <c r="L71" s="5">
        <v>37</v>
      </c>
      <c r="M71" s="5">
        <v>38</v>
      </c>
      <c r="N71" s="5">
        <v>39</v>
      </c>
      <c r="O71" s="5">
        <v>40</v>
      </c>
      <c r="P71" s="5">
        <v>41</v>
      </c>
      <c r="Q71" s="32"/>
      <c r="R71" s="32"/>
      <c r="S71" s="32"/>
      <c r="T71" s="32"/>
      <c r="U71" s="32"/>
      <c r="V71" s="32"/>
      <c r="W71" s="32"/>
      <c r="X71" s="32"/>
      <c r="Y71" s="8"/>
      <c r="Z71" s="104"/>
      <c r="AA71"/>
    </row>
    <row r="72" spans="2:27" ht="48" x14ac:dyDescent="0.2">
      <c r="B72" s="13" t="s">
        <v>20</v>
      </c>
      <c r="C72" s="56" t="s">
        <v>23</v>
      </c>
      <c r="D72" s="55" t="s">
        <v>8</v>
      </c>
      <c r="E72" s="42" t="s">
        <v>45</v>
      </c>
      <c r="F72" s="32">
        <v>0</v>
      </c>
      <c r="G72" s="32">
        <v>1</v>
      </c>
      <c r="H72" s="32">
        <v>0</v>
      </c>
      <c r="I72" s="32">
        <v>0</v>
      </c>
      <c r="J72" s="32">
        <v>0</v>
      </c>
      <c r="K72" s="32">
        <v>0</v>
      </c>
      <c r="L72" s="32">
        <v>1</v>
      </c>
      <c r="M72" s="32">
        <v>1</v>
      </c>
      <c r="N72" s="32">
        <v>0</v>
      </c>
      <c r="O72" s="32">
        <v>0</v>
      </c>
      <c r="P72" s="32">
        <v>1</v>
      </c>
      <c r="Q72" s="32"/>
      <c r="R72" s="32"/>
      <c r="S72" s="32"/>
      <c r="T72" s="32"/>
      <c r="U72" s="32"/>
      <c r="V72" s="32"/>
      <c r="W72" s="32"/>
      <c r="X72" s="33"/>
      <c r="Y72" s="4">
        <f>SUM(F72:V72)</f>
        <v>4</v>
      </c>
      <c r="Z72" s="101">
        <f>Y72*100/Y75</f>
        <v>17.391304347826086</v>
      </c>
      <c r="AA72"/>
    </row>
    <row r="73" spans="2:27" x14ac:dyDescent="0.2">
      <c r="B73" s="13"/>
      <c r="E73" s="42" t="s">
        <v>46</v>
      </c>
      <c r="F73">
        <v>1</v>
      </c>
      <c r="G73">
        <v>1</v>
      </c>
      <c r="H73">
        <v>0</v>
      </c>
      <c r="I73">
        <v>2</v>
      </c>
      <c r="J73">
        <v>0</v>
      </c>
      <c r="K73">
        <v>0</v>
      </c>
      <c r="L73">
        <v>1</v>
      </c>
      <c r="M73">
        <v>2</v>
      </c>
      <c r="N73">
        <v>2</v>
      </c>
      <c r="O73">
        <v>1</v>
      </c>
      <c r="P73">
        <v>1</v>
      </c>
      <c r="X73" s="34"/>
      <c r="Y73" s="4">
        <f>SUM(F73:V73)</f>
        <v>11</v>
      </c>
      <c r="Z73" s="101">
        <f>Y73*100/Y75</f>
        <v>47.826086956521742</v>
      </c>
      <c r="AA73"/>
    </row>
    <row r="74" spans="2:27" x14ac:dyDescent="0.2">
      <c r="B74" s="13"/>
      <c r="E74" s="42" t="s">
        <v>52</v>
      </c>
      <c r="F74">
        <f>F75-SUM(F72:F73)</f>
        <v>1</v>
      </c>
      <c r="G74">
        <f t="shared" ref="G74" si="82">G75-SUM(G72:G73)</f>
        <v>0</v>
      </c>
      <c r="H74">
        <f t="shared" ref="H74" si="83">H75-SUM(H72:H73)</f>
        <v>1</v>
      </c>
      <c r="I74">
        <f t="shared" ref="I74" si="84">I75-SUM(I72:I73)</f>
        <v>2</v>
      </c>
      <c r="J74">
        <f t="shared" ref="J74" si="85">J75-SUM(J72:J73)</f>
        <v>2</v>
      </c>
      <c r="K74">
        <f t="shared" ref="K74" si="86">K75-SUM(K72:K73)</f>
        <v>2</v>
      </c>
      <c r="L74">
        <f t="shared" ref="L74" si="87">L75-SUM(L72:L73)</f>
        <v>0</v>
      </c>
      <c r="M74">
        <f t="shared" ref="M74" si="88">M75-SUM(M72:M73)</f>
        <v>0</v>
      </c>
      <c r="N74">
        <f t="shared" ref="N74" si="89">N75-SUM(N72:N73)</f>
        <v>0</v>
      </c>
      <c r="O74">
        <f t="shared" ref="O74" si="90">O75-SUM(O72:O73)</f>
        <v>0</v>
      </c>
      <c r="P74">
        <f t="shared" ref="P74" si="91">P75-SUM(P72:P73)</f>
        <v>0</v>
      </c>
      <c r="W74" s="4"/>
      <c r="X74" s="112"/>
      <c r="Y74" s="4">
        <f>SUM(F74:V74)</f>
        <v>8</v>
      </c>
      <c r="Z74" s="101">
        <f>Y74*100/Y75</f>
        <v>34.782608695652172</v>
      </c>
      <c r="AA74"/>
    </row>
    <row r="75" spans="2:27" x14ac:dyDescent="0.2">
      <c r="B75" s="48"/>
      <c r="C75" s="49"/>
      <c r="D75" s="49"/>
      <c r="E75" s="43" t="s">
        <v>2</v>
      </c>
      <c r="F75" s="35">
        <v>2</v>
      </c>
      <c r="G75" s="35">
        <v>2</v>
      </c>
      <c r="H75" s="35">
        <v>1</v>
      </c>
      <c r="I75" s="35">
        <v>4</v>
      </c>
      <c r="J75" s="35">
        <v>2</v>
      </c>
      <c r="K75" s="35">
        <v>2</v>
      </c>
      <c r="L75" s="35">
        <v>2</v>
      </c>
      <c r="M75" s="35">
        <v>3</v>
      </c>
      <c r="N75" s="35">
        <v>2</v>
      </c>
      <c r="O75" s="35">
        <v>1</v>
      </c>
      <c r="P75" s="35">
        <v>2</v>
      </c>
      <c r="Q75" s="35"/>
      <c r="R75" s="35"/>
      <c r="S75" s="35"/>
      <c r="T75" s="35"/>
      <c r="U75" s="35"/>
      <c r="V75" s="35"/>
      <c r="W75" s="35"/>
      <c r="X75" s="36"/>
      <c r="Y75" s="6">
        <f>SUM(F75:V75)</f>
        <v>23</v>
      </c>
      <c r="Z75" s="102"/>
      <c r="AA75"/>
    </row>
    <row r="76" spans="2:27" x14ac:dyDescent="0.2">
      <c r="B76" s="13"/>
      <c r="Z76" s="103"/>
      <c r="AA76"/>
    </row>
    <row r="77" spans="2:27" x14ac:dyDescent="0.2">
      <c r="B77" s="109"/>
      <c r="C77" s="108"/>
      <c r="D77" s="108"/>
      <c r="E77" s="110"/>
      <c r="F77" s="1">
        <v>14</v>
      </c>
      <c r="G77" s="1">
        <v>15</v>
      </c>
      <c r="H77" s="1">
        <v>16</v>
      </c>
      <c r="I77" s="1">
        <v>17</v>
      </c>
      <c r="J77" s="1">
        <v>18</v>
      </c>
      <c r="K77" s="1">
        <v>19</v>
      </c>
      <c r="L77" s="1">
        <v>20</v>
      </c>
      <c r="M77" s="1">
        <v>21</v>
      </c>
      <c r="N77" s="1">
        <v>22</v>
      </c>
      <c r="O77" s="1">
        <v>23</v>
      </c>
      <c r="P77" s="1">
        <v>24</v>
      </c>
      <c r="Q77" s="1">
        <v>25</v>
      </c>
      <c r="R77" s="1">
        <v>26</v>
      </c>
      <c r="S77" s="32">
        <v>27</v>
      </c>
      <c r="T77" s="1">
        <v>28</v>
      </c>
      <c r="U77" s="1">
        <v>29</v>
      </c>
      <c r="V77" s="1">
        <v>30</v>
      </c>
      <c r="W77" s="1">
        <v>31</v>
      </c>
      <c r="X77" s="32"/>
      <c r="Y77" s="32"/>
      <c r="Z77" s="104"/>
      <c r="AA77"/>
    </row>
    <row r="78" spans="2:27" ht="48" x14ac:dyDescent="0.2">
      <c r="B78" s="13" t="s">
        <v>1</v>
      </c>
      <c r="C78" s="44" t="s">
        <v>28</v>
      </c>
      <c r="D78" s="57" t="s">
        <v>29</v>
      </c>
      <c r="E78" s="42" t="s">
        <v>45</v>
      </c>
      <c r="F78" s="113">
        <v>0</v>
      </c>
      <c r="G78" s="32">
        <v>0</v>
      </c>
      <c r="H78" s="32">
        <v>4</v>
      </c>
      <c r="I78" s="32">
        <v>0</v>
      </c>
      <c r="J78" s="32">
        <v>2</v>
      </c>
      <c r="K78" s="32">
        <v>0</v>
      </c>
      <c r="L78" s="32">
        <v>0</v>
      </c>
      <c r="M78" s="32">
        <v>1</v>
      </c>
      <c r="N78" s="32">
        <v>1</v>
      </c>
      <c r="O78" s="32">
        <v>1</v>
      </c>
      <c r="P78" s="32">
        <v>1</v>
      </c>
      <c r="Q78" s="32">
        <v>1</v>
      </c>
      <c r="R78" s="32">
        <v>2</v>
      </c>
      <c r="S78" s="32">
        <v>0</v>
      </c>
      <c r="T78" s="32">
        <v>1</v>
      </c>
      <c r="U78" s="32">
        <v>0</v>
      </c>
      <c r="V78" s="32">
        <v>1</v>
      </c>
      <c r="W78" s="32">
        <v>2</v>
      </c>
      <c r="X78" s="33"/>
      <c r="Y78" s="2">
        <f>SUM(F78:W78)</f>
        <v>17</v>
      </c>
      <c r="Z78" s="101">
        <f>Y78*100/Y81</f>
        <v>28.333333333333332</v>
      </c>
      <c r="AA78"/>
    </row>
    <row r="79" spans="2:27" x14ac:dyDescent="0.2">
      <c r="B79" s="13"/>
      <c r="E79" s="42" t="s">
        <v>46</v>
      </c>
      <c r="F79" s="114">
        <v>2</v>
      </c>
      <c r="G79">
        <v>4</v>
      </c>
      <c r="H79">
        <v>0</v>
      </c>
      <c r="I79">
        <v>3</v>
      </c>
      <c r="J79">
        <v>0</v>
      </c>
      <c r="K79">
        <v>2</v>
      </c>
      <c r="L79">
        <v>2</v>
      </c>
      <c r="M79">
        <v>2</v>
      </c>
      <c r="N79">
        <v>2</v>
      </c>
      <c r="O79">
        <v>1</v>
      </c>
      <c r="P79">
        <v>2</v>
      </c>
      <c r="Q79">
        <v>1</v>
      </c>
      <c r="R79">
        <v>1</v>
      </c>
      <c r="S79">
        <v>3</v>
      </c>
      <c r="T79">
        <v>1</v>
      </c>
      <c r="U79">
        <v>2</v>
      </c>
      <c r="V79">
        <v>0</v>
      </c>
      <c r="W79">
        <v>2</v>
      </c>
      <c r="X79" s="34"/>
      <c r="Y79" s="2">
        <f>SUM(F79:W79)</f>
        <v>30</v>
      </c>
      <c r="Z79" s="101">
        <f>Y79*100/Y81</f>
        <v>50</v>
      </c>
      <c r="AA79"/>
    </row>
    <row r="80" spans="2:27" x14ac:dyDescent="0.2">
      <c r="B80" s="13"/>
      <c r="E80" s="42" t="s">
        <v>52</v>
      </c>
      <c r="F80" s="114">
        <f>F81-SUM(F78:F79)</f>
        <v>0</v>
      </c>
      <c r="G80">
        <f t="shared" ref="G80" si="92">G81-SUM(G78:G79)</f>
        <v>0</v>
      </c>
      <c r="H80">
        <f t="shared" ref="H80" si="93">H81-SUM(H78:H79)</f>
        <v>0</v>
      </c>
      <c r="I80">
        <f t="shared" ref="I80" si="94">I81-SUM(I78:I79)</f>
        <v>0</v>
      </c>
      <c r="J80">
        <f t="shared" ref="J80" si="95">J81-SUM(J78:J79)</f>
        <v>0</v>
      </c>
      <c r="K80">
        <f t="shared" ref="K80" si="96">K81-SUM(K78:K79)</f>
        <v>2</v>
      </c>
      <c r="L80">
        <f t="shared" ref="L80" si="97">L81-SUM(L78:L79)</f>
        <v>3</v>
      </c>
      <c r="M80">
        <f t="shared" ref="M80" si="98">M81-SUM(M78:M79)</f>
        <v>1</v>
      </c>
      <c r="N80">
        <f t="shared" ref="N80" si="99">N81-SUM(N78:N79)</f>
        <v>1</v>
      </c>
      <c r="O80">
        <f t="shared" ref="O80" si="100">O81-SUM(O78:O79)</f>
        <v>0</v>
      </c>
      <c r="P80">
        <f t="shared" ref="P80:W80" si="101">P81-SUM(P78:P79)</f>
        <v>0</v>
      </c>
      <c r="Q80">
        <f t="shared" si="101"/>
        <v>2</v>
      </c>
      <c r="R80">
        <f t="shared" si="101"/>
        <v>0</v>
      </c>
      <c r="S80">
        <f t="shared" si="101"/>
        <v>1</v>
      </c>
      <c r="T80">
        <f t="shared" si="101"/>
        <v>0</v>
      </c>
      <c r="U80">
        <f t="shared" si="101"/>
        <v>0</v>
      </c>
      <c r="V80">
        <f t="shared" si="101"/>
        <v>3</v>
      </c>
      <c r="W80">
        <f t="shared" si="101"/>
        <v>0</v>
      </c>
      <c r="X80" s="34"/>
      <c r="Y80" s="2">
        <f>SUM(F80:W80)</f>
        <v>13</v>
      </c>
      <c r="Z80" s="101">
        <f>Y80*100/Y81</f>
        <v>21.666666666666668</v>
      </c>
      <c r="AA80"/>
    </row>
    <row r="81" spans="2:27" x14ac:dyDescent="0.2">
      <c r="B81" s="48"/>
      <c r="C81" s="49"/>
      <c r="D81" s="49"/>
      <c r="E81" s="43" t="s">
        <v>2</v>
      </c>
      <c r="F81" s="115">
        <v>2</v>
      </c>
      <c r="G81" s="35">
        <v>4</v>
      </c>
      <c r="H81" s="35">
        <v>4</v>
      </c>
      <c r="I81" s="35">
        <v>3</v>
      </c>
      <c r="J81" s="35">
        <v>2</v>
      </c>
      <c r="K81" s="35">
        <v>4</v>
      </c>
      <c r="L81" s="35">
        <v>5</v>
      </c>
      <c r="M81" s="35">
        <v>4</v>
      </c>
      <c r="N81" s="35">
        <v>4</v>
      </c>
      <c r="O81" s="35">
        <v>2</v>
      </c>
      <c r="P81" s="35">
        <v>3</v>
      </c>
      <c r="Q81" s="35">
        <v>4</v>
      </c>
      <c r="R81" s="35">
        <v>3</v>
      </c>
      <c r="S81" s="35">
        <v>4</v>
      </c>
      <c r="T81" s="35">
        <v>2</v>
      </c>
      <c r="U81" s="35">
        <v>2</v>
      </c>
      <c r="V81" s="35">
        <v>4</v>
      </c>
      <c r="W81" s="35">
        <v>4</v>
      </c>
      <c r="X81" s="36"/>
      <c r="Y81" s="3">
        <f>SUM(F81:W81)</f>
        <v>60</v>
      </c>
      <c r="Z81" s="102"/>
      <c r="AA81">
        <f>SUM(Y81,Y87,Y93)</f>
        <v>139</v>
      </c>
    </row>
    <row r="82" spans="2:27" x14ac:dyDescent="0.2">
      <c r="B82" s="13"/>
      <c r="Z82" s="103"/>
      <c r="AA82"/>
    </row>
    <row r="83" spans="2:27" x14ac:dyDescent="0.2">
      <c r="B83" s="109"/>
      <c r="C83" s="108"/>
      <c r="D83" s="108"/>
      <c r="E83" s="110"/>
      <c r="F83" s="1">
        <v>16</v>
      </c>
      <c r="G83" s="1">
        <v>17</v>
      </c>
      <c r="H83" s="1">
        <v>18</v>
      </c>
      <c r="I83" s="1">
        <v>19</v>
      </c>
      <c r="J83" s="1">
        <v>20</v>
      </c>
      <c r="K83" s="1">
        <v>21</v>
      </c>
      <c r="L83" s="1">
        <v>22</v>
      </c>
      <c r="M83" s="1">
        <v>23</v>
      </c>
      <c r="N83" s="1">
        <v>24</v>
      </c>
      <c r="O83" s="1">
        <v>25</v>
      </c>
      <c r="P83" s="1">
        <v>26</v>
      </c>
      <c r="Q83" s="1">
        <v>27</v>
      </c>
      <c r="R83" s="32"/>
      <c r="S83" s="32"/>
      <c r="T83" s="32"/>
      <c r="U83" s="32"/>
      <c r="V83" s="32"/>
      <c r="W83" s="32"/>
      <c r="X83" s="32"/>
      <c r="Y83" s="32"/>
      <c r="Z83" s="104"/>
      <c r="AA83"/>
    </row>
    <row r="84" spans="2:27" ht="48" x14ac:dyDescent="0.2">
      <c r="B84" s="13" t="s">
        <v>16</v>
      </c>
      <c r="C84" s="44" t="s">
        <v>30</v>
      </c>
      <c r="D84" s="57" t="s">
        <v>29</v>
      </c>
      <c r="E84" s="42" t="s">
        <v>45</v>
      </c>
      <c r="F84" s="32">
        <v>1</v>
      </c>
      <c r="G84" s="32">
        <v>0</v>
      </c>
      <c r="H84" s="32">
        <v>0</v>
      </c>
      <c r="I84" s="32">
        <v>1</v>
      </c>
      <c r="J84" s="32">
        <v>0</v>
      </c>
      <c r="K84" s="32">
        <v>1</v>
      </c>
      <c r="L84" s="32">
        <v>2</v>
      </c>
      <c r="M84" s="32">
        <v>0</v>
      </c>
      <c r="N84" s="32">
        <v>4</v>
      </c>
      <c r="O84" s="32">
        <v>0</v>
      </c>
      <c r="P84" s="32">
        <v>1</v>
      </c>
      <c r="Q84" s="32">
        <v>0</v>
      </c>
      <c r="R84" s="32"/>
      <c r="S84" s="32"/>
      <c r="T84" s="32"/>
      <c r="U84" s="32"/>
      <c r="V84" s="32"/>
      <c r="W84" s="32"/>
      <c r="X84" s="33"/>
      <c r="Y84" s="2">
        <f>SUM(F84:W84)</f>
        <v>10</v>
      </c>
      <c r="Z84" s="101">
        <f>Y84*100/Y87</f>
        <v>34.482758620689658</v>
      </c>
      <c r="AA84"/>
    </row>
    <row r="85" spans="2:27" x14ac:dyDescent="0.2">
      <c r="B85" s="13"/>
      <c r="E85" s="42" t="s">
        <v>46</v>
      </c>
      <c r="F85">
        <v>0</v>
      </c>
      <c r="G85">
        <v>1</v>
      </c>
      <c r="H85">
        <v>2</v>
      </c>
      <c r="I85">
        <v>2</v>
      </c>
      <c r="J85">
        <v>0</v>
      </c>
      <c r="K85">
        <v>2</v>
      </c>
      <c r="L85">
        <v>0</v>
      </c>
      <c r="M85">
        <v>0</v>
      </c>
      <c r="N85">
        <v>0</v>
      </c>
      <c r="O85">
        <v>1</v>
      </c>
      <c r="P85">
        <v>1</v>
      </c>
      <c r="Q85">
        <v>1</v>
      </c>
      <c r="X85" s="34"/>
      <c r="Y85" s="2">
        <f>SUM(F85:W85)</f>
        <v>10</v>
      </c>
      <c r="Z85" s="101">
        <f>Y85*100/Y87</f>
        <v>34.482758620689658</v>
      </c>
      <c r="AA85"/>
    </row>
    <row r="86" spans="2:27" x14ac:dyDescent="0.2">
      <c r="B86" s="13"/>
      <c r="E86" s="42" t="s">
        <v>52</v>
      </c>
      <c r="F86">
        <f>F87-SUM(F84:F85)</f>
        <v>1</v>
      </c>
      <c r="G86">
        <f t="shared" ref="G86" si="102">G87-SUM(G84:G85)</f>
        <v>1</v>
      </c>
      <c r="H86">
        <f t="shared" ref="H86" si="103">H87-SUM(H84:H85)</f>
        <v>0</v>
      </c>
      <c r="I86">
        <f t="shared" ref="I86" si="104">I87-SUM(I84:I85)</f>
        <v>0</v>
      </c>
      <c r="J86">
        <f t="shared" ref="J86" si="105">J87-SUM(J84:J85)</f>
        <v>1</v>
      </c>
      <c r="K86">
        <f t="shared" ref="K86" si="106">K87-SUM(K84:K85)</f>
        <v>0</v>
      </c>
      <c r="L86">
        <f t="shared" ref="L86" si="107">L87-SUM(L84:L85)</f>
        <v>0</v>
      </c>
      <c r="M86">
        <f t="shared" ref="M86" si="108">M87-SUM(M84:M85)</f>
        <v>3</v>
      </c>
      <c r="N86">
        <f t="shared" ref="N86" si="109">N87-SUM(N84:N85)</f>
        <v>0</v>
      </c>
      <c r="O86">
        <f t="shared" ref="O86" si="110">O87-SUM(O84:O85)</f>
        <v>2</v>
      </c>
      <c r="P86">
        <f t="shared" ref="P86:Q86" si="111">P87-SUM(P84:P85)</f>
        <v>0</v>
      </c>
      <c r="Q86">
        <f t="shared" si="111"/>
        <v>1</v>
      </c>
      <c r="X86" s="34"/>
      <c r="Y86" s="2">
        <f>SUM(F86:W86)</f>
        <v>9</v>
      </c>
      <c r="Z86" s="101">
        <f>Y86*100/Y87</f>
        <v>31.03448275862069</v>
      </c>
      <c r="AA86"/>
    </row>
    <row r="87" spans="2:27" x14ac:dyDescent="0.2">
      <c r="B87" s="48"/>
      <c r="C87" s="49"/>
      <c r="D87" s="49"/>
      <c r="E87" s="43" t="s">
        <v>2</v>
      </c>
      <c r="F87" s="35">
        <v>2</v>
      </c>
      <c r="G87" s="35">
        <v>2</v>
      </c>
      <c r="H87" s="35">
        <v>2</v>
      </c>
      <c r="I87" s="35">
        <v>3</v>
      </c>
      <c r="J87" s="35">
        <v>1</v>
      </c>
      <c r="K87" s="35">
        <v>3</v>
      </c>
      <c r="L87" s="35">
        <v>2</v>
      </c>
      <c r="M87" s="35">
        <v>3</v>
      </c>
      <c r="N87" s="35">
        <v>4</v>
      </c>
      <c r="O87" s="35">
        <v>3</v>
      </c>
      <c r="P87" s="35">
        <v>2</v>
      </c>
      <c r="Q87" s="35">
        <v>2</v>
      </c>
      <c r="R87" s="35"/>
      <c r="S87" s="35"/>
      <c r="T87" s="35"/>
      <c r="U87" s="35"/>
      <c r="V87" s="35"/>
      <c r="W87" s="35"/>
      <c r="X87" s="36"/>
      <c r="Y87" s="3">
        <f>SUM(F87:W87)</f>
        <v>29</v>
      </c>
      <c r="Z87" s="102"/>
      <c r="AA87"/>
    </row>
    <row r="88" spans="2:27" x14ac:dyDescent="0.2">
      <c r="B88" s="13"/>
      <c r="Z88" s="103"/>
      <c r="AA88"/>
    </row>
    <row r="89" spans="2:27" x14ac:dyDescent="0.2">
      <c r="B89" s="50"/>
      <c r="C89" s="51"/>
      <c r="D89" s="51"/>
      <c r="E89" s="8"/>
      <c r="F89" s="7">
        <v>17</v>
      </c>
      <c r="G89" s="7">
        <v>18</v>
      </c>
      <c r="H89" s="7">
        <v>19</v>
      </c>
      <c r="I89" s="7">
        <v>20</v>
      </c>
      <c r="J89" s="7">
        <v>21</v>
      </c>
      <c r="K89" s="7">
        <v>22</v>
      </c>
      <c r="L89" s="7">
        <v>23</v>
      </c>
      <c r="M89" s="7">
        <v>24</v>
      </c>
      <c r="N89" s="7">
        <v>25</v>
      </c>
      <c r="O89" s="7">
        <v>26</v>
      </c>
      <c r="P89" s="7">
        <v>27</v>
      </c>
      <c r="Q89" s="7">
        <v>28</v>
      </c>
      <c r="R89" s="7">
        <v>29</v>
      </c>
      <c r="S89" s="7">
        <v>30</v>
      </c>
      <c r="T89" s="7">
        <v>31</v>
      </c>
      <c r="U89" s="7">
        <v>32</v>
      </c>
      <c r="V89" s="7">
        <v>33</v>
      </c>
      <c r="W89" s="32"/>
      <c r="X89" s="32"/>
      <c r="Y89" s="8"/>
      <c r="Z89" s="104"/>
      <c r="AA89"/>
    </row>
    <row r="90" spans="2:27" ht="48" x14ac:dyDescent="0.2">
      <c r="B90" s="13" t="s">
        <v>18</v>
      </c>
      <c r="C90" s="44" t="s">
        <v>34</v>
      </c>
      <c r="D90" s="57" t="s">
        <v>29</v>
      </c>
      <c r="E90" s="42" t="s">
        <v>45</v>
      </c>
      <c r="F90" s="32">
        <v>1</v>
      </c>
      <c r="G90" s="32">
        <v>0</v>
      </c>
      <c r="H90" s="32">
        <v>0</v>
      </c>
      <c r="I90" s="32">
        <v>0</v>
      </c>
      <c r="J90" s="32">
        <v>0</v>
      </c>
      <c r="K90" s="32">
        <v>3</v>
      </c>
      <c r="L90" s="32">
        <v>3</v>
      </c>
      <c r="M90" s="32">
        <v>2</v>
      </c>
      <c r="N90" s="32">
        <v>1</v>
      </c>
      <c r="O90" s="32">
        <v>0</v>
      </c>
      <c r="P90" s="32">
        <v>0</v>
      </c>
      <c r="Q90" s="32">
        <v>0</v>
      </c>
      <c r="R90" s="32">
        <v>2</v>
      </c>
      <c r="S90" s="32">
        <v>2</v>
      </c>
      <c r="T90" s="32">
        <v>1</v>
      </c>
      <c r="U90" s="32">
        <v>0</v>
      </c>
      <c r="V90" s="32">
        <v>2</v>
      </c>
      <c r="W90" s="32"/>
      <c r="X90" s="33"/>
      <c r="Y90" s="4">
        <f>SUM(F90:V90)</f>
        <v>17</v>
      </c>
      <c r="Z90" s="101">
        <f>Y90*100/Y93</f>
        <v>34</v>
      </c>
      <c r="AA90"/>
    </row>
    <row r="91" spans="2:27" x14ac:dyDescent="0.2">
      <c r="B91" s="13"/>
      <c r="E91" s="42" t="s">
        <v>46</v>
      </c>
      <c r="F91">
        <v>1</v>
      </c>
      <c r="G91">
        <v>0</v>
      </c>
      <c r="H91">
        <v>1</v>
      </c>
      <c r="I91">
        <v>2</v>
      </c>
      <c r="J91">
        <v>1</v>
      </c>
      <c r="K91">
        <v>0</v>
      </c>
      <c r="L91">
        <v>0</v>
      </c>
      <c r="M91">
        <v>1</v>
      </c>
      <c r="N91">
        <v>3</v>
      </c>
      <c r="O91">
        <v>2</v>
      </c>
      <c r="P91">
        <v>2</v>
      </c>
      <c r="Q91">
        <v>2</v>
      </c>
      <c r="R91">
        <v>1</v>
      </c>
      <c r="S91">
        <v>2</v>
      </c>
      <c r="T91">
        <v>3</v>
      </c>
      <c r="U91">
        <v>4</v>
      </c>
      <c r="V91">
        <v>0</v>
      </c>
      <c r="X91" s="34"/>
      <c r="Y91" s="4">
        <f>SUM(F91:V91)</f>
        <v>25</v>
      </c>
      <c r="Z91" s="101">
        <f>Y91*100/Y93</f>
        <v>50</v>
      </c>
      <c r="AA91"/>
    </row>
    <row r="92" spans="2:27" x14ac:dyDescent="0.2">
      <c r="B92" s="13"/>
      <c r="E92" s="42" t="s">
        <v>52</v>
      </c>
      <c r="F92">
        <f>F93-SUM(F90:F91)</f>
        <v>0</v>
      </c>
      <c r="G92">
        <f t="shared" ref="G92" si="112">G93-SUM(G90:G91)</f>
        <v>2</v>
      </c>
      <c r="H92">
        <f t="shared" ref="H92" si="113">H93-SUM(H90:H91)</f>
        <v>1</v>
      </c>
      <c r="I92">
        <f t="shared" ref="I92" si="114">I93-SUM(I90:I91)</f>
        <v>0</v>
      </c>
      <c r="J92">
        <f t="shared" ref="J92" si="115">J93-SUM(J90:J91)</f>
        <v>1</v>
      </c>
      <c r="K92">
        <f t="shared" ref="K92" si="116">K93-SUM(K90:K91)</f>
        <v>0</v>
      </c>
      <c r="L92">
        <f t="shared" ref="L92" si="117">L93-SUM(L90:L91)</f>
        <v>0</v>
      </c>
      <c r="M92">
        <f t="shared" ref="M92" si="118">M93-SUM(M90:M91)</f>
        <v>0</v>
      </c>
      <c r="N92">
        <f t="shared" ref="N92" si="119">N93-SUM(N90:N91)</f>
        <v>0</v>
      </c>
      <c r="O92">
        <f t="shared" ref="O92" si="120">O93-SUM(O90:O91)</f>
        <v>0</v>
      </c>
      <c r="P92">
        <f t="shared" ref="P92:V92" si="121">P93-SUM(P90:P91)</f>
        <v>0</v>
      </c>
      <c r="Q92">
        <f t="shared" si="121"/>
        <v>0</v>
      </c>
      <c r="R92">
        <f t="shared" si="121"/>
        <v>1</v>
      </c>
      <c r="S92">
        <f t="shared" si="121"/>
        <v>0</v>
      </c>
      <c r="T92">
        <f t="shared" si="121"/>
        <v>3</v>
      </c>
      <c r="U92">
        <f t="shared" si="121"/>
        <v>0</v>
      </c>
      <c r="V92">
        <f t="shared" si="121"/>
        <v>0</v>
      </c>
      <c r="X92" s="34"/>
      <c r="Y92" s="4">
        <f>SUM(F92:V92)</f>
        <v>8</v>
      </c>
      <c r="Z92" s="101">
        <f>Y92*100/Y93</f>
        <v>16</v>
      </c>
      <c r="AA92"/>
    </row>
    <row r="93" spans="2:27" x14ac:dyDescent="0.2">
      <c r="B93" s="48"/>
      <c r="C93" s="49"/>
      <c r="D93" s="49"/>
      <c r="E93" s="43" t="s">
        <v>2</v>
      </c>
      <c r="F93" s="35">
        <v>2</v>
      </c>
      <c r="G93" s="35">
        <v>2</v>
      </c>
      <c r="H93" s="35">
        <v>2</v>
      </c>
      <c r="I93" s="35">
        <v>2</v>
      </c>
      <c r="J93" s="35">
        <v>2</v>
      </c>
      <c r="K93" s="35">
        <v>3</v>
      </c>
      <c r="L93" s="35">
        <v>3</v>
      </c>
      <c r="M93" s="35">
        <v>3</v>
      </c>
      <c r="N93" s="35">
        <v>4</v>
      </c>
      <c r="O93" s="35">
        <v>2</v>
      </c>
      <c r="P93" s="35">
        <v>2</v>
      </c>
      <c r="Q93" s="35">
        <v>2</v>
      </c>
      <c r="R93" s="35">
        <v>4</v>
      </c>
      <c r="S93" s="35">
        <v>4</v>
      </c>
      <c r="T93" s="35">
        <v>7</v>
      </c>
      <c r="U93" s="35">
        <v>4</v>
      </c>
      <c r="V93" s="35">
        <v>2</v>
      </c>
      <c r="W93" s="35"/>
      <c r="X93" s="36"/>
      <c r="Y93" s="6">
        <f>SUM(F93:V93)</f>
        <v>50</v>
      </c>
      <c r="Z93" s="102"/>
      <c r="AA93"/>
    </row>
    <row r="94" spans="2:27" x14ac:dyDescent="0.2">
      <c r="B94" s="13"/>
      <c r="Z94" s="103"/>
      <c r="AA94"/>
    </row>
    <row r="95" spans="2:27" x14ac:dyDescent="0.2">
      <c r="B95" s="109"/>
      <c r="C95" s="108"/>
      <c r="D95" s="108"/>
      <c r="E95" s="110"/>
      <c r="F95" s="5">
        <v>1</v>
      </c>
      <c r="G95" s="5">
        <v>2</v>
      </c>
      <c r="H95" s="5">
        <v>3</v>
      </c>
      <c r="I95" s="5">
        <v>4</v>
      </c>
      <c r="J95" s="5">
        <v>5</v>
      </c>
      <c r="K95" s="5">
        <v>6</v>
      </c>
      <c r="L95" s="5">
        <v>7</v>
      </c>
      <c r="M95" s="5">
        <v>8</v>
      </c>
      <c r="N95" s="5">
        <v>9</v>
      </c>
      <c r="O95" s="5">
        <v>10</v>
      </c>
      <c r="P95" s="5">
        <v>11</v>
      </c>
      <c r="Q95" s="5">
        <v>12</v>
      </c>
      <c r="R95" s="5">
        <v>13</v>
      </c>
      <c r="S95" s="5">
        <v>14</v>
      </c>
      <c r="T95" s="5"/>
      <c r="U95" s="32"/>
      <c r="V95" s="32"/>
      <c r="W95" s="32"/>
      <c r="X95" s="32"/>
      <c r="Y95" s="8"/>
      <c r="Z95" s="104"/>
      <c r="AA95"/>
    </row>
    <row r="96" spans="2:27" ht="48" x14ac:dyDescent="0.2">
      <c r="B96" s="13" t="s">
        <v>20</v>
      </c>
      <c r="C96" s="58" t="s">
        <v>31</v>
      </c>
      <c r="D96" s="59" t="s">
        <v>32</v>
      </c>
      <c r="E96" s="42" t="s">
        <v>45</v>
      </c>
      <c r="F96" s="32">
        <v>1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1</v>
      </c>
      <c r="O96" s="32">
        <v>0</v>
      </c>
      <c r="P96" s="32">
        <v>1</v>
      </c>
      <c r="Q96" s="32">
        <v>0</v>
      </c>
      <c r="R96" s="32">
        <v>1</v>
      </c>
      <c r="S96" s="32">
        <v>0</v>
      </c>
      <c r="T96" s="32"/>
      <c r="U96" s="32"/>
      <c r="V96" s="32"/>
      <c r="W96" s="32"/>
      <c r="X96" s="33"/>
      <c r="Y96" s="4">
        <f>SUM(F96:V96)</f>
        <v>4</v>
      </c>
      <c r="Z96" s="101">
        <f>Y96*100/Y99</f>
        <v>7.5471698113207548</v>
      </c>
      <c r="AA96"/>
    </row>
    <row r="97" spans="2:27" x14ac:dyDescent="0.2">
      <c r="B97" s="13"/>
      <c r="E97" s="42" t="s">
        <v>46</v>
      </c>
      <c r="F97">
        <v>2</v>
      </c>
      <c r="G97">
        <v>5</v>
      </c>
      <c r="H97">
        <v>0</v>
      </c>
      <c r="I97">
        <v>3</v>
      </c>
      <c r="J97">
        <v>2</v>
      </c>
      <c r="K97">
        <v>2</v>
      </c>
      <c r="L97">
        <v>2</v>
      </c>
      <c r="M97">
        <v>2</v>
      </c>
      <c r="N97">
        <v>1</v>
      </c>
      <c r="O97">
        <v>2</v>
      </c>
      <c r="P97">
        <v>1</v>
      </c>
      <c r="Q97">
        <v>2</v>
      </c>
      <c r="R97">
        <v>3</v>
      </c>
      <c r="S97">
        <v>3</v>
      </c>
      <c r="X97" s="34"/>
      <c r="Y97" s="4">
        <f>SUM(F97:V97)</f>
        <v>30</v>
      </c>
      <c r="Z97" s="101">
        <f>Y97*100/Y99</f>
        <v>56.60377358490566</v>
      </c>
      <c r="AA97"/>
    </row>
    <row r="98" spans="2:27" x14ac:dyDescent="0.2">
      <c r="B98" s="13"/>
      <c r="E98" s="42" t="s">
        <v>52</v>
      </c>
      <c r="F98">
        <f>F99-SUM(F96:F97)</f>
        <v>0</v>
      </c>
      <c r="G98">
        <f t="shared" ref="G98:S98" si="122">G99-SUM(G96:G97)</f>
        <v>2</v>
      </c>
      <c r="H98">
        <f t="shared" si="122"/>
        <v>1</v>
      </c>
      <c r="I98">
        <f t="shared" si="122"/>
        <v>3</v>
      </c>
      <c r="J98">
        <f t="shared" si="122"/>
        <v>1</v>
      </c>
      <c r="K98">
        <f t="shared" si="122"/>
        <v>2</v>
      </c>
      <c r="L98">
        <f t="shared" si="122"/>
        <v>0</v>
      </c>
      <c r="M98">
        <f t="shared" si="122"/>
        <v>2</v>
      </c>
      <c r="N98">
        <f t="shared" si="122"/>
        <v>0</v>
      </c>
      <c r="O98">
        <f t="shared" si="122"/>
        <v>2</v>
      </c>
      <c r="P98">
        <f t="shared" si="122"/>
        <v>1</v>
      </c>
      <c r="Q98">
        <f t="shared" si="122"/>
        <v>4</v>
      </c>
      <c r="R98">
        <f t="shared" si="122"/>
        <v>1</v>
      </c>
      <c r="S98">
        <f t="shared" si="122"/>
        <v>0</v>
      </c>
      <c r="X98" s="34"/>
      <c r="Y98" s="4">
        <f>SUM(F98:V98)</f>
        <v>19</v>
      </c>
      <c r="Z98" s="101">
        <f>Y98*100/Y99</f>
        <v>35.849056603773583</v>
      </c>
      <c r="AA98"/>
    </row>
    <row r="99" spans="2:27" x14ac:dyDescent="0.2">
      <c r="B99" s="48"/>
      <c r="C99" s="49"/>
      <c r="D99" s="49"/>
      <c r="E99" s="43" t="s">
        <v>2</v>
      </c>
      <c r="F99" s="35">
        <v>3</v>
      </c>
      <c r="G99" s="35">
        <v>7</v>
      </c>
      <c r="H99" s="35">
        <v>1</v>
      </c>
      <c r="I99" s="35">
        <v>6</v>
      </c>
      <c r="J99" s="35">
        <v>3</v>
      </c>
      <c r="K99" s="35">
        <v>4</v>
      </c>
      <c r="L99" s="35">
        <v>2</v>
      </c>
      <c r="M99" s="35">
        <v>4</v>
      </c>
      <c r="N99" s="35">
        <v>2</v>
      </c>
      <c r="O99" s="35">
        <v>4</v>
      </c>
      <c r="P99" s="35">
        <v>3</v>
      </c>
      <c r="Q99" s="35">
        <v>6</v>
      </c>
      <c r="R99" s="35">
        <v>5</v>
      </c>
      <c r="S99" s="35">
        <v>3</v>
      </c>
      <c r="T99" s="35"/>
      <c r="U99" s="35"/>
      <c r="V99" s="35"/>
      <c r="W99" s="35"/>
      <c r="X99" s="36"/>
      <c r="Y99" s="6">
        <f>SUM(F99:V99)</f>
        <v>53</v>
      </c>
      <c r="Z99" s="102"/>
      <c r="AA99"/>
    </row>
    <row r="100" spans="2:27" x14ac:dyDescent="0.2">
      <c r="B100" s="13"/>
      <c r="E100" s="4"/>
      <c r="Z100" s="101"/>
      <c r="AA100"/>
    </row>
    <row r="101" spans="2:27" x14ac:dyDescent="0.2">
      <c r="B101" s="109"/>
      <c r="C101" s="108"/>
      <c r="D101" s="108"/>
      <c r="E101" s="110"/>
      <c r="F101" s="5">
        <v>21</v>
      </c>
      <c r="G101" s="5">
        <v>22</v>
      </c>
      <c r="H101" s="5">
        <v>23</v>
      </c>
      <c r="I101" s="5">
        <v>24</v>
      </c>
      <c r="J101" s="5">
        <v>25</v>
      </c>
      <c r="K101" s="5">
        <v>26</v>
      </c>
      <c r="L101" s="5">
        <v>27</v>
      </c>
      <c r="M101" s="5">
        <v>28</v>
      </c>
      <c r="N101" s="5">
        <v>29</v>
      </c>
      <c r="O101" s="5">
        <v>30</v>
      </c>
      <c r="P101" s="5">
        <v>31</v>
      </c>
      <c r="Q101" s="5">
        <v>32</v>
      </c>
      <c r="R101" s="32"/>
      <c r="S101" s="32"/>
      <c r="T101" s="32"/>
      <c r="U101" s="32"/>
      <c r="V101" s="32"/>
      <c r="W101" s="32"/>
      <c r="X101" s="32"/>
      <c r="Y101" s="32"/>
      <c r="Z101" s="104"/>
      <c r="AA101"/>
    </row>
    <row r="102" spans="2:27" ht="48" x14ac:dyDescent="0.2">
      <c r="B102" s="13" t="s">
        <v>14</v>
      </c>
      <c r="C102" s="58" t="s">
        <v>31</v>
      </c>
      <c r="D102" s="59" t="s">
        <v>32</v>
      </c>
      <c r="E102" s="42" t="s">
        <v>45</v>
      </c>
      <c r="F102" s="32">
        <v>0</v>
      </c>
      <c r="G102" s="32">
        <v>0</v>
      </c>
      <c r="H102" s="32">
        <v>1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1</v>
      </c>
      <c r="O102" s="32">
        <v>0</v>
      </c>
      <c r="P102" s="32">
        <v>0</v>
      </c>
      <c r="Q102" s="32">
        <v>1</v>
      </c>
      <c r="R102" s="32"/>
      <c r="S102" s="32"/>
      <c r="T102" s="32"/>
      <c r="U102" s="32"/>
      <c r="V102" s="32"/>
      <c r="W102" s="32"/>
      <c r="X102" s="33"/>
      <c r="Y102" s="4">
        <f>SUM(F102:V102)</f>
        <v>3</v>
      </c>
      <c r="Z102" s="101">
        <f>Y102*100/Y105</f>
        <v>13.636363636363637</v>
      </c>
      <c r="AA102"/>
    </row>
    <row r="103" spans="2:27" x14ac:dyDescent="0.2">
      <c r="B103" s="13"/>
      <c r="E103" s="42" t="s">
        <v>46</v>
      </c>
      <c r="F103">
        <v>1</v>
      </c>
      <c r="G103">
        <v>1</v>
      </c>
      <c r="H103">
        <v>1</v>
      </c>
      <c r="I103">
        <v>2</v>
      </c>
      <c r="J103">
        <v>3</v>
      </c>
      <c r="K103">
        <v>1</v>
      </c>
      <c r="L103">
        <v>1</v>
      </c>
      <c r="M103">
        <v>0</v>
      </c>
      <c r="N103">
        <v>0</v>
      </c>
      <c r="O103">
        <v>0</v>
      </c>
      <c r="P103">
        <v>1</v>
      </c>
      <c r="Q103">
        <v>1</v>
      </c>
      <c r="X103" s="34"/>
      <c r="Y103" s="4">
        <f>SUM(F103:V103)</f>
        <v>12</v>
      </c>
      <c r="Z103" s="101">
        <f>Y103*100/Y105</f>
        <v>54.545454545454547</v>
      </c>
      <c r="AA103"/>
    </row>
    <row r="104" spans="2:27" x14ac:dyDescent="0.2">
      <c r="B104" s="13"/>
      <c r="E104" s="42" t="s">
        <v>52</v>
      </c>
      <c r="F104">
        <f>F105-SUM(F102:F103)</f>
        <v>1</v>
      </c>
      <c r="G104">
        <f t="shared" ref="G104:Q104" si="123">G105-SUM(G102:G103)</f>
        <v>1</v>
      </c>
      <c r="H104">
        <f t="shared" si="123"/>
        <v>0</v>
      </c>
      <c r="I104">
        <f t="shared" si="123"/>
        <v>0</v>
      </c>
      <c r="J104">
        <f t="shared" si="123"/>
        <v>1</v>
      </c>
      <c r="K104">
        <f t="shared" si="123"/>
        <v>1</v>
      </c>
      <c r="L104">
        <f t="shared" si="123"/>
        <v>0</v>
      </c>
      <c r="M104">
        <f t="shared" si="123"/>
        <v>2</v>
      </c>
      <c r="N104">
        <f t="shared" si="123"/>
        <v>0</v>
      </c>
      <c r="O104">
        <f t="shared" si="123"/>
        <v>1</v>
      </c>
      <c r="P104">
        <f t="shared" si="123"/>
        <v>0</v>
      </c>
      <c r="Q104">
        <f t="shared" si="123"/>
        <v>0</v>
      </c>
      <c r="X104" s="34"/>
      <c r="Y104" s="4">
        <f>SUM(F104:V104)</f>
        <v>7</v>
      </c>
      <c r="Z104" s="101">
        <f>Y104*100/Y105</f>
        <v>31.818181818181817</v>
      </c>
      <c r="AA104"/>
    </row>
    <row r="105" spans="2:27" x14ac:dyDescent="0.2">
      <c r="B105" s="48"/>
      <c r="C105" s="49"/>
      <c r="D105" s="49"/>
      <c r="E105" s="43" t="s">
        <v>2</v>
      </c>
      <c r="F105" s="35">
        <v>2</v>
      </c>
      <c r="G105" s="35">
        <v>2</v>
      </c>
      <c r="H105" s="35">
        <v>2</v>
      </c>
      <c r="I105" s="35">
        <v>2</v>
      </c>
      <c r="J105" s="35">
        <v>4</v>
      </c>
      <c r="K105" s="35">
        <v>2</v>
      </c>
      <c r="L105" s="35">
        <v>1</v>
      </c>
      <c r="M105" s="35">
        <v>2</v>
      </c>
      <c r="N105" s="35">
        <v>1</v>
      </c>
      <c r="O105" s="35">
        <v>1</v>
      </c>
      <c r="P105" s="35">
        <v>1</v>
      </c>
      <c r="Q105" s="35">
        <v>2</v>
      </c>
      <c r="R105" s="35"/>
      <c r="S105" s="35"/>
      <c r="T105" s="35"/>
      <c r="U105" s="35"/>
      <c r="V105" s="35"/>
      <c r="W105" s="35"/>
      <c r="X105" s="36"/>
      <c r="Y105" s="6">
        <f>SUM(F105:V105)</f>
        <v>22</v>
      </c>
      <c r="Z105" s="102"/>
      <c r="AA105"/>
    </row>
    <row r="106" spans="2:27" x14ac:dyDescent="0.2">
      <c r="B106" s="13"/>
      <c r="E106" s="4"/>
      <c r="Z106" s="101"/>
      <c r="AA106"/>
    </row>
    <row r="107" spans="2:27" x14ac:dyDescent="0.2">
      <c r="B107" s="13"/>
      <c r="E107" s="4"/>
      <c r="Z107" s="101"/>
      <c r="AA107"/>
    </row>
    <row r="108" spans="2:27" x14ac:dyDescent="0.2">
      <c r="B108" s="109"/>
      <c r="C108" s="108"/>
      <c r="D108" s="108"/>
      <c r="E108" s="110"/>
      <c r="F108" s="5">
        <v>1</v>
      </c>
      <c r="G108" s="5">
        <v>2</v>
      </c>
      <c r="H108" s="5">
        <v>3</v>
      </c>
      <c r="I108" s="5">
        <v>4</v>
      </c>
      <c r="J108" s="5">
        <v>5</v>
      </c>
      <c r="K108" s="5">
        <v>6</v>
      </c>
      <c r="L108" s="5">
        <v>7</v>
      </c>
      <c r="M108" s="5">
        <v>8</v>
      </c>
      <c r="N108" s="5">
        <v>9</v>
      </c>
      <c r="O108" s="5">
        <v>10</v>
      </c>
      <c r="P108" s="5">
        <v>11</v>
      </c>
      <c r="Q108" s="5">
        <v>12</v>
      </c>
      <c r="R108" s="5">
        <v>13</v>
      </c>
      <c r="S108" s="5"/>
      <c r="T108" s="32"/>
      <c r="U108" s="32"/>
      <c r="V108" s="32"/>
      <c r="W108" s="32"/>
      <c r="X108" s="32"/>
      <c r="Y108" s="32"/>
      <c r="Z108" s="104"/>
      <c r="AA108"/>
    </row>
    <row r="109" spans="2:27" ht="48" x14ac:dyDescent="0.2">
      <c r="B109" s="13" t="s">
        <v>26</v>
      </c>
      <c r="C109" s="58" t="s">
        <v>33</v>
      </c>
      <c r="D109" s="59" t="s">
        <v>32</v>
      </c>
      <c r="E109" s="42" t="s">
        <v>45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2</v>
      </c>
      <c r="N109" s="32">
        <v>1</v>
      </c>
      <c r="O109" s="32">
        <v>0</v>
      </c>
      <c r="P109" s="32">
        <v>0</v>
      </c>
      <c r="Q109" s="32">
        <v>0</v>
      </c>
      <c r="R109" s="32">
        <v>0</v>
      </c>
      <c r="S109" s="32"/>
      <c r="T109" s="32"/>
      <c r="U109" s="32"/>
      <c r="V109" s="32"/>
      <c r="W109" s="32"/>
      <c r="X109" s="33"/>
      <c r="Y109" s="4">
        <f>SUM(F109:V109)</f>
        <v>3</v>
      </c>
      <c r="Z109" s="101">
        <f>Y109*100/Y112</f>
        <v>10.714285714285714</v>
      </c>
      <c r="AA109"/>
    </row>
    <row r="110" spans="2:27" x14ac:dyDescent="0.2">
      <c r="B110" s="13"/>
      <c r="D110" s="60"/>
      <c r="E110" s="42" t="s">
        <v>46</v>
      </c>
      <c r="F110">
        <v>1</v>
      </c>
      <c r="G110">
        <v>2</v>
      </c>
      <c r="H110">
        <v>0</v>
      </c>
      <c r="I110">
        <v>2</v>
      </c>
      <c r="J110">
        <v>0</v>
      </c>
      <c r="K110">
        <v>0</v>
      </c>
      <c r="L110">
        <v>1</v>
      </c>
      <c r="M110">
        <v>1</v>
      </c>
      <c r="N110">
        <v>0</v>
      </c>
      <c r="O110">
        <v>2</v>
      </c>
      <c r="P110">
        <v>1</v>
      </c>
      <c r="Q110">
        <v>2</v>
      </c>
      <c r="R110">
        <v>1</v>
      </c>
      <c r="X110" s="34"/>
      <c r="Y110" s="4">
        <f>SUM(F110:V110)</f>
        <v>13</v>
      </c>
      <c r="Z110" s="101">
        <f>Y110*100/Y112</f>
        <v>46.428571428571431</v>
      </c>
      <c r="AA110"/>
    </row>
    <row r="111" spans="2:27" x14ac:dyDescent="0.2">
      <c r="B111" s="13"/>
      <c r="D111" s="60"/>
      <c r="E111" s="42" t="s">
        <v>52</v>
      </c>
      <c r="F111">
        <f>F112-SUM(F109:F110)</f>
        <v>1</v>
      </c>
      <c r="G111">
        <f t="shared" ref="G111:R111" si="124">G112-SUM(G109:G110)</f>
        <v>0</v>
      </c>
      <c r="H111">
        <f t="shared" si="124"/>
        <v>2</v>
      </c>
      <c r="I111">
        <f t="shared" si="124"/>
        <v>0</v>
      </c>
      <c r="J111">
        <f t="shared" si="124"/>
        <v>3</v>
      </c>
      <c r="K111">
        <f t="shared" si="124"/>
        <v>1</v>
      </c>
      <c r="L111">
        <f t="shared" si="124"/>
        <v>2</v>
      </c>
      <c r="M111">
        <f t="shared" si="124"/>
        <v>0</v>
      </c>
      <c r="N111">
        <f t="shared" si="124"/>
        <v>1</v>
      </c>
      <c r="O111">
        <f t="shared" si="124"/>
        <v>0</v>
      </c>
      <c r="P111">
        <f t="shared" si="124"/>
        <v>1</v>
      </c>
      <c r="Q111">
        <f t="shared" si="124"/>
        <v>0</v>
      </c>
      <c r="R111">
        <f t="shared" si="124"/>
        <v>1</v>
      </c>
      <c r="X111" s="34"/>
      <c r="Y111" s="4">
        <f>SUM(F111:V111)</f>
        <v>12</v>
      </c>
      <c r="Z111" s="101">
        <f>Y111*100/Y112</f>
        <v>42.857142857142854</v>
      </c>
      <c r="AA111"/>
    </row>
    <row r="112" spans="2:27" ht="16" thickBot="1" x14ac:dyDescent="0.25">
      <c r="B112" s="12"/>
      <c r="C112" s="61"/>
      <c r="D112" s="62"/>
      <c r="E112" s="106" t="s">
        <v>2</v>
      </c>
      <c r="F112" s="38">
        <v>2</v>
      </c>
      <c r="G112" s="38">
        <v>2</v>
      </c>
      <c r="H112" s="38">
        <v>2</v>
      </c>
      <c r="I112" s="38">
        <v>2</v>
      </c>
      <c r="J112" s="38">
        <v>3</v>
      </c>
      <c r="K112" s="38">
        <v>1</v>
      </c>
      <c r="L112" s="38">
        <v>3</v>
      </c>
      <c r="M112" s="38">
        <v>3</v>
      </c>
      <c r="N112" s="38">
        <v>2</v>
      </c>
      <c r="O112" s="38">
        <v>2</v>
      </c>
      <c r="P112" s="38">
        <v>2</v>
      </c>
      <c r="Q112" s="38">
        <v>2</v>
      </c>
      <c r="R112" s="38">
        <v>2</v>
      </c>
      <c r="S112" s="38"/>
      <c r="T112" s="38"/>
      <c r="U112" s="38"/>
      <c r="V112" s="38"/>
      <c r="W112" s="38"/>
      <c r="X112" s="37"/>
      <c r="Y112" s="9">
        <f>SUM(F112:V112)</f>
        <v>28</v>
      </c>
      <c r="Z112" s="105"/>
      <c r="AA112"/>
    </row>
  </sheetData>
  <mergeCells count="7">
    <mergeCell ref="AB4:AG4"/>
    <mergeCell ref="B3:AG3"/>
    <mergeCell ref="O4:U4"/>
    <mergeCell ref="F14:X14"/>
    <mergeCell ref="C4:H4"/>
    <mergeCell ref="I4:N4"/>
    <mergeCell ref="V4:AA4"/>
  </mergeCells>
  <pageMargins left="0.7" right="0.7" top="0.75" bottom="0.75" header="0.3" footer="0.3"/>
  <pageSetup paperSize="9" orientation="portrait" r:id="rId1"/>
  <ignoredErrors>
    <ignoredError sqref="P8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D5F7-AE5B-4045-9F4E-D3A69B5692F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8f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Planells Cases</dc:creator>
  <cp:lastModifiedBy>Hite, Richard</cp:lastModifiedBy>
  <cp:lastPrinted>2025-03-14T14:25:30Z</cp:lastPrinted>
  <dcterms:created xsi:type="dcterms:W3CDTF">2025-03-09T16:41:54Z</dcterms:created>
  <dcterms:modified xsi:type="dcterms:W3CDTF">2025-05-27T19:36:46Z</dcterms:modified>
</cp:coreProperties>
</file>