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iapponi/Desktop/"/>
    </mc:Choice>
  </mc:AlternateContent>
  <xr:revisionPtr revIDLastSave="0" documentId="13_ncr:1_{9AD5E77E-F2C4-5D4C-87E9-975BBAA10F02}" xr6:coauthVersionLast="47" xr6:coauthVersionMax="47" xr10:uidLastSave="{00000000-0000-0000-0000-000000000000}"/>
  <bookViews>
    <workbookView xWindow="34560" yWindow="0" windowWidth="51200" windowHeight="28800" xr2:uid="{A18BE05F-6AF6-FB43-A42F-9444AA8C65DF}"/>
  </bookViews>
  <sheets>
    <sheet name="Extended_Data_Fig_1e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6" l="1"/>
  <c r="G44" i="6" s="1"/>
  <c r="F43" i="6"/>
  <c r="G43" i="6" s="1"/>
  <c r="F42" i="6"/>
  <c r="G42" i="6" s="1"/>
  <c r="F41" i="6"/>
  <c r="G41" i="6" s="1"/>
  <c r="G40" i="6"/>
  <c r="F40" i="6"/>
  <c r="F39" i="6"/>
  <c r="F38" i="6"/>
  <c r="G38" i="6" s="1"/>
  <c r="F37" i="6"/>
  <c r="G37" i="6" s="1"/>
  <c r="F36" i="6"/>
  <c r="G36" i="6" s="1"/>
  <c r="F35" i="6"/>
  <c r="G35" i="6" s="1"/>
  <c r="G31" i="6"/>
  <c r="F31" i="6"/>
  <c r="F30" i="6"/>
  <c r="G30" i="6" s="1"/>
  <c r="F29" i="6"/>
  <c r="G29" i="6" s="1"/>
  <c r="G28" i="6"/>
  <c r="F28" i="6"/>
  <c r="F27" i="6"/>
  <c r="G27" i="6" s="1"/>
  <c r="G26" i="6"/>
  <c r="F26" i="6"/>
  <c r="F25" i="6"/>
  <c r="F24" i="6"/>
  <c r="G24" i="6" s="1"/>
  <c r="F23" i="6"/>
  <c r="G23" i="6" s="1"/>
  <c r="G22" i="6"/>
  <c r="F22" i="6"/>
  <c r="G21" i="6"/>
  <c r="F21" i="6"/>
  <c r="F20" i="6"/>
  <c r="G20" i="6" s="1"/>
  <c r="F16" i="6"/>
  <c r="G16" i="6" s="1"/>
  <c r="F15" i="6"/>
  <c r="G15" i="6" s="1"/>
  <c r="G14" i="6"/>
  <c r="F14" i="6"/>
  <c r="G13" i="6"/>
  <c r="F13" i="6"/>
  <c r="F12" i="6"/>
  <c r="G12" i="6" s="1"/>
  <c r="F11" i="6"/>
  <c r="G11" i="6" s="1"/>
  <c r="F10" i="6"/>
  <c r="F9" i="6"/>
  <c r="G9" i="6" s="1"/>
  <c r="F8" i="6"/>
  <c r="G8" i="6" s="1"/>
  <c r="G7" i="6"/>
  <c r="F7" i="6"/>
  <c r="F6" i="6"/>
  <c r="G6" i="6" s="1"/>
  <c r="F5" i="6"/>
  <c r="G5" i="6" s="1"/>
</calcChain>
</file>

<file path=xl/sharedStrings.xml><?xml version="1.0" encoding="utf-8"?>
<sst xmlns="http://schemas.openxmlformats.org/spreadsheetml/2006/main" count="59" uniqueCount="15">
  <si>
    <t>n1</t>
  </si>
  <si>
    <t>H2Aub1</t>
  </si>
  <si>
    <t>H2Aub2</t>
  </si>
  <si>
    <t>H4</t>
  </si>
  <si>
    <t>Normalization</t>
  </si>
  <si>
    <t>%</t>
  </si>
  <si>
    <t>n2</t>
  </si>
  <si>
    <t>n3</t>
  </si>
  <si>
    <t>time</t>
  </si>
  <si>
    <t>sample</t>
  </si>
  <si>
    <t xml:space="preserve">PRC1 </t>
  </si>
  <si>
    <t>PRC1</t>
  </si>
  <si>
    <r>
      <t>RING1B</t>
    </r>
    <r>
      <rPr>
        <sz val="9"/>
        <color theme="1"/>
        <rFont val="Aptos Narrow (Body)"/>
      </rPr>
      <t>1-130-</t>
    </r>
    <r>
      <rPr>
        <sz val="12"/>
        <color theme="1"/>
        <rFont val="Aptos Narrow"/>
        <family val="2"/>
        <scheme val="minor"/>
      </rPr>
      <t>BMI1</t>
    </r>
    <r>
      <rPr>
        <sz val="9"/>
        <color theme="1"/>
        <rFont val="Aptos Narrow (Body)"/>
      </rPr>
      <t>1-109</t>
    </r>
  </si>
  <si>
    <r>
      <t>RING1B</t>
    </r>
    <r>
      <rPr>
        <sz val="9"/>
        <color theme="1"/>
        <rFont val="Aptos Narrow (Body)"/>
      </rPr>
      <t>1-130-</t>
    </r>
    <r>
      <rPr>
        <sz val="12"/>
        <color theme="1"/>
        <rFont val="Aptos Narrow"/>
        <family val="2"/>
        <scheme val="minor"/>
      </rPr>
      <t>BMI1</t>
    </r>
    <r>
      <rPr>
        <sz val="9"/>
        <color theme="1"/>
        <rFont val="Aptos Narrow (Body)"/>
      </rPr>
      <t>1-109</t>
    </r>
    <r>
      <rPr>
        <sz val="12"/>
        <color theme="1"/>
        <rFont val="Aptos Narrow"/>
        <family val="2"/>
        <scheme val="minor"/>
      </rPr>
      <t/>
    </r>
  </si>
  <si>
    <t>Activity assay of PRC1 vs RING1B1-130:BMI11:109  (Extended_Data_Fig_1e). Number of replicants: 3. In green are the values plotted in the graph.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</si>
</sst>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8"/>
      <color theme="1"/>
      <name val="Aptos Narrow"/>
      <scheme val="minor"/>
    </font>
    <font>
      <b/>
      <sz val="14"/>
      <color theme="1"/>
      <name val="Arial Narrow"/>
      <family val="2"/>
    </font>
    <font>
      <sz val="9"/>
      <color theme="1"/>
      <name val="Aptos Narrow (Body)"/>
    </font>
  </fonts>
  <fills count="5">
    <fill>
      <patternFill patternType="none"/>
    </fill>
    <fill>
      <patternFill patternType="gray125"/>
    </fill>
    <fill>
      <patternFill patternType="solid">
        <fgColor rgb="FFCAD0D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6CBA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2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0" fillId="0" borderId="0" xfId="0" applyNumberFormat="1"/>
    <xf numFmtId="2" fontId="4" fillId="3" borderId="0" xfId="0" applyNumberFormat="1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0" fontId="1" fillId="0" borderId="7" xfId="0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center"/>
    </xf>
    <xf numFmtId="2" fontId="2" fillId="4" borderId="5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/>
    </xf>
    <xf numFmtId="2" fontId="2" fillId="4" borderId="6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FA1C3-2393-DC4E-B3D4-079F7A8A573B}">
  <dimension ref="A1:M44"/>
  <sheetViews>
    <sheetView tabSelected="1" zoomScale="156" zoomScaleNormal="100" workbookViewId="0">
      <selection activeCell="C48" sqref="C48"/>
    </sheetView>
  </sheetViews>
  <sheetFormatPr baseColWidth="10" defaultRowHeight="16" x14ac:dyDescent="0.2"/>
  <cols>
    <col min="1" max="1" width="22.33203125" bestFit="1" customWidth="1"/>
    <col min="2" max="2" width="9.1640625" bestFit="1" customWidth="1"/>
    <col min="3" max="3" width="8.6640625" customWidth="1"/>
    <col min="4" max="4" width="9.1640625" bestFit="1" customWidth="1"/>
    <col min="5" max="5" width="14.33203125" bestFit="1" customWidth="1"/>
    <col min="6" max="6" width="13.5" bestFit="1" customWidth="1"/>
  </cols>
  <sheetData>
    <row r="1" spans="1:13" ht="24" x14ac:dyDescent="0.3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3" spans="1:13" x14ac:dyDescent="0.2">
      <c r="A3" s="4" t="s">
        <v>0</v>
      </c>
    </row>
    <row r="4" spans="1:13" ht="18" x14ac:dyDescent="0.2">
      <c r="A4" s="5" t="s">
        <v>9</v>
      </c>
      <c r="B4" s="5" t="s">
        <v>8</v>
      </c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</row>
    <row r="5" spans="1:13" x14ac:dyDescent="0.2">
      <c r="A5" s="2" t="s">
        <v>10</v>
      </c>
      <c r="B5" s="1">
        <v>0</v>
      </c>
      <c r="C5" s="7">
        <v>0</v>
      </c>
      <c r="D5" s="7"/>
      <c r="E5" s="7">
        <v>167689</v>
      </c>
      <c r="F5" s="8">
        <f t="shared" ref="F5" si="0">(C5+D5)/E5</f>
        <v>0</v>
      </c>
      <c r="G5" s="9">
        <f>F5*$G$10/$F$10</f>
        <v>0</v>
      </c>
    </row>
    <row r="6" spans="1:13" x14ac:dyDescent="0.2">
      <c r="A6" s="2" t="s">
        <v>10</v>
      </c>
      <c r="B6" s="1">
        <v>3</v>
      </c>
      <c r="C6" s="7">
        <v>107072</v>
      </c>
      <c r="D6" s="7"/>
      <c r="E6" s="7">
        <v>132552</v>
      </c>
      <c r="F6" s="8">
        <f>(C6+D6*2)/E6</f>
        <v>0.80777355302070131</v>
      </c>
      <c r="G6" s="9">
        <f>F6*$G$10/$F$10</f>
        <v>26.096485035334585</v>
      </c>
    </row>
    <row r="7" spans="1:13" x14ac:dyDescent="0.2">
      <c r="A7" s="2" t="s">
        <v>11</v>
      </c>
      <c r="B7" s="1">
        <v>10</v>
      </c>
      <c r="C7" s="7">
        <v>200287</v>
      </c>
      <c r="D7" s="7"/>
      <c r="E7" s="7">
        <v>117448</v>
      </c>
      <c r="F7" s="8">
        <f t="shared" ref="F7:F16" si="1">(C7+D7*2)/E7</f>
        <v>1.7053249097472925</v>
      </c>
      <c r="G7" s="9">
        <f>F7*$G$10/$F$10</f>
        <v>55.093393217917118</v>
      </c>
    </row>
    <row r="8" spans="1:13" x14ac:dyDescent="0.2">
      <c r="A8" s="2" t="s">
        <v>11</v>
      </c>
      <c r="B8" s="1">
        <v>30</v>
      </c>
      <c r="C8" s="7">
        <v>218900</v>
      </c>
      <c r="D8" s="7">
        <v>24650</v>
      </c>
      <c r="E8" s="7">
        <v>128750</v>
      </c>
      <c r="F8" s="8">
        <f t="shared" si="1"/>
        <v>2.0831067961165051</v>
      </c>
      <c r="G8" s="9">
        <f>F8*$G$10/$F$10</f>
        <v>67.298273295244883</v>
      </c>
    </row>
    <row r="9" spans="1:13" x14ac:dyDescent="0.2">
      <c r="A9" s="2" t="s">
        <v>11</v>
      </c>
      <c r="B9" s="1">
        <v>60</v>
      </c>
      <c r="C9" s="7">
        <v>165050</v>
      </c>
      <c r="D9" s="7">
        <v>47050</v>
      </c>
      <c r="E9" s="7">
        <v>88150</v>
      </c>
      <c r="F9" s="8">
        <f t="shared" si="1"/>
        <v>2.9398752127056156</v>
      </c>
      <c r="G9" s="9">
        <f>F9*$G$10/$F$10</f>
        <v>94.977619912442222</v>
      </c>
    </row>
    <row r="10" spans="1:13" x14ac:dyDescent="0.2">
      <c r="A10" s="2" t="s">
        <v>11</v>
      </c>
      <c r="B10" s="1">
        <v>120</v>
      </c>
      <c r="C10" s="7">
        <v>167970</v>
      </c>
      <c r="D10" s="7">
        <v>83875</v>
      </c>
      <c r="E10" s="7">
        <v>108460</v>
      </c>
      <c r="F10" s="8">
        <f t="shared" si="1"/>
        <v>3.0953346855983774</v>
      </c>
      <c r="G10" s="9">
        <v>100</v>
      </c>
    </row>
    <row r="11" spans="1:13" x14ac:dyDescent="0.2">
      <c r="A11" s="2" t="s">
        <v>12</v>
      </c>
      <c r="B11" s="1">
        <v>0</v>
      </c>
      <c r="C11" s="7">
        <v>0</v>
      </c>
      <c r="D11" s="7"/>
      <c r="E11" s="7">
        <v>113145</v>
      </c>
      <c r="F11" s="8">
        <f t="shared" si="1"/>
        <v>0</v>
      </c>
      <c r="G11" s="9">
        <f t="shared" ref="G11:G16" si="2">F11*$G$10/$F$10</f>
        <v>0</v>
      </c>
    </row>
    <row r="12" spans="1:13" x14ac:dyDescent="0.2">
      <c r="A12" s="2" t="s">
        <v>12</v>
      </c>
      <c r="B12" s="1">
        <v>3</v>
      </c>
      <c r="C12" s="7">
        <v>4929</v>
      </c>
      <c r="D12" s="7"/>
      <c r="E12" s="7">
        <v>144107</v>
      </c>
      <c r="F12" s="8">
        <f t="shared" si="1"/>
        <v>3.4203751379183522E-2</v>
      </c>
      <c r="G12" s="9">
        <f t="shared" si="2"/>
        <v>1.1050097922632685</v>
      </c>
    </row>
    <row r="13" spans="1:13" x14ac:dyDescent="0.2">
      <c r="A13" s="2" t="s">
        <v>13</v>
      </c>
      <c r="B13" s="1">
        <v>10</v>
      </c>
      <c r="C13" s="7">
        <v>23450</v>
      </c>
      <c r="D13" s="7"/>
      <c r="E13" s="7">
        <v>136250</v>
      </c>
      <c r="F13" s="8">
        <f t="shared" si="1"/>
        <v>0.17211009174311925</v>
      </c>
      <c r="G13" s="9">
        <f t="shared" si="2"/>
        <v>5.560306371517548</v>
      </c>
    </row>
    <row r="14" spans="1:13" x14ac:dyDescent="0.2">
      <c r="A14" s="2" t="s">
        <v>13</v>
      </c>
      <c r="B14" s="1">
        <v>30</v>
      </c>
      <c r="C14" s="7">
        <v>63250</v>
      </c>
      <c r="D14" s="7"/>
      <c r="E14" s="7">
        <v>133500</v>
      </c>
      <c r="F14" s="8">
        <f t="shared" si="1"/>
        <v>0.47378277153558052</v>
      </c>
      <c r="G14" s="9">
        <f t="shared" si="2"/>
        <v>15.3063503517065</v>
      </c>
    </row>
    <row r="15" spans="1:13" x14ac:dyDescent="0.2">
      <c r="A15" s="2" t="s">
        <v>13</v>
      </c>
      <c r="B15" s="1">
        <v>60</v>
      </c>
      <c r="C15" s="7">
        <v>124264</v>
      </c>
      <c r="D15" s="7"/>
      <c r="E15" s="7">
        <v>116424</v>
      </c>
      <c r="F15" s="8">
        <f t="shared" si="1"/>
        <v>1.0673400673400673</v>
      </c>
      <c r="G15" s="9">
        <f t="shared" si="2"/>
        <v>34.482218427172555</v>
      </c>
    </row>
    <row r="16" spans="1:13" x14ac:dyDescent="0.2">
      <c r="A16" s="2" t="s">
        <v>13</v>
      </c>
      <c r="B16" s="1">
        <v>120</v>
      </c>
      <c r="C16" s="7">
        <v>163114</v>
      </c>
      <c r="D16" s="7"/>
      <c r="E16" s="7">
        <v>112545</v>
      </c>
      <c r="F16" s="8">
        <f t="shared" si="1"/>
        <v>1.4493224932249322</v>
      </c>
      <c r="G16" s="9">
        <f t="shared" si="2"/>
        <v>46.82280400785659</v>
      </c>
    </row>
    <row r="17" spans="1:7" x14ac:dyDescent="0.2">
      <c r="F17" s="10"/>
      <c r="G17" s="10"/>
    </row>
    <row r="18" spans="1:7" x14ac:dyDescent="0.2">
      <c r="A18" s="4" t="s">
        <v>6</v>
      </c>
      <c r="F18" s="10"/>
      <c r="G18" s="10"/>
    </row>
    <row r="19" spans="1:7" ht="18" x14ac:dyDescent="0.2">
      <c r="A19" s="5" t="s">
        <v>9</v>
      </c>
      <c r="B19" s="5" t="s">
        <v>8</v>
      </c>
      <c r="C19" s="5" t="s">
        <v>1</v>
      </c>
      <c r="D19" s="5" t="s">
        <v>2</v>
      </c>
      <c r="E19" s="5" t="s">
        <v>3</v>
      </c>
      <c r="F19" s="11" t="s">
        <v>4</v>
      </c>
      <c r="G19" s="12" t="s">
        <v>5</v>
      </c>
    </row>
    <row r="20" spans="1:7" x14ac:dyDescent="0.2">
      <c r="A20" s="2" t="s">
        <v>10</v>
      </c>
      <c r="B20" s="1">
        <v>0</v>
      </c>
      <c r="C20" s="7">
        <v>0</v>
      </c>
      <c r="D20" s="7"/>
      <c r="E20" s="7">
        <v>128520</v>
      </c>
      <c r="F20" s="8">
        <f t="shared" ref="F20:F31" si="3">(C20+D20*2)/E20</f>
        <v>0</v>
      </c>
      <c r="G20" s="9">
        <f>F20*$G$25/$F$25</f>
        <v>0</v>
      </c>
    </row>
    <row r="21" spans="1:7" x14ac:dyDescent="0.2">
      <c r="A21" s="2" t="s">
        <v>10</v>
      </c>
      <c r="B21" s="1">
        <v>3</v>
      </c>
      <c r="C21" s="7">
        <v>45120</v>
      </c>
      <c r="D21" s="7"/>
      <c r="E21" s="7">
        <v>93072</v>
      </c>
      <c r="F21" s="8">
        <f t="shared" si="3"/>
        <v>0.4847859721505931</v>
      </c>
      <c r="G21" s="9">
        <f>F21*$G$25/$F$25</f>
        <v>9.7458630656451284</v>
      </c>
    </row>
    <row r="22" spans="1:7" x14ac:dyDescent="0.2">
      <c r="A22" s="2" t="s">
        <v>11</v>
      </c>
      <c r="B22" s="1">
        <v>10</v>
      </c>
      <c r="C22" s="7">
        <v>201877</v>
      </c>
      <c r="D22" s="7"/>
      <c r="E22" s="7">
        <v>98686</v>
      </c>
      <c r="F22" s="8">
        <f t="shared" si="3"/>
        <v>2.0456498388829214</v>
      </c>
      <c r="G22" s="9">
        <f>F22*$G$25/$F$25</f>
        <v>41.124587664056605</v>
      </c>
    </row>
    <row r="23" spans="1:7" x14ac:dyDescent="0.2">
      <c r="A23" s="2" t="s">
        <v>11</v>
      </c>
      <c r="B23" s="1">
        <v>30</v>
      </c>
      <c r="C23" s="7">
        <v>213542</v>
      </c>
      <c r="D23" s="7">
        <v>47628</v>
      </c>
      <c r="E23" s="7">
        <v>95795</v>
      </c>
      <c r="F23" s="8">
        <f t="shared" si="3"/>
        <v>3.223529411764706</v>
      </c>
      <c r="G23" s="9">
        <f>F23*$G$25/$F$25</f>
        <v>64.80401257439722</v>
      </c>
    </row>
    <row r="24" spans="1:7" x14ac:dyDescent="0.2">
      <c r="A24" s="2" t="s">
        <v>11</v>
      </c>
      <c r="B24" s="1">
        <v>60</v>
      </c>
      <c r="C24" s="7">
        <v>200610</v>
      </c>
      <c r="D24" s="7">
        <v>80622</v>
      </c>
      <c r="E24" s="7">
        <v>96228</v>
      </c>
      <c r="F24" s="8">
        <f t="shared" si="3"/>
        <v>3.7603815937149272</v>
      </c>
      <c r="G24" s="9">
        <f>F24*$G$25/$F$25</f>
        <v>75.596585281419294</v>
      </c>
    </row>
    <row r="25" spans="1:7" x14ac:dyDescent="0.2">
      <c r="A25" s="2" t="s">
        <v>11</v>
      </c>
      <c r="B25" s="1">
        <v>120</v>
      </c>
      <c r="C25" s="7">
        <v>158652</v>
      </c>
      <c r="D25" s="7">
        <v>116740</v>
      </c>
      <c r="E25" s="7">
        <v>78832</v>
      </c>
      <c r="F25" s="8">
        <f t="shared" si="3"/>
        <v>4.9742744063324542</v>
      </c>
      <c r="G25" s="9">
        <v>100</v>
      </c>
    </row>
    <row r="26" spans="1:7" x14ac:dyDescent="0.2">
      <c r="A26" s="2" t="s">
        <v>12</v>
      </c>
      <c r="B26" s="1">
        <v>0</v>
      </c>
      <c r="C26" s="7">
        <v>0</v>
      </c>
      <c r="D26" s="7"/>
      <c r="E26" s="7">
        <v>162096</v>
      </c>
      <c r="F26" s="8">
        <f t="shared" si="3"/>
        <v>0</v>
      </c>
      <c r="G26" s="9">
        <f t="shared" ref="G26:G31" si="4">F26*$G$25/$F$25</f>
        <v>0</v>
      </c>
    </row>
    <row r="27" spans="1:7" x14ac:dyDescent="0.2">
      <c r="A27" s="2" t="s">
        <v>12</v>
      </c>
      <c r="B27" s="1">
        <v>3</v>
      </c>
      <c r="C27" s="7">
        <v>1848</v>
      </c>
      <c r="D27" s="7"/>
      <c r="E27" s="7">
        <v>93060</v>
      </c>
      <c r="F27" s="8">
        <f t="shared" si="3"/>
        <v>1.9858156028368795E-2</v>
      </c>
      <c r="G27" s="9">
        <f t="shared" si="4"/>
        <v>0.39921714015391979</v>
      </c>
    </row>
    <row r="28" spans="1:7" x14ac:dyDescent="0.2">
      <c r="A28" s="2" t="s">
        <v>13</v>
      </c>
      <c r="B28" s="1">
        <v>10</v>
      </c>
      <c r="C28" s="7">
        <v>11150</v>
      </c>
      <c r="D28" s="7"/>
      <c r="E28" s="7">
        <v>86700</v>
      </c>
      <c r="F28" s="8">
        <f t="shared" si="3"/>
        <v>0.12860438292964244</v>
      </c>
      <c r="G28" s="9">
        <f t="shared" si="4"/>
        <v>2.5853897960660115</v>
      </c>
    </row>
    <row r="29" spans="1:7" x14ac:dyDescent="0.2">
      <c r="A29" s="2" t="s">
        <v>13</v>
      </c>
      <c r="B29" s="1">
        <v>30</v>
      </c>
      <c r="C29" s="7">
        <v>49637</v>
      </c>
      <c r="D29" s="7"/>
      <c r="E29" s="7">
        <v>81977</v>
      </c>
      <c r="F29" s="8">
        <f t="shared" si="3"/>
        <v>0.60549910340705315</v>
      </c>
      <c r="G29" s="9">
        <f t="shared" si="4"/>
        <v>12.172611600120575</v>
      </c>
    </row>
    <row r="30" spans="1:7" x14ac:dyDescent="0.2">
      <c r="A30" s="2" t="s">
        <v>13</v>
      </c>
      <c r="B30" s="1">
        <v>60</v>
      </c>
      <c r="C30" s="7">
        <v>68530</v>
      </c>
      <c r="D30" s="7"/>
      <c r="E30" s="13">
        <v>57310</v>
      </c>
      <c r="F30" s="14">
        <f t="shared" si="3"/>
        <v>1.1957773512476009</v>
      </c>
      <c r="G30" s="15">
        <f t="shared" si="4"/>
        <v>24.039231726446925</v>
      </c>
    </row>
    <row r="31" spans="1:7" x14ac:dyDescent="0.2">
      <c r="A31" s="2" t="s">
        <v>13</v>
      </c>
      <c r="B31" s="1">
        <v>120</v>
      </c>
      <c r="C31" s="7">
        <v>123825</v>
      </c>
      <c r="D31" s="16"/>
      <c r="E31" s="17">
        <v>68965</v>
      </c>
      <c r="F31" s="8">
        <f t="shared" si="3"/>
        <v>1.7954759660697455</v>
      </c>
      <c r="G31" s="9">
        <f t="shared" si="4"/>
        <v>36.095233583897809</v>
      </c>
    </row>
    <row r="32" spans="1:7" x14ac:dyDescent="0.2">
      <c r="F32" s="10"/>
      <c r="G32" s="10"/>
    </row>
    <row r="33" spans="1:7" x14ac:dyDescent="0.2">
      <c r="A33" s="4" t="s">
        <v>7</v>
      </c>
      <c r="F33" s="10"/>
      <c r="G33" s="10"/>
    </row>
    <row r="34" spans="1:7" ht="18" x14ac:dyDescent="0.2">
      <c r="A34" s="5" t="s">
        <v>9</v>
      </c>
      <c r="B34" s="5" t="s">
        <v>8</v>
      </c>
      <c r="C34" s="5" t="s">
        <v>1</v>
      </c>
      <c r="D34" s="5" t="s">
        <v>2</v>
      </c>
      <c r="E34" s="5" t="s">
        <v>3</v>
      </c>
      <c r="F34" s="11" t="s">
        <v>4</v>
      </c>
      <c r="G34" s="12" t="s">
        <v>5</v>
      </c>
    </row>
    <row r="35" spans="1:7" x14ac:dyDescent="0.2">
      <c r="A35" s="2" t="s">
        <v>10</v>
      </c>
      <c r="B35" s="1">
        <v>3</v>
      </c>
      <c r="C35" s="7">
        <v>46526</v>
      </c>
      <c r="D35" s="16"/>
      <c r="E35" s="17">
        <v>122894</v>
      </c>
      <c r="F35" s="8">
        <f>(C35+D35*2)/E35</f>
        <v>0.37858642407277815</v>
      </c>
      <c r="G35" s="9">
        <f>F35*$G$39/$F$39</f>
        <v>12.842532294609427</v>
      </c>
    </row>
    <row r="36" spans="1:7" x14ac:dyDescent="0.2">
      <c r="A36" s="2" t="s">
        <v>10</v>
      </c>
      <c r="B36" s="1">
        <v>10</v>
      </c>
      <c r="C36" s="7">
        <v>177720</v>
      </c>
      <c r="D36" s="7"/>
      <c r="E36" s="18">
        <v>172020</v>
      </c>
      <c r="F36" s="19">
        <f>(C36+D36*2)/E36</f>
        <v>1.0331356818974538</v>
      </c>
      <c r="G36" s="20">
        <f>F36*$G$39/$F$39</f>
        <v>35.046365943990565</v>
      </c>
    </row>
    <row r="37" spans="1:7" x14ac:dyDescent="0.2">
      <c r="A37" s="2" t="s">
        <v>11</v>
      </c>
      <c r="B37" s="1">
        <v>30</v>
      </c>
      <c r="C37" s="7">
        <v>198560</v>
      </c>
      <c r="D37" s="7">
        <v>31960</v>
      </c>
      <c r="E37" s="7">
        <v>117844</v>
      </c>
      <c r="F37" s="8">
        <f>(C37+D37*2)/E37</f>
        <v>2.2273514137334103</v>
      </c>
      <c r="G37" s="9">
        <f>F37*$G$39/$F$39</f>
        <v>75.55694193835221</v>
      </c>
    </row>
    <row r="38" spans="1:7" x14ac:dyDescent="0.2">
      <c r="A38" s="2" t="s">
        <v>11</v>
      </c>
      <c r="B38" s="1">
        <v>60</v>
      </c>
      <c r="C38" s="7">
        <v>166131</v>
      </c>
      <c r="D38" s="7">
        <v>50526</v>
      </c>
      <c r="E38" s="7">
        <v>104391</v>
      </c>
      <c r="F38" s="8">
        <f>(C38+D38*2)/E38</f>
        <v>2.5594447797223898</v>
      </c>
      <c r="G38" s="9">
        <f>F38*$G$39/$F$39</f>
        <v>86.822321535585587</v>
      </c>
    </row>
    <row r="39" spans="1:7" x14ac:dyDescent="0.2">
      <c r="A39" s="2" t="s">
        <v>11</v>
      </c>
      <c r="B39" s="1">
        <v>120</v>
      </c>
      <c r="C39" s="7">
        <v>193324</v>
      </c>
      <c r="D39" s="7">
        <v>88060</v>
      </c>
      <c r="E39" s="7">
        <v>125324</v>
      </c>
      <c r="F39" s="8">
        <f>(C39+D39*2)/E39</f>
        <v>2.9479110146500269</v>
      </c>
      <c r="G39" s="9">
        <v>100</v>
      </c>
    </row>
    <row r="40" spans="1:7" x14ac:dyDescent="0.2">
      <c r="A40" s="2" t="s">
        <v>12</v>
      </c>
      <c r="B40" s="1">
        <v>3</v>
      </c>
      <c r="C40" s="7">
        <v>9512</v>
      </c>
      <c r="D40" s="7"/>
      <c r="E40" s="7">
        <v>146682</v>
      </c>
      <c r="F40" s="8">
        <f t="shared" ref="F40" si="5">(C40+D40*2)/E40</f>
        <v>6.4847765915381578E-2</v>
      </c>
      <c r="G40" s="9">
        <f>F40*$G$39/$F$39</f>
        <v>2.1997870896751013</v>
      </c>
    </row>
    <row r="41" spans="1:7" x14ac:dyDescent="0.2">
      <c r="A41" s="2" t="s">
        <v>12</v>
      </c>
      <c r="B41" s="1">
        <v>10</v>
      </c>
      <c r="C41" s="7">
        <v>31941</v>
      </c>
      <c r="D41" s="7"/>
      <c r="E41" s="7">
        <v>179802</v>
      </c>
      <c r="F41" s="8">
        <f>(C41+D41*2)/E41</f>
        <v>0.17764540995094605</v>
      </c>
      <c r="G41" s="9">
        <f>F41*$G$39/$F$39</f>
        <v>6.0261456016858759</v>
      </c>
    </row>
    <row r="42" spans="1:7" x14ac:dyDescent="0.2">
      <c r="A42" s="2" t="s">
        <v>13</v>
      </c>
      <c r="B42" s="1">
        <v>30</v>
      </c>
      <c r="C42" s="7">
        <v>54168</v>
      </c>
      <c r="D42" s="7"/>
      <c r="E42" s="7">
        <v>107604</v>
      </c>
      <c r="F42" s="8">
        <f>(C42+D42*2)/E42</f>
        <v>0.50340136054421769</v>
      </c>
      <c r="G42" s="9">
        <f>F42*$G$39/$F$39</f>
        <v>17.076545324553528</v>
      </c>
    </row>
    <row r="43" spans="1:7" x14ac:dyDescent="0.2">
      <c r="A43" s="2" t="s">
        <v>13</v>
      </c>
      <c r="B43" s="1">
        <v>60</v>
      </c>
      <c r="C43" s="7">
        <v>97308</v>
      </c>
      <c r="D43" s="7"/>
      <c r="E43" s="7">
        <v>113356</v>
      </c>
      <c r="F43" s="8">
        <f>(C43+D43*2)/E43</f>
        <v>0.85842831433713263</v>
      </c>
      <c r="G43" s="9">
        <f>F43*$G$39/$F$39</f>
        <v>29.119885575618174</v>
      </c>
    </row>
    <row r="44" spans="1:7" x14ac:dyDescent="0.2">
      <c r="A44" s="2" t="s">
        <v>13</v>
      </c>
      <c r="B44" s="21">
        <v>120</v>
      </c>
      <c r="C44" s="7">
        <v>141174</v>
      </c>
      <c r="D44" s="7"/>
      <c r="E44" s="7">
        <v>135309</v>
      </c>
      <c r="F44" s="8">
        <f>(C44+D44*2)/E44</f>
        <v>1.0433452320244774</v>
      </c>
      <c r="G44" s="9">
        <f>F44*$G$39/$F$39</f>
        <v>35.392697637053416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Extended_Data_Fig_1e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2026-08-11T08:18:02Z</dcterms:created>
  <dcterms:modified xsi:type="dcterms:W3CDTF">2026-08-11T08:28:52Z</dcterms:modified>
</cp:coreProperties>
</file>