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kannanvenugopal/Library/CloudStorage/Dropbox/SEXMEROPLASM/Manuscript 2_nature protocols_SCCA/Mansucript/Proofs/Submission/"/>
    </mc:Choice>
  </mc:AlternateContent>
  <xr:revisionPtr revIDLastSave="0" documentId="13_ncr:1_{6F9CDFD6-F2CD-3047-A904-D6B60C568B66}" xr6:coauthVersionLast="47" xr6:coauthVersionMax="47" xr10:uidLastSave="{00000000-0000-0000-0000-000000000000}"/>
  <bookViews>
    <workbookView xWindow="-28120" yWindow="-11820" windowWidth="27960" windowHeight="27340" tabRatio="500" activeTab="3" xr2:uid="{00000000-000D-0000-FFFF-FFFF00000000}"/>
  </bookViews>
  <sheets>
    <sheet name="Fig2b" sheetId="11" r:id="rId1"/>
    <sheet name="Fig3d" sheetId="1" r:id="rId2"/>
    <sheet name="Fig4" sheetId="12" r:id="rId3"/>
    <sheet name="Zprime_Data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31" i="12" l="1"/>
  <c r="I31" i="12"/>
  <c r="O30" i="12"/>
  <c r="I30" i="12"/>
  <c r="O29" i="12"/>
  <c r="I29" i="12"/>
  <c r="O28" i="12"/>
  <c r="I28" i="12"/>
  <c r="O27" i="12"/>
  <c r="I27" i="12"/>
  <c r="O26" i="12"/>
  <c r="I26" i="12"/>
  <c r="O25" i="12"/>
  <c r="I25" i="12"/>
  <c r="O24" i="12"/>
  <c r="I24" i="12"/>
  <c r="O23" i="12"/>
  <c r="I23" i="12"/>
  <c r="O22" i="12"/>
  <c r="I22" i="12"/>
  <c r="O21" i="12"/>
  <c r="I21" i="12"/>
  <c r="O20" i="12"/>
  <c r="I20" i="12"/>
  <c r="O19" i="12"/>
  <c r="I19" i="12"/>
  <c r="O18" i="12"/>
  <c r="I18" i="12"/>
  <c r="O17" i="12"/>
  <c r="I17" i="12"/>
  <c r="O16" i="12"/>
  <c r="I16" i="12"/>
  <c r="O15" i="12"/>
  <c r="I15" i="12"/>
  <c r="O14" i="12"/>
  <c r="I14" i="12"/>
  <c r="O13" i="12"/>
  <c r="I13" i="12"/>
  <c r="O12" i="12"/>
  <c r="I12" i="12"/>
  <c r="O11" i="12"/>
  <c r="I11" i="12"/>
  <c r="O10" i="12"/>
  <c r="I10" i="12"/>
  <c r="O9" i="12"/>
  <c r="I9" i="12"/>
  <c r="O8" i="12"/>
  <c r="I8" i="12"/>
  <c r="O7" i="12"/>
  <c r="I7" i="12"/>
  <c r="O6" i="12"/>
  <c r="I6" i="12"/>
  <c r="O5" i="12"/>
  <c r="I5" i="12"/>
  <c r="O4" i="12"/>
  <c r="I4" i="12"/>
  <c r="O3" i="12"/>
  <c r="I3" i="12"/>
  <c r="O2" i="12"/>
  <c r="I2" i="12"/>
  <c r="H28" i="5" l="1"/>
  <c r="B28" i="5"/>
  <c r="P21" i="5"/>
  <c r="O21" i="5"/>
  <c r="J21" i="5"/>
  <c r="I21" i="5"/>
  <c r="D21" i="5"/>
  <c r="C21" i="5"/>
  <c r="P20" i="5"/>
  <c r="O20" i="5"/>
  <c r="J20" i="5"/>
  <c r="I20" i="5"/>
  <c r="D20" i="5"/>
  <c r="C20" i="5"/>
  <c r="J61" i="1"/>
  <c r="E61" i="1"/>
  <c r="J60" i="1"/>
  <c r="E60" i="1"/>
  <c r="J59" i="1"/>
  <c r="E59" i="1"/>
  <c r="J58" i="1"/>
  <c r="E58" i="1"/>
  <c r="J57" i="1"/>
  <c r="E57" i="1"/>
  <c r="J56" i="1"/>
  <c r="E56" i="1"/>
  <c r="J55" i="1"/>
  <c r="E55" i="1"/>
  <c r="J54" i="1"/>
  <c r="E54" i="1"/>
  <c r="J53" i="1"/>
  <c r="E53" i="1"/>
  <c r="J52" i="1"/>
  <c r="E52" i="1"/>
  <c r="J51" i="1"/>
  <c r="E51" i="1"/>
  <c r="J50" i="1"/>
  <c r="E50" i="1"/>
  <c r="J49" i="1"/>
  <c r="E49" i="1"/>
  <c r="J48" i="1"/>
  <c r="E48" i="1"/>
  <c r="J47" i="1"/>
  <c r="E47" i="1"/>
  <c r="J46" i="1"/>
  <c r="E46" i="1"/>
  <c r="J45" i="1"/>
  <c r="E45" i="1"/>
  <c r="J44" i="1"/>
  <c r="E44" i="1"/>
  <c r="J43" i="1"/>
  <c r="E43" i="1"/>
  <c r="J42" i="1"/>
  <c r="E42" i="1"/>
  <c r="J41" i="1"/>
  <c r="E41" i="1"/>
  <c r="J40" i="1"/>
  <c r="E40" i="1"/>
  <c r="J39" i="1"/>
  <c r="E39" i="1"/>
  <c r="J38" i="1"/>
  <c r="E38" i="1"/>
  <c r="J37" i="1"/>
  <c r="E37" i="1"/>
  <c r="J36" i="1"/>
  <c r="E36" i="1"/>
  <c r="J35" i="1"/>
  <c r="E35" i="1"/>
  <c r="J34" i="1"/>
  <c r="E34" i="1"/>
  <c r="J33" i="1"/>
  <c r="E33" i="1"/>
  <c r="J32" i="1"/>
  <c r="E32" i="1"/>
  <c r="J31" i="1"/>
  <c r="E31" i="1"/>
  <c r="J30" i="1"/>
  <c r="E30" i="1"/>
  <c r="J29" i="1"/>
  <c r="E29" i="1"/>
  <c r="J28" i="1"/>
  <c r="E28" i="1"/>
  <c r="J27" i="1"/>
  <c r="E27" i="1"/>
  <c r="J26" i="1"/>
  <c r="E26" i="1"/>
  <c r="J25" i="1"/>
  <c r="E25" i="1"/>
  <c r="J24" i="1"/>
  <c r="E24" i="1"/>
  <c r="J23" i="1"/>
  <c r="E23" i="1"/>
  <c r="J22" i="1"/>
  <c r="E22" i="1"/>
  <c r="J21" i="1"/>
  <c r="E21" i="1"/>
  <c r="J20" i="1"/>
  <c r="E20" i="1"/>
  <c r="J19" i="1"/>
  <c r="E19" i="1"/>
  <c r="J18" i="1"/>
  <c r="E18" i="1"/>
  <c r="J17" i="1"/>
  <c r="E17" i="1"/>
  <c r="J16" i="1"/>
  <c r="E16" i="1"/>
  <c r="J15" i="1"/>
  <c r="E15" i="1"/>
  <c r="J14" i="1"/>
  <c r="E14" i="1"/>
  <c r="J13" i="1"/>
  <c r="E13" i="1"/>
  <c r="J12" i="1"/>
  <c r="E12" i="1"/>
  <c r="J11" i="1"/>
  <c r="E11" i="1"/>
  <c r="J10" i="1"/>
  <c r="E10" i="1"/>
  <c r="J9" i="1"/>
  <c r="E9" i="1"/>
  <c r="J8" i="1"/>
  <c r="E8" i="1"/>
  <c r="J7" i="1"/>
  <c r="E7" i="1"/>
  <c r="J6" i="1"/>
  <c r="E6" i="1"/>
  <c r="J5" i="1"/>
  <c r="E5" i="1"/>
  <c r="J4" i="1"/>
  <c r="E4" i="1"/>
  <c r="J3" i="1"/>
  <c r="E3" i="1"/>
  <c r="J2" i="1"/>
  <c r="E2" i="1"/>
</calcChain>
</file>

<file path=xl/sharedStrings.xml><?xml version="1.0" encoding="utf-8"?>
<sst xmlns="http://schemas.openxmlformats.org/spreadsheetml/2006/main" count="368" uniqueCount="201">
  <si>
    <t>Sample Name</t>
  </si>
  <si>
    <t>Sample:</t>
  </si>
  <si>
    <t xml:space="preserve"> D3 parasitemia</t>
  </si>
  <si>
    <t>PMR</t>
  </si>
  <si>
    <t>WT_Rep1_AC</t>
  </si>
  <si>
    <t>1_AC_B4_B04.fcs</t>
  </si>
  <si>
    <t>1_AC_B5_B05.fcs</t>
  </si>
  <si>
    <t>1_AC_B6_B06.fcs</t>
  </si>
  <si>
    <t>WT_Rep2_AC</t>
  </si>
  <si>
    <t>1_AC_C4_C04.fcs</t>
  </si>
  <si>
    <t>1_AC_C5_C05.fcs</t>
  </si>
  <si>
    <t>1_AC_C6_C06.fcs</t>
  </si>
  <si>
    <t>WT_Rep3_AC</t>
  </si>
  <si>
    <t>1_AC_D4_D04.fcs</t>
  </si>
  <si>
    <t>1_AC_D5_D05.fcs</t>
  </si>
  <si>
    <t>1_AC_D6_D06.fcs</t>
  </si>
  <si>
    <t>WT_Rep4_AC</t>
  </si>
  <si>
    <t>1AC_B2_B02.fcs</t>
  </si>
  <si>
    <t>1AC_B3_B03.fcs</t>
  </si>
  <si>
    <t>1AC_B4_B04.fcs</t>
  </si>
  <si>
    <t>WT_Rep5_AC</t>
  </si>
  <si>
    <t>1AC_C2_C02.fcs</t>
  </si>
  <si>
    <t>1AC_C3_C03.fcs</t>
  </si>
  <si>
    <t>1AC_C4_C04.fcs</t>
  </si>
  <si>
    <t>WT_Rep1_mFA</t>
  </si>
  <si>
    <t>1_M_B1_B01.fcs</t>
  </si>
  <si>
    <t>1_M_B2_B02.fcs</t>
  </si>
  <si>
    <t>1_M_B3_B03.fcs</t>
  </si>
  <si>
    <t>WT_Rep2_mFA</t>
  </si>
  <si>
    <t>1_M_C1_C01.fcs</t>
  </si>
  <si>
    <t>1_M_C2_C02.fcs</t>
  </si>
  <si>
    <t>1_M_C3_C03.fcs</t>
  </si>
  <si>
    <t>WT_Rep3_mFA</t>
  </si>
  <si>
    <t>1_M_D1_D01.fcs</t>
  </si>
  <si>
    <t>1_M_D2_D02.fcs</t>
  </si>
  <si>
    <t>1_M_D3_D03.fcs</t>
  </si>
  <si>
    <t>WT_Rep4_mFA</t>
  </si>
  <si>
    <t>1M_B8_B08.fcs</t>
  </si>
  <si>
    <t>1M_B9_B09.fcs</t>
  </si>
  <si>
    <t>1M_B10_B10.fcs</t>
  </si>
  <si>
    <t>WT_Rep5_mFA</t>
  </si>
  <si>
    <t>1M_C8_C08.fcs</t>
  </si>
  <si>
    <t>1M_C9_C09.fcs</t>
  </si>
  <si>
    <t>1M_C10_C10.fcs</t>
  </si>
  <si>
    <t>F7_Rep1_AC</t>
  </si>
  <si>
    <t>3_AC_E4_E04.fcs</t>
  </si>
  <si>
    <t>3_AC_E5_E05.fcs</t>
  </si>
  <si>
    <t>3_AC_E6_E06.fcs</t>
  </si>
  <si>
    <t>F7_Rep2_AC</t>
  </si>
  <si>
    <t>3_AC_F4_F04.fcs</t>
  </si>
  <si>
    <t>3_AC_F5_F05.fcs</t>
  </si>
  <si>
    <t>3_AC_F6_F06.fcs</t>
  </si>
  <si>
    <t>F7_Rep3_AC</t>
  </si>
  <si>
    <t>4_AC_E10_E10.fcs</t>
  </si>
  <si>
    <t>4_AC_E11_E11.fcs</t>
  </si>
  <si>
    <t>4_AC_E12_E12.fcs</t>
  </si>
  <si>
    <t>F7_Rep4_AC</t>
  </si>
  <si>
    <t>2AC_E2_E02.fcs</t>
  </si>
  <si>
    <t>2AC_E3_E03.fcs</t>
  </si>
  <si>
    <t>2AC_E4_E04.fcs</t>
  </si>
  <si>
    <t>F7_Rep5_AC</t>
  </si>
  <si>
    <t>3AC_F2_F02.fcs</t>
  </si>
  <si>
    <t>3AC_F3_F03.fcs</t>
  </si>
  <si>
    <t>3AC_F4_F04.fcs</t>
  </si>
  <si>
    <t>F7_Rep1_mFA</t>
  </si>
  <si>
    <t>3_M_E1_E01.fcs</t>
  </si>
  <si>
    <t>3_M_E2_E02.fcs</t>
  </si>
  <si>
    <t>3_M_E3_E03.fcs</t>
  </si>
  <si>
    <t>F7_Rep2_mFA</t>
  </si>
  <si>
    <t>3_M_F1_F01.fcs</t>
  </si>
  <si>
    <t>3_M_F2_F02.fcs</t>
  </si>
  <si>
    <t>3_M_F3_F03.fcs</t>
  </si>
  <si>
    <t>F7_Rep3_mFA</t>
  </si>
  <si>
    <t>4_M_E7_E07.fcs</t>
  </si>
  <si>
    <t>4_M_E8_E08.fcs</t>
  </si>
  <si>
    <t>4_M_E9_E09.fcs</t>
  </si>
  <si>
    <t>F7_Rep4_mFA</t>
  </si>
  <si>
    <t>2M_E8_E08.fcs</t>
  </si>
  <si>
    <t>2M_E9_E09.fcs</t>
  </si>
  <si>
    <t>2M_E10_E10.fcs</t>
  </si>
  <si>
    <t>F7_Rep5_mFA</t>
  </si>
  <si>
    <t>3M_F8_F08.fcs</t>
  </si>
  <si>
    <t>3M_F9_F09.fcs</t>
  </si>
  <si>
    <t>3M_F10_F10.fcs</t>
  </si>
  <si>
    <t>Population/Single Cells/Hoechst-A, Tubulin Tracker Deep Red-A subset | Freq. of Parent</t>
  </si>
  <si>
    <t>Population/Single Cells/Parasitemia | Freq. of Parent</t>
  </si>
  <si>
    <t>Commitment Rate (AP2-G-GFP)</t>
  </si>
  <si>
    <t>Conversion Rate (AP2-G-GFP )</t>
  </si>
  <si>
    <t>Conversion Rate (TTDR)</t>
  </si>
  <si>
    <t>Parasite Multiplication Rate (PMR)</t>
  </si>
  <si>
    <t>Replicate</t>
  </si>
  <si>
    <t>AC</t>
  </si>
  <si>
    <t>mFA</t>
  </si>
  <si>
    <t>BioRep1</t>
  </si>
  <si>
    <t>BioRep2</t>
  </si>
  <si>
    <t>BioRep3</t>
  </si>
  <si>
    <t>BioRep4</t>
  </si>
  <si>
    <t>BioRep5</t>
  </si>
  <si>
    <t>Mean (μ)</t>
  </si>
  <si>
    <t>SD (σ)</t>
  </si>
  <si>
    <t>Commitment Rate</t>
  </si>
  <si>
    <t>Conversion Rate AP2-G-GFP</t>
  </si>
  <si>
    <t>Conversion Rate TTDR</t>
  </si>
  <si>
    <t>Step</t>
  </si>
  <si>
    <t>Calculation</t>
  </si>
  <si>
    <t>Z′ Formula</t>
  </si>
  <si>
    <t>Z′ = 1 - [ 3(σAC + σmFA) / |μAC - μmFA| ]</t>
  </si>
  <si>
    <t>Values</t>
  </si>
  <si>
    <t>Z′ = 1 - [ 3(1.83+1.96) / |6.28 - 33.30| ]</t>
  </si>
  <si>
    <t>Z′ = 1 - [ 3(0.99+1.26) / |5.21 - 34.49| ]</t>
  </si>
  <si>
    <t>Z′ = 1 - [ 3(1.09+1.33) / |4.11-33.61| ]</t>
  </si>
  <si>
    <t>Intermediate</t>
  </si>
  <si>
    <t>Z′ = 1 - (11.37 / 27.02)</t>
  </si>
  <si>
    <t>Z′ = 1 - ( 6.769 / 29.284 )</t>
  </si>
  <si>
    <t>Z′ = 1 - ( 4.35/ 28.45 )</t>
  </si>
  <si>
    <t>Result</t>
  </si>
  <si>
    <t>D1 parasitemia</t>
  </si>
  <si>
    <t>Commitment Rate AP2-GGFP  D2 schizonts</t>
  </si>
  <si>
    <t>Conversion Rate - AP2-GGFP D3 stageI Gams</t>
  </si>
  <si>
    <t>Conversion Rate - G02mSc D3 stageI Gams</t>
  </si>
  <si>
    <t>Freq of parent - TTDR-H D7  StageIII Gams</t>
  </si>
  <si>
    <t xml:space="preserve">Conversion Rate - TTDR-H Stage III Gams </t>
  </si>
  <si>
    <t>Fig2B ML10- vs ML10+</t>
  </si>
  <si>
    <t>Commitment Rate_Dual Reporter_ML10 -</t>
  </si>
  <si>
    <t>Commitment Rate_Dual Reporter_ML10 +</t>
  </si>
  <si>
    <t xml:space="preserve">Fig 2C Schizonts vs Stage 1 Gams </t>
  </si>
  <si>
    <t>NF54AP2G-GFP_GEXP02mSc ML10 GFP pos Schizonts</t>
  </si>
  <si>
    <t>NF54AP2G-GFP_GEXP02mSc mSc pos stageI gams</t>
  </si>
  <si>
    <t>NF54AP2G-GFP_GEXP02mSc GFP pos stage I gams</t>
  </si>
  <si>
    <t>AC </t>
  </si>
  <si>
    <t>mFA  </t>
  </si>
  <si>
    <t>Starting Parasitemia</t>
  </si>
  <si>
    <t>Population/Single Cells/mature schizonts/AP2-G-GFP + | Freq. of Parent</t>
  </si>
  <si>
    <t>Population/Single Cells/Parasitemia/AP2-G GFP+ | Freq. of Parent</t>
  </si>
  <si>
    <t>Population/Single Cells/Parasitemia/GEXP02mScarlet+ | Freq. of Parent</t>
  </si>
  <si>
    <t xml:space="preserve"> CR - TTDR-H</t>
  </si>
  <si>
    <t>1mM</t>
  </si>
  <si>
    <t>1_C4_C04.fcs</t>
  </si>
  <si>
    <t>1_E4_E04.fcs</t>
  </si>
  <si>
    <t>1_D4_D04.fcs</t>
  </si>
  <si>
    <t>1_F4_F04.fcs</t>
  </si>
  <si>
    <t>1_G4_G04.fcs</t>
  </si>
  <si>
    <t>2mM</t>
  </si>
  <si>
    <t>2_C3_C03.fcs</t>
  </si>
  <si>
    <t>2_E3_E03.fcs</t>
  </si>
  <si>
    <t>2_D3_D03.fcs</t>
  </si>
  <si>
    <t>2_F3_F03.fcs</t>
  </si>
  <si>
    <t>2_G3_G03.fcs</t>
  </si>
  <si>
    <t>4mM</t>
  </si>
  <si>
    <t>4mM_C2_C02.fcs</t>
  </si>
  <si>
    <t>4mM_E2_E02.fcs</t>
  </si>
  <si>
    <t>4mM_D2_D02.fcs</t>
  </si>
  <si>
    <t>4mM_F2_F02.fcs</t>
  </si>
  <si>
    <t>4mM_G2_G02.fcs</t>
  </si>
  <si>
    <t>0.5mM</t>
  </si>
  <si>
    <t>05_C5_C05.fcs</t>
  </si>
  <si>
    <t>05_E5_E05.fcs</t>
  </si>
  <si>
    <t>05_D5_D05.fcs</t>
  </si>
  <si>
    <t>05_F5_F05.fcs</t>
  </si>
  <si>
    <t>05_G5_G05.fcs</t>
  </si>
  <si>
    <t>0.25mM</t>
  </si>
  <si>
    <t>025_C6_C06.fcs</t>
  </si>
  <si>
    <t>025_E6_E06.fcs</t>
  </si>
  <si>
    <t>025_D6_D06.fcs</t>
  </si>
  <si>
    <t>025_F6_F06.fcs</t>
  </si>
  <si>
    <t>025_G6_G06.fcs</t>
  </si>
  <si>
    <t>0.125mM</t>
  </si>
  <si>
    <t>0125_C7_C07.fcs</t>
  </si>
  <si>
    <t>0125_E7_E07.fcs</t>
  </si>
  <si>
    <t>0125_D7_D07.fcs</t>
  </si>
  <si>
    <t>0125_F7_F07.fcs</t>
  </si>
  <si>
    <t>0125_G7_G07.fcs</t>
  </si>
  <si>
    <t>0.0625mM</t>
  </si>
  <si>
    <t>00625_C8_C08.fcs</t>
  </si>
  <si>
    <t>00625_E8_E08.fcs</t>
  </si>
  <si>
    <t>00625_D8_D08.fcs</t>
  </si>
  <si>
    <t>00625_F8_F08.fcs</t>
  </si>
  <si>
    <t>00625_G8_G08.fcs</t>
  </si>
  <si>
    <t>0.0325mM</t>
  </si>
  <si>
    <t>00325_C9_C09.fcs</t>
  </si>
  <si>
    <t>003125_E9_E09.fcs</t>
  </si>
  <si>
    <t>00325_D9_D09.fcs</t>
  </si>
  <si>
    <t>003125_F9_F09.fcs</t>
  </si>
  <si>
    <t>00325_E9_E09.fcs</t>
  </si>
  <si>
    <t>003125_G9_G09.fcs</t>
  </si>
  <si>
    <t>A only</t>
  </si>
  <si>
    <t>A_C10_C10.fcs</t>
  </si>
  <si>
    <t>A_E10_E10.fcs</t>
  </si>
  <si>
    <t>A_D10_D10.fcs</t>
  </si>
  <si>
    <t>A_F10_F10.fcs</t>
  </si>
  <si>
    <t>A_G10_G10.fcs</t>
  </si>
  <si>
    <t>M</t>
  </si>
  <si>
    <t>M_C11_C11.fcs</t>
  </si>
  <si>
    <t>M_E11_E11.fcs</t>
  </si>
  <si>
    <t>M_D11_D11.fcs</t>
  </si>
  <si>
    <t>M_F11_F11.fcs</t>
  </si>
  <si>
    <t>M_G11_G11.fcs</t>
  </si>
  <si>
    <t>Commitment Rate  (AP2-G-GFP+ schizonts)</t>
  </si>
  <si>
    <t>Conversion Rate ( AP2-G-GFP+ StageI Gams)</t>
  </si>
  <si>
    <t>AmaxII</t>
  </si>
  <si>
    <t>Conversion Rate ( TTDR+ StageIII Gams)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</si>
</sst>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 * #,##0.00_ ;_ * \-#,##0.00_ ;_ * \-??_ ;_ @_ "/>
  </numFmts>
  <fonts count="17" x14ac:knownFonts="1">
    <font>
      <sz val="12"/>
      <color theme="1"/>
      <name val="Aptos Narrow"/>
      <family val="2"/>
      <charset val="1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1"/>
    </font>
    <font>
      <b/>
      <sz val="12"/>
      <color theme="1"/>
      <name val="Aptos Narrow"/>
    </font>
    <font>
      <sz val="12"/>
      <color rgb="FF000000"/>
      <name val="Aptos Narrow"/>
      <family val="2"/>
      <charset val="1"/>
    </font>
    <font>
      <sz val="11"/>
      <color theme="1"/>
      <name val="Aptos Narrow"/>
    </font>
    <font>
      <b/>
      <sz val="11"/>
      <color theme="1"/>
      <name val="Aptos Narrow"/>
    </font>
    <font>
      <b/>
      <sz val="11"/>
      <name val="Aptos Narrow"/>
    </font>
    <font>
      <sz val="11"/>
      <name val="Aptos Narrow"/>
    </font>
    <font>
      <sz val="7"/>
      <name val="Arial"/>
      <family val="2"/>
      <charset val="1"/>
    </font>
    <font>
      <sz val="12"/>
      <color theme="1"/>
      <name val="Aptos Narrow"/>
      <family val="2"/>
      <charset val="1"/>
    </font>
    <font>
      <sz val="10"/>
      <name val="Arial"/>
      <family val="2"/>
    </font>
    <font>
      <b/>
      <sz val="14"/>
      <color theme="1"/>
      <name val="Aptos Narrow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ptos Narrow"/>
      <scheme val="minor"/>
    </font>
    <font>
      <sz val="14"/>
      <color theme="1"/>
      <name val="Aptos Narrow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89013336588644"/>
        <bgColor rgb="FFCAEEFB"/>
      </patternFill>
    </fill>
    <fill>
      <patternFill patternType="solid">
        <fgColor theme="9" tint="0.79989013336588644"/>
        <bgColor rgb="FFC2F1C8"/>
      </patternFill>
    </fill>
    <fill>
      <patternFill patternType="solid">
        <fgColor theme="9" tint="0.59987182226020086"/>
        <bgColor rgb="FFC2F1C8"/>
      </patternFill>
    </fill>
    <fill>
      <patternFill patternType="solid">
        <fgColor theme="8" tint="0.79989013336588644"/>
        <bgColor rgb="FFFBE3D6"/>
      </patternFill>
    </fill>
    <fill>
      <patternFill patternType="solid">
        <fgColor theme="6" tint="0.79989013336588644"/>
        <bgColor rgb="FFD9F2D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5" fontId="10" fillId="0" borderId="0" applyBorder="0" applyProtection="0"/>
    <xf numFmtId="0" fontId="2" fillId="0" borderId="0"/>
    <xf numFmtId="0" fontId="1" fillId="0" borderId="0"/>
  </cellStyleXfs>
  <cellXfs count="195">
    <xf numFmtId="0" fontId="0" fillId="0" borderId="0" xfId="0"/>
    <xf numFmtId="0" fontId="6" fillId="6" borderId="0" xfId="2" applyFont="1" applyFill="1" applyAlignment="1">
      <alignment horizontal="center"/>
    </xf>
    <xf numFmtId="0" fontId="6" fillId="0" borderId="1" xfId="2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10" fillId="0" borderId="1" xfId="1" applyNumberFormat="1" applyBorder="1" applyAlignment="1" applyProtection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5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0" xfId="0" applyFont="1"/>
    <xf numFmtId="2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2" fontId="5" fillId="0" borderId="0" xfId="2" applyNumberFormat="1" applyFont="1" applyAlignment="1">
      <alignment horizontal="center"/>
    </xf>
    <xf numFmtId="0" fontId="5" fillId="0" borderId="0" xfId="2" applyFont="1"/>
    <xf numFmtId="0" fontId="6" fillId="6" borderId="0" xfId="2" applyFont="1" applyFill="1"/>
    <xf numFmtId="0" fontId="6" fillId="5" borderId="0" xfId="2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0" xfId="3" applyAlignment="1">
      <alignment horizontal="center"/>
    </xf>
    <xf numFmtId="0" fontId="12" fillId="0" borderId="0" xfId="3" applyFont="1" applyAlignment="1">
      <alignment horizontal="center"/>
    </xf>
    <xf numFmtId="0" fontId="1" fillId="0" borderId="2" xfId="3" applyBorder="1" applyAlignment="1">
      <alignment horizontal="center"/>
    </xf>
    <xf numFmtId="0" fontId="11" fillId="7" borderId="12" xfId="3" applyFont="1" applyFill="1" applyBorder="1" applyAlignment="1">
      <alignment horizontal="center" vertical="center"/>
    </xf>
    <xf numFmtId="0" fontId="11" fillId="7" borderId="13" xfId="3" applyFont="1" applyFill="1" applyBorder="1" applyAlignment="1">
      <alignment horizontal="center" vertical="center"/>
    </xf>
    <xf numFmtId="0" fontId="11" fillId="7" borderId="14" xfId="3" applyFont="1" applyFill="1" applyBorder="1" applyAlignment="1">
      <alignment horizontal="center" vertical="center"/>
    </xf>
    <xf numFmtId="0" fontId="11" fillId="8" borderId="12" xfId="3" applyFont="1" applyFill="1" applyBorder="1" applyAlignment="1">
      <alignment horizontal="center" vertical="center"/>
    </xf>
    <xf numFmtId="0" fontId="11" fillId="8" borderId="13" xfId="3" applyFont="1" applyFill="1" applyBorder="1" applyAlignment="1">
      <alignment horizontal="center" vertical="center"/>
    </xf>
    <xf numFmtId="0" fontId="11" fillId="8" borderId="14" xfId="3" applyFont="1" applyFill="1" applyBorder="1" applyAlignment="1">
      <alignment horizontal="center" vertical="center"/>
    </xf>
    <xf numFmtId="0" fontId="11" fillId="8" borderId="15" xfId="3" applyFont="1" applyFill="1" applyBorder="1" applyAlignment="1">
      <alignment horizontal="center" vertical="center"/>
    </xf>
    <xf numFmtId="0" fontId="1" fillId="0" borderId="7" xfId="3" applyBorder="1" applyAlignment="1">
      <alignment horizontal="center"/>
    </xf>
    <xf numFmtId="0" fontId="11" fillId="7" borderId="16" xfId="3" applyFont="1" applyFill="1" applyBorder="1" applyAlignment="1">
      <alignment horizontal="center" vertical="center"/>
    </xf>
    <xf numFmtId="0" fontId="11" fillId="7" borderId="17" xfId="3" applyFont="1" applyFill="1" applyBorder="1" applyAlignment="1">
      <alignment horizontal="center" vertical="center"/>
    </xf>
    <xf numFmtId="0" fontId="11" fillId="7" borderId="18" xfId="3" applyFont="1" applyFill="1" applyBorder="1" applyAlignment="1">
      <alignment horizontal="center" vertical="center"/>
    </xf>
    <xf numFmtId="0" fontId="11" fillId="8" borderId="16" xfId="3" applyFont="1" applyFill="1" applyBorder="1" applyAlignment="1">
      <alignment horizontal="center" vertical="center"/>
    </xf>
    <xf numFmtId="0" fontId="11" fillId="8" borderId="17" xfId="3" applyFont="1" applyFill="1" applyBorder="1" applyAlignment="1">
      <alignment horizontal="center" vertical="center"/>
    </xf>
    <xf numFmtId="0" fontId="11" fillId="8" borderId="18" xfId="3" applyFont="1" applyFill="1" applyBorder="1" applyAlignment="1">
      <alignment horizontal="center" vertical="center"/>
    </xf>
    <xf numFmtId="0" fontId="11" fillId="8" borderId="19" xfId="3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/>
    </xf>
    <xf numFmtId="0" fontId="14" fillId="0" borderId="21" xfId="3" applyFont="1" applyBorder="1" applyAlignment="1">
      <alignment horizontal="center"/>
    </xf>
    <xf numFmtId="0" fontId="14" fillId="7" borderId="2" xfId="3" applyFont="1" applyFill="1" applyBorder="1" applyAlignment="1">
      <alignment horizontal="center"/>
    </xf>
    <xf numFmtId="0" fontId="14" fillId="7" borderId="3" xfId="3" applyFont="1" applyFill="1" applyBorder="1" applyAlignment="1">
      <alignment horizontal="center"/>
    </xf>
    <xf numFmtId="0" fontId="14" fillId="7" borderId="10" xfId="3" applyFont="1" applyFill="1" applyBorder="1" applyAlignment="1">
      <alignment horizontal="center"/>
    </xf>
    <xf numFmtId="0" fontId="14" fillId="7" borderId="0" xfId="3" applyFont="1" applyFill="1" applyAlignment="1">
      <alignment horizontal="center"/>
    </xf>
    <xf numFmtId="0" fontId="14" fillId="7" borderId="22" xfId="3" applyFont="1" applyFill="1" applyBorder="1" applyAlignment="1">
      <alignment horizontal="center"/>
    </xf>
    <xf numFmtId="0" fontId="14" fillId="9" borderId="2" xfId="3" applyFont="1" applyFill="1" applyBorder="1" applyAlignment="1">
      <alignment horizontal="center"/>
    </xf>
    <xf numFmtId="0" fontId="14" fillId="9" borderId="3" xfId="3" applyFont="1" applyFill="1" applyBorder="1" applyAlignment="1">
      <alignment horizontal="center"/>
    </xf>
    <xf numFmtId="0" fontId="14" fillId="9" borderId="10" xfId="3" applyFont="1" applyFill="1" applyBorder="1" applyAlignment="1">
      <alignment horizontal="center"/>
    </xf>
    <xf numFmtId="0" fontId="14" fillId="9" borderId="0" xfId="3" applyFont="1" applyFill="1" applyAlignment="1">
      <alignment horizontal="center"/>
    </xf>
    <xf numFmtId="0" fontId="14" fillId="9" borderId="22" xfId="3" applyFont="1" applyFill="1" applyBorder="1" applyAlignment="1">
      <alignment horizontal="center"/>
    </xf>
    <xf numFmtId="0" fontId="14" fillId="10" borderId="2" xfId="3" applyFont="1" applyFill="1" applyBorder="1" applyAlignment="1">
      <alignment horizontal="center"/>
    </xf>
    <xf numFmtId="0" fontId="14" fillId="10" borderId="3" xfId="3" applyFont="1" applyFill="1" applyBorder="1" applyAlignment="1">
      <alignment horizontal="center"/>
    </xf>
    <xf numFmtId="0" fontId="14" fillId="10" borderId="10" xfId="3" applyFont="1" applyFill="1" applyBorder="1" applyAlignment="1">
      <alignment horizontal="center"/>
    </xf>
    <xf numFmtId="0" fontId="14" fillId="10" borderId="0" xfId="3" applyFont="1" applyFill="1" applyAlignment="1">
      <alignment horizontal="center"/>
    </xf>
    <xf numFmtId="0" fontId="14" fillId="10" borderId="22" xfId="3" applyFont="1" applyFill="1" applyBorder="1" applyAlignment="1">
      <alignment horizontal="center"/>
    </xf>
    <xf numFmtId="0" fontId="14" fillId="0" borderId="23" xfId="3" applyFont="1" applyBorder="1" applyAlignment="1">
      <alignment horizontal="center"/>
    </xf>
    <xf numFmtId="0" fontId="14" fillId="7" borderId="7" xfId="3" applyFont="1" applyFill="1" applyBorder="1" applyAlignment="1">
      <alignment horizontal="center"/>
    </xf>
    <xf numFmtId="0" fontId="14" fillId="7" borderId="8" xfId="3" applyFont="1" applyFill="1" applyBorder="1" applyAlignment="1">
      <alignment horizontal="center"/>
    </xf>
    <xf numFmtId="0" fontId="14" fillId="7" borderId="11" xfId="3" applyFont="1" applyFill="1" applyBorder="1" applyAlignment="1">
      <alignment horizontal="center"/>
    </xf>
    <xf numFmtId="0" fontId="14" fillId="9" borderId="7" xfId="3" applyFont="1" applyFill="1" applyBorder="1" applyAlignment="1">
      <alignment horizontal="center"/>
    </xf>
    <xf numFmtId="0" fontId="14" fillId="9" borderId="8" xfId="3" applyFont="1" applyFill="1" applyBorder="1" applyAlignment="1">
      <alignment horizontal="center"/>
    </xf>
    <xf numFmtId="0" fontId="14" fillId="9" borderId="11" xfId="3" applyFont="1" applyFill="1" applyBorder="1" applyAlignment="1">
      <alignment horizontal="center"/>
    </xf>
    <xf numFmtId="0" fontId="14" fillId="10" borderId="7" xfId="3" applyFont="1" applyFill="1" applyBorder="1" applyAlignment="1">
      <alignment horizontal="center"/>
    </xf>
    <xf numFmtId="0" fontId="14" fillId="10" borderId="8" xfId="3" applyFont="1" applyFill="1" applyBorder="1" applyAlignment="1">
      <alignment horizontal="center"/>
    </xf>
    <xf numFmtId="0" fontId="14" fillId="10" borderId="11" xfId="3" applyFont="1" applyFill="1" applyBorder="1" applyAlignment="1">
      <alignment horizontal="center"/>
    </xf>
    <xf numFmtId="0" fontId="15" fillId="0" borderId="1" xfId="3" applyFont="1" applyBorder="1" applyAlignment="1">
      <alignment horizontal="center" vertical="center" wrapText="1"/>
    </xf>
    <xf numFmtId="0" fontId="1" fillId="0" borderId="0" xfId="3" applyAlignment="1">
      <alignment horizontal="center" vertical="center"/>
    </xf>
    <xf numFmtId="2" fontId="1" fillId="0" borderId="0" xfId="3" applyNumberFormat="1" applyAlignment="1">
      <alignment horizontal="center" vertical="center"/>
    </xf>
    <xf numFmtId="0" fontId="1" fillId="0" borderId="0" xfId="3" applyAlignment="1">
      <alignment horizontal="center" vertical="center" wrapText="1"/>
    </xf>
    <xf numFmtId="11" fontId="1" fillId="0" borderId="0" xfId="3" applyNumberFormat="1" applyAlignment="1">
      <alignment horizontal="center" vertical="center"/>
    </xf>
    <xf numFmtId="0" fontId="16" fillId="0" borderId="24" xfId="3" applyFont="1" applyBorder="1" applyAlignment="1">
      <alignment vertical="center"/>
    </xf>
    <xf numFmtId="0" fontId="16" fillId="0" borderId="0" xfId="3" applyFont="1" applyAlignment="1">
      <alignment vertical="center"/>
    </xf>
    <xf numFmtId="0" fontId="16" fillId="0" borderId="0" xfId="3" applyFont="1" applyAlignment="1">
      <alignment horizontal="center" vertical="center"/>
    </xf>
    <xf numFmtId="0" fontId="1" fillId="0" borderId="25" xfId="3" applyBorder="1" applyAlignment="1">
      <alignment horizontal="center" vertical="center"/>
    </xf>
    <xf numFmtId="2" fontId="11" fillId="7" borderId="2" xfId="3" applyNumberFormat="1" applyFont="1" applyFill="1" applyBorder="1" applyAlignment="1">
      <alignment horizontal="center"/>
    </xf>
    <xf numFmtId="2" fontId="11" fillId="7" borderId="3" xfId="3" applyNumberFormat="1" applyFont="1" applyFill="1" applyBorder="1" applyAlignment="1">
      <alignment horizontal="center"/>
    </xf>
    <xf numFmtId="2" fontId="11" fillId="7" borderId="10" xfId="3" applyNumberFormat="1" applyFont="1" applyFill="1" applyBorder="1" applyAlignment="1">
      <alignment horizontal="center"/>
    </xf>
    <xf numFmtId="2" fontId="11" fillId="11" borderId="2" xfId="3" applyNumberFormat="1" applyFont="1" applyFill="1" applyBorder="1" applyAlignment="1">
      <alignment horizontal="center"/>
    </xf>
    <xf numFmtId="2" fontId="11" fillId="11" borderId="3" xfId="3" applyNumberFormat="1" applyFont="1" applyFill="1" applyBorder="1" applyAlignment="1">
      <alignment horizontal="center"/>
    </xf>
    <xf numFmtId="2" fontId="11" fillId="11" borderId="10" xfId="3" applyNumberFormat="1" applyFont="1" applyFill="1" applyBorder="1" applyAlignment="1">
      <alignment horizontal="center"/>
    </xf>
    <xf numFmtId="0" fontId="1" fillId="0" borderId="21" xfId="3" applyBorder="1" applyAlignment="1">
      <alignment horizontal="center" vertical="center"/>
    </xf>
    <xf numFmtId="2" fontId="11" fillId="7" borderId="6" xfId="3" applyNumberFormat="1" applyFont="1" applyFill="1" applyBorder="1" applyAlignment="1">
      <alignment horizontal="center"/>
    </xf>
    <xf numFmtId="2" fontId="11" fillId="7" borderId="0" xfId="3" applyNumberFormat="1" applyFont="1" applyFill="1" applyAlignment="1">
      <alignment horizontal="center"/>
    </xf>
    <xf numFmtId="2" fontId="11" fillId="7" borderId="22" xfId="3" applyNumberFormat="1" applyFont="1" applyFill="1" applyBorder="1" applyAlignment="1">
      <alignment horizontal="center"/>
    </xf>
    <xf numFmtId="2" fontId="11" fillId="11" borderId="6" xfId="3" applyNumberFormat="1" applyFont="1" applyFill="1" applyBorder="1" applyAlignment="1">
      <alignment horizontal="center"/>
    </xf>
    <xf numFmtId="2" fontId="11" fillId="11" borderId="0" xfId="3" applyNumberFormat="1" applyFont="1" applyFill="1" applyAlignment="1">
      <alignment horizontal="center"/>
    </xf>
    <xf numFmtId="2" fontId="11" fillId="11" borderId="22" xfId="3" applyNumberFormat="1" applyFont="1" applyFill="1" applyBorder="1" applyAlignment="1">
      <alignment horizontal="center"/>
    </xf>
    <xf numFmtId="0" fontId="1" fillId="0" borderId="23" xfId="3" applyBorder="1" applyAlignment="1">
      <alignment horizontal="center" vertical="center"/>
    </xf>
    <xf numFmtId="2" fontId="11" fillId="7" borderId="7" xfId="3" applyNumberFormat="1" applyFont="1" applyFill="1" applyBorder="1" applyAlignment="1">
      <alignment horizontal="center"/>
    </xf>
    <xf numFmtId="2" fontId="11" fillId="7" borderId="8" xfId="3" applyNumberFormat="1" applyFont="1" applyFill="1" applyBorder="1" applyAlignment="1">
      <alignment horizontal="center"/>
    </xf>
    <xf numFmtId="2" fontId="11" fillId="7" borderId="11" xfId="3" applyNumberFormat="1" applyFont="1" applyFill="1" applyBorder="1" applyAlignment="1">
      <alignment horizontal="center"/>
    </xf>
    <xf numFmtId="2" fontId="11" fillId="11" borderId="7" xfId="3" applyNumberFormat="1" applyFont="1" applyFill="1" applyBorder="1" applyAlignment="1">
      <alignment horizontal="center"/>
    </xf>
    <xf numFmtId="2" fontId="11" fillId="11" borderId="8" xfId="3" applyNumberFormat="1" applyFont="1" applyFill="1" applyBorder="1" applyAlignment="1">
      <alignment horizontal="center"/>
    </xf>
    <xf numFmtId="2" fontId="11" fillId="11" borderId="11" xfId="3" applyNumberFormat="1" applyFont="1" applyFill="1" applyBorder="1" applyAlignment="1">
      <alignment horizontal="center"/>
    </xf>
    <xf numFmtId="0" fontId="12" fillId="0" borderId="20" xfId="3" applyFont="1" applyBorder="1" applyAlignment="1">
      <alignment vertical="center"/>
    </xf>
    <xf numFmtId="0" fontId="12" fillId="0" borderId="0" xfId="3" applyFont="1" applyAlignment="1">
      <alignment horizontal="center" vertical="center"/>
    </xf>
    <xf numFmtId="0" fontId="1" fillId="0" borderId="2" xfId="3" applyBorder="1" applyAlignment="1">
      <alignment horizontal="center" vertical="center"/>
    </xf>
    <xf numFmtId="2" fontId="11" fillId="12" borderId="2" xfId="3" applyNumberFormat="1" applyFont="1" applyFill="1" applyBorder="1" applyAlignment="1">
      <alignment horizontal="center"/>
    </xf>
    <xf numFmtId="2" fontId="11" fillId="12" borderId="3" xfId="3" applyNumberFormat="1" applyFont="1" applyFill="1" applyBorder="1" applyAlignment="1">
      <alignment horizontal="center"/>
    </xf>
    <xf numFmtId="2" fontId="11" fillId="12" borderId="10" xfId="3" applyNumberFormat="1" applyFont="1" applyFill="1" applyBorder="1" applyAlignment="1">
      <alignment horizontal="center"/>
    </xf>
    <xf numFmtId="2" fontId="11" fillId="12" borderId="0" xfId="3" applyNumberFormat="1" applyFont="1" applyFill="1" applyAlignment="1">
      <alignment horizontal="center"/>
    </xf>
    <xf numFmtId="2" fontId="11" fillId="12" borderId="22" xfId="3" applyNumberFormat="1" applyFont="1" applyFill="1" applyBorder="1" applyAlignment="1">
      <alignment horizontal="center"/>
    </xf>
    <xf numFmtId="0" fontId="1" fillId="0" borderId="6" xfId="3" applyBorder="1" applyAlignment="1">
      <alignment horizontal="center" vertical="center"/>
    </xf>
    <xf numFmtId="2" fontId="11" fillId="12" borderId="6" xfId="3" applyNumberFormat="1" applyFont="1" applyFill="1" applyBorder="1" applyAlignment="1">
      <alignment horizontal="center"/>
    </xf>
    <xf numFmtId="0" fontId="1" fillId="0" borderId="7" xfId="3" applyBorder="1" applyAlignment="1">
      <alignment horizontal="center" vertical="center"/>
    </xf>
    <xf numFmtId="2" fontId="11" fillId="12" borderId="7" xfId="3" applyNumberFormat="1" applyFont="1" applyFill="1" applyBorder="1" applyAlignment="1">
      <alignment horizontal="center"/>
    </xf>
    <xf numFmtId="2" fontId="11" fillId="12" borderId="8" xfId="3" applyNumberFormat="1" applyFont="1" applyFill="1" applyBorder="1" applyAlignment="1">
      <alignment horizontal="center"/>
    </xf>
    <xf numFmtId="2" fontId="11" fillId="12" borderId="11" xfId="3" applyNumberFormat="1" applyFont="1" applyFill="1" applyBorder="1" applyAlignment="1">
      <alignment horizontal="center"/>
    </xf>
    <xf numFmtId="2" fontId="11" fillId="13" borderId="2" xfId="3" applyNumberFormat="1" applyFont="1" applyFill="1" applyBorder="1" applyAlignment="1">
      <alignment horizontal="center"/>
    </xf>
    <xf numFmtId="2" fontId="11" fillId="13" borderId="3" xfId="3" applyNumberFormat="1" applyFont="1" applyFill="1" applyBorder="1" applyAlignment="1">
      <alignment horizontal="center"/>
    </xf>
    <xf numFmtId="2" fontId="11" fillId="13" borderId="10" xfId="3" applyNumberFormat="1" applyFont="1" applyFill="1" applyBorder="1" applyAlignment="1">
      <alignment horizontal="center"/>
    </xf>
    <xf numFmtId="2" fontId="11" fillId="13" borderId="0" xfId="3" applyNumberFormat="1" applyFont="1" applyFill="1" applyAlignment="1">
      <alignment horizontal="center"/>
    </xf>
    <xf numFmtId="2" fontId="11" fillId="13" borderId="22" xfId="3" applyNumberFormat="1" applyFont="1" applyFill="1" applyBorder="1" applyAlignment="1">
      <alignment horizontal="center"/>
    </xf>
    <xf numFmtId="2" fontId="11" fillId="14" borderId="2" xfId="3" applyNumberFormat="1" applyFont="1" applyFill="1" applyBorder="1" applyAlignment="1">
      <alignment horizontal="center"/>
    </xf>
    <xf numFmtId="2" fontId="11" fillId="14" borderId="3" xfId="3" applyNumberFormat="1" applyFont="1" applyFill="1" applyBorder="1" applyAlignment="1">
      <alignment horizontal="center"/>
    </xf>
    <xf numFmtId="2" fontId="11" fillId="14" borderId="10" xfId="3" applyNumberFormat="1" applyFont="1" applyFill="1" applyBorder="1" applyAlignment="1">
      <alignment horizontal="center"/>
    </xf>
    <xf numFmtId="2" fontId="11" fillId="13" borderId="6" xfId="3" applyNumberFormat="1" applyFont="1" applyFill="1" applyBorder="1" applyAlignment="1">
      <alignment horizontal="center"/>
    </xf>
    <xf numFmtId="2" fontId="11" fillId="14" borderId="6" xfId="3" applyNumberFormat="1" applyFont="1" applyFill="1" applyBorder="1" applyAlignment="1">
      <alignment horizontal="center"/>
    </xf>
    <xf numFmtId="2" fontId="11" fillId="14" borderId="0" xfId="3" applyNumberFormat="1" applyFont="1" applyFill="1" applyAlignment="1">
      <alignment horizontal="center"/>
    </xf>
    <xf numFmtId="2" fontId="11" fillId="14" borderId="22" xfId="3" applyNumberFormat="1" applyFont="1" applyFill="1" applyBorder="1" applyAlignment="1">
      <alignment horizontal="center"/>
    </xf>
    <xf numFmtId="2" fontId="11" fillId="13" borderId="7" xfId="3" applyNumberFormat="1" applyFont="1" applyFill="1" applyBorder="1" applyAlignment="1">
      <alignment horizontal="center"/>
    </xf>
    <xf numFmtId="2" fontId="11" fillId="13" borderId="8" xfId="3" applyNumberFormat="1" applyFont="1" applyFill="1" applyBorder="1" applyAlignment="1">
      <alignment horizontal="center"/>
    </xf>
    <xf numFmtId="2" fontId="11" fillId="13" borderId="11" xfId="3" applyNumberFormat="1" applyFont="1" applyFill="1" applyBorder="1" applyAlignment="1">
      <alignment horizontal="center"/>
    </xf>
    <xf numFmtId="2" fontId="11" fillId="14" borderId="7" xfId="3" applyNumberFormat="1" applyFont="1" applyFill="1" applyBorder="1" applyAlignment="1">
      <alignment horizontal="center"/>
    </xf>
    <xf numFmtId="2" fontId="11" fillId="14" borderId="8" xfId="3" applyNumberFormat="1" applyFont="1" applyFill="1" applyBorder="1" applyAlignment="1">
      <alignment horizontal="center"/>
    </xf>
    <xf numFmtId="2" fontId="11" fillId="14" borderId="11" xfId="3" applyNumberFormat="1" applyFont="1" applyFill="1" applyBorder="1" applyAlignment="1">
      <alignment horizontal="center"/>
    </xf>
    <xf numFmtId="2" fontId="11" fillId="14" borderId="2" xfId="3" applyNumberFormat="1" applyFont="1" applyFill="1" applyBorder="1" applyAlignment="1">
      <alignment horizontal="center" vertical="center"/>
    </xf>
    <xf numFmtId="2" fontId="11" fillId="14" borderId="3" xfId="3" applyNumberFormat="1" applyFont="1" applyFill="1" applyBorder="1" applyAlignment="1">
      <alignment horizontal="center" vertical="center"/>
    </xf>
    <xf numFmtId="2" fontId="11" fillId="14" borderId="10" xfId="3" applyNumberFormat="1" applyFont="1" applyFill="1" applyBorder="1" applyAlignment="1">
      <alignment horizontal="center" vertical="center"/>
    </xf>
    <xf numFmtId="2" fontId="11" fillId="14" borderId="0" xfId="3" applyNumberFormat="1" applyFont="1" applyFill="1" applyAlignment="1">
      <alignment horizontal="center" vertical="center"/>
    </xf>
    <xf numFmtId="2" fontId="11" fillId="14" borderId="22" xfId="3" applyNumberFormat="1" applyFont="1" applyFill="1" applyBorder="1" applyAlignment="1">
      <alignment horizontal="center" vertical="center"/>
    </xf>
    <xf numFmtId="2" fontId="11" fillId="14" borderId="6" xfId="3" applyNumberFormat="1" applyFont="1" applyFill="1" applyBorder="1" applyAlignment="1">
      <alignment horizontal="center" vertical="center"/>
    </xf>
    <xf numFmtId="2" fontId="11" fillId="14" borderId="7" xfId="3" applyNumberFormat="1" applyFont="1" applyFill="1" applyBorder="1" applyAlignment="1">
      <alignment horizontal="center" vertical="center"/>
    </xf>
    <xf numFmtId="2" fontId="11" fillId="14" borderId="8" xfId="3" applyNumberFormat="1" applyFont="1" applyFill="1" applyBorder="1" applyAlignment="1">
      <alignment horizontal="center" vertical="center"/>
    </xf>
    <xf numFmtId="2" fontId="11" fillId="14" borderId="11" xfId="3" applyNumberFormat="1" applyFont="1" applyFill="1" applyBorder="1" applyAlignment="1">
      <alignment horizontal="center" vertical="center"/>
    </xf>
    <xf numFmtId="0" fontId="1" fillId="0" borderId="0" xfId="3" applyAlignment="1">
      <alignment horizontal="center"/>
    </xf>
    <xf numFmtId="0" fontId="12" fillId="7" borderId="2" xfId="3" applyFont="1" applyFill="1" applyBorder="1" applyAlignment="1">
      <alignment horizontal="center"/>
    </xf>
    <xf numFmtId="0" fontId="12" fillId="7" borderId="3" xfId="3" applyFont="1" applyFill="1" applyBorder="1" applyAlignment="1">
      <alignment horizontal="center"/>
    </xf>
    <xf numFmtId="0" fontId="12" fillId="7" borderId="10" xfId="3" applyFont="1" applyFill="1" applyBorder="1" applyAlignment="1">
      <alignment horizontal="center"/>
    </xf>
    <xf numFmtId="0" fontId="12" fillId="8" borderId="2" xfId="3" applyFont="1" applyFill="1" applyBorder="1" applyAlignment="1">
      <alignment horizontal="center"/>
    </xf>
    <xf numFmtId="0" fontId="12" fillId="8" borderId="3" xfId="3" applyFont="1" applyFill="1" applyBorder="1" applyAlignment="1">
      <alignment horizontal="center"/>
    </xf>
    <xf numFmtId="0" fontId="12" fillId="8" borderId="10" xfId="3" applyFont="1" applyFill="1" applyBorder="1" applyAlignment="1">
      <alignment horizontal="center"/>
    </xf>
    <xf numFmtId="0" fontId="11" fillId="0" borderId="20" xfId="3" applyFont="1" applyBorder="1" applyAlignment="1">
      <alignment horizontal="center"/>
    </xf>
    <xf numFmtId="0" fontId="11" fillId="0" borderId="4" xfId="3" applyFont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13" fillId="7" borderId="20" xfId="3" applyFont="1" applyFill="1" applyBorder="1" applyAlignment="1">
      <alignment horizontal="center"/>
    </xf>
    <xf numFmtId="0" fontId="13" fillId="7" borderId="4" xfId="3" applyFont="1" applyFill="1" applyBorder="1" applyAlignment="1">
      <alignment horizontal="center"/>
    </xf>
    <xf numFmtId="0" fontId="13" fillId="7" borderId="5" xfId="3" applyFont="1" applyFill="1" applyBorder="1" applyAlignment="1">
      <alignment horizontal="center"/>
    </xf>
    <xf numFmtId="0" fontId="13" fillId="9" borderId="20" xfId="3" applyFont="1" applyFill="1" applyBorder="1" applyAlignment="1">
      <alignment horizontal="center"/>
    </xf>
    <xf numFmtId="0" fontId="13" fillId="9" borderId="4" xfId="3" applyFont="1" applyFill="1" applyBorder="1" applyAlignment="1">
      <alignment horizontal="center"/>
    </xf>
    <xf numFmtId="0" fontId="13" fillId="9" borderId="5" xfId="3" applyFont="1" applyFill="1" applyBorder="1" applyAlignment="1">
      <alignment horizontal="center"/>
    </xf>
    <xf numFmtId="0" fontId="13" fillId="10" borderId="20" xfId="3" applyFont="1" applyFill="1" applyBorder="1" applyAlignment="1">
      <alignment horizontal="center"/>
    </xf>
    <xf numFmtId="0" fontId="13" fillId="10" borderId="4" xfId="3" applyFont="1" applyFill="1" applyBorder="1" applyAlignment="1">
      <alignment horizontal="center"/>
    </xf>
    <xf numFmtId="0" fontId="13" fillId="10" borderId="5" xfId="3" applyFont="1" applyFill="1" applyBorder="1" applyAlignment="1">
      <alignment horizontal="center"/>
    </xf>
    <xf numFmtId="0" fontId="1" fillId="0" borderId="20" xfId="3" applyBorder="1" applyAlignment="1">
      <alignment horizontal="center" vertical="center"/>
    </xf>
    <xf numFmtId="0" fontId="1" fillId="0" borderId="4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11" fontId="1" fillId="0" borderId="20" xfId="3" applyNumberFormat="1" applyBorder="1" applyAlignment="1">
      <alignment horizontal="center" vertical="center"/>
    </xf>
    <xf numFmtId="11" fontId="1" fillId="0" borderId="4" xfId="3" applyNumberFormat="1" applyBorder="1" applyAlignment="1">
      <alignment horizontal="center" vertical="center"/>
    </xf>
    <xf numFmtId="11" fontId="1" fillId="0" borderId="5" xfId="3" applyNumberFormat="1" applyBorder="1" applyAlignment="1">
      <alignment horizontal="center" vertical="center"/>
    </xf>
    <xf numFmtId="0" fontId="12" fillId="14" borderId="20" xfId="3" applyFont="1" applyFill="1" applyBorder="1" applyAlignment="1">
      <alignment horizontal="center" vertical="center"/>
    </xf>
    <xf numFmtId="0" fontId="12" fillId="14" borderId="4" xfId="3" applyFont="1" applyFill="1" applyBorder="1" applyAlignment="1">
      <alignment horizontal="center" vertical="center"/>
    </xf>
    <xf numFmtId="0" fontId="12" fillId="14" borderId="5" xfId="3" applyFont="1" applyFill="1" applyBorder="1" applyAlignment="1">
      <alignment horizontal="center" vertical="center"/>
    </xf>
    <xf numFmtId="0" fontId="12" fillId="11" borderId="4" xfId="3" applyFont="1" applyFill="1" applyBorder="1" applyAlignment="1">
      <alignment horizontal="center" vertical="center"/>
    </xf>
    <xf numFmtId="0" fontId="12" fillId="11" borderId="5" xfId="3" applyFont="1" applyFill="1" applyBorder="1" applyAlignment="1">
      <alignment horizontal="center" vertical="center"/>
    </xf>
    <xf numFmtId="0" fontId="12" fillId="7" borderId="20" xfId="3" applyFont="1" applyFill="1" applyBorder="1" applyAlignment="1">
      <alignment horizontal="center" vertical="center"/>
    </xf>
    <xf numFmtId="0" fontId="12" fillId="7" borderId="4" xfId="3" applyFont="1" applyFill="1" applyBorder="1" applyAlignment="1">
      <alignment horizontal="center" vertical="center"/>
    </xf>
    <xf numFmtId="0" fontId="12" fillId="7" borderId="5" xfId="3" applyFont="1" applyFill="1" applyBorder="1" applyAlignment="1">
      <alignment horizontal="center" vertical="center"/>
    </xf>
    <xf numFmtId="0" fontId="12" fillId="11" borderId="20" xfId="3" applyFont="1" applyFill="1" applyBorder="1" applyAlignment="1">
      <alignment horizontal="center" vertical="center"/>
    </xf>
    <xf numFmtId="0" fontId="12" fillId="12" borderId="20" xfId="3" applyFont="1" applyFill="1" applyBorder="1" applyAlignment="1">
      <alignment horizontal="center" vertical="center"/>
    </xf>
    <xf numFmtId="0" fontId="12" fillId="12" borderId="4" xfId="3" applyFont="1" applyFill="1" applyBorder="1" applyAlignment="1">
      <alignment horizontal="center" vertical="center"/>
    </xf>
    <xf numFmtId="0" fontId="12" fillId="12" borderId="5" xfId="3" applyFont="1" applyFill="1" applyBorder="1" applyAlignment="1">
      <alignment horizontal="center" vertical="center"/>
    </xf>
    <xf numFmtId="0" fontId="12" fillId="13" borderId="20" xfId="3" applyFont="1" applyFill="1" applyBorder="1" applyAlignment="1">
      <alignment horizontal="center" vertical="center"/>
    </xf>
    <xf numFmtId="0" fontId="12" fillId="13" borderId="4" xfId="3" applyFont="1" applyFill="1" applyBorder="1" applyAlignment="1">
      <alignment horizontal="center" vertical="center"/>
    </xf>
    <xf numFmtId="0" fontId="12" fillId="13" borderId="5" xfId="3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6" fillId="6" borderId="0" xfId="2" applyFont="1" applyFill="1" applyAlignment="1">
      <alignment horizontal="center"/>
    </xf>
    <xf numFmtId="0" fontId="6" fillId="5" borderId="0" xfId="2" applyFont="1" applyFill="1" applyAlignment="1">
      <alignment horizontal="center"/>
    </xf>
    <xf numFmtId="0" fontId="7" fillId="0" borderId="9" xfId="2" applyFont="1" applyBorder="1" applyAlignment="1">
      <alignment horizontal="center" vertical="top"/>
    </xf>
    <xf numFmtId="0" fontId="5" fillId="0" borderId="0" xfId="2" applyFont="1" applyAlignment="1">
      <alignment horizontal="center"/>
    </xf>
  </cellXfs>
  <cellStyles count="4">
    <cellStyle name="Comma" xfId="1" builtinId="3"/>
    <cellStyle name="Normal" xfId="0" builtinId="0"/>
    <cellStyle name="Normal 2" xfId="2" xr:uid="{00000000-0005-0000-0000-000006000000}"/>
    <cellStyle name="Normal 3" xfId="3" xr:uid="{E4CCD60D-5423-5E44-AD87-07D7CFC5D4E5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E5A2"/>
      <rgbColor rgb="FF808080"/>
      <rgbColor rgb="FF9999FF"/>
      <rgbColor rgb="FF993366"/>
      <rgbColor rgb="FFFBE3D6"/>
      <rgbColor rgb="FFCAEEFB"/>
      <rgbColor rgb="FF660066"/>
      <rgbColor rgb="FFFF8080"/>
      <rgbColor rgb="FF0066CC"/>
      <rgbColor rgb="FFC1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F2D0"/>
      <rgbColor rgb="FFC2F1C8"/>
      <rgbColor rgb="FFFFFF99"/>
      <rgbColor rgb="FF99CCFF"/>
      <rgbColor rgb="FFFF99CC"/>
      <rgbColor rgb="FFCC99FF"/>
      <rgbColor rgb="FFF2CFE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E7B9E-E16A-C14F-9DB0-794CFAE90A0D}">
  <dimension ref="A1:AK11"/>
  <sheetViews>
    <sheetView zoomScale="118" zoomScaleNormal="80" workbookViewId="0">
      <selection activeCell="T31" sqref="T31"/>
    </sheetView>
  </sheetViews>
  <sheetFormatPr baseColWidth="10" defaultRowHeight="16" x14ac:dyDescent="0.2"/>
  <cols>
    <col min="1" max="1" width="10.83203125" style="34"/>
    <col min="2" max="2" width="9" style="34" customWidth="1"/>
    <col min="3" max="16384" width="10.83203125" style="34"/>
  </cols>
  <sheetData>
    <row r="1" spans="1:37" ht="17" thickBot="1" x14ac:dyDescent="0.25">
      <c r="A1" s="149" t="s">
        <v>122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</row>
    <row r="2" spans="1:37" s="35" customFormat="1" ht="20" thickBot="1" x14ac:dyDescent="0.3">
      <c r="B2" s="150" t="s">
        <v>123</v>
      </c>
      <c r="C2" s="151"/>
      <c r="D2" s="151"/>
      <c r="E2" s="151"/>
      <c r="F2" s="151"/>
      <c r="G2" s="151"/>
      <c r="H2" s="151"/>
      <c r="I2" s="151"/>
      <c r="J2" s="152"/>
      <c r="K2" s="153" t="s">
        <v>124</v>
      </c>
      <c r="L2" s="154"/>
      <c r="M2" s="154"/>
      <c r="N2" s="154"/>
      <c r="O2" s="154"/>
      <c r="P2" s="154"/>
      <c r="Q2" s="154"/>
      <c r="R2" s="154"/>
      <c r="S2" s="155"/>
    </row>
    <row r="3" spans="1:37" x14ac:dyDescent="0.2">
      <c r="A3" s="36" t="s">
        <v>91</v>
      </c>
      <c r="B3" s="37">
        <v>1.3</v>
      </c>
      <c r="C3" s="38">
        <v>1.2</v>
      </c>
      <c r="D3" s="39">
        <v>1.2</v>
      </c>
      <c r="E3" s="37">
        <v>2.1</v>
      </c>
      <c r="F3" s="38">
        <v>1.8</v>
      </c>
      <c r="G3" s="39">
        <v>1.6</v>
      </c>
      <c r="H3" s="37">
        <v>2.4</v>
      </c>
      <c r="I3" s="38">
        <v>2.2999999999999998</v>
      </c>
      <c r="J3" s="39">
        <v>2.9</v>
      </c>
      <c r="K3" s="40">
        <v>5.7</v>
      </c>
      <c r="L3" s="41">
        <v>6</v>
      </c>
      <c r="M3" s="42">
        <v>5.3</v>
      </c>
      <c r="N3" s="40">
        <v>4.5</v>
      </c>
      <c r="O3" s="41">
        <v>4.0999999999999996</v>
      </c>
      <c r="P3" s="42">
        <v>3.7</v>
      </c>
      <c r="Q3" s="40">
        <v>5.5</v>
      </c>
      <c r="R3" s="41">
        <v>5.6</v>
      </c>
      <c r="S3" s="43">
        <v>4.9000000000000004</v>
      </c>
    </row>
    <row r="4" spans="1:37" ht="17" thickBot="1" x14ac:dyDescent="0.25">
      <c r="A4" s="44" t="s">
        <v>92</v>
      </c>
      <c r="B4" s="45">
        <v>20.5</v>
      </c>
      <c r="C4" s="46">
        <v>20.9</v>
      </c>
      <c r="D4" s="47">
        <v>16.899999999999999</v>
      </c>
      <c r="E4" s="45">
        <v>11.2</v>
      </c>
      <c r="F4" s="46">
        <v>11.7</v>
      </c>
      <c r="G4" s="47">
        <v>11.6</v>
      </c>
      <c r="H4" s="45">
        <v>9.6999999999999993</v>
      </c>
      <c r="I4" s="46">
        <v>10</v>
      </c>
      <c r="J4" s="47">
        <v>9.6</v>
      </c>
      <c r="K4" s="48">
        <v>20.100000000000001</v>
      </c>
      <c r="L4" s="49">
        <v>25.1</v>
      </c>
      <c r="M4" s="50">
        <v>26.5</v>
      </c>
      <c r="N4" s="48">
        <v>22.5</v>
      </c>
      <c r="O4" s="49">
        <v>17.899999999999999</v>
      </c>
      <c r="P4" s="50">
        <v>24.5</v>
      </c>
      <c r="Q4" s="48">
        <v>17.899999999999999</v>
      </c>
      <c r="R4" s="49">
        <v>19.5</v>
      </c>
      <c r="S4" s="51">
        <v>19.7</v>
      </c>
    </row>
    <row r="5" spans="1:37" ht="17" thickBot="1" x14ac:dyDescent="0.25">
      <c r="B5" s="156" t="s">
        <v>93</v>
      </c>
      <c r="C5" s="157"/>
      <c r="D5" s="158"/>
      <c r="E5" s="156" t="s">
        <v>94</v>
      </c>
      <c r="F5" s="157"/>
      <c r="G5" s="158"/>
      <c r="H5" s="156" t="s">
        <v>95</v>
      </c>
      <c r="I5" s="157"/>
      <c r="J5" s="158"/>
      <c r="K5" s="156" t="s">
        <v>93</v>
      </c>
      <c r="L5" s="157"/>
      <c r="M5" s="158"/>
      <c r="N5" s="156" t="s">
        <v>94</v>
      </c>
      <c r="O5" s="157"/>
      <c r="P5" s="158"/>
      <c r="Q5" s="156" t="s">
        <v>95</v>
      </c>
      <c r="R5" s="157"/>
      <c r="S5" s="158"/>
    </row>
    <row r="7" spans="1:37" ht="20" customHeight="1" thickBot="1" x14ac:dyDescent="0.25">
      <c r="A7" s="149" t="s">
        <v>125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</row>
    <row r="8" spans="1:37" ht="17" thickBot="1" x14ac:dyDescent="0.25">
      <c r="A8" s="52"/>
      <c r="B8" s="159" t="s">
        <v>126</v>
      </c>
      <c r="C8" s="160"/>
      <c r="D8" s="160"/>
      <c r="E8" s="160"/>
      <c r="F8" s="160"/>
      <c r="G8" s="160"/>
      <c r="H8" s="160"/>
      <c r="I8" s="160"/>
      <c r="J8" s="161"/>
      <c r="K8" s="162" t="s">
        <v>127</v>
      </c>
      <c r="L8" s="163"/>
      <c r="M8" s="163"/>
      <c r="N8" s="163"/>
      <c r="O8" s="163"/>
      <c r="P8" s="163"/>
      <c r="Q8" s="163"/>
      <c r="R8" s="163"/>
      <c r="S8" s="164"/>
      <c r="T8" s="165" t="s">
        <v>128</v>
      </c>
      <c r="U8" s="166"/>
      <c r="V8" s="166"/>
      <c r="W8" s="166"/>
      <c r="X8" s="166"/>
      <c r="Y8" s="166"/>
      <c r="Z8" s="166"/>
      <c r="AA8" s="166"/>
      <c r="AB8" s="167"/>
    </row>
    <row r="9" spans="1:37" x14ac:dyDescent="0.2">
      <c r="A9" s="53" t="s">
        <v>129</v>
      </c>
      <c r="B9" s="54">
        <v>5.7</v>
      </c>
      <c r="C9" s="55">
        <v>6</v>
      </c>
      <c r="D9" s="56">
        <v>5.3</v>
      </c>
      <c r="E9" s="54">
        <v>4.5</v>
      </c>
      <c r="F9" s="55">
        <v>4.0999999999999996</v>
      </c>
      <c r="G9" s="56">
        <v>3.7</v>
      </c>
      <c r="H9" s="57">
        <v>5.5</v>
      </c>
      <c r="I9" s="57">
        <v>5.6</v>
      </c>
      <c r="J9" s="58">
        <v>4.9000000000000004</v>
      </c>
      <c r="K9" s="59">
        <v>11</v>
      </c>
      <c r="L9" s="60">
        <v>11.6</v>
      </c>
      <c r="M9" s="61">
        <v>12.3</v>
      </c>
      <c r="N9" s="59">
        <v>2.6</v>
      </c>
      <c r="O9" s="60">
        <v>2.5</v>
      </c>
      <c r="P9" s="61">
        <v>2.5</v>
      </c>
      <c r="Q9" s="62">
        <v>4.0999999999999996</v>
      </c>
      <c r="R9" s="62">
        <v>3.9</v>
      </c>
      <c r="S9" s="63">
        <v>3.8</v>
      </c>
      <c r="T9" s="64">
        <v>7.4</v>
      </c>
      <c r="U9" s="65">
        <v>8.3000000000000007</v>
      </c>
      <c r="V9" s="66">
        <v>8.4</v>
      </c>
      <c r="W9" s="64">
        <v>1.8</v>
      </c>
      <c r="X9" s="65">
        <v>1.9</v>
      </c>
      <c r="Y9" s="66">
        <v>1.4</v>
      </c>
      <c r="Z9" s="67">
        <v>3</v>
      </c>
      <c r="AA9" s="67">
        <v>2.6</v>
      </c>
      <c r="AB9" s="68">
        <v>2.6</v>
      </c>
    </row>
    <row r="10" spans="1:37" ht="17" thickBot="1" x14ac:dyDescent="0.25">
      <c r="A10" s="69" t="s">
        <v>130</v>
      </c>
      <c r="B10" s="70">
        <v>20.100000000000001</v>
      </c>
      <c r="C10" s="71">
        <v>25.1</v>
      </c>
      <c r="D10" s="72">
        <v>26.5</v>
      </c>
      <c r="E10" s="70">
        <v>22.5</v>
      </c>
      <c r="F10" s="71">
        <v>17.899999999999999</v>
      </c>
      <c r="G10" s="72">
        <v>24.5</v>
      </c>
      <c r="H10" s="71">
        <v>17.899999999999999</v>
      </c>
      <c r="I10" s="71">
        <v>19.5</v>
      </c>
      <c r="J10" s="72">
        <v>19.7</v>
      </c>
      <c r="K10" s="73">
        <v>48</v>
      </c>
      <c r="L10" s="74">
        <v>47</v>
      </c>
      <c r="M10" s="75">
        <v>46</v>
      </c>
      <c r="N10" s="73">
        <v>31.2</v>
      </c>
      <c r="O10" s="74">
        <v>31.7</v>
      </c>
      <c r="P10" s="75">
        <v>31.6</v>
      </c>
      <c r="Q10" s="74">
        <v>31.6</v>
      </c>
      <c r="R10" s="74">
        <v>31.3</v>
      </c>
      <c r="S10" s="75">
        <v>23.4</v>
      </c>
      <c r="T10" s="76">
        <v>45.5</v>
      </c>
      <c r="U10" s="77">
        <v>42.4</v>
      </c>
      <c r="V10" s="78">
        <v>40.1</v>
      </c>
      <c r="W10" s="76">
        <v>22.5</v>
      </c>
      <c r="X10" s="77">
        <v>25.1</v>
      </c>
      <c r="Y10" s="78">
        <v>24.4</v>
      </c>
      <c r="Z10" s="77">
        <v>20.7</v>
      </c>
      <c r="AA10" s="77">
        <v>21.1</v>
      </c>
      <c r="AB10" s="78">
        <v>14.1</v>
      </c>
    </row>
    <row r="11" spans="1:37" ht="17" thickBot="1" x14ac:dyDescent="0.25">
      <c r="B11" s="156" t="s">
        <v>93</v>
      </c>
      <c r="C11" s="157"/>
      <c r="D11" s="158"/>
      <c r="E11" s="156" t="s">
        <v>94</v>
      </c>
      <c r="F11" s="157"/>
      <c r="G11" s="158"/>
      <c r="H11" s="156" t="s">
        <v>95</v>
      </c>
      <c r="I11" s="157"/>
      <c r="J11" s="158"/>
      <c r="K11" s="156" t="s">
        <v>93</v>
      </c>
      <c r="L11" s="157"/>
      <c r="M11" s="158"/>
      <c r="N11" s="156" t="s">
        <v>94</v>
      </c>
      <c r="O11" s="157"/>
      <c r="P11" s="158"/>
      <c r="Q11" s="156" t="s">
        <v>95</v>
      </c>
      <c r="R11" s="157"/>
      <c r="S11" s="158"/>
      <c r="T11" s="156" t="s">
        <v>93</v>
      </c>
      <c r="U11" s="157"/>
      <c r="V11" s="158"/>
      <c r="W11" s="156" t="s">
        <v>94</v>
      </c>
      <c r="X11" s="157"/>
      <c r="Y11" s="158"/>
      <c r="Z11" s="156" t="s">
        <v>95</v>
      </c>
      <c r="AA11" s="157"/>
      <c r="AB11" s="158"/>
    </row>
  </sheetData>
  <mergeCells count="22">
    <mergeCell ref="T11:V11"/>
    <mergeCell ref="W11:Y11"/>
    <mergeCell ref="Z11:AB11"/>
    <mergeCell ref="A7:AK7"/>
    <mergeCell ref="B8:J8"/>
    <mergeCell ref="K8:S8"/>
    <mergeCell ref="T8:AB8"/>
    <mergeCell ref="B11:D11"/>
    <mergeCell ref="E11:G11"/>
    <mergeCell ref="H11:J11"/>
    <mergeCell ref="K11:M11"/>
    <mergeCell ref="N11:P11"/>
    <mergeCell ref="Q11:S11"/>
    <mergeCell ref="A1:S1"/>
    <mergeCell ref="B2:J2"/>
    <mergeCell ref="K2:S2"/>
    <mergeCell ref="B5:D5"/>
    <mergeCell ref="E5:G5"/>
    <mergeCell ref="H5:J5"/>
    <mergeCell ref="K5:M5"/>
    <mergeCell ref="N5:P5"/>
    <mergeCell ref="Q5:S5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opLeftCell="B1" zoomScaleNormal="110" workbookViewId="0">
      <selection activeCell="E2" sqref="E2"/>
    </sheetView>
  </sheetViews>
  <sheetFormatPr baseColWidth="10" defaultColWidth="9.5" defaultRowHeight="15" customHeight="1" x14ac:dyDescent="0.2"/>
  <cols>
    <col min="1" max="1" width="18.1640625" style="3" customWidth="1"/>
    <col min="2" max="2" width="21.1640625" style="3" customWidth="1"/>
    <col min="3" max="3" width="20.6640625" style="3" customWidth="1"/>
    <col min="4" max="4" width="17.83203125" style="3" customWidth="1"/>
    <col min="5" max="5" width="10.83203125" style="3" customWidth="1"/>
    <col min="6" max="6" width="29" style="3" customWidth="1"/>
    <col min="7" max="7" width="29.6640625" style="3" customWidth="1"/>
    <col min="8" max="8" width="30" style="3" customWidth="1"/>
    <col min="9" max="9" width="25.6640625" style="3" customWidth="1"/>
    <col min="10" max="10" width="24" style="3" customWidth="1"/>
    <col min="11" max="12" width="10.83203125" style="3" customWidth="1"/>
    <col min="13" max="20" width="10.83203125" customWidth="1"/>
  </cols>
  <sheetData>
    <row r="1" spans="1:12" s="33" customFormat="1" ht="34" x14ac:dyDescent="0.2">
      <c r="A1" s="32" t="s">
        <v>0</v>
      </c>
      <c r="B1" s="31" t="s">
        <v>116</v>
      </c>
      <c r="C1" s="32" t="s">
        <v>1</v>
      </c>
      <c r="D1" s="32" t="s">
        <v>2</v>
      </c>
      <c r="E1" s="5" t="s">
        <v>3</v>
      </c>
      <c r="F1" s="30" t="s">
        <v>117</v>
      </c>
      <c r="G1" s="6" t="s">
        <v>118</v>
      </c>
      <c r="H1" s="31" t="s">
        <v>119</v>
      </c>
      <c r="I1" s="31" t="s">
        <v>120</v>
      </c>
      <c r="J1" s="7" t="s">
        <v>121</v>
      </c>
      <c r="K1" s="16"/>
      <c r="L1" s="16"/>
    </row>
    <row r="2" spans="1:12" ht="16" x14ac:dyDescent="0.2">
      <c r="A2" s="4" t="s">
        <v>4</v>
      </c>
      <c r="B2" s="4">
        <v>0.78</v>
      </c>
      <c r="C2" s="4" t="s">
        <v>5</v>
      </c>
      <c r="D2" s="4">
        <v>6.15</v>
      </c>
      <c r="E2" s="8">
        <f t="shared" ref="E2:E33" si="0">D2/B2</f>
        <v>7.884615384615385</v>
      </c>
      <c r="F2" s="9">
        <v>0.94</v>
      </c>
      <c r="G2" s="10">
        <v>1.57</v>
      </c>
      <c r="H2" s="12">
        <v>1.7000000000000001E-2</v>
      </c>
      <c r="I2" s="12">
        <v>0.24</v>
      </c>
      <c r="J2" s="11">
        <f t="shared" ref="J2:J10" si="1">I2/D2*100</f>
        <v>3.9024390243902434</v>
      </c>
    </row>
    <row r="3" spans="1:12" ht="16" x14ac:dyDescent="0.2">
      <c r="A3" s="4" t="s">
        <v>4</v>
      </c>
      <c r="B3" s="4">
        <v>0.78</v>
      </c>
      <c r="C3" s="4" t="s">
        <v>6</v>
      </c>
      <c r="D3" s="4">
        <v>6.12</v>
      </c>
      <c r="E3" s="8">
        <f t="shared" si="0"/>
        <v>7.8461538461538458</v>
      </c>
      <c r="F3" s="9">
        <v>0.56000000000000005</v>
      </c>
      <c r="G3" s="10">
        <v>1.75</v>
      </c>
      <c r="H3" s="12">
        <v>1.7000000000000001E-2</v>
      </c>
      <c r="I3" s="12">
        <v>0.24</v>
      </c>
      <c r="J3" s="11">
        <f t="shared" si="1"/>
        <v>3.9215686274509802</v>
      </c>
    </row>
    <row r="4" spans="1:12" ht="16" x14ac:dyDescent="0.2">
      <c r="A4" s="4" t="s">
        <v>4</v>
      </c>
      <c r="B4" s="4">
        <v>0.78</v>
      </c>
      <c r="C4" s="4" t="s">
        <v>7</v>
      </c>
      <c r="D4" s="4">
        <v>6.04</v>
      </c>
      <c r="E4" s="8">
        <f t="shared" si="0"/>
        <v>7.7435897435897436</v>
      </c>
      <c r="F4" s="9">
        <v>1.26</v>
      </c>
      <c r="G4" s="10">
        <v>1.81</v>
      </c>
      <c r="H4" s="12">
        <v>2.5999999999999999E-2</v>
      </c>
      <c r="I4" s="12">
        <v>0.25</v>
      </c>
      <c r="J4" s="11">
        <f t="shared" si="1"/>
        <v>4.1390728476821197</v>
      </c>
    </row>
    <row r="5" spans="1:12" ht="16" x14ac:dyDescent="0.2">
      <c r="A5" s="4" t="s">
        <v>8</v>
      </c>
      <c r="B5" s="4">
        <v>0.78</v>
      </c>
      <c r="C5" s="4" t="s">
        <v>9</v>
      </c>
      <c r="D5" s="4">
        <v>6.24</v>
      </c>
      <c r="E5" s="8">
        <f t="shared" si="0"/>
        <v>8</v>
      </c>
      <c r="F5" s="9">
        <v>1.24</v>
      </c>
      <c r="G5" s="10">
        <v>1.56</v>
      </c>
      <c r="H5" s="12">
        <v>2.5999999999999999E-2</v>
      </c>
      <c r="I5" s="12">
        <v>0.25</v>
      </c>
      <c r="J5" s="11">
        <f t="shared" si="1"/>
        <v>4.0064102564102564</v>
      </c>
    </row>
    <row r="6" spans="1:12" ht="16" x14ac:dyDescent="0.2">
      <c r="A6" s="4" t="s">
        <v>8</v>
      </c>
      <c r="B6" s="4">
        <v>0.78</v>
      </c>
      <c r="C6" s="4" t="s">
        <v>10</v>
      </c>
      <c r="D6" s="4">
        <v>6.18</v>
      </c>
      <c r="E6" s="8">
        <f t="shared" si="0"/>
        <v>7.9230769230769225</v>
      </c>
      <c r="F6" s="9">
        <v>1.1599999999999999</v>
      </c>
      <c r="G6" s="10">
        <v>1.49</v>
      </c>
      <c r="H6" s="12">
        <v>0</v>
      </c>
      <c r="I6" s="12">
        <v>0.26</v>
      </c>
      <c r="J6" s="11">
        <f t="shared" si="1"/>
        <v>4.2071197411003247</v>
      </c>
    </row>
    <row r="7" spans="1:12" ht="16" x14ac:dyDescent="0.2">
      <c r="A7" s="4" t="s">
        <v>8</v>
      </c>
      <c r="B7" s="4">
        <v>0.78</v>
      </c>
      <c r="C7" s="4" t="s">
        <v>11</v>
      </c>
      <c r="D7" s="4">
        <v>6.14</v>
      </c>
      <c r="E7" s="8">
        <f t="shared" si="0"/>
        <v>7.8717948717948714</v>
      </c>
      <c r="F7" s="9">
        <v>1.72</v>
      </c>
      <c r="G7" s="10">
        <v>1.77</v>
      </c>
      <c r="H7" s="12">
        <v>1.7000000000000001E-2</v>
      </c>
      <c r="I7" s="12">
        <v>0.26</v>
      </c>
      <c r="J7" s="11">
        <f t="shared" si="1"/>
        <v>4.234527687296417</v>
      </c>
    </row>
    <row r="8" spans="1:12" ht="16" x14ac:dyDescent="0.2">
      <c r="A8" s="4" t="s">
        <v>12</v>
      </c>
      <c r="B8" s="4">
        <v>0.78</v>
      </c>
      <c r="C8" s="4" t="s">
        <v>13</v>
      </c>
      <c r="D8" s="4">
        <v>5.88</v>
      </c>
      <c r="E8" s="8">
        <f t="shared" si="0"/>
        <v>7.5384615384615383</v>
      </c>
      <c r="F8" s="9">
        <v>0.94</v>
      </c>
      <c r="G8" s="10">
        <v>1.67</v>
      </c>
      <c r="H8" s="12">
        <v>4.4999999999999998E-2</v>
      </c>
      <c r="I8" s="12">
        <v>0.25</v>
      </c>
      <c r="J8" s="11">
        <f t="shared" si="1"/>
        <v>4.2517006802721085</v>
      </c>
    </row>
    <row r="9" spans="1:12" ht="16" x14ac:dyDescent="0.2">
      <c r="A9" s="4" t="s">
        <v>12</v>
      </c>
      <c r="B9" s="4">
        <v>0.78</v>
      </c>
      <c r="C9" s="4" t="s">
        <v>14</v>
      </c>
      <c r="D9" s="4">
        <v>5.99</v>
      </c>
      <c r="E9" s="8">
        <f t="shared" si="0"/>
        <v>7.6794871794871797</v>
      </c>
      <c r="F9" s="9">
        <v>1.43</v>
      </c>
      <c r="G9" s="10">
        <v>1.49</v>
      </c>
      <c r="H9" s="12">
        <v>8.8699999999999994E-3</v>
      </c>
      <c r="I9" s="12">
        <v>0.25</v>
      </c>
      <c r="J9" s="11">
        <f t="shared" si="1"/>
        <v>4.1736227045075127</v>
      </c>
    </row>
    <row r="10" spans="1:12" ht="16" x14ac:dyDescent="0.2">
      <c r="A10" s="4" t="s">
        <v>12</v>
      </c>
      <c r="B10" s="4">
        <v>0.78</v>
      </c>
      <c r="C10" s="4" t="s">
        <v>15</v>
      </c>
      <c r="D10" s="4">
        <v>6.04</v>
      </c>
      <c r="E10" s="8">
        <f t="shared" si="0"/>
        <v>7.7435897435897436</v>
      </c>
      <c r="F10" s="9">
        <v>1.08</v>
      </c>
      <c r="G10" s="10">
        <v>1.46</v>
      </c>
      <c r="H10" s="12">
        <v>3.5000000000000003E-2</v>
      </c>
      <c r="I10" s="12">
        <v>0.23</v>
      </c>
      <c r="J10" s="11">
        <f t="shared" si="1"/>
        <v>3.8079470198675498</v>
      </c>
    </row>
    <row r="11" spans="1:12" ht="16" x14ac:dyDescent="0.2">
      <c r="A11" s="4" t="s">
        <v>16</v>
      </c>
      <c r="B11" s="12">
        <v>0.35</v>
      </c>
      <c r="C11" s="4" t="s">
        <v>17</v>
      </c>
      <c r="D11" s="13">
        <v>1.92</v>
      </c>
      <c r="E11" s="14">
        <f t="shared" si="0"/>
        <v>5.4857142857142858</v>
      </c>
      <c r="F11" s="9">
        <v>0.65</v>
      </c>
      <c r="G11" s="10">
        <v>2.04</v>
      </c>
      <c r="H11" s="12">
        <v>2.8000000000000001E-2</v>
      </c>
      <c r="I11" s="12">
        <v>3.9E-2</v>
      </c>
      <c r="J11" s="11">
        <f t="shared" ref="J11:J16" si="2">(I11/D11)*100</f>
        <v>2.03125</v>
      </c>
    </row>
    <row r="12" spans="1:12" ht="16" x14ac:dyDescent="0.2">
      <c r="A12" s="4" t="s">
        <v>16</v>
      </c>
      <c r="B12" s="12">
        <v>0.35</v>
      </c>
      <c r="C12" s="4" t="s">
        <v>18</v>
      </c>
      <c r="D12" s="13">
        <v>1.9</v>
      </c>
      <c r="E12" s="14">
        <f t="shared" si="0"/>
        <v>5.4285714285714288</v>
      </c>
      <c r="F12" s="9">
        <v>0.66</v>
      </c>
      <c r="G12" s="10">
        <v>1.36</v>
      </c>
      <c r="H12" s="12">
        <v>0</v>
      </c>
      <c r="I12" s="12">
        <v>4.1000000000000002E-2</v>
      </c>
      <c r="J12" s="11">
        <f t="shared" si="2"/>
        <v>2.1578947368421053</v>
      </c>
    </row>
    <row r="13" spans="1:12" ht="16" x14ac:dyDescent="0.2">
      <c r="A13" s="4" t="s">
        <v>16</v>
      </c>
      <c r="B13" s="12">
        <v>0.35</v>
      </c>
      <c r="C13" s="4" t="s">
        <v>19</v>
      </c>
      <c r="D13" s="13">
        <v>1.93</v>
      </c>
      <c r="E13" s="14">
        <f t="shared" si="0"/>
        <v>5.5142857142857142</v>
      </c>
      <c r="F13" s="9">
        <v>0.6</v>
      </c>
      <c r="G13" s="10">
        <v>1.52</v>
      </c>
      <c r="H13" s="12">
        <v>0</v>
      </c>
      <c r="I13" s="12">
        <v>4.2000000000000003E-2</v>
      </c>
      <c r="J13" s="11">
        <f t="shared" si="2"/>
        <v>2.1761658031088085</v>
      </c>
    </row>
    <row r="14" spans="1:12" ht="16" x14ac:dyDescent="0.2">
      <c r="A14" s="4" t="s">
        <v>20</v>
      </c>
      <c r="B14" s="12">
        <v>0.35</v>
      </c>
      <c r="C14" s="4" t="s">
        <v>21</v>
      </c>
      <c r="D14" s="13">
        <v>2.13</v>
      </c>
      <c r="E14" s="14">
        <f t="shared" si="0"/>
        <v>6.0857142857142854</v>
      </c>
      <c r="F14" s="9">
        <v>0.56000000000000005</v>
      </c>
      <c r="G14" s="10">
        <v>1.34</v>
      </c>
      <c r="H14" s="12">
        <v>2.5000000000000001E-2</v>
      </c>
      <c r="I14" s="12">
        <v>3.9E-2</v>
      </c>
      <c r="J14" s="11">
        <f t="shared" si="2"/>
        <v>1.8309859154929577</v>
      </c>
    </row>
    <row r="15" spans="1:12" ht="16" x14ac:dyDescent="0.2">
      <c r="A15" s="4" t="s">
        <v>20</v>
      </c>
      <c r="B15" s="12">
        <v>0.35</v>
      </c>
      <c r="C15" s="4" t="s">
        <v>22</v>
      </c>
      <c r="D15" s="13">
        <v>2.13</v>
      </c>
      <c r="E15" s="14">
        <f t="shared" si="0"/>
        <v>6.0857142857142854</v>
      </c>
      <c r="F15" s="9">
        <v>0</v>
      </c>
      <c r="G15" s="10">
        <v>1.76</v>
      </c>
      <c r="H15" s="12">
        <v>5.0999999999999997E-2</v>
      </c>
      <c r="I15" s="12">
        <v>4.1000000000000002E-2</v>
      </c>
      <c r="J15" s="11">
        <f t="shared" si="2"/>
        <v>1.9248826291079812</v>
      </c>
    </row>
    <row r="16" spans="1:12" ht="16" x14ac:dyDescent="0.2">
      <c r="A16" s="4" t="s">
        <v>20</v>
      </c>
      <c r="B16" s="12">
        <v>0.35</v>
      </c>
      <c r="C16" s="4" t="s">
        <v>23</v>
      </c>
      <c r="D16" s="13">
        <v>1.97</v>
      </c>
      <c r="E16" s="14">
        <f t="shared" si="0"/>
        <v>5.628571428571429</v>
      </c>
      <c r="F16" s="9">
        <v>0</v>
      </c>
      <c r="G16" s="10">
        <v>1.7</v>
      </c>
      <c r="H16" s="12">
        <v>2.7E-2</v>
      </c>
      <c r="I16" s="12">
        <v>4.9000000000000002E-2</v>
      </c>
      <c r="J16" s="11">
        <f t="shared" si="2"/>
        <v>2.4873096446700509</v>
      </c>
    </row>
    <row r="17" spans="1:10" ht="16" x14ac:dyDescent="0.2">
      <c r="A17" s="4" t="s">
        <v>24</v>
      </c>
      <c r="B17" s="4">
        <v>0.57999999999999996</v>
      </c>
      <c r="C17" s="4" t="s">
        <v>25</v>
      </c>
      <c r="D17" s="4">
        <v>2.5499999999999998</v>
      </c>
      <c r="E17" s="8">
        <f t="shared" si="0"/>
        <v>4.3965517241379306</v>
      </c>
      <c r="F17" s="9">
        <v>0.15</v>
      </c>
      <c r="G17" s="10">
        <v>1.24</v>
      </c>
      <c r="H17" s="12">
        <v>4.2999999999999997E-2</v>
      </c>
      <c r="I17" s="12">
        <v>0.66</v>
      </c>
      <c r="J17" s="11">
        <f t="shared" ref="J17:J25" si="3">I17/D17*100</f>
        <v>25.882352941176475</v>
      </c>
    </row>
    <row r="18" spans="1:10" ht="16" x14ac:dyDescent="0.2">
      <c r="A18" s="4" t="s">
        <v>24</v>
      </c>
      <c r="B18" s="4">
        <v>0.57999999999999996</v>
      </c>
      <c r="C18" s="4" t="s">
        <v>26</v>
      </c>
      <c r="D18" s="4">
        <v>2.6</v>
      </c>
      <c r="E18" s="8">
        <f t="shared" si="0"/>
        <v>4.4827586206896557</v>
      </c>
      <c r="F18" s="9">
        <v>0.31</v>
      </c>
      <c r="G18" s="10">
        <v>1.36</v>
      </c>
      <c r="H18" s="12">
        <v>8.4000000000000005E-2</v>
      </c>
      <c r="I18" s="12">
        <v>0.68</v>
      </c>
      <c r="J18" s="11">
        <f t="shared" si="3"/>
        <v>26.153846153846157</v>
      </c>
    </row>
    <row r="19" spans="1:10" ht="16" x14ac:dyDescent="0.2">
      <c r="A19" s="4" t="s">
        <v>24</v>
      </c>
      <c r="B19" s="4">
        <v>0.57999999999999996</v>
      </c>
      <c r="C19" s="4" t="s">
        <v>27</v>
      </c>
      <c r="D19" s="4">
        <v>2.6</v>
      </c>
      <c r="E19" s="8">
        <f t="shared" si="0"/>
        <v>4.4827586206896557</v>
      </c>
      <c r="F19" s="9">
        <v>0</v>
      </c>
      <c r="G19" s="10">
        <v>1.2</v>
      </c>
      <c r="H19" s="12">
        <v>2.1000000000000001E-2</v>
      </c>
      <c r="I19" s="12">
        <v>0.66</v>
      </c>
      <c r="J19" s="11">
        <f t="shared" si="3"/>
        <v>25.384615384615383</v>
      </c>
    </row>
    <row r="20" spans="1:10" ht="16" x14ac:dyDescent="0.2">
      <c r="A20" s="4" t="s">
        <v>28</v>
      </c>
      <c r="B20" s="4">
        <v>0.57999999999999996</v>
      </c>
      <c r="C20" s="4" t="s">
        <v>29</v>
      </c>
      <c r="D20" s="4">
        <v>2.56</v>
      </c>
      <c r="E20" s="8">
        <f t="shared" si="0"/>
        <v>4.4137931034482767</v>
      </c>
      <c r="F20" s="9">
        <v>0.16</v>
      </c>
      <c r="G20" s="10">
        <v>0.92</v>
      </c>
      <c r="H20" s="12">
        <v>2.1000000000000001E-2</v>
      </c>
      <c r="I20" s="12">
        <v>0.68</v>
      </c>
      <c r="J20" s="11">
        <f t="shared" si="3"/>
        <v>26.5625</v>
      </c>
    </row>
    <row r="21" spans="1:10" ht="16" x14ac:dyDescent="0.2">
      <c r="A21" s="4" t="s">
        <v>28</v>
      </c>
      <c r="B21" s="4">
        <v>0.57999999999999996</v>
      </c>
      <c r="C21" s="4" t="s">
        <v>30</v>
      </c>
      <c r="D21" s="4">
        <v>2.57</v>
      </c>
      <c r="E21" s="8">
        <f t="shared" si="0"/>
        <v>4.431034482758621</v>
      </c>
      <c r="F21" s="9">
        <v>0</v>
      </c>
      <c r="G21" s="10">
        <v>1.19</v>
      </c>
      <c r="H21" s="12">
        <v>2.1000000000000001E-2</v>
      </c>
      <c r="I21" s="12">
        <v>0.65</v>
      </c>
      <c r="J21" s="11">
        <f t="shared" si="3"/>
        <v>25.291828793774325</v>
      </c>
    </row>
    <row r="22" spans="1:10" ht="16" x14ac:dyDescent="0.2">
      <c r="A22" s="4" t="s">
        <v>28</v>
      </c>
      <c r="B22" s="4">
        <v>0.57999999999999996</v>
      </c>
      <c r="C22" s="4" t="s">
        <v>31</v>
      </c>
      <c r="D22" s="4">
        <v>2.65</v>
      </c>
      <c r="E22" s="8">
        <f t="shared" si="0"/>
        <v>4.5689655172413799</v>
      </c>
      <c r="F22" s="9">
        <v>0.15</v>
      </c>
      <c r="G22" s="10">
        <v>1.2</v>
      </c>
      <c r="H22" s="12">
        <v>4.1000000000000002E-2</v>
      </c>
      <c r="I22" s="12">
        <v>0.65</v>
      </c>
      <c r="J22" s="11">
        <f t="shared" si="3"/>
        <v>24.528301886792455</v>
      </c>
    </row>
    <row r="23" spans="1:10" ht="16" x14ac:dyDescent="0.2">
      <c r="A23" s="4" t="s">
        <v>32</v>
      </c>
      <c r="B23" s="4">
        <v>0.57999999999999996</v>
      </c>
      <c r="C23" s="4" t="s">
        <v>33</v>
      </c>
      <c r="D23" s="4">
        <v>2.5499999999999998</v>
      </c>
      <c r="E23" s="8">
        <f t="shared" si="0"/>
        <v>4.3965517241379306</v>
      </c>
      <c r="F23" s="9">
        <v>0.28999999999999998</v>
      </c>
      <c r="G23" s="10">
        <v>1.07</v>
      </c>
      <c r="H23" s="12">
        <v>4.2999999999999997E-2</v>
      </c>
      <c r="I23" s="12">
        <v>0.65</v>
      </c>
      <c r="J23" s="11">
        <f t="shared" si="3"/>
        <v>25.490196078431378</v>
      </c>
    </row>
    <row r="24" spans="1:10" ht="16" x14ac:dyDescent="0.2">
      <c r="A24" s="4" t="s">
        <v>32</v>
      </c>
      <c r="B24" s="4">
        <v>0.57999999999999996</v>
      </c>
      <c r="C24" s="4" t="s">
        <v>34</v>
      </c>
      <c r="D24" s="4">
        <v>2.56</v>
      </c>
      <c r="E24" s="8">
        <f t="shared" si="0"/>
        <v>4.4137931034482767</v>
      </c>
      <c r="F24" s="9">
        <v>0.44</v>
      </c>
      <c r="G24" s="10">
        <v>1.1299999999999999</v>
      </c>
      <c r="H24" s="12">
        <v>4.2000000000000003E-2</v>
      </c>
      <c r="I24" s="12">
        <v>0.65</v>
      </c>
      <c r="J24" s="11">
        <f t="shared" si="3"/>
        <v>25.390625</v>
      </c>
    </row>
    <row r="25" spans="1:10" ht="16" x14ac:dyDescent="0.2">
      <c r="A25" s="4" t="s">
        <v>32</v>
      </c>
      <c r="B25" s="4">
        <v>0.57999999999999996</v>
      </c>
      <c r="C25" s="4" t="s">
        <v>35</v>
      </c>
      <c r="D25" s="4">
        <v>2.5</v>
      </c>
      <c r="E25" s="8">
        <f t="shared" si="0"/>
        <v>4.3103448275862073</v>
      </c>
      <c r="F25" s="9">
        <v>0.28999999999999998</v>
      </c>
      <c r="G25" s="10">
        <v>1.1599999999999999</v>
      </c>
      <c r="H25" s="12">
        <v>0</v>
      </c>
      <c r="I25" s="12">
        <v>0.66</v>
      </c>
      <c r="J25" s="11">
        <f t="shared" si="3"/>
        <v>26.400000000000002</v>
      </c>
    </row>
    <row r="26" spans="1:10" ht="16" x14ac:dyDescent="0.2">
      <c r="A26" s="15" t="s">
        <v>36</v>
      </c>
      <c r="B26" s="12">
        <v>0.35</v>
      </c>
      <c r="C26" s="4" t="s">
        <v>37</v>
      </c>
      <c r="D26" s="13">
        <v>1.1200000000000001</v>
      </c>
      <c r="E26" s="14">
        <f t="shared" si="0"/>
        <v>3.2000000000000006</v>
      </c>
      <c r="F26" s="9">
        <v>1.34</v>
      </c>
      <c r="G26" s="10">
        <v>1.91</v>
      </c>
      <c r="H26" s="12">
        <v>0</v>
      </c>
      <c r="I26" s="12">
        <v>0.31</v>
      </c>
      <c r="J26" s="11">
        <f t="shared" ref="J26:J31" si="4">(I26/D26)*100</f>
        <v>27.678571428571423</v>
      </c>
    </row>
    <row r="27" spans="1:10" ht="16" x14ac:dyDescent="0.2">
      <c r="A27" s="15" t="s">
        <v>36</v>
      </c>
      <c r="B27" s="12">
        <v>0.35</v>
      </c>
      <c r="C27" s="4" t="s">
        <v>38</v>
      </c>
      <c r="D27" s="13">
        <v>1.1200000000000001</v>
      </c>
      <c r="E27" s="14">
        <f t="shared" si="0"/>
        <v>3.2000000000000006</v>
      </c>
      <c r="F27" s="9">
        <v>0</v>
      </c>
      <c r="G27" s="10">
        <v>1.74</v>
      </c>
      <c r="H27" s="12">
        <v>0</v>
      </c>
      <c r="I27" s="12">
        <v>0.31</v>
      </c>
      <c r="J27" s="11">
        <f t="shared" si="4"/>
        <v>27.678571428571423</v>
      </c>
    </row>
    <row r="28" spans="1:10" ht="16" x14ac:dyDescent="0.2">
      <c r="A28" s="15" t="s">
        <v>36</v>
      </c>
      <c r="B28" s="12">
        <v>0.35</v>
      </c>
      <c r="C28" s="4" t="s">
        <v>39</v>
      </c>
      <c r="D28" s="13">
        <v>1.1100000000000001</v>
      </c>
      <c r="E28" s="14">
        <f t="shared" si="0"/>
        <v>3.1714285714285717</v>
      </c>
      <c r="F28" s="9">
        <v>0.79</v>
      </c>
      <c r="G28" s="10">
        <v>1.64</v>
      </c>
      <c r="H28" s="12">
        <v>9.4E-2</v>
      </c>
      <c r="I28" s="12">
        <v>0.31</v>
      </c>
      <c r="J28" s="11">
        <f t="shared" si="4"/>
        <v>27.927927927927925</v>
      </c>
    </row>
    <row r="29" spans="1:10" ht="16" x14ac:dyDescent="0.2">
      <c r="A29" s="15" t="s">
        <v>40</v>
      </c>
      <c r="B29" s="12">
        <v>0.35</v>
      </c>
      <c r="C29" s="4" t="s">
        <v>41</v>
      </c>
      <c r="D29" s="13">
        <v>1.28</v>
      </c>
      <c r="E29" s="14">
        <f t="shared" si="0"/>
        <v>3.6571428571428575</v>
      </c>
      <c r="F29" s="9">
        <v>0</v>
      </c>
      <c r="G29" s="10">
        <v>1.19</v>
      </c>
      <c r="H29" s="12">
        <v>0</v>
      </c>
      <c r="I29" s="12">
        <v>0.33</v>
      </c>
      <c r="J29" s="11">
        <f t="shared" si="4"/>
        <v>25.78125</v>
      </c>
    </row>
    <row r="30" spans="1:10" ht="16" x14ac:dyDescent="0.2">
      <c r="A30" s="15" t="s">
        <v>40</v>
      </c>
      <c r="B30" s="12">
        <v>0.35</v>
      </c>
      <c r="C30" s="4" t="s">
        <v>42</v>
      </c>
      <c r="D30" s="13">
        <v>1.28</v>
      </c>
      <c r="E30" s="14">
        <f t="shared" si="0"/>
        <v>3.6571428571428575</v>
      </c>
      <c r="F30" s="9">
        <v>1.89</v>
      </c>
      <c r="G30" s="10">
        <v>1.76</v>
      </c>
      <c r="H30" s="12">
        <v>4.1000000000000002E-2</v>
      </c>
      <c r="I30" s="12">
        <v>0.38</v>
      </c>
      <c r="J30" s="11">
        <f t="shared" si="4"/>
        <v>29.6875</v>
      </c>
    </row>
    <row r="31" spans="1:10" ht="16" x14ac:dyDescent="0.2">
      <c r="A31" s="15" t="s">
        <v>40</v>
      </c>
      <c r="B31" s="12">
        <v>0.35</v>
      </c>
      <c r="C31" s="4" t="s">
        <v>43</v>
      </c>
      <c r="D31" s="13">
        <v>1.24</v>
      </c>
      <c r="E31" s="14">
        <f t="shared" si="0"/>
        <v>3.5428571428571431</v>
      </c>
      <c r="F31" s="9">
        <v>0.67</v>
      </c>
      <c r="G31" s="10">
        <v>2.0299999999999998</v>
      </c>
      <c r="H31" s="12">
        <v>8.5000000000000006E-2</v>
      </c>
      <c r="I31" s="12">
        <v>0.33</v>
      </c>
      <c r="J31" s="11">
        <f t="shared" si="4"/>
        <v>26.612903225806456</v>
      </c>
    </row>
    <row r="32" spans="1:10" ht="16" x14ac:dyDescent="0.2">
      <c r="A32" s="4" t="s">
        <v>44</v>
      </c>
      <c r="B32" s="4">
        <v>1.08</v>
      </c>
      <c r="C32" s="4" t="s">
        <v>45</v>
      </c>
      <c r="D32" s="4">
        <v>8.7899999999999991</v>
      </c>
      <c r="E32" s="8">
        <f t="shared" si="0"/>
        <v>8.1388888888888875</v>
      </c>
      <c r="F32" s="9">
        <v>6.56</v>
      </c>
      <c r="G32" s="10">
        <v>6.73</v>
      </c>
      <c r="H32" s="12">
        <v>4.58</v>
      </c>
      <c r="I32" s="12">
        <v>0.43</v>
      </c>
      <c r="J32" s="11">
        <f t="shared" ref="J32:J40" si="5">I32/D32*100</f>
        <v>4.8919226393629129</v>
      </c>
    </row>
    <row r="33" spans="1:10" ht="16" x14ac:dyDescent="0.2">
      <c r="A33" s="4" t="s">
        <v>44</v>
      </c>
      <c r="B33" s="4">
        <v>1.08</v>
      </c>
      <c r="C33" s="4" t="s">
        <v>46</v>
      </c>
      <c r="D33" s="4">
        <v>8.8000000000000007</v>
      </c>
      <c r="E33" s="8">
        <f t="shared" si="0"/>
        <v>8.1481481481481488</v>
      </c>
      <c r="F33" s="9">
        <v>4.72</v>
      </c>
      <c r="G33" s="10">
        <v>6.97</v>
      </c>
      <c r="H33" s="12">
        <v>4.28</v>
      </c>
      <c r="I33" s="12">
        <v>0.45</v>
      </c>
      <c r="J33" s="11">
        <f t="shared" si="5"/>
        <v>5.1136363636363633</v>
      </c>
    </row>
    <row r="34" spans="1:10" ht="16" x14ac:dyDescent="0.2">
      <c r="A34" s="4" t="s">
        <v>44</v>
      </c>
      <c r="B34" s="4">
        <v>1.08</v>
      </c>
      <c r="C34" s="4" t="s">
        <v>47</v>
      </c>
      <c r="D34" s="4">
        <v>8.82</v>
      </c>
      <c r="E34" s="8">
        <f t="shared" ref="E34:E61" si="6">D34/B34</f>
        <v>8.1666666666666661</v>
      </c>
      <c r="F34" s="9">
        <v>5.74</v>
      </c>
      <c r="G34" s="10">
        <v>7.04</v>
      </c>
      <c r="H34" s="12">
        <v>4.79</v>
      </c>
      <c r="I34" s="12">
        <v>0.46</v>
      </c>
      <c r="J34" s="11">
        <f t="shared" si="5"/>
        <v>5.2154195011337867</v>
      </c>
    </row>
    <row r="35" spans="1:10" ht="16" x14ac:dyDescent="0.2">
      <c r="A35" s="4" t="s">
        <v>48</v>
      </c>
      <c r="B35" s="4">
        <v>1.08</v>
      </c>
      <c r="C35" s="4" t="s">
        <v>49</v>
      </c>
      <c r="D35" s="4">
        <v>8.77</v>
      </c>
      <c r="E35" s="8">
        <f t="shared" si="6"/>
        <v>8.1203703703703702</v>
      </c>
      <c r="F35" s="9">
        <v>6.33</v>
      </c>
      <c r="G35" s="10">
        <v>6.76</v>
      </c>
      <c r="H35" s="12">
        <v>4.5199999999999996</v>
      </c>
      <c r="I35" s="12">
        <v>0.39</v>
      </c>
      <c r="J35" s="11">
        <f t="shared" si="5"/>
        <v>4.4469783352337515</v>
      </c>
    </row>
    <row r="36" spans="1:10" ht="16" x14ac:dyDescent="0.2">
      <c r="A36" s="4" t="s">
        <v>48</v>
      </c>
      <c r="B36" s="4">
        <v>1.08</v>
      </c>
      <c r="C36" s="4" t="s">
        <v>50</v>
      </c>
      <c r="D36" s="4">
        <v>8.82</v>
      </c>
      <c r="E36" s="8">
        <f t="shared" si="6"/>
        <v>8.1666666666666661</v>
      </c>
      <c r="F36" s="9">
        <v>6.17</v>
      </c>
      <c r="G36" s="10">
        <v>6.88</v>
      </c>
      <c r="H36" s="12">
        <v>4.2699999999999996</v>
      </c>
      <c r="I36" s="12">
        <v>0.4</v>
      </c>
      <c r="J36" s="11">
        <f t="shared" si="5"/>
        <v>4.5351473922902494</v>
      </c>
    </row>
    <row r="37" spans="1:10" ht="16" x14ac:dyDescent="0.2">
      <c r="A37" s="4" t="s">
        <v>48</v>
      </c>
      <c r="B37" s="4">
        <v>1.08</v>
      </c>
      <c r="C37" s="4" t="s">
        <v>51</v>
      </c>
      <c r="D37" s="4">
        <v>8.7899999999999991</v>
      </c>
      <c r="E37" s="8">
        <f t="shared" si="6"/>
        <v>8.1388888888888875</v>
      </c>
      <c r="F37" s="9">
        <v>5.98</v>
      </c>
      <c r="G37" s="10">
        <v>7.03</v>
      </c>
      <c r="H37" s="12">
        <v>4.66</v>
      </c>
      <c r="I37" s="12">
        <v>0.41</v>
      </c>
      <c r="J37" s="11">
        <f t="shared" si="5"/>
        <v>4.6643913538111494</v>
      </c>
    </row>
    <row r="38" spans="1:10" ht="16" x14ac:dyDescent="0.2">
      <c r="A38" s="4" t="s">
        <v>52</v>
      </c>
      <c r="B38" s="4">
        <v>0.39</v>
      </c>
      <c r="C38" s="4" t="s">
        <v>53</v>
      </c>
      <c r="D38" s="4">
        <v>2.62</v>
      </c>
      <c r="E38" s="8">
        <f t="shared" si="6"/>
        <v>6.7179487179487181</v>
      </c>
      <c r="F38" s="9">
        <v>6.47</v>
      </c>
      <c r="G38" s="10">
        <v>5.1100000000000003</v>
      </c>
      <c r="H38" s="12">
        <v>3.48</v>
      </c>
      <c r="I38" s="12">
        <v>8.8999999999999996E-2</v>
      </c>
      <c r="J38" s="11">
        <f t="shared" si="5"/>
        <v>3.396946564885496</v>
      </c>
    </row>
    <row r="39" spans="1:10" ht="16" x14ac:dyDescent="0.2">
      <c r="A39" s="4" t="s">
        <v>52</v>
      </c>
      <c r="B39" s="4">
        <v>0.39</v>
      </c>
      <c r="C39" s="4" t="s">
        <v>54</v>
      </c>
      <c r="D39" s="4">
        <v>2.71</v>
      </c>
      <c r="E39" s="8">
        <f t="shared" si="6"/>
        <v>6.948717948717948</v>
      </c>
      <c r="F39" s="9">
        <v>3.94</v>
      </c>
      <c r="G39" s="10">
        <v>4.9800000000000004</v>
      </c>
      <c r="H39" s="12">
        <v>3.19</v>
      </c>
      <c r="I39" s="12">
        <v>7.6999999999999999E-2</v>
      </c>
      <c r="J39" s="11">
        <f t="shared" si="5"/>
        <v>2.841328413284133</v>
      </c>
    </row>
    <row r="40" spans="1:10" ht="16" x14ac:dyDescent="0.2">
      <c r="A40" s="4" t="s">
        <v>52</v>
      </c>
      <c r="B40" s="4">
        <v>0.39</v>
      </c>
      <c r="C40" s="4" t="s">
        <v>55</v>
      </c>
      <c r="D40" s="4">
        <v>2.56</v>
      </c>
      <c r="E40" s="8">
        <f t="shared" si="6"/>
        <v>6.5641025641025639</v>
      </c>
      <c r="F40" s="9">
        <v>4.49</v>
      </c>
      <c r="G40" s="10">
        <v>5.55</v>
      </c>
      <c r="H40" s="12">
        <v>3.67</v>
      </c>
      <c r="I40" s="12">
        <v>9.9000000000000005E-2</v>
      </c>
      <c r="J40" s="11">
        <f t="shared" si="5"/>
        <v>3.8671875</v>
      </c>
    </row>
    <row r="41" spans="1:10" ht="16" x14ac:dyDescent="0.2">
      <c r="A41" s="4" t="s">
        <v>56</v>
      </c>
      <c r="B41" s="12">
        <v>0.44</v>
      </c>
      <c r="C41" s="4" t="s">
        <v>57</v>
      </c>
      <c r="D41" s="13">
        <v>2.59</v>
      </c>
      <c r="E41" s="14">
        <f t="shared" si="6"/>
        <v>5.8863636363636358</v>
      </c>
      <c r="F41" s="9">
        <v>5.65</v>
      </c>
      <c r="G41" s="10">
        <v>4.37</v>
      </c>
      <c r="H41" s="12">
        <v>2.58</v>
      </c>
      <c r="I41" s="12">
        <v>7.9000000000000001E-2</v>
      </c>
      <c r="J41" s="11">
        <f t="shared" ref="J41:J46" si="7">(I41/D41)*100</f>
        <v>3.0501930501930503</v>
      </c>
    </row>
    <row r="42" spans="1:10" ht="16" x14ac:dyDescent="0.2">
      <c r="A42" s="4" t="s">
        <v>56</v>
      </c>
      <c r="B42" s="12">
        <v>0.44</v>
      </c>
      <c r="C42" s="4" t="s">
        <v>58</v>
      </c>
      <c r="D42" s="13">
        <v>2.64</v>
      </c>
      <c r="E42" s="14">
        <f t="shared" si="6"/>
        <v>6</v>
      </c>
      <c r="F42" s="9">
        <v>6.35</v>
      </c>
      <c r="G42" s="10">
        <v>3.84</v>
      </c>
      <c r="H42" s="12">
        <v>2.65</v>
      </c>
      <c r="I42" s="12">
        <v>7.0000000000000007E-2</v>
      </c>
      <c r="J42" s="11">
        <f t="shared" si="7"/>
        <v>2.6515151515151514</v>
      </c>
    </row>
    <row r="43" spans="1:10" ht="16" x14ac:dyDescent="0.2">
      <c r="A43" s="4" t="s">
        <v>56</v>
      </c>
      <c r="B43" s="12">
        <v>0.44</v>
      </c>
      <c r="C43" s="4" t="s">
        <v>59</v>
      </c>
      <c r="D43" s="13">
        <v>2.64</v>
      </c>
      <c r="E43" s="14">
        <f t="shared" si="6"/>
        <v>6</v>
      </c>
      <c r="F43" s="9">
        <v>11.9</v>
      </c>
      <c r="G43" s="10">
        <v>4.21</v>
      </c>
      <c r="H43" s="12">
        <v>2.74</v>
      </c>
      <c r="I43" s="12">
        <v>7.9000000000000001E-2</v>
      </c>
      <c r="J43" s="11">
        <f t="shared" si="7"/>
        <v>2.9924242424242422</v>
      </c>
    </row>
    <row r="44" spans="1:10" ht="16" x14ac:dyDescent="0.2">
      <c r="A44" s="4" t="s">
        <v>60</v>
      </c>
      <c r="B44" s="12">
        <v>0.46</v>
      </c>
      <c r="C44" s="4" t="s">
        <v>61</v>
      </c>
      <c r="D44" s="13">
        <v>2.71</v>
      </c>
      <c r="E44" s="14">
        <f t="shared" si="6"/>
        <v>5.8913043478260869</v>
      </c>
      <c r="F44" s="9">
        <v>4.8</v>
      </c>
      <c r="G44" s="10">
        <v>4.3499999999999996</v>
      </c>
      <c r="H44" s="12">
        <v>2.78</v>
      </c>
      <c r="I44" s="12">
        <v>8.5999999999999993E-2</v>
      </c>
      <c r="J44" s="11">
        <f t="shared" si="7"/>
        <v>3.1734317343173433</v>
      </c>
    </row>
    <row r="45" spans="1:10" ht="16" x14ac:dyDescent="0.2">
      <c r="A45" s="4" t="s">
        <v>60</v>
      </c>
      <c r="B45" s="12">
        <v>0.46</v>
      </c>
      <c r="C45" s="4" t="s">
        <v>62</v>
      </c>
      <c r="D45" s="13">
        <v>2.79</v>
      </c>
      <c r="E45" s="14">
        <f t="shared" si="6"/>
        <v>6.0652173913043477</v>
      </c>
      <c r="F45" s="9">
        <v>8.1199999999999992</v>
      </c>
      <c r="G45" s="10">
        <v>4.78</v>
      </c>
      <c r="H45" s="12">
        <v>2.77</v>
      </c>
      <c r="I45" s="12">
        <v>7.4999999999999997E-2</v>
      </c>
      <c r="J45" s="11">
        <f t="shared" si="7"/>
        <v>2.6881720430107525</v>
      </c>
    </row>
    <row r="46" spans="1:10" ht="16" x14ac:dyDescent="0.2">
      <c r="A46" s="4" t="s">
        <v>60</v>
      </c>
      <c r="B46" s="12">
        <v>0.46</v>
      </c>
      <c r="C46" s="4" t="s">
        <v>63</v>
      </c>
      <c r="D46" s="13">
        <v>2.65</v>
      </c>
      <c r="E46" s="14">
        <f t="shared" si="6"/>
        <v>5.7608695652173907</v>
      </c>
      <c r="F46" s="9">
        <v>4.8</v>
      </c>
      <c r="G46" s="10">
        <v>4.71</v>
      </c>
      <c r="H46" s="12">
        <v>2.96</v>
      </c>
      <c r="I46" s="12">
        <v>7.1999999999999995E-2</v>
      </c>
      <c r="J46" s="11">
        <f t="shared" si="7"/>
        <v>2.7169811320754715</v>
      </c>
    </row>
    <row r="47" spans="1:10" ht="16" x14ac:dyDescent="0.2">
      <c r="A47" s="4" t="s">
        <v>64</v>
      </c>
      <c r="B47" s="4">
        <v>1.38</v>
      </c>
      <c r="C47" s="4" t="s">
        <v>65</v>
      </c>
      <c r="D47" s="4">
        <v>5.46</v>
      </c>
      <c r="E47" s="8">
        <f t="shared" si="6"/>
        <v>3.956521739130435</v>
      </c>
      <c r="F47" s="9">
        <v>33.700000000000003</v>
      </c>
      <c r="G47" s="10">
        <v>34.700000000000003</v>
      </c>
      <c r="H47" s="12">
        <v>33.9</v>
      </c>
      <c r="I47" s="12">
        <v>1.87</v>
      </c>
      <c r="J47" s="11">
        <f t="shared" ref="J47:J55" si="8">I47/D47*100</f>
        <v>34.249084249084248</v>
      </c>
    </row>
    <row r="48" spans="1:10" ht="16" x14ac:dyDescent="0.2">
      <c r="A48" s="4" t="s">
        <v>64</v>
      </c>
      <c r="B48" s="4">
        <v>1.38</v>
      </c>
      <c r="C48" s="4" t="s">
        <v>66</v>
      </c>
      <c r="D48" s="4">
        <v>5.55</v>
      </c>
      <c r="E48" s="8">
        <f t="shared" si="6"/>
        <v>4.0217391304347831</v>
      </c>
      <c r="F48" s="9">
        <v>35.4</v>
      </c>
      <c r="G48" s="10">
        <v>35.799999999999997</v>
      </c>
      <c r="H48" s="12">
        <v>35.799999999999997</v>
      </c>
      <c r="I48" s="12">
        <v>1.89</v>
      </c>
      <c r="J48" s="11">
        <f t="shared" si="8"/>
        <v>34.054054054054056</v>
      </c>
    </row>
    <row r="49" spans="1:10" ht="16" x14ac:dyDescent="0.2">
      <c r="A49" s="4" t="s">
        <v>64</v>
      </c>
      <c r="B49" s="4">
        <v>1.38</v>
      </c>
      <c r="C49" s="4" t="s">
        <v>67</v>
      </c>
      <c r="D49" s="4">
        <v>5.51</v>
      </c>
      <c r="E49" s="8">
        <f t="shared" si="6"/>
        <v>3.9927536231884058</v>
      </c>
      <c r="F49" s="9">
        <v>35.200000000000003</v>
      </c>
      <c r="G49" s="10">
        <v>35.1</v>
      </c>
      <c r="H49" s="12">
        <v>35.1</v>
      </c>
      <c r="I49" s="12">
        <v>1.86</v>
      </c>
      <c r="J49" s="11">
        <f t="shared" si="8"/>
        <v>33.756805807622506</v>
      </c>
    </row>
    <row r="50" spans="1:10" ht="16" x14ac:dyDescent="0.2">
      <c r="A50" s="4" t="s">
        <v>68</v>
      </c>
      <c r="B50" s="4">
        <v>1.38</v>
      </c>
      <c r="C50" s="4" t="s">
        <v>69</v>
      </c>
      <c r="D50" s="4">
        <v>5.57</v>
      </c>
      <c r="E50" s="8">
        <f t="shared" si="6"/>
        <v>4.0362318840579716</v>
      </c>
      <c r="F50" s="9">
        <v>33.799999999999997</v>
      </c>
      <c r="G50" s="10">
        <v>35.200000000000003</v>
      </c>
      <c r="H50" s="12">
        <v>34</v>
      </c>
      <c r="I50" s="12">
        <v>1.82</v>
      </c>
      <c r="J50" s="11">
        <f t="shared" si="8"/>
        <v>32.675044883303414</v>
      </c>
    </row>
    <row r="51" spans="1:10" ht="16" x14ac:dyDescent="0.2">
      <c r="A51" s="4" t="s">
        <v>68</v>
      </c>
      <c r="B51" s="4">
        <v>1.38</v>
      </c>
      <c r="C51" s="4" t="s">
        <v>70</v>
      </c>
      <c r="D51" s="4">
        <v>5.53</v>
      </c>
      <c r="E51" s="8">
        <f t="shared" si="6"/>
        <v>4.0072463768115947</v>
      </c>
      <c r="F51" s="9">
        <v>35.6</v>
      </c>
      <c r="G51" s="10">
        <v>35.299999999999997</v>
      </c>
      <c r="H51" s="12">
        <v>34.6</v>
      </c>
      <c r="I51" s="12">
        <v>1.8</v>
      </c>
      <c r="J51" s="11">
        <f t="shared" si="8"/>
        <v>32.5497287522604</v>
      </c>
    </row>
    <row r="52" spans="1:10" ht="16" x14ac:dyDescent="0.2">
      <c r="A52" s="4" t="s">
        <v>68</v>
      </c>
      <c r="B52" s="4">
        <v>1.38</v>
      </c>
      <c r="C52" s="4" t="s">
        <v>71</v>
      </c>
      <c r="D52" s="4">
        <v>5.48</v>
      </c>
      <c r="E52" s="8">
        <f t="shared" si="6"/>
        <v>3.9710144927536239</v>
      </c>
      <c r="F52" s="9">
        <v>35.5</v>
      </c>
      <c r="G52" s="10">
        <v>35.5</v>
      </c>
      <c r="H52" s="12">
        <v>35.1</v>
      </c>
      <c r="I52" s="12">
        <v>1.76</v>
      </c>
      <c r="J52" s="11">
        <f t="shared" si="8"/>
        <v>32.116788321167881</v>
      </c>
    </row>
    <row r="53" spans="1:10" ht="16" x14ac:dyDescent="0.2">
      <c r="A53" s="4" t="s">
        <v>72</v>
      </c>
      <c r="B53" s="4">
        <v>0.34</v>
      </c>
      <c r="C53" s="4" t="s">
        <v>73</v>
      </c>
      <c r="D53" s="4">
        <v>1.69</v>
      </c>
      <c r="E53" s="8">
        <f t="shared" si="6"/>
        <v>4.9705882352941169</v>
      </c>
      <c r="F53" s="9">
        <v>32.200000000000003</v>
      </c>
      <c r="G53" s="10">
        <v>36.4</v>
      </c>
      <c r="H53" s="12">
        <v>35.4</v>
      </c>
      <c r="I53" s="12">
        <v>0.55000000000000004</v>
      </c>
      <c r="J53" s="11">
        <f t="shared" si="8"/>
        <v>32.544378698224854</v>
      </c>
    </row>
    <row r="54" spans="1:10" ht="16" x14ac:dyDescent="0.2">
      <c r="A54" s="4" t="s">
        <v>72</v>
      </c>
      <c r="B54" s="4">
        <v>0.34</v>
      </c>
      <c r="C54" s="4" t="s">
        <v>74</v>
      </c>
      <c r="D54" s="4">
        <v>1.65</v>
      </c>
      <c r="E54" s="8">
        <f t="shared" si="6"/>
        <v>4.8529411764705879</v>
      </c>
      <c r="F54" s="9">
        <v>32.6</v>
      </c>
      <c r="G54" s="10">
        <v>36.200000000000003</v>
      </c>
      <c r="H54" s="12">
        <v>35.9</v>
      </c>
      <c r="I54" s="12">
        <v>0.54</v>
      </c>
      <c r="J54" s="11">
        <f t="shared" si="8"/>
        <v>32.727272727272734</v>
      </c>
    </row>
    <row r="55" spans="1:10" ht="16" x14ac:dyDescent="0.2">
      <c r="A55" s="4" t="s">
        <v>72</v>
      </c>
      <c r="B55" s="4">
        <v>0.34</v>
      </c>
      <c r="C55" s="4" t="s">
        <v>75</v>
      </c>
      <c r="D55" s="4">
        <v>1.63</v>
      </c>
      <c r="E55" s="8">
        <f t="shared" si="6"/>
        <v>4.7941176470588225</v>
      </c>
      <c r="F55" s="9">
        <v>33.9</v>
      </c>
      <c r="G55" s="10">
        <v>33.700000000000003</v>
      </c>
      <c r="H55" s="12">
        <v>32.9</v>
      </c>
      <c r="I55" s="12">
        <v>0.52</v>
      </c>
      <c r="J55" s="11">
        <f t="shared" si="8"/>
        <v>31.90184049079755</v>
      </c>
    </row>
    <row r="56" spans="1:10" ht="16" x14ac:dyDescent="0.2">
      <c r="A56" s="15" t="s">
        <v>76</v>
      </c>
      <c r="B56" s="12">
        <v>0.36</v>
      </c>
      <c r="C56" s="4" t="s">
        <v>77</v>
      </c>
      <c r="D56" s="13">
        <v>1.52</v>
      </c>
      <c r="E56" s="14">
        <f t="shared" si="6"/>
        <v>4.2222222222222223</v>
      </c>
      <c r="F56" s="9">
        <v>31.5</v>
      </c>
      <c r="G56" s="10">
        <v>32.4</v>
      </c>
      <c r="H56" s="12">
        <v>33.9</v>
      </c>
      <c r="I56" s="12">
        <v>0.49</v>
      </c>
      <c r="J56" s="11">
        <f t="shared" ref="J56:J61" si="9">(I56/D56)*100</f>
        <v>32.236842105263158</v>
      </c>
    </row>
    <row r="57" spans="1:10" ht="16" x14ac:dyDescent="0.2">
      <c r="A57" s="15" t="s">
        <v>76</v>
      </c>
      <c r="B57" s="12">
        <v>0.36</v>
      </c>
      <c r="C57" s="4" t="s">
        <v>78</v>
      </c>
      <c r="D57" s="13">
        <v>1.48</v>
      </c>
      <c r="E57" s="14">
        <f t="shared" si="6"/>
        <v>4.1111111111111116</v>
      </c>
      <c r="F57" s="9">
        <v>33.1</v>
      </c>
      <c r="G57" s="10">
        <v>33.200000000000003</v>
      </c>
      <c r="H57" s="12">
        <v>33</v>
      </c>
      <c r="I57" s="12">
        <v>0.5</v>
      </c>
      <c r="J57" s="11">
        <f t="shared" si="9"/>
        <v>33.783783783783782</v>
      </c>
    </row>
    <row r="58" spans="1:10" ht="16" x14ac:dyDescent="0.2">
      <c r="A58" s="15" t="s">
        <v>76</v>
      </c>
      <c r="B58" s="12">
        <v>0.36</v>
      </c>
      <c r="C58" s="4" t="s">
        <v>79</v>
      </c>
      <c r="D58" s="13">
        <v>1.5</v>
      </c>
      <c r="E58" s="14">
        <f t="shared" si="6"/>
        <v>4.166666666666667</v>
      </c>
      <c r="F58" s="9">
        <v>33.299999999999997</v>
      </c>
      <c r="G58" s="10">
        <v>33.9</v>
      </c>
      <c r="H58" s="12">
        <v>34.200000000000003</v>
      </c>
      <c r="I58" s="12">
        <v>0.48</v>
      </c>
      <c r="J58" s="11">
        <f t="shared" si="9"/>
        <v>32</v>
      </c>
    </row>
    <row r="59" spans="1:10" ht="16" x14ac:dyDescent="0.2">
      <c r="A59" s="15" t="s">
        <v>80</v>
      </c>
      <c r="B59" s="12">
        <v>0.34</v>
      </c>
      <c r="C59" s="4" t="s">
        <v>81</v>
      </c>
      <c r="D59" s="13">
        <v>1.1299999999999999</v>
      </c>
      <c r="E59" s="14">
        <f t="shared" si="6"/>
        <v>3.3235294117647052</v>
      </c>
      <c r="F59" s="9">
        <v>29.7</v>
      </c>
      <c r="G59" s="10">
        <v>33</v>
      </c>
      <c r="H59" s="12">
        <v>33.799999999999997</v>
      </c>
      <c r="I59" s="12">
        <v>0.4</v>
      </c>
      <c r="J59" s="11">
        <f t="shared" si="9"/>
        <v>35.398230088495581</v>
      </c>
    </row>
    <row r="60" spans="1:10" ht="16" x14ac:dyDescent="0.2">
      <c r="A60" s="15" t="s">
        <v>80</v>
      </c>
      <c r="B60" s="12">
        <v>0.34</v>
      </c>
      <c r="C60" s="4" t="s">
        <v>82</v>
      </c>
      <c r="D60" s="13">
        <v>1.17</v>
      </c>
      <c r="E60" s="14">
        <f t="shared" si="6"/>
        <v>3.4411764705882351</v>
      </c>
      <c r="F60" s="9">
        <v>29.3</v>
      </c>
      <c r="G60" s="10">
        <v>34.5</v>
      </c>
      <c r="H60" s="12">
        <v>35.1</v>
      </c>
      <c r="I60" s="12">
        <v>0.4</v>
      </c>
      <c r="J60" s="11">
        <f t="shared" si="9"/>
        <v>34.188034188034194</v>
      </c>
    </row>
    <row r="61" spans="1:10" ht="16" x14ac:dyDescent="0.2">
      <c r="A61" s="15" t="s">
        <v>80</v>
      </c>
      <c r="B61" s="12">
        <v>0.34</v>
      </c>
      <c r="C61" s="4" t="s">
        <v>83</v>
      </c>
      <c r="D61" s="13">
        <v>1.1299999999999999</v>
      </c>
      <c r="E61" s="14">
        <f t="shared" si="6"/>
        <v>3.3235294117647052</v>
      </c>
      <c r="F61" s="9">
        <v>32.9</v>
      </c>
      <c r="G61" s="10">
        <v>36.4</v>
      </c>
      <c r="H61" s="12">
        <v>37.1</v>
      </c>
      <c r="I61" s="12">
        <v>0.41</v>
      </c>
      <c r="J61" s="11">
        <f t="shared" si="9"/>
        <v>36.283185840707965</v>
      </c>
    </row>
    <row r="1048576" ht="16" x14ac:dyDescent="0.2"/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67C37-FB13-574D-8A7B-6920E7E7EEE7}">
  <dimension ref="A1:T81"/>
  <sheetViews>
    <sheetView topLeftCell="A20" zoomScale="90" zoomScaleNormal="90" workbookViewId="0">
      <selection activeCell="V19" sqref="V19"/>
    </sheetView>
  </sheetViews>
  <sheetFormatPr baseColWidth="10" defaultRowHeight="16" x14ac:dyDescent="0.2"/>
  <cols>
    <col min="1" max="1" width="20.5" style="80" customWidth="1"/>
    <col min="2" max="2" width="13" style="80" customWidth="1"/>
    <col min="3" max="3" width="19" style="80" customWidth="1"/>
    <col min="4" max="4" width="17.5" style="82" customWidth="1"/>
    <col min="5" max="5" width="18.6640625" style="80" customWidth="1"/>
    <col min="6" max="6" width="13.83203125" style="80" customWidth="1"/>
    <col min="7" max="7" width="22.6640625" style="80" customWidth="1"/>
    <col min="8" max="8" width="21.5" style="80" customWidth="1"/>
    <col min="9" max="9" width="17.1640625" style="80" customWidth="1"/>
    <col min="10" max="10" width="16.1640625" style="80" customWidth="1"/>
    <col min="11" max="11" width="18" style="80" customWidth="1"/>
    <col min="12" max="12" width="12.6640625" style="80" bestFit="1" customWidth="1"/>
    <col min="13" max="13" width="20.5" style="80" customWidth="1"/>
    <col min="14" max="14" width="18.33203125" style="80" customWidth="1"/>
    <col min="15" max="19" width="12.6640625" style="80" bestFit="1" customWidth="1"/>
    <col min="20" max="16384" width="10.83203125" style="80"/>
  </cols>
  <sheetData>
    <row r="1" spans="1:15" s="79" customFormat="1" ht="97" customHeight="1" x14ac:dyDescent="0.2">
      <c r="A1" s="79" t="s">
        <v>0</v>
      </c>
      <c r="B1" s="79" t="s">
        <v>131</v>
      </c>
      <c r="C1" s="79" t="s">
        <v>1</v>
      </c>
      <c r="D1" s="79" t="s">
        <v>85</v>
      </c>
      <c r="E1" s="79" t="s">
        <v>132</v>
      </c>
      <c r="G1" s="79" t="s">
        <v>1</v>
      </c>
      <c r="H1" s="79" t="s">
        <v>85</v>
      </c>
      <c r="I1" s="79" t="s">
        <v>3</v>
      </c>
      <c r="J1" s="79" t="s">
        <v>133</v>
      </c>
      <c r="K1" s="79" t="s">
        <v>134</v>
      </c>
      <c r="M1" s="79" t="s">
        <v>1</v>
      </c>
      <c r="N1" s="79" t="s">
        <v>84</v>
      </c>
      <c r="O1" s="79" t="s">
        <v>135</v>
      </c>
    </row>
    <row r="2" spans="1:15" x14ac:dyDescent="0.2">
      <c r="A2" s="80" t="s">
        <v>136</v>
      </c>
      <c r="B2" s="80">
        <v>0.62</v>
      </c>
      <c r="C2" s="80" t="s">
        <v>137</v>
      </c>
      <c r="D2" s="80">
        <v>3.67</v>
      </c>
      <c r="E2" s="80">
        <v>15.7</v>
      </c>
      <c r="G2" s="80" t="s">
        <v>138</v>
      </c>
      <c r="H2" s="80">
        <v>3.39</v>
      </c>
      <c r="I2" s="81">
        <f>H2/B2</f>
        <v>5.467741935483871</v>
      </c>
      <c r="J2" s="80">
        <v>7.67</v>
      </c>
      <c r="K2" s="80">
        <v>7.54</v>
      </c>
      <c r="M2" s="80" t="s">
        <v>138</v>
      </c>
      <c r="N2" s="80">
        <v>0.23</v>
      </c>
      <c r="O2" s="81">
        <f>(N2/H2)*100</f>
        <v>6.7846607669616521</v>
      </c>
    </row>
    <row r="3" spans="1:15" x14ac:dyDescent="0.2">
      <c r="A3" s="80" t="s">
        <v>136</v>
      </c>
      <c r="B3" s="80">
        <v>0.62</v>
      </c>
      <c r="C3" s="80" t="s">
        <v>139</v>
      </c>
      <c r="D3" s="80">
        <v>3.68</v>
      </c>
      <c r="E3" s="80">
        <v>9.09</v>
      </c>
      <c r="G3" s="80" t="s">
        <v>140</v>
      </c>
      <c r="H3" s="80">
        <v>3.54</v>
      </c>
      <c r="I3" s="81">
        <f t="shared" ref="I3:I31" si="0">H3/B3</f>
        <v>5.709677419354839</v>
      </c>
      <c r="J3" s="80">
        <v>7.11</v>
      </c>
      <c r="K3" s="80">
        <v>7.65</v>
      </c>
      <c r="M3" s="80" t="s">
        <v>140</v>
      </c>
      <c r="N3" s="80">
        <v>0.26</v>
      </c>
      <c r="O3" s="81">
        <f t="shared" ref="O3:O31" si="1">(N3/H3)*100</f>
        <v>7.3446327683615822</v>
      </c>
    </row>
    <row r="4" spans="1:15" x14ac:dyDescent="0.2">
      <c r="A4" s="80" t="s">
        <v>136</v>
      </c>
      <c r="B4" s="80">
        <v>0.62</v>
      </c>
      <c r="C4" s="80" t="s">
        <v>138</v>
      </c>
      <c r="D4" s="80">
        <v>3.58</v>
      </c>
      <c r="E4" s="80">
        <v>10.7</v>
      </c>
      <c r="G4" s="80" t="s">
        <v>141</v>
      </c>
      <c r="H4" s="80">
        <v>3.79</v>
      </c>
      <c r="I4" s="81">
        <f t="shared" si="0"/>
        <v>6.112903225806452</v>
      </c>
      <c r="J4" s="80">
        <v>6.77</v>
      </c>
      <c r="K4" s="80">
        <v>6.89</v>
      </c>
      <c r="M4" s="80" t="s">
        <v>141</v>
      </c>
      <c r="N4" s="80">
        <v>0.22</v>
      </c>
      <c r="O4" s="81">
        <f t="shared" si="1"/>
        <v>5.8047493403693933</v>
      </c>
    </row>
    <row r="5" spans="1:15" x14ac:dyDescent="0.2">
      <c r="A5" s="80" t="s">
        <v>142</v>
      </c>
      <c r="B5" s="80">
        <v>0.61</v>
      </c>
      <c r="C5" s="80" t="s">
        <v>143</v>
      </c>
      <c r="D5" s="80">
        <v>3.67</v>
      </c>
      <c r="E5" s="80">
        <v>11.6</v>
      </c>
      <c r="G5" s="80" t="s">
        <v>144</v>
      </c>
      <c r="H5" s="80">
        <v>3.44</v>
      </c>
      <c r="I5" s="81">
        <f t="shared" si="0"/>
        <v>5.639344262295082</v>
      </c>
      <c r="J5" s="80">
        <v>6.05</v>
      </c>
      <c r="K5" s="80">
        <v>6.03</v>
      </c>
      <c r="M5" s="80" t="s">
        <v>144</v>
      </c>
      <c r="N5" s="80">
        <v>0.21</v>
      </c>
      <c r="O5" s="81">
        <f t="shared" si="1"/>
        <v>6.104651162790697</v>
      </c>
    </row>
    <row r="6" spans="1:15" x14ac:dyDescent="0.2">
      <c r="A6" s="80" t="s">
        <v>142</v>
      </c>
      <c r="B6" s="80">
        <v>0.61</v>
      </c>
      <c r="C6" s="80" t="s">
        <v>145</v>
      </c>
      <c r="D6" s="80">
        <v>3.75</v>
      </c>
      <c r="E6" s="80">
        <v>4.92</v>
      </c>
      <c r="G6" s="80" t="s">
        <v>146</v>
      </c>
      <c r="H6" s="80">
        <v>3.33</v>
      </c>
      <c r="I6" s="81">
        <f t="shared" si="0"/>
        <v>5.4590163934426235</v>
      </c>
      <c r="J6" s="80">
        <v>5.97</v>
      </c>
      <c r="K6" s="80">
        <v>5.88</v>
      </c>
      <c r="M6" s="80" t="s">
        <v>146</v>
      </c>
      <c r="N6" s="80">
        <v>0.2</v>
      </c>
      <c r="O6" s="81">
        <f t="shared" si="1"/>
        <v>6.0060060060060056</v>
      </c>
    </row>
    <row r="7" spans="1:15" x14ac:dyDescent="0.2">
      <c r="A7" s="80" t="s">
        <v>142</v>
      </c>
      <c r="B7" s="80">
        <v>0.61</v>
      </c>
      <c r="C7" s="80" t="s">
        <v>144</v>
      </c>
      <c r="D7" s="80">
        <v>3.64</v>
      </c>
      <c r="E7" s="80">
        <v>13</v>
      </c>
      <c r="G7" s="80" t="s">
        <v>147</v>
      </c>
      <c r="H7" s="80">
        <v>3.76</v>
      </c>
      <c r="I7" s="81">
        <f t="shared" si="0"/>
        <v>6.1639344262295079</v>
      </c>
      <c r="J7" s="80">
        <v>5.34</v>
      </c>
      <c r="K7" s="80">
        <v>5.69</v>
      </c>
      <c r="M7" s="80" t="s">
        <v>147</v>
      </c>
      <c r="N7" s="80">
        <v>0.22</v>
      </c>
      <c r="O7" s="81">
        <f t="shared" si="1"/>
        <v>5.8510638297872344</v>
      </c>
    </row>
    <row r="8" spans="1:15" x14ac:dyDescent="0.2">
      <c r="A8" s="80" t="s">
        <v>148</v>
      </c>
      <c r="B8" s="80">
        <v>0.56999999999999995</v>
      </c>
      <c r="C8" s="80" t="s">
        <v>149</v>
      </c>
      <c r="D8" s="80">
        <v>3.75</v>
      </c>
      <c r="E8" s="80">
        <v>9.64</v>
      </c>
      <c r="G8" s="80" t="s">
        <v>150</v>
      </c>
      <c r="H8" s="80">
        <v>3.73</v>
      </c>
      <c r="I8" s="81">
        <f t="shared" si="0"/>
        <v>6.5438596491228074</v>
      </c>
      <c r="J8" s="80">
        <v>4.58</v>
      </c>
      <c r="K8" s="80">
        <v>4.87</v>
      </c>
      <c r="M8" s="80" t="s">
        <v>150</v>
      </c>
      <c r="N8" s="80">
        <v>0.15</v>
      </c>
      <c r="O8" s="81">
        <f t="shared" si="1"/>
        <v>4.0214477211796247</v>
      </c>
    </row>
    <row r="9" spans="1:15" x14ac:dyDescent="0.2">
      <c r="A9" s="80" t="s">
        <v>148</v>
      </c>
      <c r="B9" s="80">
        <v>0.56999999999999995</v>
      </c>
      <c r="C9" s="80" t="s">
        <v>151</v>
      </c>
      <c r="D9" s="80">
        <v>3.75</v>
      </c>
      <c r="E9" s="80">
        <v>5.83</v>
      </c>
      <c r="G9" s="80" t="s">
        <v>152</v>
      </c>
      <c r="H9" s="80">
        <v>3.9</v>
      </c>
      <c r="I9" s="81">
        <f t="shared" si="0"/>
        <v>6.8421052631578956</v>
      </c>
      <c r="J9" s="80">
        <v>4.6399999999999997</v>
      </c>
      <c r="K9" s="80">
        <v>4.72</v>
      </c>
      <c r="M9" s="80" t="s">
        <v>152</v>
      </c>
      <c r="N9" s="80">
        <v>0.17</v>
      </c>
      <c r="O9" s="81">
        <f t="shared" si="1"/>
        <v>4.3589743589743595</v>
      </c>
    </row>
    <row r="10" spans="1:15" x14ac:dyDescent="0.2">
      <c r="A10" s="80" t="s">
        <v>148</v>
      </c>
      <c r="B10" s="80">
        <v>0.56999999999999995</v>
      </c>
      <c r="C10" s="80" t="s">
        <v>150</v>
      </c>
      <c r="D10" s="80">
        <v>3.68</v>
      </c>
      <c r="E10" s="80">
        <v>5.26</v>
      </c>
      <c r="G10" s="80" t="s">
        <v>153</v>
      </c>
      <c r="H10" s="80">
        <v>4.16</v>
      </c>
      <c r="I10" s="81">
        <f t="shared" si="0"/>
        <v>7.2982456140350882</v>
      </c>
      <c r="J10" s="80">
        <v>4.1500000000000004</v>
      </c>
      <c r="K10" s="80">
        <v>3.96</v>
      </c>
      <c r="M10" s="80" t="s">
        <v>153</v>
      </c>
      <c r="N10" s="80">
        <v>0.2</v>
      </c>
      <c r="O10" s="81">
        <f t="shared" si="1"/>
        <v>4.8076923076923084</v>
      </c>
    </row>
    <row r="11" spans="1:15" x14ac:dyDescent="0.2">
      <c r="A11" s="80" t="s">
        <v>154</v>
      </c>
      <c r="B11" s="80">
        <v>0.61</v>
      </c>
      <c r="C11" s="80" t="s">
        <v>155</v>
      </c>
      <c r="D11" s="80">
        <v>3.61</v>
      </c>
      <c r="E11" s="80">
        <v>15.1</v>
      </c>
      <c r="G11" s="80" t="s">
        <v>156</v>
      </c>
      <c r="H11" s="80">
        <v>3.12</v>
      </c>
      <c r="I11" s="81">
        <f t="shared" si="0"/>
        <v>5.1147540983606561</v>
      </c>
      <c r="J11" s="80">
        <v>8.8699999999999992</v>
      </c>
      <c r="K11" s="80">
        <v>9.26</v>
      </c>
      <c r="M11" s="80" t="s">
        <v>156</v>
      </c>
      <c r="N11" s="80">
        <v>0.27</v>
      </c>
      <c r="O11" s="81">
        <f t="shared" si="1"/>
        <v>8.6538461538461533</v>
      </c>
    </row>
    <row r="12" spans="1:15" x14ac:dyDescent="0.2">
      <c r="A12" s="80" t="s">
        <v>154</v>
      </c>
      <c r="B12" s="80">
        <v>0.61</v>
      </c>
      <c r="C12" s="80" t="s">
        <v>157</v>
      </c>
      <c r="D12" s="80">
        <v>3.62</v>
      </c>
      <c r="E12" s="80">
        <v>10.1</v>
      </c>
      <c r="G12" s="80" t="s">
        <v>158</v>
      </c>
      <c r="H12" s="80">
        <v>3.92</v>
      </c>
      <c r="I12" s="81">
        <f t="shared" si="0"/>
        <v>6.4262295081967213</v>
      </c>
      <c r="J12" s="80">
        <v>7.29</v>
      </c>
      <c r="K12" s="80">
        <v>7.43</v>
      </c>
      <c r="M12" s="80" t="s">
        <v>158</v>
      </c>
      <c r="N12" s="80">
        <v>0.28000000000000003</v>
      </c>
      <c r="O12" s="81">
        <f t="shared" si="1"/>
        <v>7.1428571428571441</v>
      </c>
    </row>
    <row r="13" spans="1:15" x14ac:dyDescent="0.2">
      <c r="A13" s="80" t="s">
        <v>154</v>
      </c>
      <c r="B13" s="80">
        <v>0.61</v>
      </c>
      <c r="C13" s="80" t="s">
        <v>156</v>
      </c>
      <c r="D13" s="80">
        <v>3.66</v>
      </c>
      <c r="E13" s="80">
        <v>10.1</v>
      </c>
      <c r="G13" s="80" t="s">
        <v>159</v>
      </c>
      <c r="H13" s="80">
        <v>3.85</v>
      </c>
      <c r="I13" s="81">
        <f t="shared" si="0"/>
        <v>6.3114754098360661</v>
      </c>
      <c r="J13" s="80">
        <v>7.78</v>
      </c>
      <c r="K13" s="80">
        <v>8.1300000000000008</v>
      </c>
      <c r="M13" s="80" t="s">
        <v>159</v>
      </c>
      <c r="N13" s="80">
        <v>0.28000000000000003</v>
      </c>
      <c r="O13" s="81">
        <f t="shared" si="1"/>
        <v>7.2727272727272734</v>
      </c>
    </row>
    <row r="14" spans="1:15" x14ac:dyDescent="0.2">
      <c r="A14" s="80" t="s">
        <v>160</v>
      </c>
      <c r="B14" s="80">
        <v>0.62</v>
      </c>
      <c r="C14" s="80" t="s">
        <v>161</v>
      </c>
      <c r="D14" s="80">
        <v>3.51</v>
      </c>
      <c r="E14" s="80">
        <v>19</v>
      </c>
      <c r="G14" s="80" t="s">
        <v>162</v>
      </c>
      <c r="H14" s="80">
        <v>3.15</v>
      </c>
      <c r="I14" s="81">
        <f t="shared" si="0"/>
        <v>5.0806451612903221</v>
      </c>
      <c r="J14" s="80">
        <v>10.5</v>
      </c>
      <c r="K14" s="80">
        <v>11</v>
      </c>
      <c r="M14" s="80" t="s">
        <v>162</v>
      </c>
      <c r="N14" s="80">
        <v>0.36</v>
      </c>
      <c r="O14" s="81">
        <f t="shared" si="1"/>
        <v>11.428571428571429</v>
      </c>
    </row>
    <row r="15" spans="1:15" x14ac:dyDescent="0.2">
      <c r="A15" s="80" t="s">
        <v>160</v>
      </c>
      <c r="B15" s="80">
        <v>0.62</v>
      </c>
      <c r="C15" s="80" t="s">
        <v>163</v>
      </c>
      <c r="D15" s="80">
        <v>3.58</v>
      </c>
      <c r="E15" s="80">
        <v>11.2</v>
      </c>
      <c r="G15" s="80" t="s">
        <v>164</v>
      </c>
      <c r="H15" s="80">
        <v>3.49</v>
      </c>
      <c r="I15" s="81">
        <f t="shared" si="0"/>
        <v>5.6290322580645169</v>
      </c>
      <c r="J15" s="80">
        <v>9.5399999999999991</v>
      </c>
      <c r="K15" s="80">
        <v>10.199999999999999</v>
      </c>
      <c r="M15" s="80" t="s">
        <v>164</v>
      </c>
      <c r="N15" s="80">
        <v>0.39</v>
      </c>
      <c r="O15" s="81">
        <f t="shared" si="1"/>
        <v>11.174785100286533</v>
      </c>
    </row>
    <row r="16" spans="1:15" x14ac:dyDescent="0.2">
      <c r="A16" s="80" t="s">
        <v>160</v>
      </c>
      <c r="B16" s="80">
        <v>0.62</v>
      </c>
      <c r="C16" s="80" t="s">
        <v>162</v>
      </c>
      <c r="D16" s="80">
        <v>3.52</v>
      </c>
      <c r="E16" s="80">
        <v>17</v>
      </c>
      <c r="G16" s="80" t="s">
        <v>165</v>
      </c>
      <c r="H16" s="80">
        <v>3.6</v>
      </c>
      <c r="I16" s="81">
        <f t="shared" si="0"/>
        <v>5.806451612903226</v>
      </c>
      <c r="J16" s="80">
        <v>9.65</v>
      </c>
      <c r="K16" s="80">
        <v>9.81</v>
      </c>
      <c r="M16" s="80" t="s">
        <v>165</v>
      </c>
      <c r="N16" s="80">
        <v>0.33</v>
      </c>
      <c r="O16" s="81">
        <f t="shared" si="1"/>
        <v>9.1666666666666679</v>
      </c>
    </row>
    <row r="17" spans="1:15" x14ac:dyDescent="0.2">
      <c r="A17" s="80" t="s">
        <v>166</v>
      </c>
      <c r="B17" s="80">
        <v>0.61</v>
      </c>
      <c r="C17" s="80" t="s">
        <v>167</v>
      </c>
      <c r="D17" s="80">
        <v>3.21</v>
      </c>
      <c r="E17" s="80">
        <v>21.9</v>
      </c>
      <c r="G17" s="80" t="s">
        <v>168</v>
      </c>
      <c r="H17" s="80">
        <v>2.7</v>
      </c>
      <c r="I17" s="81">
        <f t="shared" si="0"/>
        <v>4.4262295081967213</v>
      </c>
      <c r="J17" s="80">
        <v>19.399999999999999</v>
      </c>
      <c r="K17" s="80">
        <v>20.5</v>
      </c>
      <c r="M17" s="80" t="s">
        <v>168</v>
      </c>
      <c r="N17" s="80">
        <v>0.62</v>
      </c>
      <c r="O17" s="81">
        <f t="shared" si="1"/>
        <v>22.962962962962958</v>
      </c>
    </row>
    <row r="18" spans="1:15" x14ac:dyDescent="0.2">
      <c r="A18" s="80" t="s">
        <v>166</v>
      </c>
      <c r="B18" s="80">
        <v>0.61</v>
      </c>
      <c r="C18" s="80" t="s">
        <v>169</v>
      </c>
      <c r="D18" s="80">
        <v>3.33</v>
      </c>
      <c r="E18" s="80">
        <v>18.399999999999999</v>
      </c>
      <c r="G18" s="80" t="s">
        <v>170</v>
      </c>
      <c r="H18" s="80">
        <v>3.27</v>
      </c>
      <c r="I18" s="81">
        <f t="shared" si="0"/>
        <v>5.360655737704918</v>
      </c>
      <c r="J18" s="80">
        <v>16.7</v>
      </c>
      <c r="K18" s="80">
        <v>17.8</v>
      </c>
      <c r="M18" s="80" t="s">
        <v>170</v>
      </c>
      <c r="N18" s="80">
        <v>0.57999999999999996</v>
      </c>
      <c r="O18" s="81">
        <f t="shared" si="1"/>
        <v>17.737003058103976</v>
      </c>
    </row>
    <row r="19" spans="1:15" x14ac:dyDescent="0.2">
      <c r="A19" s="80" t="s">
        <v>166</v>
      </c>
      <c r="B19" s="80">
        <v>0.61</v>
      </c>
      <c r="C19" s="80" t="s">
        <v>168</v>
      </c>
      <c r="D19" s="80">
        <v>3.36</v>
      </c>
      <c r="E19" s="80">
        <v>23.7</v>
      </c>
      <c r="G19" s="80" t="s">
        <v>171</v>
      </c>
      <c r="H19" s="80">
        <v>3.09</v>
      </c>
      <c r="I19" s="81">
        <f t="shared" si="0"/>
        <v>5.0655737704918034</v>
      </c>
      <c r="J19" s="80">
        <v>16.7</v>
      </c>
      <c r="K19" s="80">
        <v>17.399999999999999</v>
      </c>
      <c r="M19" s="80" t="s">
        <v>171</v>
      </c>
      <c r="N19" s="80">
        <v>0.57999999999999996</v>
      </c>
      <c r="O19" s="81">
        <f t="shared" si="1"/>
        <v>18.770226537216828</v>
      </c>
    </row>
    <row r="20" spans="1:15" x14ac:dyDescent="0.2">
      <c r="A20" s="80" t="s">
        <v>172</v>
      </c>
      <c r="B20" s="80">
        <v>0.59</v>
      </c>
      <c r="C20" s="80" t="s">
        <v>173</v>
      </c>
      <c r="D20" s="80">
        <v>3.16</v>
      </c>
      <c r="E20" s="80">
        <v>24.2</v>
      </c>
      <c r="G20" s="80" t="s">
        <v>174</v>
      </c>
      <c r="H20" s="80">
        <v>2.89</v>
      </c>
      <c r="I20" s="81">
        <f t="shared" si="0"/>
        <v>4.898305084745763</v>
      </c>
      <c r="J20" s="80">
        <v>28</v>
      </c>
      <c r="K20" s="80">
        <v>29.8</v>
      </c>
      <c r="M20" s="80" t="s">
        <v>174</v>
      </c>
      <c r="N20" s="80">
        <v>0.86</v>
      </c>
      <c r="O20" s="81">
        <f t="shared" si="1"/>
        <v>29.757785467128027</v>
      </c>
    </row>
    <row r="21" spans="1:15" x14ac:dyDescent="0.2">
      <c r="A21" s="80" t="s">
        <v>172</v>
      </c>
      <c r="B21" s="80">
        <v>0.59</v>
      </c>
      <c r="C21" s="80" t="s">
        <v>175</v>
      </c>
      <c r="D21" s="80">
        <v>3.07</v>
      </c>
      <c r="E21" s="80">
        <v>30.5</v>
      </c>
      <c r="G21" s="80" t="s">
        <v>176</v>
      </c>
      <c r="H21" s="80">
        <v>3.16</v>
      </c>
      <c r="I21" s="81">
        <f t="shared" si="0"/>
        <v>5.3559322033898313</v>
      </c>
      <c r="J21" s="80">
        <v>27.9</v>
      </c>
      <c r="K21" s="80">
        <v>29.2</v>
      </c>
      <c r="M21" s="80" t="s">
        <v>176</v>
      </c>
      <c r="N21" s="80">
        <v>0.8</v>
      </c>
      <c r="O21" s="81">
        <f t="shared" si="1"/>
        <v>25.316455696202532</v>
      </c>
    </row>
    <row r="22" spans="1:15" x14ac:dyDescent="0.2">
      <c r="A22" s="80" t="s">
        <v>172</v>
      </c>
      <c r="B22" s="80">
        <v>0.59</v>
      </c>
      <c r="C22" s="80" t="s">
        <v>174</v>
      </c>
      <c r="D22" s="80">
        <v>3.03</v>
      </c>
      <c r="E22" s="80">
        <v>30.1</v>
      </c>
      <c r="G22" s="80" t="s">
        <v>177</v>
      </c>
      <c r="H22" s="80">
        <v>3.04</v>
      </c>
      <c r="I22" s="81">
        <f t="shared" si="0"/>
        <v>5.1525423728813564</v>
      </c>
      <c r="J22" s="80">
        <v>26</v>
      </c>
      <c r="K22" s="80">
        <v>27.3</v>
      </c>
      <c r="M22" s="80" t="s">
        <v>177</v>
      </c>
      <c r="N22" s="80">
        <v>0.83</v>
      </c>
      <c r="O22" s="81">
        <f t="shared" si="1"/>
        <v>27.302631578947366</v>
      </c>
    </row>
    <row r="23" spans="1:15" x14ac:dyDescent="0.2">
      <c r="A23" s="80" t="s">
        <v>178</v>
      </c>
      <c r="B23" s="80">
        <v>0.57999999999999996</v>
      </c>
      <c r="C23" s="80" t="s">
        <v>179</v>
      </c>
      <c r="D23" s="80">
        <v>3.1</v>
      </c>
      <c r="E23" s="80">
        <v>33.1</v>
      </c>
      <c r="G23" s="80" t="s">
        <v>180</v>
      </c>
      <c r="H23" s="80">
        <v>2.84</v>
      </c>
      <c r="I23" s="81">
        <f t="shared" si="0"/>
        <v>4.8965517241379315</v>
      </c>
      <c r="J23" s="80">
        <v>32.700000000000003</v>
      </c>
      <c r="K23" s="80">
        <v>34.299999999999997</v>
      </c>
      <c r="M23" s="80" t="s">
        <v>180</v>
      </c>
      <c r="N23" s="80">
        <v>0.97</v>
      </c>
      <c r="O23" s="81">
        <f t="shared" si="1"/>
        <v>34.154929577464785</v>
      </c>
    </row>
    <row r="24" spans="1:15" x14ac:dyDescent="0.2">
      <c r="A24" s="80" t="s">
        <v>178</v>
      </c>
      <c r="B24" s="80">
        <v>0.57999999999999996</v>
      </c>
      <c r="C24" s="80" t="s">
        <v>181</v>
      </c>
      <c r="D24" s="80">
        <v>3.27</v>
      </c>
      <c r="E24" s="80">
        <v>29.3</v>
      </c>
      <c r="G24" s="80" t="s">
        <v>182</v>
      </c>
      <c r="H24" s="80">
        <v>3.07</v>
      </c>
      <c r="I24" s="81">
        <f t="shared" si="0"/>
        <v>5.2931034482758621</v>
      </c>
      <c r="J24" s="80">
        <v>31.2</v>
      </c>
      <c r="K24" s="80">
        <v>33.799999999999997</v>
      </c>
      <c r="M24" s="80" t="s">
        <v>182</v>
      </c>
      <c r="N24" s="80">
        <v>0.94</v>
      </c>
      <c r="O24" s="81">
        <f t="shared" si="1"/>
        <v>30.618892508143325</v>
      </c>
    </row>
    <row r="25" spans="1:15" x14ac:dyDescent="0.2">
      <c r="A25" s="80" t="s">
        <v>178</v>
      </c>
      <c r="B25" s="80">
        <v>0.57999999999999996</v>
      </c>
      <c r="C25" s="80" t="s">
        <v>183</v>
      </c>
      <c r="D25" s="80">
        <v>3.19</v>
      </c>
      <c r="E25" s="80">
        <v>35.9</v>
      </c>
      <c r="G25" s="80" t="s">
        <v>184</v>
      </c>
      <c r="H25" s="80">
        <v>2.89</v>
      </c>
      <c r="I25" s="81">
        <f t="shared" si="0"/>
        <v>4.9827586206896557</v>
      </c>
      <c r="J25" s="80">
        <v>31.3</v>
      </c>
      <c r="K25" s="80">
        <v>33.200000000000003</v>
      </c>
      <c r="M25" s="80" t="s">
        <v>184</v>
      </c>
      <c r="N25" s="80">
        <v>0.91</v>
      </c>
      <c r="O25" s="81">
        <f t="shared" si="1"/>
        <v>31.487889273356402</v>
      </c>
    </row>
    <row r="26" spans="1:15" x14ac:dyDescent="0.2">
      <c r="A26" s="80" t="s">
        <v>185</v>
      </c>
      <c r="B26" s="80">
        <v>0.55000000000000004</v>
      </c>
      <c r="C26" s="80" t="s">
        <v>186</v>
      </c>
      <c r="D26" s="80">
        <v>3</v>
      </c>
      <c r="E26" s="80">
        <v>29.6</v>
      </c>
      <c r="G26" s="80" t="s">
        <v>187</v>
      </c>
      <c r="H26" s="80">
        <v>3.11</v>
      </c>
      <c r="I26" s="81">
        <f t="shared" si="0"/>
        <v>5.6545454545454534</v>
      </c>
      <c r="J26" s="80">
        <v>35</v>
      </c>
      <c r="K26" s="80">
        <v>36.9</v>
      </c>
      <c r="M26" s="80" t="s">
        <v>187</v>
      </c>
      <c r="N26" s="80">
        <v>1.07</v>
      </c>
      <c r="O26" s="81">
        <f t="shared" si="1"/>
        <v>34.405144694533767</v>
      </c>
    </row>
    <row r="27" spans="1:15" x14ac:dyDescent="0.2">
      <c r="A27" s="80" t="s">
        <v>185</v>
      </c>
      <c r="B27" s="80">
        <v>0.55000000000000004</v>
      </c>
      <c r="C27" s="80" t="s">
        <v>188</v>
      </c>
      <c r="D27" s="80">
        <v>3.04</v>
      </c>
      <c r="E27" s="80">
        <v>35.1</v>
      </c>
      <c r="G27" s="80" t="s">
        <v>189</v>
      </c>
      <c r="H27" s="80">
        <v>3.18</v>
      </c>
      <c r="I27" s="81">
        <f t="shared" si="0"/>
        <v>5.7818181818181813</v>
      </c>
      <c r="J27" s="80">
        <v>33.200000000000003</v>
      </c>
      <c r="K27" s="80">
        <v>35.299999999999997</v>
      </c>
      <c r="M27" s="80" t="s">
        <v>189</v>
      </c>
      <c r="N27" s="80">
        <v>1.06</v>
      </c>
      <c r="O27" s="81">
        <f t="shared" si="1"/>
        <v>33.333333333333329</v>
      </c>
    </row>
    <row r="28" spans="1:15" x14ac:dyDescent="0.2">
      <c r="A28" s="80" t="s">
        <v>185</v>
      </c>
      <c r="B28" s="80">
        <v>0.55000000000000004</v>
      </c>
      <c r="C28" s="80" t="s">
        <v>187</v>
      </c>
      <c r="D28" s="80">
        <v>3.36</v>
      </c>
      <c r="E28" s="80">
        <v>34.4</v>
      </c>
      <c r="G28" s="80" t="s">
        <v>190</v>
      </c>
      <c r="H28" s="80">
        <v>3.04</v>
      </c>
      <c r="I28" s="81">
        <f t="shared" si="0"/>
        <v>5.5272727272727264</v>
      </c>
      <c r="J28" s="80">
        <v>34.799999999999997</v>
      </c>
      <c r="K28" s="80">
        <v>36.700000000000003</v>
      </c>
      <c r="M28" s="80" t="s">
        <v>190</v>
      </c>
      <c r="N28" s="80">
        <v>1.06</v>
      </c>
      <c r="O28" s="81">
        <f t="shared" si="1"/>
        <v>34.868421052631582</v>
      </c>
    </row>
    <row r="29" spans="1:15" x14ac:dyDescent="0.2">
      <c r="A29" s="80" t="s">
        <v>191</v>
      </c>
      <c r="B29" s="80">
        <v>0.8</v>
      </c>
      <c r="C29" s="80" t="s">
        <v>192</v>
      </c>
      <c r="D29" s="80">
        <v>2.56</v>
      </c>
      <c r="E29" s="80">
        <v>25.5</v>
      </c>
      <c r="G29" s="80" t="s">
        <v>193</v>
      </c>
      <c r="H29" s="80">
        <v>3.45</v>
      </c>
      <c r="I29" s="81">
        <f t="shared" si="0"/>
        <v>4.3125</v>
      </c>
      <c r="J29" s="80">
        <v>29.9</v>
      </c>
      <c r="K29" s="80">
        <v>31.9</v>
      </c>
      <c r="M29" s="80" t="s">
        <v>193</v>
      </c>
      <c r="N29" s="80">
        <v>1.1200000000000001</v>
      </c>
      <c r="O29" s="81">
        <f t="shared" si="1"/>
        <v>32.463768115942031</v>
      </c>
    </row>
    <row r="30" spans="1:15" x14ac:dyDescent="0.2">
      <c r="A30" s="80" t="s">
        <v>191</v>
      </c>
      <c r="B30" s="80">
        <v>0.8</v>
      </c>
      <c r="C30" s="80" t="s">
        <v>194</v>
      </c>
      <c r="D30" s="80">
        <v>2.58</v>
      </c>
      <c r="E30" s="80">
        <v>24.2</v>
      </c>
      <c r="G30" s="80" t="s">
        <v>195</v>
      </c>
      <c r="H30" s="80">
        <v>3.66</v>
      </c>
      <c r="I30" s="81">
        <f t="shared" si="0"/>
        <v>4.5750000000000002</v>
      </c>
      <c r="J30" s="80">
        <v>30.9</v>
      </c>
      <c r="K30" s="80">
        <v>33</v>
      </c>
      <c r="M30" s="80" t="s">
        <v>195</v>
      </c>
      <c r="N30" s="80">
        <v>1.18</v>
      </c>
      <c r="O30" s="81">
        <f t="shared" si="1"/>
        <v>32.240437158469945</v>
      </c>
    </row>
    <row r="31" spans="1:15" x14ac:dyDescent="0.2">
      <c r="A31" s="80" t="s">
        <v>191</v>
      </c>
      <c r="B31" s="80">
        <v>0.8</v>
      </c>
      <c r="C31" s="80" t="s">
        <v>193</v>
      </c>
      <c r="D31" s="80">
        <v>2.71</v>
      </c>
      <c r="E31" s="80">
        <v>26.3</v>
      </c>
      <c r="G31" s="80" t="s">
        <v>196</v>
      </c>
      <c r="H31" s="80">
        <v>3.47</v>
      </c>
      <c r="I31" s="81">
        <f t="shared" si="0"/>
        <v>4.3375000000000004</v>
      </c>
      <c r="J31" s="80">
        <v>29.6</v>
      </c>
      <c r="K31" s="80">
        <v>31.5</v>
      </c>
      <c r="M31" s="80" t="s">
        <v>196</v>
      </c>
      <c r="N31" s="80">
        <v>1.1299999999999999</v>
      </c>
      <c r="O31" s="81">
        <f t="shared" si="1"/>
        <v>32.564841498559069</v>
      </c>
    </row>
    <row r="32" spans="1:15" ht="17" thickBot="1" x14ac:dyDescent="0.25">
      <c r="H32" s="83"/>
      <c r="I32" s="83"/>
      <c r="N32" s="83"/>
    </row>
    <row r="33" spans="1:20" ht="17" thickBot="1" x14ac:dyDescent="0.25">
      <c r="B33" s="168" t="s">
        <v>93</v>
      </c>
      <c r="C33" s="169"/>
      <c r="D33" s="170"/>
      <c r="E33" s="168" t="s">
        <v>94</v>
      </c>
      <c r="F33" s="169"/>
      <c r="G33" s="170"/>
      <c r="H33" s="171" t="s">
        <v>95</v>
      </c>
      <c r="I33" s="172"/>
      <c r="J33" s="173"/>
      <c r="K33" s="168" t="s">
        <v>93</v>
      </c>
      <c r="L33" s="169"/>
      <c r="M33" s="170"/>
      <c r="N33" s="171" t="s">
        <v>94</v>
      </c>
      <c r="O33" s="172"/>
      <c r="P33" s="173"/>
      <c r="Q33" s="168" t="s">
        <v>95</v>
      </c>
      <c r="R33" s="169"/>
      <c r="S33" s="170"/>
    </row>
    <row r="34" spans="1:20" s="86" customFormat="1" ht="20" thickBot="1" x14ac:dyDescent="0.25">
      <c r="A34" s="84"/>
      <c r="B34" s="179" t="s">
        <v>197</v>
      </c>
      <c r="C34" s="180"/>
      <c r="D34" s="180"/>
      <c r="E34" s="180"/>
      <c r="F34" s="180"/>
      <c r="G34" s="180"/>
      <c r="H34" s="180"/>
      <c r="I34" s="180"/>
      <c r="J34" s="181"/>
      <c r="K34" s="182" t="s">
        <v>198</v>
      </c>
      <c r="L34" s="177"/>
      <c r="M34" s="177"/>
      <c r="N34" s="177"/>
      <c r="O34" s="177"/>
      <c r="P34" s="177"/>
      <c r="Q34" s="177"/>
      <c r="R34" s="177"/>
      <c r="S34" s="178"/>
      <c r="T34" s="85"/>
    </row>
    <row r="35" spans="1:20" x14ac:dyDescent="0.15">
      <c r="A35" s="87" t="s">
        <v>92</v>
      </c>
      <c r="B35" s="88">
        <v>33.5</v>
      </c>
      <c r="C35" s="89">
        <v>32.1</v>
      </c>
      <c r="D35" s="90">
        <v>30.8</v>
      </c>
      <c r="E35" s="88">
        <v>36</v>
      </c>
      <c r="F35" s="89">
        <v>35.5</v>
      </c>
      <c r="G35" s="90">
        <v>36.5</v>
      </c>
      <c r="H35" s="89">
        <v>25.5</v>
      </c>
      <c r="I35" s="89">
        <v>24.2</v>
      </c>
      <c r="J35" s="90">
        <v>26.3</v>
      </c>
      <c r="K35" s="91">
        <v>34.1</v>
      </c>
      <c r="L35" s="92">
        <v>34.799999999999997</v>
      </c>
      <c r="M35" s="93">
        <v>34.799999999999997</v>
      </c>
      <c r="N35" s="91">
        <v>33.799999999999997</v>
      </c>
      <c r="O35" s="92">
        <v>33.9</v>
      </c>
      <c r="P35" s="93">
        <v>33.6</v>
      </c>
      <c r="Q35" s="92">
        <v>29.9</v>
      </c>
      <c r="R35" s="92">
        <v>30.9</v>
      </c>
      <c r="S35" s="93">
        <v>29.6</v>
      </c>
    </row>
    <row r="36" spans="1:20" x14ac:dyDescent="0.15">
      <c r="A36" s="94" t="s">
        <v>199</v>
      </c>
      <c r="B36" s="95">
        <v>35.9</v>
      </c>
      <c r="C36" s="96">
        <v>34.200000000000003</v>
      </c>
      <c r="D36" s="97">
        <v>35.9</v>
      </c>
      <c r="E36" s="95">
        <v>31.5</v>
      </c>
      <c r="F36" s="96">
        <v>40</v>
      </c>
      <c r="G36" s="97">
        <v>38.6</v>
      </c>
      <c r="H36" s="96">
        <v>29.6</v>
      </c>
      <c r="I36" s="96">
        <v>35.1</v>
      </c>
      <c r="J36" s="97">
        <v>34.4</v>
      </c>
      <c r="K36" s="98">
        <v>30.3</v>
      </c>
      <c r="L36" s="99">
        <v>29.6</v>
      </c>
      <c r="M36" s="100">
        <v>29.2</v>
      </c>
      <c r="N36" s="98">
        <v>38.5</v>
      </c>
      <c r="O36" s="99">
        <v>37.799999999999997</v>
      </c>
      <c r="P36" s="100">
        <v>38.5</v>
      </c>
      <c r="Q36" s="99">
        <v>35</v>
      </c>
      <c r="R36" s="99">
        <v>33.200000000000003</v>
      </c>
      <c r="S36" s="100">
        <v>34.799999999999997</v>
      </c>
    </row>
    <row r="37" spans="1:20" x14ac:dyDescent="0.15">
      <c r="A37" s="94">
        <v>0.03</v>
      </c>
      <c r="B37" s="95">
        <v>26.9</v>
      </c>
      <c r="C37" s="96">
        <v>22.7</v>
      </c>
      <c r="D37" s="97">
        <v>25.7</v>
      </c>
      <c r="E37" s="95">
        <v>33.700000000000003</v>
      </c>
      <c r="F37" s="96">
        <v>33.700000000000003</v>
      </c>
      <c r="G37" s="97">
        <v>37.299999999999997</v>
      </c>
      <c r="H37" s="96">
        <v>33.1</v>
      </c>
      <c r="I37" s="96">
        <v>29.3</v>
      </c>
      <c r="J37" s="97">
        <v>35.9</v>
      </c>
      <c r="K37" s="98">
        <v>23.7</v>
      </c>
      <c r="L37" s="99">
        <v>22.5</v>
      </c>
      <c r="M37" s="100">
        <v>23.5</v>
      </c>
      <c r="N37" s="98">
        <v>27.2</v>
      </c>
      <c r="O37" s="99">
        <v>26.8</v>
      </c>
      <c r="P37" s="100">
        <v>25.6</v>
      </c>
      <c r="Q37" s="99">
        <v>32.700000000000003</v>
      </c>
      <c r="R37" s="99">
        <v>31.2</v>
      </c>
      <c r="S37" s="100">
        <v>31.3</v>
      </c>
    </row>
    <row r="38" spans="1:20" x14ac:dyDescent="0.15">
      <c r="A38" s="94">
        <v>0.06</v>
      </c>
      <c r="B38" s="95">
        <v>20.399999999999999</v>
      </c>
      <c r="C38" s="96">
        <v>24.3</v>
      </c>
      <c r="D38" s="97">
        <v>18.5</v>
      </c>
      <c r="E38" s="95">
        <v>28.7</v>
      </c>
      <c r="F38" s="96">
        <v>30.2</v>
      </c>
      <c r="G38" s="97">
        <v>31.1</v>
      </c>
      <c r="H38" s="96">
        <v>24.2</v>
      </c>
      <c r="I38" s="96">
        <v>30.5</v>
      </c>
      <c r="J38" s="97">
        <v>30.1</v>
      </c>
      <c r="K38" s="98">
        <v>19.399999999999999</v>
      </c>
      <c r="L38" s="99">
        <v>19.3</v>
      </c>
      <c r="M38" s="100">
        <v>18.8</v>
      </c>
      <c r="N38" s="98">
        <v>23.5</v>
      </c>
      <c r="O38" s="99">
        <v>23.3</v>
      </c>
      <c r="P38" s="100">
        <v>21.7</v>
      </c>
      <c r="Q38" s="99">
        <v>28</v>
      </c>
      <c r="R38" s="99">
        <v>27.9</v>
      </c>
      <c r="S38" s="100">
        <v>26</v>
      </c>
    </row>
    <row r="39" spans="1:20" x14ac:dyDescent="0.15">
      <c r="A39" s="94">
        <v>0.125</v>
      </c>
      <c r="B39" s="95">
        <v>15.7</v>
      </c>
      <c r="C39" s="96">
        <v>15.1</v>
      </c>
      <c r="D39" s="97">
        <v>13.6</v>
      </c>
      <c r="E39" s="95">
        <v>19.8</v>
      </c>
      <c r="F39" s="96">
        <v>20.3</v>
      </c>
      <c r="G39" s="97">
        <v>22.1</v>
      </c>
      <c r="H39" s="96">
        <v>21.9</v>
      </c>
      <c r="I39" s="96">
        <v>18.399999999999999</v>
      </c>
      <c r="J39" s="97">
        <v>23.7</v>
      </c>
      <c r="K39" s="98">
        <v>12.4</v>
      </c>
      <c r="L39" s="99">
        <v>10.3</v>
      </c>
      <c r="M39" s="100">
        <v>12.1</v>
      </c>
      <c r="N39" s="98">
        <v>15.9</v>
      </c>
      <c r="O39" s="99">
        <v>16.8</v>
      </c>
      <c r="P39" s="100">
        <v>16.600000000000001</v>
      </c>
      <c r="Q39" s="99">
        <v>19.399999999999999</v>
      </c>
      <c r="R39" s="99">
        <v>16.7</v>
      </c>
      <c r="S39" s="100">
        <v>16.7</v>
      </c>
    </row>
    <row r="40" spans="1:20" x14ac:dyDescent="0.15">
      <c r="A40" s="94">
        <v>0.25</v>
      </c>
      <c r="B40" s="95">
        <v>9.59</v>
      </c>
      <c r="C40" s="96">
        <v>10.7</v>
      </c>
      <c r="D40" s="97">
        <v>9.09</v>
      </c>
      <c r="E40" s="95">
        <v>12.1</v>
      </c>
      <c r="F40" s="96">
        <v>12.1</v>
      </c>
      <c r="G40" s="97">
        <v>11.6</v>
      </c>
      <c r="H40" s="96">
        <v>19</v>
      </c>
      <c r="I40" s="96">
        <v>11.2</v>
      </c>
      <c r="J40" s="97">
        <v>17</v>
      </c>
      <c r="K40" s="98">
        <v>6.34</v>
      </c>
      <c r="L40" s="99">
        <v>6.93</v>
      </c>
      <c r="M40" s="100">
        <v>6.07</v>
      </c>
      <c r="N40" s="98">
        <v>11.7</v>
      </c>
      <c r="O40" s="99">
        <v>13.1</v>
      </c>
      <c r="P40" s="100">
        <v>11.2</v>
      </c>
      <c r="Q40" s="99">
        <v>10.5</v>
      </c>
      <c r="R40" s="99">
        <v>9.5399999999999991</v>
      </c>
      <c r="S40" s="100">
        <v>9.65</v>
      </c>
    </row>
    <row r="41" spans="1:20" x14ac:dyDescent="0.15">
      <c r="A41" s="94">
        <v>0.5</v>
      </c>
      <c r="B41" s="95">
        <v>8.3699999999999992</v>
      </c>
      <c r="C41" s="96">
        <v>8.48</v>
      </c>
      <c r="D41" s="97">
        <v>8.42</v>
      </c>
      <c r="E41" s="95">
        <v>9</v>
      </c>
      <c r="F41" s="96">
        <v>7.4</v>
      </c>
      <c r="G41" s="97">
        <v>8.98</v>
      </c>
      <c r="H41" s="96">
        <v>15.1</v>
      </c>
      <c r="I41" s="96">
        <v>10.1</v>
      </c>
      <c r="J41" s="97">
        <v>10.1</v>
      </c>
      <c r="K41" s="98">
        <v>5.74</v>
      </c>
      <c r="L41" s="99">
        <v>5.15</v>
      </c>
      <c r="M41" s="100">
        <v>6.08</v>
      </c>
      <c r="N41" s="98">
        <v>9.65</v>
      </c>
      <c r="O41" s="99">
        <v>9.25</v>
      </c>
      <c r="P41" s="100">
        <v>9.1300000000000008</v>
      </c>
      <c r="Q41" s="99">
        <v>8.8699999999999992</v>
      </c>
      <c r="R41" s="99">
        <v>7.29</v>
      </c>
      <c r="S41" s="100">
        <v>7.78</v>
      </c>
    </row>
    <row r="42" spans="1:20" x14ac:dyDescent="0.15">
      <c r="A42" s="94">
        <v>1</v>
      </c>
      <c r="B42" s="95">
        <v>8.02</v>
      </c>
      <c r="C42" s="96">
        <v>8.7799999999999994</v>
      </c>
      <c r="D42" s="97">
        <v>5.2</v>
      </c>
      <c r="E42" s="95">
        <v>8</v>
      </c>
      <c r="F42" s="96">
        <v>6.38</v>
      </c>
      <c r="G42" s="97">
        <v>8.6300000000000008</v>
      </c>
      <c r="H42" s="96">
        <v>15.7</v>
      </c>
      <c r="I42" s="96">
        <v>9.09</v>
      </c>
      <c r="J42" s="97">
        <v>10.7</v>
      </c>
      <c r="K42" s="98">
        <v>4.7</v>
      </c>
      <c r="L42" s="99">
        <v>4.54</v>
      </c>
      <c r="M42" s="100">
        <v>4.26</v>
      </c>
      <c r="N42" s="98">
        <v>8.31</v>
      </c>
      <c r="O42" s="99">
        <v>8.52</v>
      </c>
      <c r="P42" s="100">
        <v>8.24</v>
      </c>
      <c r="Q42" s="99">
        <v>4.58</v>
      </c>
      <c r="R42" s="99">
        <v>4.6399999999999997</v>
      </c>
      <c r="S42" s="100">
        <v>4.1500000000000004</v>
      </c>
    </row>
    <row r="43" spans="1:20" x14ac:dyDescent="0.15">
      <c r="A43" s="94">
        <v>2</v>
      </c>
      <c r="B43" s="95">
        <v>6.61</v>
      </c>
      <c r="C43" s="96">
        <v>9.17</v>
      </c>
      <c r="D43" s="97">
        <v>4.7699999999999996</v>
      </c>
      <c r="E43" s="95">
        <v>5.55</v>
      </c>
      <c r="F43" s="96">
        <v>6.23</v>
      </c>
      <c r="G43" s="97">
        <v>6.34</v>
      </c>
      <c r="H43" s="96">
        <v>11.6</v>
      </c>
      <c r="I43" s="96">
        <v>4.92</v>
      </c>
      <c r="J43" s="97">
        <v>13</v>
      </c>
      <c r="K43" s="98">
        <v>4.3099999999999996</v>
      </c>
      <c r="L43" s="99">
        <v>4.8099999999999996</v>
      </c>
      <c r="M43" s="100">
        <v>4.24</v>
      </c>
      <c r="N43" s="98">
        <v>7.49</v>
      </c>
      <c r="O43" s="99">
        <v>7.72</v>
      </c>
      <c r="P43" s="100">
        <v>7.68</v>
      </c>
      <c r="Q43" s="99">
        <v>6.05</v>
      </c>
      <c r="R43" s="99">
        <v>5.97</v>
      </c>
      <c r="S43" s="100">
        <v>5.34</v>
      </c>
    </row>
    <row r="44" spans="1:20" ht="17" thickBot="1" x14ac:dyDescent="0.2">
      <c r="A44" s="101">
        <v>4</v>
      </c>
      <c r="B44" s="102">
        <v>5.8</v>
      </c>
      <c r="C44" s="103">
        <v>7.17</v>
      </c>
      <c r="D44" s="104">
        <v>5.63</v>
      </c>
      <c r="E44" s="102">
        <v>4.42</v>
      </c>
      <c r="F44" s="103">
        <v>4.07</v>
      </c>
      <c r="G44" s="104">
        <v>5.2</v>
      </c>
      <c r="H44" s="103">
        <v>9.64</v>
      </c>
      <c r="I44" s="103">
        <v>5.83</v>
      </c>
      <c r="J44" s="104">
        <v>5.26</v>
      </c>
      <c r="K44" s="105">
        <v>3.23</v>
      </c>
      <c r="L44" s="106">
        <v>3.45</v>
      </c>
      <c r="M44" s="107">
        <v>3.79</v>
      </c>
      <c r="N44" s="105">
        <v>6.6</v>
      </c>
      <c r="O44" s="106">
        <v>6.21</v>
      </c>
      <c r="P44" s="107">
        <v>6.81</v>
      </c>
      <c r="Q44" s="106">
        <v>7.67</v>
      </c>
      <c r="R44" s="106">
        <v>7.11</v>
      </c>
      <c r="S44" s="107">
        <v>6.77</v>
      </c>
    </row>
    <row r="45" spans="1:20" ht="17" thickBot="1" x14ac:dyDescent="0.25">
      <c r="D45" s="80"/>
    </row>
    <row r="46" spans="1:20" s="109" customFormat="1" ht="20" thickBot="1" x14ac:dyDescent="0.25">
      <c r="A46" s="108"/>
      <c r="B46" s="183" t="s">
        <v>3</v>
      </c>
      <c r="C46" s="184"/>
      <c r="D46" s="184"/>
      <c r="E46" s="184"/>
      <c r="F46" s="184"/>
      <c r="G46" s="184"/>
      <c r="H46" s="184"/>
      <c r="I46" s="184"/>
      <c r="J46" s="185"/>
      <c r="K46" s="182" t="s">
        <v>198</v>
      </c>
      <c r="L46" s="177"/>
      <c r="M46" s="177"/>
      <c r="N46" s="177"/>
      <c r="O46" s="177"/>
      <c r="P46" s="177"/>
      <c r="Q46" s="177"/>
      <c r="R46" s="177"/>
      <c r="S46" s="178"/>
    </row>
    <row r="47" spans="1:20" x14ac:dyDescent="0.15">
      <c r="A47" s="110" t="s">
        <v>92</v>
      </c>
      <c r="B47" s="111">
        <v>3.2241379299999999</v>
      </c>
      <c r="C47" s="112">
        <v>3.2241379299999999</v>
      </c>
      <c r="D47" s="113">
        <v>4.5862068999999996</v>
      </c>
      <c r="E47" s="111">
        <v>4.3333333300000003</v>
      </c>
      <c r="F47" s="112">
        <v>4.6666666699999997</v>
      </c>
      <c r="G47" s="113">
        <v>4.9444444399999998</v>
      </c>
      <c r="H47" s="114">
        <v>4.3099999999999996</v>
      </c>
      <c r="I47" s="114">
        <v>4.58</v>
      </c>
      <c r="J47" s="115">
        <v>4.34</v>
      </c>
      <c r="K47" s="91">
        <v>34.1</v>
      </c>
      <c r="L47" s="92">
        <v>34.799999999999997</v>
      </c>
      <c r="M47" s="93">
        <v>34.799999999999997</v>
      </c>
      <c r="N47" s="91">
        <v>33.799999999999997</v>
      </c>
      <c r="O47" s="92">
        <v>33.9</v>
      </c>
      <c r="P47" s="93">
        <v>33.6</v>
      </c>
      <c r="Q47" s="99">
        <v>29.9</v>
      </c>
      <c r="R47" s="99">
        <v>30.9</v>
      </c>
      <c r="S47" s="100">
        <v>29.6</v>
      </c>
    </row>
    <row r="48" spans="1:20" x14ac:dyDescent="0.15">
      <c r="A48" s="116" t="s">
        <v>199</v>
      </c>
      <c r="B48" s="117">
        <v>4.05</v>
      </c>
      <c r="C48" s="114">
        <v>4.5</v>
      </c>
      <c r="D48" s="115">
        <v>4.42</v>
      </c>
      <c r="E48" s="117">
        <v>4.0948275900000004</v>
      </c>
      <c r="F48" s="114">
        <v>4.146551724</v>
      </c>
      <c r="G48" s="115">
        <v>4.1120689659999998</v>
      </c>
      <c r="H48" s="114">
        <v>5.65</v>
      </c>
      <c r="I48" s="114">
        <v>5.78</v>
      </c>
      <c r="J48" s="115">
        <v>5.53</v>
      </c>
      <c r="K48" s="98">
        <v>30.3</v>
      </c>
      <c r="L48" s="99">
        <v>29.6</v>
      </c>
      <c r="M48" s="100">
        <v>29.2</v>
      </c>
      <c r="N48" s="98">
        <v>38.5</v>
      </c>
      <c r="O48" s="99">
        <v>37.799999999999997</v>
      </c>
      <c r="P48" s="100">
        <v>38.5</v>
      </c>
      <c r="Q48" s="99">
        <v>35</v>
      </c>
      <c r="R48" s="99">
        <v>33.200000000000003</v>
      </c>
      <c r="S48" s="100">
        <v>34.799999999999997</v>
      </c>
    </row>
    <row r="49" spans="1:19" x14ac:dyDescent="0.15">
      <c r="A49" s="116">
        <v>0.03</v>
      </c>
      <c r="B49" s="117">
        <v>4.54</v>
      </c>
      <c r="C49" s="114">
        <v>4.76</v>
      </c>
      <c r="D49" s="115">
        <v>4.54</v>
      </c>
      <c r="E49" s="117">
        <v>4.05833333</v>
      </c>
      <c r="F49" s="114">
        <v>4.0416666670000003</v>
      </c>
      <c r="G49" s="115">
        <v>3.8666666670000001</v>
      </c>
      <c r="H49" s="114">
        <v>4.9000000000000004</v>
      </c>
      <c r="I49" s="114">
        <v>5.29</v>
      </c>
      <c r="J49" s="115">
        <v>4.9800000000000004</v>
      </c>
      <c r="K49" s="98">
        <v>23.7</v>
      </c>
      <c r="L49" s="99">
        <v>22.5</v>
      </c>
      <c r="M49" s="100">
        <v>23.5</v>
      </c>
      <c r="N49" s="98">
        <v>27.2</v>
      </c>
      <c r="O49" s="99">
        <v>26.8</v>
      </c>
      <c r="P49" s="100">
        <v>25.6</v>
      </c>
      <c r="Q49" s="99">
        <v>32.700000000000003</v>
      </c>
      <c r="R49" s="99">
        <v>31.2</v>
      </c>
      <c r="S49" s="100">
        <v>31.3</v>
      </c>
    </row>
    <row r="50" spans="1:19" x14ac:dyDescent="0.15">
      <c r="A50" s="116">
        <v>0.06</v>
      </c>
      <c r="B50" s="117">
        <v>4.5999999999999996</v>
      </c>
      <c r="C50" s="114">
        <v>4.66</v>
      </c>
      <c r="D50" s="115">
        <v>4.7</v>
      </c>
      <c r="E50" s="117">
        <v>4.2649572600000001</v>
      </c>
      <c r="F50" s="114">
        <v>4.1709401709999998</v>
      </c>
      <c r="G50" s="115">
        <v>4.0598290600000002</v>
      </c>
      <c r="H50" s="114">
        <v>4.9000000000000004</v>
      </c>
      <c r="I50" s="114">
        <v>5.36</v>
      </c>
      <c r="J50" s="115">
        <v>5.15</v>
      </c>
      <c r="K50" s="98">
        <v>19.399999999999999</v>
      </c>
      <c r="L50" s="99">
        <v>19.3</v>
      </c>
      <c r="M50" s="100">
        <v>18.8</v>
      </c>
      <c r="N50" s="98">
        <v>23.5</v>
      </c>
      <c r="O50" s="99">
        <v>23.3</v>
      </c>
      <c r="P50" s="100">
        <v>21.7</v>
      </c>
      <c r="Q50" s="99">
        <v>28</v>
      </c>
      <c r="R50" s="99">
        <v>27.9</v>
      </c>
      <c r="S50" s="100">
        <v>26</v>
      </c>
    </row>
    <row r="51" spans="1:19" x14ac:dyDescent="0.15">
      <c r="A51" s="116">
        <v>0.125</v>
      </c>
      <c r="B51" s="117">
        <v>4.74</v>
      </c>
      <c r="C51" s="114">
        <v>4.84</v>
      </c>
      <c r="D51" s="115">
        <v>4.88</v>
      </c>
      <c r="E51" s="117">
        <v>4.4913793100000001</v>
      </c>
      <c r="F51" s="114">
        <v>4.5344827590000003</v>
      </c>
      <c r="G51" s="115">
        <v>4.3706896549999996</v>
      </c>
      <c r="H51" s="114">
        <v>4.43</v>
      </c>
      <c r="I51" s="114">
        <v>5.36</v>
      </c>
      <c r="J51" s="115">
        <v>5.07</v>
      </c>
      <c r="K51" s="98">
        <v>12.4</v>
      </c>
      <c r="L51" s="99">
        <v>10.3</v>
      </c>
      <c r="M51" s="100">
        <v>12.1</v>
      </c>
      <c r="N51" s="98">
        <v>15.9</v>
      </c>
      <c r="O51" s="99">
        <v>16.8</v>
      </c>
      <c r="P51" s="100">
        <v>16.600000000000001</v>
      </c>
      <c r="Q51" s="99">
        <v>19.399999999999999</v>
      </c>
      <c r="R51" s="99">
        <v>16.7</v>
      </c>
      <c r="S51" s="100">
        <v>16.7</v>
      </c>
    </row>
    <row r="52" spans="1:19" x14ac:dyDescent="0.15">
      <c r="A52" s="116">
        <v>0.25</v>
      </c>
      <c r="B52" s="117">
        <v>5.26</v>
      </c>
      <c r="C52" s="114">
        <v>5.04</v>
      </c>
      <c r="D52" s="115">
        <v>5.12</v>
      </c>
      <c r="E52" s="117">
        <v>4.6779660999999999</v>
      </c>
      <c r="F52" s="114">
        <v>4.8983050849999996</v>
      </c>
      <c r="G52" s="115">
        <v>4.8135593219999997</v>
      </c>
      <c r="H52" s="114">
        <v>5.08</v>
      </c>
      <c r="I52" s="114">
        <v>5.63</v>
      </c>
      <c r="J52" s="115">
        <v>5.81</v>
      </c>
      <c r="K52" s="98">
        <v>6.34</v>
      </c>
      <c r="L52" s="99">
        <v>6.93</v>
      </c>
      <c r="M52" s="100">
        <v>6.07</v>
      </c>
      <c r="N52" s="98">
        <v>11.7</v>
      </c>
      <c r="O52" s="99">
        <v>13.1</v>
      </c>
      <c r="P52" s="100">
        <v>11.2</v>
      </c>
      <c r="Q52" s="99">
        <v>10.5</v>
      </c>
      <c r="R52" s="99">
        <v>9.5399999999999991</v>
      </c>
      <c r="S52" s="100">
        <v>9.65</v>
      </c>
    </row>
    <row r="53" spans="1:19" x14ac:dyDescent="0.15">
      <c r="A53" s="116">
        <v>0.5</v>
      </c>
      <c r="B53" s="117">
        <v>5.39</v>
      </c>
      <c r="C53" s="114">
        <v>5.5</v>
      </c>
      <c r="D53" s="115">
        <v>5.26</v>
      </c>
      <c r="E53" s="117">
        <v>5.82568807</v>
      </c>
      <c r="F53" s="114">
        <v>5.4128440370000002</v>
      </c>
      <c r="G53" s="115">
        <v>5.4678899080000001</v>
      </c>
      <c r="H53" s="114">
        <v>5.1100000000000003</v>
      </c>
      <c r="I53" s="114">
        <v>6.43</v>
      </c>
      <c r="J53" s="115">
        <v>6.31</v>
      </c>
      <c r="K53" s="98">
        <v>5.74</v>
      </c>
      <c r="L53" s="99">
        <v>5.15</v>
      </c>
      <c r="M53" s="100">
        <v>6.08</v>
      </c>
      <c r="N53" s="98">
        <v>9.65</v>
      </c>
      <c r="O53" s="99">
        <v>9.25</v>
      </c>
      <c r="P53" s="100">
        <v>9.1300000000000008</v>
      </c>
      <c r="Q53" s="99">
        <v>8.8699999999999992</v>
      </c>
      <c r="R53" s="99">
        <v>7.29</v>
      </c>
      <c r="S53" s="100">
        <v>7.78</v>
      </c>
    </row>
    <row r="54" spans="1:19" x14ac:dyDescent="0.15">
      <c r="A54" s="116">
        <v>1</v>
      </c>
      <c r="B54" s="117">
        <v>5.56</v>
      </c>
      <c r="C54" s="114">
        <v>5.48</v>
      </c>
      <c r="D54" s="115">
        <v>5.6</v>
      </c>
      <c r="E54" s="117">
        <v>6.2727272699999999</v>
      </c>
      <c r="F54" s="114">
        <v>6.2272727269999999</v>
      </c>
      <c r="G54" s="115">
        <v>6.118181818</v>
      </c>
      <c r="H54" s="114">
        <v>5.47</v>
      </c>
      <c r="I54" s="114">
        <v>5.71</v>
      </c>
      <c r="J54" s="115">
        <v>6.11</v>
      </c>
      <c r="K54" s="98">
        <v>4.7</v>
      </c>
      <c r="L54" s="99">
        <v>4.54</v>
      </c>
      <c r="M54" s="100">
        <v>4.26</v>
      </c>
      <c r="N54" s="98">
        <v>8.31</v>
      </c>
      <c r="O54" s="99">
        <v>8.52</v>
      </c>
      <c r="P54" s="100">
        <v>8.24</v>
      </c>
      <c r="Q54" s="99">
        <v>4.58</v>
      </c>
      <c r="R54" s="99">
        <v>4.6399999999999997</v>
      </c>
      <c r="S54" s="100">
        <v>4.1500000000000004</v>
      </c>
    </row>
    <row r="55" spans="1:19" x14ac:dyDescent="0.15">
      <c r="A55" s="116">
        <v>2</v>
      </c>
      <c r="B55" s="117">
        <v>5.82</v>
      </c>
      <c r="C55" s="114">
        <v>5.52</v>
      </c>
      <c r="D55" s="115">
        <v>5.52</v>
      </c>
      <c r="E55" s="117">
        <v>6.2410714299999999</v>
      </c>
      <c r="F55" s="114">
        <v>6.1428571429999996</v>
      </c>
      <c r="G55" s="115">
        <v>5.9464285710000002</v>
      </c>
      <c r="H55" s="114">
        <v>5.64</v>
      </c>
      <c r="I55" s="114">
        <v>5.46</v>
      </c>
      <c r="J55" s="115">
        <v>6.16</v>
      </c>
      <c r="K55" s="98">
        <v>4.3099999999999996</v>
      </c>
      <c r="L55" s="99">
        <v>4.8099999999999996</v>
      </c>
      <c r="M55" s="100">
        <v>4.24</v>
      </c>
      <c r="N55" s="98">
        <v>7.49</v>
      </c>
      <c r="O55" s="99">
        <v>7.72</v>
      </c>
      <c r="P55" s="100">
        <v>7.68</v>
      </c>
      <c r="Q55" s="99">
        <v>6.05</v>
      </c>
      <c r="R55" s="99">
        <v>5.97</v>
      </c>
      <c r="S55" s="100">
        <v>5.34</v>
      </c>
    </row>
    <row r="56" spans="1:19" ht="17" thickBot="1" x14ac:dyDescent="0.2">
      <c r="A56" s="118">
        <v>4</v>
      </c>
      <c r="B56" s="119">
        <v>5.7</v>
      </c>
      <c r="C56" s="120">
        <v>5.6</v>
      </c>
      <c r="D56" s="121">
        <v>5.58</v>
      </c>
      <c r="E56" s="119">
        <v>5.9833333299999998</v>
      </c>
      <c r="F56" s="120"/>
      <c r="G56" s="121"/>
      <c r="H56" s="120">
        <v>6.54</v>
      </c>
      <c r="I56" s="120">
        <v>6.84</v>
      </c>
      <c r="J56" s="121">
        <v>7.3</v>
      </c>
      <c r="K56" s="105">
        <v>3.23</v>
      </c>
      <c r="L56" s="106">
        <v>3.45</v>
      </c>
      <c r="M56" s="107">
        <v>3.79</v>
      </c>
      <c r="N56" s="105">
        <v>6.6</v>
      </c>
      <c r="O56" s="106">
        <v>6.21</v>
      </c>
      <c r="P56" s="107">
        <v>6.81</v>
      </c>
      <c r="Q56" s="106">
        <v>7.67</v>
      </c>
      <c r="R56" s="106">
        <v>7.11</v>
      </c>
      <c r="S56" s="107">
        <v>6.77</v>
      </c>
    </row>
    <row r="57" spans="1:19" ht="17" thickBot="1" x14ac:dyDescent="0.25">
      <c r="D57" s="80"/>
    </row>
    <row r="58" spans="1:19" s="109" customFormat="1" ht="20" thickBot="1" x14ac:dyDescent="0.25">
      <c r="A58" s="108"/>
      <c r="B58" s="186" t="s">
        <v>3</v>
      </c>
      <c r="C58" s="187"/>
      <c r="D58" s="187"/>
      <c r="E58" s="187"/>
      <c r="F58" s="187"/>
      <c r="G58" s="187"/>
      <c r="H58" s="187"/>
      <c r="I58" s="187"/>
      <c r="J58" s="188"/>
      <c r="K58" s="175" t="s">
        <v>200</v>
      </c>
      <c r="L58" s="175"/>
      <c r="M58" s="175"/>
      <c r="N58" s="175"/>
      <c r="O58" s="175"/>
      <c r="P58" s="175"/>
      <c r="Q58" s="175"/>
      <c r="R58" s="175"/>
      <c r="S58" s="176"/>
    </row>
    <row r="59" spans="1:19" x14ac:dyDescent="0.15">
      <c r="A59" s="110" t="s">
        <v>92</v>
      </c>
      <c r="B59" s="122">
        <v>3.2241379299999999</v>
      </c>
      <c r="C59" s="123">
        <v>3.2241379299999999</v>
      </c>
      <c r="D59" s="124">
        <v>4.5862068999999996</v>
      </c>
      <c r="E59" s="122">
        <v>4.3333333300000003</v>
      </c>
      <c r="F59" s="123">
        <v>4.6666666699999997</v>
      </c>
      <c r="G59" s="124">
        <v>4.9444444399999998</v>
      </c>
      <c r="H59" s="125">
        <v>4.3099999999999996</v>
      </c>
      <c r="I59" s="125">
        <v>4.58</v>
      </c>
      <c r="J59" s="126">
        <v>4.34</v>
      </c>
      <c r="K59" s="127"/>
      <c r="L59" s="128">
        <v>33.689839599999999</v>
      </c>
      <c r="M59" s="129"/>
      <c r="N59" s="127">
        <v>38.461538500000003</v>
      </c>
      <c r="O59" s="128">
        <v>36.904761899999997</v>
      </c>
      <c r="P59" s="129">
        <v>35.955056200000001</v>
      </c>
      <c r="Q59" s="128">
        <v>32.46</v>
      </c>
      <c r="R59" s="128">
        <v>32.24</v>
      </c>
      <c r="S59" s="129">
        <v>32.56</v>
      </c>
    </row>
    <row r="60" spans="1:19" x14ac:dyDescent="0.15">
      <c r="A60" s="116" t="s">
        <v>199</v>
      </c>
      <c r="B60" s="130">
        <v>4.05</v>
      </c>
      <c r="C60" s="125">
        <v>4.5</v>
      </c>
      <c r="D60" s="126">
        <v>4.42</v>
      </c>
      <c r="E60" s="130">
        <v>4.0948275900000004</v>
      </c>
      <c r="F60" s="125">
        <v>4.146551724</v>
      </c>
      <c r="G60" s="126">
        <v>4.1120689659999998</v>
      </c>
      <c r="H60" s="125">
        <v>5.65</v>
      </c>
      <c r="I60" s="125">
        <v>5.78</v>
      </c>
      <c r="J60" s="126">
        <v>5.53</v>
      </c>
      <c r="K60" s="131">
        <v>28.57</v>
      </c>
      <c r="L60" s="132">
        <v>28.47</v>
      </c>
      <c r="M60" s="133">
        <v>29.68</v>
      </c>
      <c r="N60" s="131">
        <v>28.378378399999999</v>
      </c>
      <c r="O60" s="132"/>
      <c r="P60" s="133"/>
      <c r="Q60" s="132">
        <v>34.409999999999997</v>
      </c>
      <c r="R60" s="132">
        <v>33.33</v>
      </c>
      <c r="S60" s="133">
        <v>34.869999999999997</v>
      </c>
    </row>
    <row r="61" spans="1:19" x14ac:dyDescent="0.15">
      <c r="A61" s="116">
        <v>0.03</v>
      </c>
      <c r="B61" s="130">
        <v>4.54</v>
      </c>
      <c r="C61" s="125">
        <v>4.76</v>
      </c>
      <c r="D61" s="126">
        <v>4.54</v>
      </c>
      <c r="E61" s="130">
        <v>4.05833333</v>
      </c>
      <c r="F61" s="125">
        <v>4.0416666670000003</v>
      </c>
      <c r="G61" s="126">
        <v>3.8666666670000001</v>
      </c>
      <c r="H61" s="125">
        <v>4.9000000000000004</v>
      </c>
      <c r="I61" s="125">
        <v>5.29</v>
      </c>
      <c r="J61" s="126">
        <v>4.9800000000000004</v>
      </c>
      <c r="K61" s="131">
        <v>20.7</v>
      </c>
      <c r="L61" s="132">
        <v>20.170000000000002</v>
      </c>
      <c r="M61" s="133">
        <v>22.47</v>
      </c>
      <c r="N61" s="131">
        <v>22.381930199999999</v>
      </c>
      <c r="O61" s="132">
        <v>31.752577299999999</v>
      </c>
      <c r="P61" s="133">
        <v>26.508620700000002</v>
      </c>
      <c r="Q61" s="132">
        <v>34.15</v>
      </c>
      <c r="R61" s="132">
        <v>30.62</v>
      </c>
      <c r="S61" s="133">
        <v>31.49</v>
      </c>
    </row>
    <row r="62" spans="1:19" x14ac:dyDescent="0.15">
      <c r="A62" s="116">
        <v>0.06</v>
      </c>
      <c r="B62" s="130">
        <v>4.5999999999999996</v>
      </c>
      <c r="C62" s="125">
        <v>4.66</v>
      </c>
      <c r="D62" s="126">
        <v>4.7</v>
      </c>
      <c r="E62" s="130">
        <v>4.2649572600000001</v>
      </c>
      <c r="F62" s="125">
        <v>4.1709401709999998</v>
      </c>
      <c r="G62" s="126">
        <v>4.0598290600000002</v>
      </c>
      <c r="H62" s="125">
        <v>4.9000000000000004</v>
      </c>
      <c r="I62" s="125">
        <v>5.36</v>
      </c>
      <c r="J62" s="126">
        <v>5.15</v>
      </c>
      <c r="K62" s="131">
        <v>16.96</v>
      </c>
      <c r="L62" s="132">
        <v>17.170000000000002</v>
      </c>
      <c r="M62" s="133">
        <v>17.45</v>
      </c>
      <c r="N62" s="131">
        <v>25.851703400000002</v>
      </c>
      <c r="O62" s="132">
        <v>23.975409800000001</v>
      </c>
      <c r="P62" s="133">
        <v>28</v>
      </c>
      <c r="Q62" s="132">
        <v>29.76</v>
      </c>
      <c r="R62" s="132">
        <v>25.32</v>
      </c>
      <c r="S62" s="133">
        <v>27.3</v>
      </c>
    </row>
    <row r="63" spans="1:19" x14ac:dyDescent="0.15">
      <c r="A63" s="116">
        <v>0.125</v>
      </c>
      <c r="B63" s="130">
        <v>4.74</v>
      </c>
      <c r="C63" s="125">
        <v>4.84</v>
      </c>
      <c r="D63" s="126">
        <v>4.88</v>
      </c>
      <c r="E63" s="130">
        <v>4.4913793100000001</v>
      </c>
      <c r="F63" s="125">
        <v>4.5344827590000003</v>
      </c>
      <c r="G63" s="126">
        <v>4.3706896549999996</v>
      </c>
      <c r="H63" s="125">
        <v>4.43</v>
      </c>
      <c r="I63" s="125">
        <v>5.36</v>
      </c>
      <c r="J63" s="126">
        <v>5.07</v>
      </c>
      <c r="K63" s="131">
        <v>8.44</v>
      </c>
      <c r="L63" s="132">
        <v>9.92</v>
      </c>
      <c r="M63" s="133">
        <v>10.25</v>
      </c>
      <c r="N63" s="131">
        <v>11.26</v>
      </c>
      <c r="O63" s="132">
        <v>11.9</v>
      </c>
      <c r="P63" s="133">
        <v>9.9808061400000003</v>
      </c>
      <c r="Q63" s="132">
        <v>22.96</v>
      </c>
      <c r="R63" s="132">
        <v>17.739999999999998</v>
      </c>
      <c r="S63" s="133">
        <v>18.77</v>
      </c>
    </row>
    <row r="64" spans="1:19" x14ac:dyDescent="0.15">
      <c r="A64" s="116">
        <v>0.25</v>
      </c>
      <c r="B64" s="130">
        <v>5.26</v>
      </c>
      <c r="C64" s="125">
        <v>5.04</v>
      </c>
      <c r="D64" s="126">
        <v>5.12</v>
      </c>
      <c r="E64" s="130">
        <v>4.6779660999999999</v>
      </c>
      <c r="F64" s="125">
        <v>4.8983050849999996</v>
      </c>
      <c r="G64" s="126">
        <v>4.8135593219999997</v>
      </c>
      <c r="H64" s="125">
        <v>5.08</v>
      </c>
      <c r="I64" s="125">
        <v>5.63</v>
      </c>
      <c r="J64" s="126">
        <v>5.81</v>
      </c>
      <c r="K64" s="131">
        <v>4.18</v>
      </c>
      <c r="L64" s="132">
        <v>5.16</v>
      </c>
      <c r="M64" s="133">
        <v>5.08</v>
      </c>
      <c r="N64" s="131">
        <v>5.88</v>
      </c>
      <c r="O64" s="132">
        <v>6.33</v>
      </c>
      <c r="P64" s="133">
        <v>5.99</v>
      </c>
      <c r="Q64" s="132">
        <v>11.43</v>
      </c>
      <c r="R64" s="132">
        <v>11.17</v>
      </c>
      <c r="S64" s="133">
        <v>9.17</v>
      </c>
    </row>
    <row r="65" spans="1:19" x14ac:dyDescent="0.15">
      <c r="A65" s="116">
        <v>0.5</v>
      </c>
      <c r="B65" s="130">
        <v>5.39</v>
      </c>
      <c r="C65" s="125">
        <v>5.5</v>
      </c>
      <c r="D65" s="126">
        <v>5.26</v>
      </c>
      <c r="E65" s="130">
        <v>5.82568807</v>
      </c>
      <c r="F65" s="125">
        <v>5.4128440370000002</v>
      </c>
      <c r="G65" s="126">
        <v>5.4678899080000001</v>
      </c>
      <c r="H65" s="125">
        <v>5.1100000000000003</v>
      </c>
      <c r="I65" s="125">
        <v>6.43</v>
      </c>
      <c r="J65" s="126">
        <v>6.31</v>
      </c>
      <c r="K65" s="131">
        <v>3.64</v>
      </c>
      <c r="L65" s="132">
        <v>3.64</v>
      </c>
      <c r="M65" s="133">
        <v>4.18</v>
      </c>
      <c r="N65" s="131">
        <v>4.4800000000000004</v>
      </c>
      <c r="O65" s="132">
        <v>5.91</v>
      </c>
      <c r="P65" s="133">
        <v>1.73</v>
      </c>
      <c r="Q65" s="132">
        <v>8.65</v>
      </c>
      <c r="R65" s="132">
        <v>7.14</v>
      </c>
      <c r="S65" s="133">
        <v>7.27</v>
      </c>
    </row>
    <row r="66" spans="1:19" x14ac:dyDescent="0.15">
      <c r="A66" s="116">
        <v>1</v>
      </c>
      <c r="B66" s="130">
        <v>5.56</v>
      </c>
      <c r="C66" s="125">
        <v>5.48</v>
      </c>
      <c r="D66" s="126">
        <v>5.6</v>
      </c>
      <c r="E66" s="130">
        <v>6.2727272699999999</v>
      </c>
      <c r="F66" s="125">
        <v>6.2272727269999999</v>
      </c>
      <c r="G66" s="126">
        <v>6.118181818</v>
      </c>
      <c r="H66" s="125">
        <v>5.47</v>
      </c>
      <c r="I66" s="125">
        <v>5.71</v>
      </c>
      <c r="J66" s="126">
        <v>6.11</v>
      </c>
      <c r="K66" s="131">
        <v>2.99</v>
      </c>
      <c r="L66" s="132">
        <v>2.77</v>
      </c>
      <c r="M66" s="133">
        <v>2.96</v>
      </c>
      <c r="N66" s="131">
        <v>4.76</v>
      </c>
      <c r="O66" s="132">
        <v>3.53</v>
      </c>
      <c r="P66" s="133">
        <v>4.3600000000000003</v>
      </c>
      <c r="Q66" s="132">
        <v>6.78</v>
      </c>
      <c r="R66" s="132">
        <v>7.34</v>
      </c>
      <c r="S66" s="133">
        <v>5.8</v>
      </c>
    </row>
    <row r="67" spans="1:19" x14ac:dyDescent="0.15">
      <c r="A67" s="116">
        <v>2</v>
      </c>
      <c r="B67" s="130">
        <v>5.82</v>
      </c>
      <c r="C67" s="125">
        <v>5.52</v>
      </c>
      <c r="D67" s="126">
        <v>5.52</v>
      </c>
      <c r="E67" s="130">
        <v>6.2410714299999999</v>
      </c>
      <c r="F67" s="125">
        <v>6.1428571429999996</v>
      </c>
      <c r="G67" s="126">
        <v>5.9464285710000002</v>
      </c>
      <c r="H67" s="125">
        <v>5.64</v>
      </c>
      <c r="I67" s="125">
        <v>5.46</v>
      </c>
      <c r="J67" s="126">
        <v>6.16</v>
      </c>
      <c r="K67" s="131">
        <v>2.06</v>
      </c>
      <c r="L67" s="132">
        <v>2.68</v>
      </c>
      <c r="M67" s="133">
        <v>2.17</v>
      </c>
      <c r="N67" s="131">
        <v>3.09</v>
      </c>
      <c r="O67" s="132">
        <v>3.64</v>
      </c>
      <c r="P67" s="133">
        <v>3.81</v>
      </c>
      <c r="Q67" s="132">
        <v>6.1</v>
      </c>
      <c r="R67" s="132">
        <v>6.01</v>
      </c>
      <c r="S67" s="133">
        <v>5.85</v>
      </c>
    </row>
    <row r="68" spans="1:19" ht="17" thickBot="1" x14ac:dyDescent="0.2">
      <c r="A68" s="118">
        <v>4</v>
      </c>
      <c r="B68" s="134">
        <v>5.7</v>
      </c>
      <c r="C68" s="135">
        <v>5.6</v>
      </c>
      <c r="D68" s="136">
        <v>5.58</v>
      </c>
      <c r="E68" s="134">
        <v>5.9833333299999998</v>
      </c>
      <c r="F68" s="135"/>
      <c r="G68" s="136"/>
      <c r="H68" s="135">
        <v>6.54</v>
      </c>
      <c r="I68" s="135">
        <v>6.84</v>
      </c>
      <c r="J68" s="136">
        <v>7.3</v>
      </c>
      <c r="K68" s="137">
        <v>2.74</v>
      </c>
      <c r="L68" s="138">
        <v>2.4300000000000002</v>
      </c>
      <c r="M68" s="139">
        <v>2.83</v>
      </c>
      <c r="N68" s="137">
        <v>4.58</v>
      </c>
      <c r="O68" s="138">
        <v>4.3499999999999996</v>
      </c>
      <c r="P68" s="139">
        <v>4.5999999999999996</v>
      </c>
      <c r="Q68" s="138">
        <v>4.0199999999999996</v>
      </c>
      <c r="R68" s="138">
        <v>4.3600000000000003</v>
      </c>
      <c r="S68" s="139">
        <v>4.8099999999999996</v>
      </c>
    </row>
    <row r="69" spans="1:19" ht="17" thickBot="1" x14ac:dyDescent="0.25">
      <c r="D69" s="80"/>
    </row>
    <row r="70" spans="1:19" s="109" customFormat="1" ht="20" thickBot="1" x14ac:dyDescent="0.25">
      <c r="A70" s="108"/>
      <c r="B70" s="174" t="s">
        <v>200</v>
      </c>
      <c r="C70" s="175"/>
      <c r="D70" s="175"/>
      <c r="E70" s="175"/>
      <c r="F70" s="175"/>
      <c r="G70" s="175"/>
      <c r="H70" s="175"/>
      <c r="I70" s="175"/>
      <c r="J70" s="176"/>
      <c r="K70" s="177" t="s">
        <v>198</v>
      </c>
      <c r="L70" s="177"/>
      <c r="M70" s="177"/>
      <c r="N70" s="177"/>
      <c r="O70" s="177"/>
      <c r="P70" s="177"/>
      <c r="Q70" s="177"/>
      <c r="R70" s="177"/>
      <c r="S70" s="178"/>
    </row>
    <row r="71" spans="1:19" x14ac:dyDescent="0.15">
      <c r="A71" s="110" t="s">
        <v>92</v>
      </c>
      <c r="B71" s="140"/>
      <c r="C71" s="141">
        <v>33.689839599999999</v>
      </c>
      <c r="D71" s="142"/>
      <c r="E71" s="140">
        <v>38.461538500000003</v>
      </c>
      <c r="F71" s="141">
        <v>36.904761899999997</v>
      </c>
      <c r="G71" s="142">
        <v>35.955056200000001</v>
      </c>
      <c r="H71" s="143">
        <v>32.46</v>
      </c>
      <c r="I71" s="143">
        <v>32.24</v>
      </c>
      <c r="J71" s="144">
        <v>32.56</v>
      </c>
      <c r="K71" s="91">
        <v>34.1</v>
      </c>
      <c r="L71" s="92">
        <v>34.799999999999997</v>
      </c>
      <c r="M71" s="93">
        <v>34.799999999999997</v>
      </c>
      <c r="N71" s="91">
        <v>33.799999999999997</v>
      </c>
      <c r="O71" s="92">
        <v>33.9</v>
      </c>
      <c r="P71" s="93">
        <v>33.6</v>
      </c>
      <c r="Q71" s="92">
        <v>29.9</v>
      </c>
      <c r="R71" s="92">
        <v>30.9</v>
      </c>
      <c r="S71" s="93">
        <v>29.6</v>
      </c>
    </row>
    <row r="72" spans="1:19" x14ac:dyDescent="0.15">
      <c r="A72" s="116" t="s">
        <v>199</v>
      </c>
      <c r="B72" s="145">
        <v>28.57</v>
      </c>
      <c r="C72" s="143">
        <v>28.47</v>
      </c>
      <c r="D72" s="144">
        <v>29.68</v>
      </c>
      <c r="E72" s="145">
        <v>28.378378399999999</v>
      </c>
      <c r="F72" s="143"/>
      <c r="G72" s="144"/>
      <c r="H72" s="143">
        <v>34.409999999999997</v>
      </c>
      <c r="I72" s="143">
        <v>33.33</v>
      </c>
      <c r="J72" s="144">
        <v>34.869999999999997</v>
      </c>
      <c r="K72" s="98">
        <v>30.3</v>
      </c>
      <c r="L72" s="99">
        <v>29.6</v>
      </c>
      <c r="M72" s="100">
        <v>29.2</v>
      </c>
      <c r="N72" s="98">
        <v>38.5</v>
      </c>
      <c r="O72" s="99">
        <v>37.799999999999997</v>
      </c>
      <c r="P72" s="100">
        <v>38.5</v>
      </c>
      <c r="Q72" s="99">
        <v>35</v>
      </c>
      <c r="R72" s="99">
        <v>33.200000000000003</v>
      </c>
      <c r="S72" s="100">
        <v>34.799999999999997</v>
      </c>
    </row>
    <row r="73" spans="1:19" x14ac:dyDescent="0.15">
      <c r="A73" s="116">
        <v>0.03</v>
      </c>
      <c r="B73" s="145">
        <v>20.7</v>
      </c>
      <c r="C73" s="143">
        <v>20.170000000000002</v>
      </c>
      <c r="D73" s="144">
        <v>22.47</v>
      </c>
      <c r="E73" s="145">
        <v>22.381930199999999</v>
      </c>
      <c r="F73" s="143">
        <v>31.752577299999999</v>
      </c>
      <c r="G73" s="144">
        <v>26.508620700000002</v>
      </c>
      <c r="H73" s="143">
        <v>34.15</v>
      </c>
      <c r="I73" s="143">
        <v>30.62</v>
      </c>
      <c r="J73" s="144">
        <v>31.49</v>
      </c>
      <c r="K73" s="98">
        <v>23.7</v>
      </c>
      <c r="L73" s="99">
        <v>22.5</v>
      </c>
      <c r="M73" s="100">
        <v>23.5</v>
      </c>
      <c r="N73" s="98">
        <v>27.2</v>
      </c>
      <c r="O73" s="99">
        <v>26.8</v>
      </c>
      <c r="P73" s="100">
        <v>25.6</v>
      </c>
      <c r="Q73" s="99">
        <v>32.700000000000003</v>
      </c>
      <c r="R73" s="99">
        <v>31.2</v>
      </c>
      <c r="S73" s="100">
        <v>31.3</v>
      </c>
    </row>
    <row r="74" spans="1:19" x14ac:dyDescent="0.15">
      <c r="A74" s="116">
        <v>0.06</v>
      </c>
      <c r="B74" s="145">
        <v>16.96</v>
      </c>
      <c r="C74" s="143">
        <v>17.170000000000002</v>
      </c>
      <c r="D74" s="144">
        <v>17.45</v>
      </c>
      <c r="E74" s="145">
        <v>25.851703400000002</v>
      </c>
      <c r="F74" s="143">
        <v>23.975409800000001</v>
      </c>
      <c r="G74" s="144">
        <v>28</v>
      </c>
      <c r="H74" s="143">
        <v>29.76</v>
      </c>
      <c r="I74" s="143">
        <v>25.32</v>
      </c>
      <c r="J74" s="144">
        <v>27.3</v>
      </c>
      <c r="K74" s="98">
        <v>19.399999999999999</v>
      </c>
      <c r="L74" s="99">
        <v>19.3</v>
      </c>
      <c r="M74" s="100">
        <v>18.8</v>
      </c>
      <c r="N74" s="98">
        <v>23.5</v>
      </c>
      <c r="O74" s="99">
        <v>23.3</v>
      </c>
      <c r="P74" s="100">
        <v>21.7</v>
      </c>
      <c r="Q74" s="99">
        <v>28</v>
      </c>
      <c r="R74" s="99">
        <v>27.9</v>
      </c>
      <c r="S74" s="100">
        <v>26</v>
      </c>
    </row>
    <row r="75" spans="1:19" x14ac:dyDescent="0.15">
      <c r="A75" s="116">
        <v>0.125</v>
      </c>
      <c r="B75" s="145">
        <v>8.44</v>
      </c>
      <c r="C75" s="143">
        <v>9.92</v>
      </c>
      <c r="D75" s="144">
        <v>10.25</v>
      </c>
      <c r="E75" s="145">
        <v>11.26</v>
      </c>
      <c r="F75" s="143">
        <v>11.9</v>
      </c>
      <c r="G75" s="144">
        <v>9.9808061400000003</v>
      </c>
      <c r="H75" s="143">
        <v>22.96</v>
      </c>
      <c r="I75" s="143">
        <v>17.739999999999998</v>
      </c>
      <c r="J75" s="144">
        <v>18.77</v>
      </c>
      <c r="K75" s="98">
        <v>12.4</v>
      </c>
      <c r="L75" s="99">
        <v>10.3</v>
      </c>
      <c r="M75" s="100">
        <v>12.1</v>
      </c>
      <c r="N75" s="98">
        <v>15.9</v>
      </c>
      <c r="O75" s="99">
        <v>16.8</v>
      </c>
      <c r="P75" s="100">
        <v>16.600000000000001</v>
      </c>
      <c r="Q75" s="99">
        <v>19.399999999999999</v>
      </c>
      <c r="R75" s="99">
        <v>16.7</v>
      </c>
      <c r="S75" s="100">
        <v>16.7</v>
      </c>
    </row>
    <row r="76" spans="1:19" x14ac:dyDescent="0.15">
      <c r="A76" s="116">
        <v>0.25</v>
      </c>
      <c r="B76" s="145">
        <v>4.18</v>
      </c>
      <c r="C76" s="143">
        <v>5.16</v>
      </c>
      <c r="D76" s="144">
        <v>5.08</v>
      </c>
      <c r="E76" s="145">
        <v>5.88</v>
      </c>
      <c r="F76" s="143">
        <v>6.33</v>
      </c>
      <c r="G76" s="144">
        <v>5.99</v>
      </c>
      <c r="H76" s="143">
        <v>11.43</v>
      </c>
      <c r="I76" s="143">
        <v>11.17</v>
      </c>
      <c r="J76" s="144">
        <v>9.17</v>
      </c>
      <c r="K76" s="98">
        <v>6.34</v>
      </c>
      <c r="L76" s="99">
        <v>6.93</v>
      </c>
      <c r="M76" s="100">
        <v>6.07</v>
      </c>
      <c r="N76" s="98">
        <v>11.7</v>
      </c>
      <c r="O76" s="99">
        <v>13.1</v>
      </c>
      <c r="P76" s="100">
        <v>11.2</v>
      </c>
      <c r="Q76" s="99">
        <v>10.5</v>
      </c>
      <c r="R76" s="99">
        <v>9.5399999999999991</v>
      </c>
      <c r="S76" s="100">
        <v>9.65</v>
      </c>
    </row>
    <row r="77" spans="1:19" x14ac:dyDescent="0.15">
      <c r="A77" s="116">
        <v>0.5</v>
      </c>
      <c r="B77" s="145">
        <v>3.64</v>
      </c>
      <c r="C77" s="143">
        <v>3.64</v>
      </c>
      <c r="D77" s="144">
        <v>4.18</v>
      </c>
      <c r="E77" s="145">
        <v>4.4800000000000004</v>
      </c>
      <c r="F77" s="143">
        <v>5.91</v>
      </c>
      <c r="G77" s="144">
        <v>1.73</v>
      </c>
      <c r="H77" s="143">
        <v>8.65</v>
      </c>
      <c r="I77" s="143">
        <v>7.14</v>
      </c>
      <c r="J77" s="144">
        <v>7.27</v>
      </c>
      <c r="K77" s="98">
        <v>5.74</v>
      </c>
      <c r="L77" s="99">
        <v>5.15</v>
      </c>
      <c r="M77" s="100">
        <v>6.08</v>
      </c>
      <c r="N77" s="98">
        <v>9.65</v>
      </c>
      <c r="O77" s="99">
        <v>9.25</v>
      </c>
      <c r="P77" s="100">
        <v>9.1300000000000008</v>
      </c>
      <c r="Q77" s="99">
        <v>8.8699999999999992</v>
      </c>
      <c r="R77" s="99">
        <v>7.29</v>
      </c>
      <c r="S77" s="100">
        <v>7.78</v>
      </c>
    </row>
    <row r="78" spans="1:19" x14ac:dyDescent="0.15">
      <c r="A78" s="116">
        <v>1</v>
      </c>
      <c r="B78" s="145">
        <v>2.99</v>
      </c>
      <c r="C78" s="143">
        <v>2.77</v>
      </c>
      <c r="D78" s="144">
        <v>2.96</v>
      </c>
      <c r="E78" s="145">
        <v>4.76</v>
      </c>
      <c r="F78" s="143">
        <v>3.53</v>
      </c>
      <c r="G78" s="144">
        <v>4.3600000000000003</v>
      </c>
      <c r="H78" s="143">
        <v>6.78</v>
      </c>
      <c r="I78" s="143">
        <v>7.34</v>
      </c>
      <c r="J78" s="144">
        <v>5.8</v>
      </c>
      <c r="K78" s="98">
        <v>4.7</v>
      </c>
      <c r="L78" s="99">
        <v>4.54</v>
      </c>
      <c r="M78" s="100">
        <v>4.26</v>
      </c>
      <c r="N78" s="98">
        <v>8.31</v>
      </c>
      <c r="O78" s="99">
        <v>8.52</v>
      </c>
      <c r="P78" s="100">
        <v>8.24</v>
      </c>
      <c r="Q78" s="99">
        <v>4.58</v>
      </c>
      <c r="R78" s="99">
        <v>4.6399999999999997</v>
      </c>
      <c r="S78" s="100">
        <v>4.1500000000000004</v>
      </c>
    </row>
    <row r="79" spans="1:19" x14ac:dyDescent="0.15">
      <c r="A79" s="116">
        <v>2</v>
      </c>
      <c r="B79" s="145">
        <v>2.06</v>
      </c>
      <c r="C79" s="143">
        <v>2.68</v>
      </c>
      <c r="D79" s="144">
        <v>2.17</v>
      </c>
      <c r="E79" s="145">
        <v>3.09</v>
      </c>
      <c r="F79" s="143">
        <v>3.64</v>
      </c>
      <c r="G79" s="144">
        <v>3.81</v>
      </c>
      <c r="H79" s="143">
        <v>6.1</v>
      </c>
      <c r="I79" s="143">
        <v>6.01</v>
      </c>
      <c r="J79" s="144">
        <v>5.85</v>
      </c>
      <c r="K79" s="98">
        <v>4.3099999999999996</v>
      </c>
      <c r="L79" s="99">
        <v>4.8099999999999996</v>
      </c>
      <c r="M79" s="100">
        <v>4.24</v>
      </c>
      <c r="N79" s="98">
        <v>7.49</v>
      </c>
      <c r="O79" s="99">
        <v>7.72</v>
      </c>
      <c r="P79" s="100">
        <v>7.68</v>
      </c>
      <c r="Q79" s="99">
        <v>6.05</v>
      </c>
      <c r="R79" s="99">
        <v>5.97</v>
      </c>
      <c r="S79" s="100">
        <v>5.34</v>
      </c>
    </row>
    <row r="80" spans="1:19" ht="17" thickBot="1" x14ac:dyDescent="0.2">
      <c r="A80" s="118">
        <v>4</v>
      </c>
      <c r="B80" s="146">
        <v>2.74</v>
      </c>
      <c r="C80" s="147">
        <v>2.4300000000000002</v>
      </c>
      <c r="D80" s="148">
        <v>2.83</v>
      </c>
      <c r="E80" s="146">
        <v>4.58</v>
      </c>
      <c r="F80" s="147">
        <v>4.3499999999999996</v>
      </c>
      <c r="G80" s="148">
        <v>4.5999999999999996</v>
      </c>
      <c r="H80" s="147">
        <v>4.0199999999999996</v>
      </c>
      <c r="I80" s="147">
        <v>4.3600000000000003</v>
      </c>
      <c r="J80" s="148">
        <v>4.8099999999999996</v>
      </c>
      <c r="K80" s="105">
        <v>3.23</v>
      </c>
      <c r="L80" s="106">
        <v>3.45</v>
      </c>
      <c r="M80" s="107">
        <v>3.79</v>
      </c>
      <c r="N80" s="105">
        <v>6.6</v>
      </c>
      <c r="O80" s="106">
        <v>6.21</v>
      </c>
      <c r="P80" s="107">
        <v>6.81</v>
      </c>
      <c r="Q80" s="106">
        <v>7.67</v>
      </c>
      <c r="R80" s="106">
        <v>7.11</v>
      </c>
      <c r="S80" s="107">
        <v>6.77</v>
      </c>
    </row>
    <row r="81" spans="4:4" x14ac:dyDescent="0.2">
      <c r="D81" s="80"/>
    </row>
  </sheetData>
  <mergeCells count="14">
    <mergeCell ref="B70:J70"/>
    <mergeCell ref="K70:S70"/>
    <mergeCell ref="B34:J34"/>
    <mergeCell ref="K34:S34"/>
    <mergeCell ref="B46:J46"/>
    <mergeCell ref="K46:S46"/>
    <mergeCell ref="B58:J58"/>
    <mergeCell ref="K58:S58"/>
    <mergeCell ref="Q33:S33"/>
    <mergeCell ref="B33:D33"/>
    <mergeCell ref="E33:G33"/>
    <mergeCell ref="H33:J33"/>
    <mergeCell ref="K33:M33"/>
    <mergeCell ref="N33:P33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36"/>
  <sheetViews>
    <sheetView tabSelected="1" zoomScale="160" zoomScaleNormal="160" workbookViewId="0">
      <selection activeCell="E39" sqref="E39"/>
    </sheetView>
  </sheetViews>
  <sheetFormatPr baseColWidth="10" defaultColWidth="8.83203125" defaultRowHeight="15" customHeight="1" x14ac:dyDescent="0.2"/>
  <cols>
    <col min="1" max="14" width="8.83203125" style="17"/>
    <col min="15" max="15" width="9.6640625" style="17" customWidth="1"/>
    <col min="16" max="16" width="10.6640625" style="17" customWidth="1"/>
    <col min="17" max="20" width="8.83203125" style="17"/>
    <col min="21" max="21" width="12.83203125" style="17" customWidth="1"/>
    <col min="22" max="16384" width="8.83203125" style="17"/>
  </cols>
  <sheetData>
    <row r="1" spans="1:38" x14ac:dyDescent="0.2">
      <c r="A1" s="2"/>
      <c r="B1" s="189" t="s">
        <v>86</v>
      </c>
      <c r="C1" s="189"/>
      <c r="D1" s="189"/>
      <c r="E1" s="18"/>
      <c r="F1" s="18"/>
      <c r="G1" s="18"/>
      <c r="H1" s="189" t="s">
        <v>87</v>
      </c>
      <c r="I1" s="189"/>
      <c r="J1" s="189"/>
      <c r="K1" s="18"/>
      <c r="L1" s="18"/>
      <c r="M1" s="18"/>
      <c r="N1" s="189" t="s">
        <v>88</v>
      </c>
      <c r="O1" s="189"/>
      <c r="P1" s="189"/>
      <c r="Q1" s="18"/>
      <c r="R1" s="18"/>
      <c r="S1" s="189" t="s">
        <v>89</v>
      </c>
      <c r="T1" s="189"/>
      <c r="U1" s="189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x14ac:dyDescent="0.2">
      <c r="A2" s="19"/>
      <c r="B2" s="20" t="s">
        <v>90</v>
      </c>
      <c r="C2" s="20" t="s">
        <v>91</v>
      </c>
      <c r="D2" s="20" t="s">
        <v>92</v>
      </c>
      <c r="H2" s="20" t="s">
        <v>90</v>
      </c>
      <c r="I2" s="20" t="s">
        <v>91</v>
      </c>
      <c r="J2" s="20" t="s">
        <v>92</v>
      </c>
      <c r="N2" s="20" t="s">
        <v>90</v>
      </c>
      <c r="O2" s="20" t="s">
        <v>91</v>
      </c>
      <c r="P2" s="20" t="s">
        <v>92</v>
      </c>
      <c r="S2" s="20" t="s">
        <v>90</v>
      </c>
      <c r="T2" s="20" t="s">
        <v>91</v>
      </c>
      <c r="U2" s="20" t="s">
        <v>92</v>
      </c>
    </row>
    <row r="3" spans="1:38" x14ac:dyDescent="0.2">
      <c r="A3" s="190" t="s">
        <v>93</v>
      </c>
      <c r="B3" s="19">
        <v>1</v>
      </c>
      <c r="C3" s="21">
        <v>6.56</v>
      </c>
      <c r="D3" s="21">
        <v>33.700000000000003</v>
      </c>
      <c r="H3" s="19">
        <v>1</v>
      </c>
      <c r="I3" s="21">
        <v>6.73</v>
      </c>
      <c r="J3" s="21">
        <v>34.700000000000003</v>
      </c>
      <c r="L3" s="22"/>
      <c r="M3" s="22"/>
      <c r="N3" s="19">
        <v>1</v>
      </c>
      <c r="O3" s="23">
        <v>4.8919226399999998</v>
      </c>
      <c r="P3" s="23">
        <v>34.249084199999999</v>
      </c>
      <c r="S3" s="19">
        <v>1</v>
      </c>
      <c r="T3" s="24">
        <v>8.1</v>
      </c>
      <c r="U3" s="24">
        <v>4</v>
      </c>
    </row>
    <row r="4" spans="1:38" x14ac:dyDescent="0.2">
      <c r="A4" s="190"/>
      <c r="B4" s="19">
        <v>2</v>
      </c>
      <c r="C4" s="21">
        <v>4.72</v>
      </c>
      <c r="D4" s="21">
        <v>35.4</v>
      </c>
      <c r="H4" s="19">
        <v>2</v>
      </c>
      <c r="I4" s="21">
        <v>6.97</v>
      </c>
      <c r="J4" s="21">
        <v>35.799999999999997</v>
      </c>
      <c r="N4" s="19">
        <v>2</v>
      </c>
      <c r="O4" s="23">
        <v>5.1136363600000001</v>
      </c>
      <c r="P4" s="23">
        <v>34.054054100000002</v>
      </c>
      <c r="S4" s="19">
        <v>2</v>
      </c>
      <c r="T4" s="24">
        <v>8.1</v>
      </c>
      <c r="U4" s="24">
        <v>4</v>
      </c>
    </row>
    <row r="5" spans="1:38" x14ac:dyDescent="0.2">
      <c r="A5" s="190"/>
      <c r="B5" s="19">
        <v>3</v>
      </c>
      <c r="C5" s="21">
        <v>5.74</v>
      </c>
      <c r="D5" s="21">
        <v>35.200000000000003</v>
      </c>
      <c r="H5" s="19">
        <v>3</v>
      </c>
      <c r="I5" s="21">
        <v>7.04</v>
      </c>
      <c r="J5" s="21">
        <v>35.1</v>
      </c>
      <c r="N5" s="19">
        <v>3</v>
      </c>
      <c r="O5" s="23">
        <v>5.2154195000000003</v>
      </c>
      <c r="P5" s="23">
        <v>33.756805800000002</v>
      </c>
      <c r="Q5" s="22"/>
      <c r="R5" s="22"/>
      <c r="S5" s="19">
        <v>3</v>
      </c>
      <c r="T5" s="24">
        <v>8.1999999999999993</v>
      </c>
      <c r="U5" s="24">
        <v>4</v>
      </c>
      <c r="V5" s="22"/>
    </row>
    <row r="6" spans="1:38" x14ac:dyDescent="0.2">
      <c r="A6" s="190" t="s">
        <v>94</v>
      </c>
      <c r="B6" s="19">
        <v>4</v>
      </c>
      <c r="C6" s="21">
        <v>6.33</v>
      </c>
      <c r="D6" s="21">
        <v>33.799999999999997</v>
      </c>
      <c r="H6" s="19">
        <v>4</v>
      </c>
      <c r="I6" s="21">
        <v>5.1100000000000003</v>
      </c>
      <c r="J6" s="21">
        <v>36.4</v>
      </c>
      <c r="N6" s="19">
        <v>4</v>
      </c>
      <c r="O6" s="23">
        <v>4.4469783400000003</v>
      </c>
      <c r="P6" s="23">
        <v>32.675044900000003</v>
      </c>
      <c r="Q6" s="22"/>
      <c r="R6" s="22"/>
      <c r="S6" s="19">
        <v>4</v>
      </c>
      <c r="T6" s="24">
        <v>8.1</v>
      </c>
      <c r="U6" s="24">
        <v>4</v>
      </c>
      <c r="V6" s="22"/>
    </row>
    <row r="7" spans="1:38" x14ac:dyDescent="0.2">
      <c r="A7" s="190"/>
      <c r="B7" s="19">
        <v>5</v>
      </c>
      <c r="C7" s="21">
        <v>6.17</v>
      </c>
      <c r="D7" s="21">
        <v>35.6</v>
      </c>
      <c r="H7" s="19">
        <v>5</v>
      </c>
      <c r="I7" s="21">
        <v>4.9800000000000004</v>
      </c>
      <c r="J7" s="21">
        <v>36.200000000000003</v>
      </c>
      <c r="N7" s="19">
        <v>5</v>
      </c>
      <c r="O7" s="23">
        <v>4.5351473899999997</v>
      </c>
      <c r="P7" s="23">
        <v>32.549728799999997</v>
      </c>
      <c r="S7" s="19">
        <v>5</v>
      </c>
      <c r="T7" s="24">
        <v>8.1999999999999993</v>
      </c>
      <c r="U7" s="24">
        <v>4</v>
      </c>
    </row>
    <row r="8" spans="1:38" x14ac:dyDescent="0.2">
      <c r="A8" s="190"/>
      <c r="B8" s="19">
        <v>6</v>
      </c>
      <c r="C8" s="21">
        <v>5.98</v>
      </c>
      <c r="D8" s="21">
        <v>35.5</v>
      </c>
      <c r="H8" s="19">
        <v>6</v>
      </c>
      <c r="I8" s="21">
        <v>5.55</v>
      </c>
      <c r="J8" s="21">
        <v>33.700000000000003</v>
      </c>
      <c r="N8" s="19">
        <v>6</v>
      </c>
      <c r="O8" s="23">
        <v>4.6643913499999998</v>
      </c>
      <c r="P8" s="23">
        <v>32.116788300000003</v>
      </c>
      <c r="S8" s="19">
        <v>6</v>
      </c>
      <c r="T8" s="24">
        <v>8.1</v>
      </c>
      <c r="U8" s="24">
        <v>4</v>
      </c>
    </row>
    <row r="9" spans="1:38" x14ac:dyDescent="0.2">
      <c r="A9" s="190" t="s">
        <v>95</v>
      </c>
      <c r="B9" s="19">
        <v>7</v>
      </c>
      <c r="C9" s="21">
        <v>5.35</v>
      </c>
      <c r="D9" s="21">
        <v>32.1</v>
      </c>
      <c r="H9" s="19">
        <v>7</v>
      </c>
      <c r="I9" s="21">
        <v>5.47</v>
      </c>
      <c r="J9" s="21">
        <v>34.200000000000003</v>
      </c>
      <c r="N9" s="19">
        <v>7</v>
      </c>
      <c r="O9" s="23">
        <v>4.7244094499999996</v>
      </c>
      <c r="P9" s="23">
        <v>32.058287800000002</v>
      </c>
      <c r="S9" s="19">
        <v>7</v>
      </c>
      <c r="T9" s="24">
        <v>6.7</v>
      </c>
      <c r="U9" s="24">
        <v>5</v>
      </c>
    </row>
    <row r="10" spans="1:38" x14ac:dyDescent="0.2">
      <c r="A10" s="190"/>
      <c r="B10" s="19">
        <v>8</v>
      </c>
      <c r="C10" s="21">
        <v>7.04</v>
      </c>
      <c r="D10" s="21">
        <v>34.200000000000003</v>
      </c>
      <c r="H10" s="19">
        <v>8</v>
      </c>
      <c r="I10" s="21">
        <v>5.0999999999999996</v>
      </c>
      <c r="J10" s="21">
        <v>34.1</v>
      </c>
      <c r="N10" s="19">
        <v>8</v>
      </c>
      <c r="O10" s="23">
        <v>5.0618672699999996</v>
      </c>
      <c r="P10" s="23">
        <v>33.695652199999998</v>
      </c>
      <c r="S10" s="19">
        <v>8</v>
      </c>
      <c r="T10" s="24">
        <v>6.9</v>
      </c>
      <c r="U10" s="24">
        <v>4.9000000000000004</v>
      </c>
    </row>
    <row r="11" spans="1:38" x14ac:dyDescent="0.2">
      <c r="A11" s="190"/>
      <c r="B11" s="19">
        <v>9</v>
      </c>
      <c r="C11" s="21">
        <v>4.62</v>
      </c>
      <c r="D11" s="21">
        <v>34.200000000000003</v>
      </c>
      <c r="H11" s="19">
        <v>9</v>
      </c>
      <c r="I11" s="21">
        <v>4.93</v>
      </c>
      <c r="J11" s="21">
        <v>33.799999999999997</v>
      </c>
      <c r="N11" s="19">
        <v>9</v>
      </c>
      <c r="O11" s="23">
        <v>5.6689342399999996</v>
      </c>
      <c r="P11" s="23">
        <v>35.164835199999999</v>
      </c>
      <c r="S11" s="19">
        <v>9</v>
      </c>
      <c r="T11" s="24">
        <v>6.6</v>
      </c>
      <c r="U11" s="24">
        <v>4.8</v>
      </c>
    </row>
    <row r="12" spans="1:38" x14ac:dyDescent="0.2">
      <c r="A12" s="190" t="s">
        <v>96</v>
      </c>
      <c r="B12" s="19">
        <v>10</v>
      </c>
      <c r="C12" s="21">
        <v>5.65</v>
      </c>
      <c r="D12" s="21">
        <v>31.5</v>
      </c>
      <c r="H12" s="19">
        <v>10</v>
      </c>
      <c r="I12" s="21">
        <v>4.37</v>
      </c>
      <c r="J12" s="21">
        <v>32.4</v>
      </c>
      <c r="L12" s="22"/>
      <c r="M12" s="22"/>
      <c r="N12" s="19">
        <v>10</v>
      </c>
      <c r="O12" s="23">
        <v>3.0501930499999999</v>
      </c>
      <c r="P12" s="23">
        <v>32.236842099999997</v>
      </c>
      <c r="S12" s="19">
        <v>10</v>
      </c>
      <c r="T12" s="24">
        <v>5.89</v>
      </c>
      <c r="U12" s="24">
        <v>4.22</v>
      </c>
      <c r="V12" s="22"/>
      <c r="W12" s="22"/>
      <c r="X12" s="22"/>
      <c r="Y12" s="22"/>
      <c r="Z12" s="22"/>
    </row>
    <row r="13" spans="1:38" x14ac:dyDescent="0.2">
      <c r="A13" s="190"/>
      <c r="B13" s="19">
        <v>11</v>
      </c>
      <c r="C13" s="21">
        <v>6.35</v>
      </c>
      <c r="D13" s="21">
        <v>33.1</v>
      </c>
      <c r="H13" s="19">
        <v>11</v>
      </c>
      <c r="I13" s="21">
        <v>3.84</v>
      </c>
      <c r="J13" s="21">
        <v>33.200000000000003</v>
      </c>
      <c r="L13" s="22"/>
      <c r="M13" s="22"/>
      <c r="N13" s="19">
        <v>11</v>
      </c>
      <c r="O13" s="23">
        <v>2.6515151499999998</v>
      </c>
      <c r="P13" s="23">
        <v>33.783783800000002</v>
      </c>
      <c r="S13" s="19">
        <v>11</v>
      </c>
      <c r="T13" s="24">
        <v>6</v>
      </c>
      <c r="U13" s="24">
        <v>4.1100000000000003</v>
      </c>
      <c r="V13" s="22"/>
      <c r="W13" s="22"/>
      <c r="X13" s="22"/>
      <c r="Y13" s="22"/>
      <c r="Z13" s="22"/>
    </row>
    <row r="14" spans="1:38" x14ac:dyDescent="0.2">
      <c r="A14" s="190"/>
      <c r="B14" s="19">
        <v>12</v>
      </c>
      <c r="C14" s="21">
        <v>11.9</v>
      </c>
      <c r="D14" s="21">
        <v>33.299999999999997</v>
      </c>
      <c r="H14" s="19">
        <v>12</v>
      </c>
      <c r="I14" s="21">
        <v>4.21</v>
      </c>
      <c r="J14" s="21">
        <v>33.9</v>
      </c>
      <c r="N14" s="19">
        <v>12</v>
      </c>
      <c r="O14" s="23">
        <v>2.9924242400000001</v>
      </c>
      <c r="P14" s="23">
        <v>32</v>
      </c>
      <c r="S14" s="19">
        <v>12</v>
      </c>
      <c r="T14" s="24">
        <v>6</v>
      </c>
      <c r="U14" s="24">
        <v>4.17</v>
      </c>
    </row>
    <row r="15" spans="1:38" x14ac:dyDescent="0.2">
      <c r="A15" s="190" t="s">
        <v>97</v>
      </c>
      <c r="B15" s="19">
        <v>13</v>
      </c>
      <c r="C15" s="21">
        <v>4.8</v>
      </c>
      <c r="D15" s="21">
        <v>29.7</v>
      </c>
      <c r="H15" s="19">
        <v>13</v>
      </c>
      <c r="I15" s="21">
        <v>4.3499999999999996</v>
      </c>
      <c r="J15" s="21">
        <v>33</v>
      </c>
      <c r="L15" s="22"/>
      <c r="M15" s="22"/>
      <c r="N15" s="19">
        <v>13</v>
      </c>
      <c r="O15" s="23">
        <v>3.1734317299999999</v>
      </c>
      <c r="P15" s="23">
        <v>35.398230099999999</v>
      </c>
      <c r="S15" s="19">
        <v>13</v>
      </c>
      <c r="T15" s="24">
        <v>5.89</v>
      </c>
      <c r="U15" s="24">
        <v>3.32</v>
      </c>
      <c r="V15" s="22"/>
      <c r="W15" s="22"/>
      <c r="X15" s="22"/>
      <c r="Y15" s="22"/>
      <c r="Z15" s="22"/>
    </row>
    <row r="16" spans="1:38" x14ac:dyDescent="0.2">
      <c r="A16" s="190"/>
      <c r="B16" s="19">
        <v>14</v>
      </c>
      <c r="C16" s="21">
        <v>8.1199999999999992</v>
      </c>
      <c r="D16" s="21">
        <v>29.3</v>
      </c>
      <c r="H16" s="19">
        <v>14</v>
      </c>
      <c r="I16" s="21">
        <v>4.78</v>
      </c>
      <c r="J16" s="21">
        <v>34.5</v>
      </c>
      <c r="L16" s="22"/>
      <c r="M16" s="22"/>
      <c r="N16" s="19">
        <v>14</v>
      </c>
      <c r="O16" s="23">
        <v>2.68817204</v>
      </c>
      <c r="P16" s="23">
        <v>34.188034199999997</v>
      </c>
      <c r="S16" s="19">
        <v>14</v>
      </c>
      <c r="T16" s="24">
        <v>6.07</v>
      </c>
      <c r="U16" s="24">
        <v>3.44</v>
      </c>
      <c r="V16" s="22"/>
      <c r="W16" s="22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</row>
    <row r="17" spans="1:38" x14ac:dyDescent="0.2">
      <c r="A17" s="190"/>
      <c r="B17" s="19">
        <v>15</v>
      </c>
      <c r="C17" s="21">
        <v>4.8</v>
      </c>
      <c r="D17" s="21">
        <v>32.9</v>
      </c>
      <c r="H17" s="19">
        <v>15</v>
      </c>
      <c r="I17" s="21">
        <v>4.71</v>
      </c>
      <c r="J17" s="21">
        <v>36.4</v>
      </c>
      <c r="N17" s="19">
        <v>15</v>
      </c>
      <c r="O17" s="23">
        <v>2.7169811300000002</v>
      </c>
      <c r="P17" s="23">
        <v>36.283185799999998</v>
      </c>
      <c r="S17" s="19">
        <v>15</v>
      </c>
      <c r="T17" s="24">
        <v>5.76</v>
      </c>
      <c r="U17" s="24">
        <v>3.32</v>
      </c>
    </row>
    <row r="18" spans="1:38" x14ac:dyDescent="0.2">
      <c r="O18" s="26"/>
      <c r="P18" s="26"/>
    </row>
    <row r="19" spans="1:38" x14ac:dyDescent="0.2">
      <c r="O19" s="26"/>
      <c r="P19" s="26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</row>
    <row r="20" spans="1:38" x14ac:dyDescent="0.2">
      <c r="B20" s="17" t="s">
        <v>98</v>
      </c>
      <c r="C20" s="17">
        <f>AVERAGE(C3:C17)</f>
        <v>6.2753333333333332</v>
      </c>
      <c r="D20" s="17">
        <f>AVERAGE(D3:D17)</f>
        <v>33.299999999999997</v>
      </c>
      <c r="H20" s="17" t="s">
        <v>98</v>
      </c>
      <c r="I20" s="17">
        <f>AVERAGE(I3:I17)</f>
        <v>5.2093333333333316</v>
      </c>
      <c r="J20" s="17">
        <f>AVERAGE(J3:J17)</f>
        <v>34.493333333333332</v>
      </c>
      <c r="N20" s="17" t="s">
        <v>98</v>
      </c>
      <c r="O20" s="26">
        <f>AVERAGE(O3:O17)</f>
        <v>4.1063615919999998</v>
      </c>
      <c r="P20" s="26">
        <f>AVERAGE(P3:P17)</f>
        <v>33.614023819999993</v>
      </c>
    </row>
    <row r="21" spans="1:38" x14ac:dyDescent="0.2">
      <c r="B21" s="17" t="s">
        <v>99</v>
      </c>
      <c r="C21" s="17">
        <f>STDEV(C3:C17)</f>
        <v>1.8294919929808249</v>
      </c>
      <c r="D21" s="17">
        <f>STDEV(D3:D17)</f>
        <v>1.9643246749382928</v>
      </c>
      <c r="H21" s="17" t="s">
        <v>99</v>
      </c>
      <c r="I21" s="17">
        <f>STDEV(I3:I17)</f>
        <v>0.99464614430508835</v>
      </c>
      <c r="J21" s="17">
        <f>STDEV(J3:J17)</f>
        <v>1.2617825637150157</v>
      </c>
      <c r="N21" s="17" t="s">
        <v>99</v>
      </c>
      <c r="O21" s="26">
        <f>STDEV(O3:O17)</f>
        <v>1.0854401418620832</v>
      </c>
      <c r="P21" s="26">
        <f>STDEV(P3:P17)</f>
        <v>1.3329144945748015</v>
      </c>
    </row>
    <row r="23" spans="1:38" x14ac:dyDescent="0.2">
      <c r="A23" s="191" t="s">
        <v>100</v>
      </c>
      <c r="B23" s="191"/>
      <c r="C23" s="191"/>
      <c r="D23" s="191"/>
      <c r="E23" s="191"/>
      <c r="G23" s="191" t="s">
        <v>101</v>
      </c>
      <c r="H23" s="191"/>
      <c r="I23" s="191"/>
      <c r="J23" s="191"/>
      <c r="K23" s="191"/>
      <c r="M23" s="192" t="s">
        <v>102</v>
      </c>
      <c r="N23" s="192"/>
      <c r="O23" s="192"/>
      <c r="P23" s="192"/>
      <c r="Q23" s="192"/>
    </row>
    <row r="24" spans="1:38" x14ac:dyDescent="0.2">
      <c r="A24" s="20" t="s">
        <v>103</v>
      </c>
      <c r="B24" s="193" t="s">
        <v>104</v>
      </c>
      <c r="C24" s="193"/>
      <c r="D24" s="193"/>
      <c r="E24" s="193"/>
      <c r="G24" s="20" t="s">
        <v>103</v>
      </c>
      <c r="H24" s="193" t="s">
        <v>104</v>
      </c>
      <c r="I24" s="193"/>
      <c r="J24" s="193"/>
      <c r="K24" s="193"/>
      <c r="M24" s="18" t="s">
        <v>103</v>
      </c>
      <c r="N24" s="18"/>
      <c r="O24" s="18" t="s">
        <v>104</v>
      </c>
      <c r="P24" s="18"/>
      <c r="Q24" s="18"/>
    </row>
    <row r="25" spans="1:38" x14ac:dyDescent="0.2">
      <c r="A25" s="17" t="s">
        <v>105</v>
      </c>
      <c r="B25" s="194" t="s">
        <v>106</v>
      </c>
      <c r="C25" s="194"/>
      <c r="D25" s="194"/>
      <c r="E25" s="194"/>
      <c r="G25" s="27" t="s">
        <v>105</v>
      </c>
      <c r="H25" s="194" t="s">
        <v>106</v>
      </c>
      <c r="I25" s="194"/>
      <c r="J25" s="194"/>
      <c r="K25" s="194"/>
      <c r="M25" s="27" t="s">
        <v>105</v>
      </c>
      <c r="N25" s="194" t="s">
        <v>106</v>
      </c>
      <c r="O25" s="194"/>
      <c r="P25" s="194"/>
      <c r="Q25" s="194"/>
    </row>
    <row r="26" spans="1:38" x14ac:dyDescent="0.2">
      <c r="A26" s="17" t="s">
        <v>107</v>
      </c>
      <c r="B26" s="194" t="s">
        <v>108</v>
      </c>
      <c r="C26" s="194"/>
      <c r="D26" s="194"/>
      <c r="E26" s="194"/>
      <c r="G26" s="27" t="s">
        <v>107</v>
      </c>
      <c r="H26" s="194" t="s">
        <v>109</v>
      </c>
      <c r="I26" s="194"/>
      <c r="J26" s="194"/>
      <c r="K26" s="194"/>
      <c r="M26" s="27" t="s">
        <v>107</v>
      </c>
      <c r="N26" s="194" t="s">
        <v>110</v>
      </c>
      <c r="O26" s="194"/>
      <c r="P26" s="194"/>
      <c r="Q26" s="194"/>
    </row>
    <row r="27" spans="1:38" x14ac:dyDescent="0.2">
      <c r="A27" s="17" t="s">
        <v>111</v>
      </c>
      <c r="B27" s="194" t="s">
        <v>112</v>
      </c>
      <c r="C27" s="194"/>
      <c r="D27" s="194"/>
      <c r="E27" s="194"/>
      <c r="G27" s="27" t="s">
        <v>111</v>
      </c>
      <c r="H27" s="194" t="s">
        <v>113</v>
      </c>
      <c r="I27" s="194"/>
      <c r="J27" s="194"/>
      <c r="K27" s="194"/>
      <c r="M27" s="27" t="s">
        <v>111</v>
      </c>
      <c r="N27" s="194" t="s">
        <v>114</v>
      </c>
      <c r="O27" s="194"/>
      <c r="P27" s="194"/>
      <c r="Q27" s="194"/>
    </row>
    <row r="28" spans="1:38" x14ac:dyDescent="0.2">
      <c r="A28" s="1" t="s">
        <v>115</v>
      </c>
      <c r="B28" s="191">
        <f>1-(11.37/27.02)</f>
        <v>0.57920059215396003</v>
      </c>
      <c r="C28" s="191"/>
      <c r="D28" s="191"/>
      <c r="E28" s="191"/>
      <c r="G28" s="28" t="s">
        <v>115</v>
      </c>
      <c r="H28" s="191">
        <f>1-(6.769/29.284)</f>
        <v>0.76884988389564268</v>
      </c>
      <c r="I28" s="191"/>
      <c r="J28" s="191"/>
      <c r="K28" s="191"/>
      <c r="M28" s="29" t="s">
        <v>115</v>
      </c>
      <c r="N28" s="192">
        <v>0.75389830508474598</v>
      </c>
      <c r="O28" s="192"/>
      <c r="P28" s="192"/>
      <c r="Q28" s="192"/>
    </row>
    <row r="29" spans="1:38" x14ac:dyDescent="0.2">
      <c r="A29" s="27"/>
      <c r="B29" s="27"/>
    </row>
    <row r="36" spans="1:2" x14ac:dyDescent="0.2">
      <c r="A36" s="27"/>
      <c r="B36" s="27"/>
    </row>
  </sheetData>
  <mergeCells count="26">
    <mergeCell ref="B28:E28"/>
    <mergeCell ref="H28:K28"/>
    <mergeCell ref="N28:Q28"/>
    <mergeCell ref="B26:E26"/>
    <mergeCell ref="H26:K26"/>
    <mergeCell ref="N26:Q26"/>
    <mergeCell ref="B27:E27"/>
    <mergeCell ref="H27:K27"/>
    <mergeCell ref="N27:Q27"/>
    <mergeCell ref="G23:K23"/>
    <mergeCell ref="M23:Q23"/>
    <mergeCell ref="B24:E24"/>
    <mergeCell ref="H24:K24"/>
    <mergeCell ref="B25:E25"/>
    <mergeCell ref="H25:K25"/>
    <mergeCell ref="N25:Q25"/>
    <mergeCell ref="A6:A8"/>
    <mergeCell ref="A9:A11"/>
    <mergeCell ref="A12:A14"/>
    <mergeCell ref="A15:A17"/>
    <mergeCell ref="A23:E23"/>
    <mergeCell ref="B1:D1"/>
    <mergeCell ref="H1:J1"/>
    <mergeCell ref="N1:P1"/>
    <mergeCell ref="S1:U1"/>
    <mergeCell ref="A3:A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Fig2b</vt:lpstr>
      <vt:lpstr>Fig3d</vt:lpstr>
      <vt:lpstr>Fig4</vt:lpstr>
      <vt:lpstr>Zprime_Data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Kannan Venugopal</dc:creator>
  <dc:description/>
  <cp:lastModifiedBy>Kannan Venugopal</cp:lastModifiedBy>
  <cp:revision>1</cp:revision>
  <dcterms:created xsi:type="dcterms:W3CDTF">2025-10-03T13:00:37Z</dcterms:created>
  <dcterms:modified xsi:type="dcterms:W3CDTF">2026-03-23T14:40:02Z</dcterms:modified>
  <dc:language>en-GB</dc:language>
</cp:coreProperties>
</file>