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421"/>
  <workbookPr showInkAnnotation="0" autoCompressPictures="0"/>
  <bookViews>
    <workbookView xWindow="3360" yWindow="860" windowWidth="18380" windowHeight="21080" tabRatio="661" activeTab="4"/>
  </bookViews>
  <sheets>
    <sheet name="Read-me" sheetId="6" r:id="rId1"/>
    <sheet name="Core Data" sheetId="7" r:id="rId2"/>
    <sheet name="MgCa-1.5MaComposite" sheetId="8" r:id="rId3"/>
    <sheet name="NewMgSrData" sheetId="1" r:id="rId4"/>
    <sheet name="Acetab&amp;Poly" sheetId="9" r:id="rId5"/>
  </sheets>
  <definedNames>
    <definedName name="¨">"Chart 2"</definedName>
    <definedName name="_xlnm.Print_Area" localSheetId="1">'Core Data'!$A$2:$G$17</definedName>
    <definedName name="_xlnm.Print_Area" localSheetId="2">'MgCa-1.5MaComposite'!$L$1:$N$63</definedName>
  </definedName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G28" i="9" l="1"/>
  <c r="G11" i="9"/>
  <c r="G4" i="9"/>
  <c r="E4" i="9"/>
  <c r="G726" i="9"/>
  <c r="E726" i="9"/>
  <c r="C726" i="9"/>
  <c r="G670" i="9"/>
  <c r="E670" i="9"/>
  <c r="C670" i="9"/>
  <c r="G646" i="9"/>
  <c r="E646" i="9"/>
  <c r="C646" i="9"/>
  <c r="G631" i="9"/>
  <c r="E631" i="9"/>
  <c r="C631" i="9"/>
  <c r="G598" i="9"/>
  <c r="E598" i="9"/>
  <c r="G548" i="9"/>
  <c r="E548" i="9"/>
  <c r="C548" i="9"/>
  <c r="G539" i="9"/>
  <c r="E539" i="9"/>
  <c r="C539" i="9"/>
  <c r="G530" i="9"/>
  <c r="E530" i="9"/>
  <c r="C530" i="9"/>
  <c r="G526" i="9"/>
  <c r="E526" i="9"/>
  <c r="C526" i="9"/>
  <c r="G521" i="9"/>
  <c r="E521" i="9"/>
  <c r="C521" i="9"/>
  <c r="G518" i="9"/>
  <c r="E518" i="9"/>
  <c r="C518" i="9"/>
  <c r="G510" i="9"/>
  <c r="E510" i="9"/>
  <c r="C510" i="9"/>
  <c r="G508" i="9"/>
  <c r="E508" i="9"/>
  <c r="C508" i="9"/>
  <c r="G503" i="9"/>
  <c r="E503" i="9"/>
  <c r="C503" i="9"/>
  <c r="G499" i="9"/>
  <c r="E499" i="9"/>
  <c r="C499" i="9"/>
  <c r="G495" i="9"/>
  <c r="E495" i="9"/>
  <c r="C495" i="9"/>
  <c r="G491" i="9"/>
  <c r="E491" i="9"/>
  <c r="C491" i="9"/>
  <c r="G488" i="9"/>
  <c r="E488" i="9"/>
  <c r="C488" i="9"/>
  <c r="G486" i="9"/>
  <c r="E486" i="9"/>
  <c r="C486" i="9"/>
  <c r="G483" i="9"/>
  <c r="E483" i="9"/>
  <c r="C483" i="9"/>
  <c r="G480" i="9"/>
  <c r="E480" i="9"/>
  <c r="C480" i="9"/>
  <c r="G477" i="9"/>
  <c r="E477" i="9"/>
  <c r="C477" i="9"/>
  <c r="G475" i="9"/>
  <c r="E475" i="9"/>
  <c r="C475" i="9"/>
  <c r="G474" i="9"/>
  <c r="E474" i="9"/>
  <c r="C474" i="9"/>
  <c r="G473" i="9"/>
  <c r="E473" i="9"/>
  <c r="C473" i="9"/>
  <c r="G469" i="9"/>
  <c r="E469" i="9"/>
  <c r="C469" i="9"/>
  <c r="G467" i="9"/>
  <c r="E467" i="9"/>
  <c r="C467" i="9"/>
  <c r="G464" i="9"/>
  <c r="E464" i="9"/>
  <c r="C464" i="9"/>
  <c r="G463" i="9"/>
  <c r="E463" i="9"/>
  <c r="C463" i="9"/>
  <c r="G461" i="9"/>
  <c r="E461" i="9"/>
  <c r="C461" i="9"/>
  <c r="G456" i="9"/>
  <c r="E456" i="9"/>
  <c r="C456" i="9"/>
  <c r="G454" i="9"/>
  <c r="E454" i="9"/>
  <c r="C454" i="9"/>
  <c r="G453" i="9"/>
  <c r="E453" i="9"/>
  <c r="C453" i="9"/>
  <c r="G449" i="9"/>
  <c r="E449" i="9"/>
  <c r="C449" i="9"/>
  <c r="G448" i="9"/>
  <c r="E448" i="9"/>
  <c r="C448" i="9"/>
  <c r="G447" i="9"/>
  <c r="E447" i="9"/>
  <c r="C447" i="9"/>
  <c r="G442" i="9"/>
  <c r="E442" i="9"/>
  <c r="C442" i="9"/>
  <c r="G439" i="9"/>
  <c r="E439" i="9"/>
  <c r="C439" i="9"/>
  <c r="G436" i="9"/>
  <c r="E436" i="9"/>
  <c r="C436" i="9"/>
  <c r="G433" i="9"/>
  <c r="E433" i="9"/>
  <c r="C433" i="9"/>
  <c r="G429" i="9"/>
  <c r="E429" i="9"/>
  <c r="C429" i="9"/>
  <c r="G425" i="9"/>
  <c r="E425" i="9"/>
  <c r="C425" i="9"/>
  <c r="G421" i="9"/>
  <c r="E421" i="9"/>
  <c r="C421" i="9"/>
  <c r="G419" i="9"/>
  <c r="E419" i="9"/>
  <c r="C419" i="9"/>
  <c r="G418" i="9"/>
  <c r="E418" i="9"/>
  <c r="C418" i="9"/>
  <c r="G415" i="9"/>
  <c r="E415" i="9"/>
  <c r="C415" i="9"/>
  <c r="G411" i="9"/>
  <c r="E411" i="9"/>
  <c r="C411" i="9"/>
  <c r="G406" i="9"/>
  <c r="E406" i="9"/>
  <c r="C406" i="9"/>
  <c r="G363" i="9"/>
  <c r="E363" i="9"/>
  <c r="C363" i="9"/>
  <c r="G351" i="9"/>
  <c r="E351" i="9"/>
  <c r="C351" i="9"/>
  <c r="G347" i="9"/>
  <c r="E347" i="9"/>
  <c r="C347" i="9"/>
  <c r="G341" i="9"/>
  <c r="E341" i="9"/>
  <c r="C341" i="9"/>
  <c r="G335" i="9"/>
  <c r="E335" i="9"/>
  <c r="C335" i="9"/>
  <c r="G329" i="9"/>
  <c r="E329" i="9"/>
  <c r="C329" i="9"/>
  <c r="G322" i="9"/>
  <c r="E322" i="9"/>
  <c r="C322" i="9"/>
  <c r="G316" i="9"/>
  <c r="E316" i="9"/>
  <c r="C316" i="9"/>
  <c r="G311" i="9"/>
  <c r="E311" i="9"/>
  <c r="C311" i="9"/>
  <c r="G303" i="9"/>
  <c r="E303" i="9"/>
  <c r="C303" i="9"/>
  <c r="G300" i="9"/>
  <c r="E300" i="9"/>
  <c r="C300" i="9"/>
  <c r="G297" i="9"/>
  <c r="E297" i="9"/>
  <c r="C297" i="9"/>
  <c r="G293" i="9"/>
  <c r="E293" i="9"/>
  <c r="C293" i="9"/>
  <c r="G290" i="9"/>
  <c r="E290" i="9"/>
  <c r="C290" i="9"/>
  <c r="G284" i="9"/>
  <c r="E284" i="9"/>
  <c r="C284" i="9"/>
  <c r="G234" i="9"/>
  <c r="E234" i="9"/>
  <c r="C234" i="9"/>
  <c r="G226" i="9"/>
  <c r="E226" i="9"/>
  <c r="C226" i="9"/>
  <c r="G212" i="9"/>
  <c r="E212" i="9"/>
  <c r="C212" i="9"/>
  <c r="G211" i="9"/>
  <c r="E211" i="9"/>
  <c r="C211" i="9"/>
  <c r="G209" i="9"/>
  <c r="E209" i="9"/>
  <c r="G207" i="9"/>
  <c r="E207" i="9"/>
  <c r="C207" i="9"/>
  <c r="G199" i="9"/>
  <c r="E199" i="9"/>
  <c r="C199" i="9"/>
  <c r="G192" i="9"/>
  <c r="E192" i="9"/>
  <c r="C192" i="9"/>
  <c r="G180" i="9"/>
  <c r="E180" i="9"/>
  <c r="C180" i="9"/>
  <c r="G175" i="9"/>
  <c r="E175" i="9"/>
  <c r="C175" i="9"/>
  <c r="G170" i="9"/>
  <c r="E170" i="9"/>
  <c r="C170" i="9"/>
  <c r="G163" i="9"/>
  <c r="E163" i="9"/>
  <c r="C163" i="9"/>
  <c r="G158" i="9"/>
  <c r="E158" i="9"/>
  <c r="C158" i="9"/>
  <c r="G154" i="9"/>
  <c r="E154" i="9"/>
  <c r="C154" i="9"/>
  <c r="G153" i="9"/>
  <c r="E153" i="9"/>
  <c r="C153" i="9"/>
  <c r="G150" i="9"/>
  <c r="E150" i="9"/>
  <c r="C150" i="9"/>
  <c r="G148" i="9"/>
  <c r="E148" i="9"/>
  <c r="C148" i="9"/>
  <c r="G145" i="9"/>
  <c r="E145" i="9"/>
  <c r="C145" i="9"/>
  <c r="G141" i="9"/>
  <c r="E141" i="9"/>
  <c r="C141" i="9"/>
  <c r="G137" i="9"/>
  <c r="E137" i="9"/>
  <c r="C137" i="9"/>
  <c r="G134" i="9"/>
  <c r="E134" i="9"/>
  <c r="C134" i="9"/>
  <c r="G132" i="9"/>
  <c r="E132" i="9"/>
  <c r="C132" i="9"/>
  <c r="G127" i="9"/>
  <c r="E127" i="9"/>
  <c r="C127" i="9"/>
  <c r="G114" i="9"/>
  <c r="E114" i="9"/>
  <c r="C114" i="9"/>
  <c r="G57" i="9"/>
  <c r="E57" i="9"/>
  <c r="C57" i="9"/>
  <c r="G47" i="9"/>
  <c r="E47" i="9"/>
  <c r="C47" i="9"/>
  <c r="G44" i="9"/>
  <c r="E44" i="9"/>
  <c r="C44" i="9"/>
  <c r="G42" i="9"/>
  <c r="E42" i="9"/>
  <c r="C42" i="9"/>
  <c r="G39" i="9"/>
  <c r="E39" i="9"/>
  <c r="C39" i="9"/>
  <c r="G36" i="9"/>
  <c r="E36" i="9"/>
  <c r="C36" i="9"/>
  <c r="G33" i="9"/>
  <c r="E33" i="9"/>
  <c r="C33" i="9"/>
  <c r="G31" i="9"/>
  <c r="E31" i="9"/>
  <c r="C31" i="9"/>
  <c r="G27" i="9"/>
  <c r="E27" i="9"/>
  <c r="C27" i="9"/>
  <c r="G26" i="9"/>
  <c r="E26" i="9"/>
  <c r="C26" i="9"/>
  <c r="G25" i="9"/>
  <c r="E25" i="9"/>
  <c r="C25" i="9"/>
  <c r="G23" i="9"/>
  <c r="E23" i="9"/>
  <c r="C23" i="9"/>
  <c r="G18" i="9"/>
  <c r="E18" i="9"/>
  <c r="C18" i="9"/>
  <c r="G17" i="9"/>
  <c r="E17" i="9"/>
  <c r="C17" i="9"/>
  <c r="G16" i="9"/>
  <c r="E16" i="9"/>
  <c r="C16" i="9"/>
  <c r="G14" i="9"/>
  <c r="E14" i="9"/>
  <c r="C14" i="9"/>
  <c r="G13" i="9"/>
  <c r="E13" i="9"/>
  <c r="C13" i="9"/>
  <c r="G12" i="9"/>
  <c r="E12" i="9"/>
  <c r="C12" i="9"/>
  <c r="E11" i="9"/>
  <c r="C11" i="9"/>
  <c r="G10" i="9"/>
  <c r="E10" i="9"/>
  <c r="C10" i="9"/>
  <c r="G8" i="9"/>
  <c r="E8" i="9"/>
  <c r="C8" i="9"/>
  <c r="G7" i="9"/>
  <c r="E7" i="9"/>
  <c r="C7" i="9"/>
  <c r="G6" i="9"/>
  <c r="E6" i="9"/>
  <c r="C6" i="9"/>
  <c r="G743" i="9"/>
  <c r="E743" i="9"/>
  <c r="C743" i="9"/>
  <c r="G720" i="9"/>
  <c r="E720" i="9"/>
  <c r="C720" i="9"/>
  <c r="G716" i="9"/>
  <c r="E716" i="9"/>
  <c r="C716" i="9"/>
  <c r="G713" i="9"/>
  <c r="E713" i="9"/>
  <c r="C713" i="9"/>
  <c r="G711" i="9"/>
  <c r="E711" i="9"/>
  <c r="C711" i="9"/>
  <c r="G699" i="9"/>
  <c r="E699" i="9"/>
  <c r="C699" i="9"/>
  <c r="G688" i="9"/>
  <c r="E688" i="9"/>
  <c r="C688" i="9"/>
  <c r="G684" i="9"/>
  <c r="E684" i="9"/>
  <c r="C684" i="9"/>
  <c r="G678" i="9"/>
  <c r="E678" i="9"/>
  <c r="C678" i="9"/>
  <c r="G675" i="9"/>
  <c r="E675" i="9"/>
  <c r="C675" i="9"/>
  <c r="G667" i="9"/>
  <c r="E667" i="9"/>
  <c r="C667" i="9"/>
  <c r="G661" i="9"/>
  <c r="E661" i="9"/>
  <c r="C661" i="9"/>
  <c r="G658" i="9"/>
  <c r="E658" i="9"/>
  <c r="C658" i="9"/>
  <c r="G656" i="9"/>
  <c r="E656" i="9"/>
  <c r="C656" i="9"/>
  <c r="G655" i="9"/>
  <c r="E655" i="9"/>
  <c r="C655" i="9"/>
  <c r="G643" i="9"/>
  <c r="E643" i="9"/>
  <c r="C643" i="9"/>
  <c r="G637" i="9"/>
  <c r="E637" i="9"/>
  <c r="C637" i="9"/>
  <c r="G634" i="9"/>
  <c r="E634" i="9"/>
  <c r="C634" i="9"/>
  <c r="G630" i="9"/>
  <c r="E630" i="9"/>
  <c r="C630" i="9"/>
  <c r="G629" i="9"/>
  <c r="E629" i="9"/>
  <c r="C629" i="9"/>
  <c r="G625" i="9"/>
  <c r="E625" i="9"/>
  <c r="C625" i="9"/>
  <c r="G621" i="9"/>
  <c r="E621" i="9"/>
  <c r="C621" i="9"/>
  <c r="G618" i="9"/>
  <c r="E618" i="9"/>
  <c r="C618" i="9"/>
  <c r="G617" i="9"/>
  <c r="E617" i="9"/>
  <c r="C617" i="9"/>
  <c r="G615" i="9"/>
  <c r="E615" i="9"/>
  <c r="C615" i="9"/>
  <c r="G605" i="9"/>
  <c r="E605" i="9"/>
  <c r="C605" i="9"/>
  <c r="G604" i="9"/>
  <c r="E604" i="9"/>
  <c r="C604" i="9"/>
  <c r="G599" i="9"/>
  <c r="E599" i="9"/>
  <c r="C599" i="9"/>
  <c r="G596" i="9"/>
  <c r="E596" i="9"/>
  <c r="C596" i="9"/>
  <c r="G595" i="9"/>
  <c r="E595" i="9"/>
  <c r="C595" i="9"/>
  <c r="G594" i="9"/>
  <c r="E594" i="9"/>
  <c r="C594" i="9"/>
  <c r="G592" i="9"/>
  <c r="E592" i="9"/>
  <c r="C592" i="9"/>
  <c r="G589" i="9"/>
  <c r="E589" i="9"/>
  <c r="C589" i="9"/>
  <c r="G586" i="9"/>
  <c r="E586" i="9"/>
  <c r="C586" i="9"/>
  <c r="G585" i="9"/>
  <c r="E585" i="9"/>
  <c r="C585" i="9"/>
  <c r="G584" i="9"/>
  <c r="E584" i="9"/>
  <c r="C584" i="9"/>
  <c r="G582" i="9"/>
  <c r="E582" i="9"/>
  <c r="C582" i="9"/>
  <c r="G580" i="9"/>
  <c r="E580" i="9"/>
  <c r="C580" i="9"/>
  <c r="G579" i="9"/>
  <c r="E579" i="9"/>
  <c r="C579" i="9"/>
  <c r="G572" i="9"/>
  <c r="E572" i="9"/>
  <c r="C572" i="9"/>
  <c r="G570" i="9"/>
  <c r="E570" i="9"/>
  <c r="C570" i="9"/>
  <c r="G569" i="9"/>
  <c r="E569" i="9"/>
  <c r="C569" i="9"/>
  <c r="G568" i="9"/>
  <c r="E568" i="9"/>
  <c r="C568" i="9"/>
  <c r="G566" i="9"/>
  <c r="E566" i="9"/>
  <c r="C566" i="9"/>
  <c r="G565" i="9"/>
  <c r="E565" i="9"/>
  <c r="C565" i="9"/>
  <c r="G562" i="9"/>
  <c r="E562" i="9"/>
  <c r="C562" i="9"/>
  <c r="G560" i="9"/>
  <c r="E560" i="9"/>
  <c r="C560" i="9"/>
  <c r="G559" i="9"/>
  <c r="E559" i="9"/>
  <c r="C559" i="9"/>
  <c r="G558" i="9"/>
  <c r="E558" i="9"/>
  <c r="C558" i="9"/>
  <c r="G555" i="9"/>
  <c r="E555" i="9"/>
  <c r="C555" i="9"/>
  <c r="G554" i="9"/>
  <c r="E554" i="9"/>
  <c r="C554" i="9"/>
  <c r="G550" i="9"/>
  <c r="E550" i="9"/>
  <c r="C550" i="9"/>
  <c r="G547" i="9"/>
  <c r="E547" i="9"/>
  <c r="C547" i="9"/>
  <c r="G544" i="9"/>
  <c r="E544" i="9"/>
  <c r="C544" i="9"/>
  <c r="G542" i="9"/>
  <c r="E542" i="9"/>
  <c r="C542" i="9"/>
  <c r="G537" i="9"/>
  <c r="E537" i="9"/>
  <c r="C537" i="9"/>
  <c r="G533" i="9"/>
  <c r="E533" i="9"/>
  <c r="C533" i="9"/>
  <c r="G532" i="9"/>
  <c r="E532" i="9"/>
  <c r="C532" i="9"/>
  <c r="G516" i="9"/>
  <c r="E516" i="9"/>
  <c r="C516" i="9"/>
  <c r="G513" i="9"/>
  <c r="E513" i="9"/>
  <c r="C513" i="9"/>
  <c r="G506" i="9"/>
  <c r="E506" i="9"/>
  <c r="C506" i="9"/>
  <c r="G504" i="9"/>
  <c r="E504" i="9"/>
  <c r="C504" i="9"/>
  <c r="G502" i="9"/>
  <c r="E502" i="9"/>
  <c r="C502" i="9"/>
  <c r="G496" i="9"/>
  <c r="E496" i="9"/>
  <c r="C496" i="9"/>
  <c r="G490" i="9"/>
  <c r="E490" i="9"/>
  <c r="C490" i="9"/>
  <c r="G479" i="9"/>
  <c r="E479" i="9"/>
  <c r="C479" i="9"/>
  <c r="G470" i="9"/>
  <c r="E470" i="9"/>
  <c r="C470" i="9"/>
  <c r="G459" i="9"/>
  <c r="E459" i="9"/>
  <c r="C459" i="9"/>
  <c r="G452" i="9"/>
  <c r="E452" i="9"/>
  <c r="C452" i="9"/>
  <c r="G451" i="9"/>
  <c r="E451" i="9"/>
  <c r="C451" i="9"/>
  <c r="G445" i="9"/>
  <c r="E445" i="9"/>
  <c r="C445" i="9"/>
  <c r="G437" i="9"/>
  <c r="E437" i="9"/>
  <c r="C437" i="9"/>
  <c r="G432" i="9"/>
  <c r="E432" i="9"/>
  <c r="C432" i="9"/>
  <c r="G427" i="9"/>
  <c r="E427" i="9"/>
  <c r="C427" i="9"/>
  <c r="G417" i="9"/>
  <c r="E417" i="9"/>
  <c r="C417" i="9"/>
  <c r="G416" i="9"/>
  <c r="E416" i="9"/>
  <c r="C416" i="9"/>
  <c r="G412" i="9"/>
  <c r="E412" i="9"/>
  <c r="C412" i="9"/>
  <c r="G404" i="9"/>
  <c r="E404" i="9"/>
  <c r="C404" i="9"/>
  <c r="G398" i="9"/>
  <c r="E398" i="9"/>
  <c r="C398" i="9"/>
  <c r="G397" i="9"/>
  <c r="E397" i="9"/>
  <c r="C397" i="9"/>
  <c r="G394" i="9"/>
  <c r="E394" i="9"/>
  <c r="C394" i="9"/>
  <c r="G384" i="9"/>
  <c r="E384" i="9"/>
  <c r="C384" i="9"/>
  <c r="G380" i="9"/>
  <c r="E380" i="9"/>
  <c r="C380" i="9"/>
  <c r="G373" i="9"/>
  <c r="E373" i="9"/>
  <c r="C373" i="9"/>
  <c r="G369" i="9"/>
  <c r="E369" i="9"/>
  <c r="C369" i="9"/>
  <c r="G364" i="9"/>
  <c r="E364" i="9"/>
  <c r="C364" i="9"/>
  <c r="G359" i="9"/>
  <c r="E359" i="9"/>
  <c r="C359" i="9"/>
  <c r="G357" i="9"/>
  <c r="E357" i="9"/>
  <c r="C357" i="9"/>
  <c r="G352" i="9"/>
  <c r="E352" i="9"/>
  <c r="C352" i="9"/>
  <c r="G340" i="9"/>
  <c r="E340" i="9"/>
  <c r="C340" i="9"/>
  <c r="G328" i="9"/>
  <c r="E328" i="9"/>
  <c r="C328" i="9"/>
  <c r="G302" i="9"/>
  <c r="E302" i="9"/>
  <c r="C302" i="9"/>
  <c r="G279" i="9"/>
  <c r="E279" i="9"/>
  <c r="G276" i="9"/>
  <c r="E276" i="9"/>
  <c r="G274" i="9"/>
  <c r="E274" i="9"/>
  <c r="G270" i="9"/>
  <c r="E270" i="9"/>
  <c r="G267" i="9"/>
  <c r="E267" i="9"/>
  <c r="G260" i="9"/>
  <c r="E260" i="9"/>
  <c r="G249" i="9"/>
  <c r="E249" i="9"/>
  <c r="G241" i="9"/>
  <c r="E241" i="9"/>
  <c r="G238" i="9"/>
  <c r="E238" i="9"/>
  <c r="G215" i="9"/>
  <c r="E215" i="9"/>
  <c r="G206" i="9"/>
  <c r="E206" i="9"/>
  <c r="C206" i="9"/>
  <c r="G205" i="9"/>
  <c r="E205" i="9"/>
  <c r="C205" i="9"/>
  <c r="G202" i="9"/>
  <c r="E202" i="9"/>
  <c r="C202" i="9"/>
  <c r="G198" i="9"/>
  <c r="E198" i="9"/>
  <c r="C198" i="9"/>
  <c r="G195" i="9"/>
  <c r="E195" i="9"/>
  <c r="C195" i="9"/>
  <c r="G193" i="9"/>
  <c r="E193" i="9"/>
  <c r="C193" i="9"/>
  <c r="G189" i="9"/>
  <c r="E189" i="9"/>
  <c r="C189" i="9"/>
  <c r="G185" i="9"/>
  <c r="E185" i="9"/>
  <c r="C185" i="9"/>
  <c r="G184" i="9"/>
  <c r="E184" i="9"/>
  <c r="C184" i="9"/>
  <c r="G177" i="9"/>
  <c r="E177" i="9"/>
  <c r="C177" i="9"/>
  <c r="G171" i="9"/>
  <c r="E171" i="9"/>
  <c r="C171" i="9"/>
  <c r="G161" i="9"/>
  <c r="E161" i="9"/>
  <c r="C161" i="9"/>
  <c r="G157" i="9"/>
  <c r="E157" i="9"/>
  <c r="C157" i="9"/>
  <c r="G107" i="9"/>
  <c r="E107" i="9"/>
  <c r="C107" i="9"/>
  <c r="G104" i="9"/>
  <c r="E104" i="9"/>
  <c r="C104" i="9"/>
  <c r="G101" i="9"/>
  <c r="E101" i="9"/>
  <c r="C101" i="9"/>
  <c r="G96" i="9"/>
  <c r="E96" i="9"/>
  <c r="C96" i="9"/>
  <c r="G91" i="9"/>
  <c r="E91" i="9"/>
  <c r="C91" i="9"/>
  <c r="G88" i="9"/>
  <c r="E88" i="9"/>
  <c r="C88" i="9"/>
  <c r="G77" i="9"/>
  <c r="E77" i="9"/>
  <c r="C77" i="9"/>
  <c r="G74" i="9"/>
  <c r="E74" i="9"/>
  <c r="C74" i="9"/>
  <c r="G73" i="9"/>
  <c r="E73" i="9"/>
  <c r="C73" i="9"/>
  <c r="G69" i="9"/>
  <c r="E69" i="9"/>
  <c r="C69" i="9"/>
  <c r="G67" i="9"/>
  <c r="E67" i="9"/>
  <c r="C67" i="9"/>
  <c r="G66" i="9"/>
  <c r="E66" i="9"/>
  <c r="C66" i="9"/>
  <c r="G62" i="9"/>
  <c r="E62" i="9"/>
  <c r="C62" i="9"/>
  <c r="G61" i="9"/>
  <c r="E61" i="9"/>
  <c r="C61" i="9"/>
  <c r="G59" i="9"/>
  <c r="E59" i="9"/>
  <c r="C59" i="9"/>
  <c r="G55" i="9"/>
  <c r="E55" i="9"/>
  <c r="C55" i="9"/>
  <c r="G50" i="9"/>
  <c r="E50" i="9"/>
  <c r="C50" i="9"/>
  <c r="G43" i="9"/>
  <c r="E43" i="9"/>
  <c r="C43" i="9"/>
  <c r="G30" i="9"/>
  <c r="E30" i="9"/>
  <c r="C30" i="9"/>
  <c r="G21" i="9"/>
  <c r="E21" i="9"/>
  <c r="C21" i="9"/>
  <c r="G5" i="9"/>
  <c r="E5" i="9"/>
  <c r="C5" i="9"/>
  <c r="G727" i="9"/>
  <c r="E727" i="9"/>
  <c r="C727" i="9"/>
  <c r="G718" i="9"/>
  <c r="E718" i="9"/>
  <c r="C718" i="9"/>
  <c r="G715" i="9"/>
  <c r="E715" i="9"/>
  <c r="C715" i="9"/>
  <c r="G712" i="9"/>
  <c r="E712" i="9"/>
  <c r="C712" i="9"/>
  <c r="G710" i="9"/>
  <c r="E710" i="9"/>
  <c r="C710" i="9"/>
  <c r="G708" i="9"/>
  <c r="E708" i="9"/>
  <c r="C708" i="9"/>
  <c r="G704" i="9"/>
  <c r="E704" i="9"/>
  <c r="C704" i="9"/>
  <c r="G700" i="9"/>
  <c r="E700" i="9"/>
  <c r="C700" i="9"/>
  <c r="G697" i="9"/>
  <c r="E697" i="9"/>
  <c r="C697" i="9"/>
  <c r="G693" i="9"/>
  <c r="E693" i="9"/>
  <c r="C693" i="9"/>
  <c r="G691" i="9"/>
  <c r="E691" i="9"/>
  <c r="C691" i="9"/>
  <c r="G689" i="9"/>
  <c r="E689" i="9"/>
  <c r="C689" i="9"/>
  <c r="G685" i="9"/>
  <c r="E685" i="9"/>
  <c r="C685" i="9"/>
  <c r="G681" i="9"/>
  <c r="E681" i="9"/>
  <c r="C681" i="9"/>
  <c r="G680" i="9"/>
  <c r="E680" i="9"/>
  <c r="C680" i="9"/>
  <c r="G676" i="9"/>
  <c r="E676" i="9"/>
  <c r="C676" i="9"/>
  <c r="G672" i="9"/>
  <c r="E672" i="9"/>
  <c r="C672" i="9"/>
  <c r="G668" i="9"/>
  <c r="E668" i="9"/>
  <c r="C668" i="9"/>
  <c r="G664" i="9"/>
  <c r="E664" i="9"/>
  <c r="C664" i="9"/>
  <c r="G652" i="9"/>
  <c r="E652" i="9"/>
  <c r="C652" i="9"/>
  <c r="G645" i="9"/>
  <c r="E645" i="9"/>
  <c r="C645" i="9"/>
  <c r="G642" i="9"/>
  <c r="E642" i="9"/>
  <c r="C642" i="9"/>
  <c r="G639" i="9"/>
  <c r="E639" i="9"/>
  <c r="C639" i="9"/>
  <c r="G635" i="9"/>
  <c r="E635" i="9"/>
  <c r="C635" i="9"/>
  <c r="G633" i="9"/>
  <c r="E633" i="9"/>
  <c r="C633" i="9"/>
  <c r="G628" i="9"/>
  <c r="E628" i="9"/>
  <c r="C628" i="9"/>
  <c r="G620" i="9"/>
  <c r="E620" i="9"/>
  <c r="C620" i="9"/>
  <c r="G614" i="9"/>
  <c r="E614" i="9"/>
  <c r="C614" i="9"/>
  <c r="G611" i="9"/>
  <c r="E611" i="9"/>
  <c r="C611" i="9"/>
  <c r="G608" i="9"/>
  <c r="E608" i="9"/>
  <c r="C608" i="9"/>
  <c r="G603" i="9"/>
  <c r="E603" i="9"/>
  <c r="C603" i="9"/>
  <c r="G602" i="9"/>
  <c r="E602" i="9"/>
  <c r="C602" i="9"/>
  <c r="G600" i="9"/>
  <c r="E600" i="9"/>
  <c r="C600" i="9"/>
  <c r="G597" i="9"/>
  <c r="E597" i="9"/>
  <c r="C597" i="9"/>
  <c r="G593" i="9"/>
  <c r="E593" i="9"/>
  <c r="C593" i="9"/>
  <c r="G587" i="9"/>
  <c r="E587" i="9"/>
  <c r="C587" i="9"/>
  <c r="G583" i="9"/>
  <c r="E583" i="9"/>
  <c r="C583" i="9"/>
  <c r="G581" i="9"/>
  <c r="E581" i="9"/>
  <c r="C581" i="9"/>
  <c r="G578" i="9"/>
  <c r="E578" i="9"/>
  <c r="C578" i="9"/>
  <c r="G574" i="9"/>
  <c r="E574" i="9"/>
  <c r="C574" i="9"/>
  <c r="G573" i="9"/>
  <c r="E573" i="9"/>
  <c r="C573" i="9"/>
  <c r="G567" i="9"/>
  <c r="E567" i="9"/>
  <c r="C567" i="9"/>
  <c r="G564" i="9"/>
  <c r="E564" i="9"/>
  <c r="C564" i="9"/>
  <c r="G557" i="9"/>
  <c r="E557" i="9"/>
  <c r="C557" i="9"/>
  <c r="G552" i="9"/>
  <c r="E552" i="9"/>
  <c r="C552" i="9"/>
  <c r="G540" i="9"/>
  <c r="E540" i="9"/>
  <c r="C540" i="9"/>
  <c r="G527" i="9"/>
  <c r="E527" i="9"/>
  <c r="C527" i="9"/>
  <c r="G512" i="9"/>
  <c r="E512" i="9"/>
  <c r="C512" i="9"/>
  <c r="G500" i="9"/>
  <c r="E500" i="9"/>
  <c r="C500" i="9"/>
  <c r="G494" i="9"/>
  <c r="E494" i="9"/>
  <c r="C494" i="9"/>
  <c r="G484" i="9"/>
  <c r="E484" i="9"/>
  <c r="C484" i="9"/>
  <c r="G478" i="9"/>
  <c r="E478" i="9"/>
  <c r="C478" i="9"/>
  <c r="G462" i="9"/>
  <c r="E462" i="9"/>
  <c r="C462" i="9"/>
  <c r="G438" i="9"/>
  <c r="E438" i="9"/>
  <c r="C438" i="9"/>
  <c r="G434" i="9"/>
  <c r="E434" i="9"/>
  <c r="C434" i="9"/>
  <c r="G423" i="9"/>
  <c r="E423" i="9"/>
  <c r="C423" i="9"/>
  <c r="G408" i="9"/>
  <c r="E408" i="9"/>
  <c r="C408" i="9"/>
  <c r="G403" i="9"/>
  <c r="E403" i="9"/>
  <c r="C403" i="9"/>
  <c r="G395" i="9"/>
  <c r="E395" i="9"/>
  <c r="C395" i="9"/>
  <c r="G392" i="9"/>
  <c r="E392" i="9"/>
  <c r="C392" i="9"/>
  <c r="G386" i="9"/>
  <c r="E386" i="9"/>
  <c r="C386" i="9"/>
  <c r="G383" i="9"/>
  <c r="E383" i="9"/>
  <c r="C383" i="9"/>
  <c r="G377" i="9"/>
  <c r="E377" i="9"/>
  <c r="C377" i="9"/>
  <c r="G372" i="9"/>
  <c r="E372" i="9"/>
  <c r="C372" i="9"/>
  <c r="G368" i="9"/>
  <c r="E368" i="9"/>
  <c r="C368" i="9"/>
  <c r="G367" i="9"/>
  <c r="E367" i="9"/>
  <c r="C367" i="9"/>
  <c r="G362" i="9"/>
  <c r="E362" i="9"/>
  <c r="C362" i="9"/>
  <c r="G356" i="9"/>
  <c r="E356" i="9"/>
  <c r="C356" i="9"/>
  <c r="G349" i="9"/>
  <c r="E349" i="9"/>
  <c r="C349" i="9"/>
  <c r="G345" i="9"/>
  <c r="E345" i="9"/>
  <c r="C345" i="9"/>
  <c r="G331" i="9"/>
  <c r="E331" i="9"/>
  <c r="C331" i="9"/>
  <c r="G321" i="9"/>
  <c r="E321" i="9"/>
  <c r="C321" i="9"/>
  <c r="G319" i="9"/>
  <c r="E319" i="9"/>
  <c r="C319" i="9"/>
  <c r="G312" i="9"/>
  <c r="E312" i="9"/>
  <c r="C312" i="9"/>
  <c r="G295" i="9"/>
  <c r="E295" i="9"/>
  <c r="C295" i="9"/>
  <c r="G282" i="9"/>
  <c r="E282" i="9"/>
  <c r="C282" i="9"/>
  <c r="G271" i="9"/>
  <c r="E271" i="9"/>
  <c r="C271" i="9"/>
  <c r="G265" i="9"/>
  <c r="E265" i="9"/>
  <c r="C265" i="9"/>
  <c r="G263" i="9"/>
  <c r="E263" i="9"/>
  <c r="C263" i="9"/>
  <c r="G253" i="9"/>
  <c r="E253" i="9"/>
  <c r="C253" i="9"/>
  <c r="G247" i="9"/>
  <c r="E247" i="9"/>
  <c r="C247" i="9"/>
  <c r="G243" i="9"/>
  <c r="E243" i="9"/>
  <c r="C243" i="9"/>
  <c r="G239" i="9"/>
  <c r="E239" i="9"/>
  <c r="C239" i="9"/>
  <c r="G233" i="9"/>
  <c r="E233" i="9"/>
  <c r="C233" i="9"/>
  <c r="G231" i="9"/>
  <c r="E231" i="9"/>
  <c r="C231" i="9"/>
  <c r="G227" i="9"/>
  <c r="E227" i="9"/>
  <c r="C227" i="9"/>
  <c r="G225" i="9"/>
  <c r="E225" i="9"/>
  <c r="C225" i="9"/>
  <c r="G224" i="9"/>
  <c r="E224" i="9"/>
  <c r="C224" i="9"/>
  <c r="G222" i="9"/>
  <c r="E222" i="9"/>
  <c r="C222" i="9"/>
  <c r="G221" i="9"/>
  <c r="E221" i="9"/>
  <c r="C221" i="9"/>
  <c r="G218" i="9"/>
  <c r="E218" i="9"/>
  <c r="C218" i="9"/>
  <c r="G217" i="9"/>
  <c r="E217" i="9"/>
  <c r="C217" i="9"/>
  <c r="G214" i="9"/>
  <c r="E214" i="9"/>
  <c r="C214" i="9"/>
  <c r="G210" i="9"/>
  <c r="E210" i="9"/>
  <c r="C210" i="9"/>
  <c r="G203" i="9"/>
  <c r="E203" i="9"/>
  <c r="C203" i="9"/>
  <c r="G174" i="9"/>
  <c r="E174" i="9"/>
  <c r="C174" i="9"/>
  <c r="G169" i="9"/>
  <c r="E169" i="9"/>
  <c r="C169" i="9"/>
  <c r="G167" i="9"/>
  <c r="E167" i="9"/>
  <c r="C167" i="9"/>
  <c r="G166" i="9"/>
  <c r="E166" i="9"/>
  <c r="C166" i="9"/>
  <c r="G160" i="9"/>
  <c r="E160" i="9"/>
  <c r="C160" i="9"/>
  <c r="G155" i="9"/>
  <c r="E155" i="9"/>
  <c r="C155" i="9"/>
  <c r="G146" i="9"/>
  <c r="E146" i="9"/>
  <c r="C146" i="9"/>
  <c r="G140" i="9"/>
  <c r="E140" i="9"/>
  <c r="C140" i="9"/>
  <c r="G138" i="9"/>
  <c r="E138" i="9"/>
  <c r="C138" i="9"/>
  <c r="G136" i="9"/>
  <c r="E136" i="9"/>
  <c r="C136" i="9"/>
  <c r="G131" i="9"/>
  <c r="E131" i="9"/>
  <c r="C131" i="9"/>
  <c r="G129" i="9"/>
  <c r="E129" i="9"/>
  <c r="C129" i="9"/>
  <c r="G126" i="9"/>
  <c r="E126" i="9"/>
  <c r="C126" i="9"/>
  <c r="G123" i="9"/>
  <c r="E123" i="9"/>
  <c r="C123" i="9"/>
  <c r="G119" i="9"/>
  <c r="E119" i="9"/>
  <c r="C119" i="9"/>
  <c r="G117" i="9"/>
  <c r="E117" i="9"/>
  <c r="C117" i="9"/>
  <c r="G115" i="9"/>
  <c r="E115" i="9"/>
  <c r="C115" i="9"/>
  <c r="G111" i="9"/>
  <c r="E111" i="9"/>
  <c r="C111" i="9"/>
  <c r="G109" i="9"/>
  <c r="E109" i="9"/>
  <c r="C109" i="9"/>
  <c r="G106" i="9"/>
  <c r="E106" i="9"/>
  <c r="C106" i="9"/>
  <c r="G105" i="9"/>
  <c r="E105" i="9"/>
  <c r="C105" i="9"/>
  <c r="G102" i="9"/>
  <c r="E102" i="9"/>
  <c r="C102" i="9"/>
  <c r="G98" i="9"/>
  <c r="E98" i="9"/>
  <c r="C98" i="9"/>
  <c r="G93" i="9"/>
  <c r="E93" i="9"/>
  <c r="C93" i="9"/>
  <c r="G89" i="9"/>
  <c r="E89" i="9"/>
  <c r="C89" i="9"/>
  <c r="G86" i="9"/>
  <c r="E86" i="9"/>
  <c r="C86" i="9"/>
  <c r="G81" i="9"/>
  <c r="E81" i="9"/>
  <c r="C81" i="9"/>
  <c r="G80" i="9"/>
  <c r="E80" i="9"/>
  <c r="C80" i="9"/>
  <c r="G75" i="9"/>
  <c r="E75" i="9"/>
  <c r="C75" i="9"/>
  <c r="G72" i="9"/>
  <c r="E72" i="9"/>
  <c r="C72" i="9"/>
  <c r="G70" i="9"/>
  <c r="E70" i="9"/>
  <c r="C70" i="9"/>
  <c r="G68" i="9"/>
  <c r="E68" i="9"/>
  <c r="C68" i="9"/>
  <c r="G65" i="9"/>
  <c r="E65" i="9"/>
  <c r="C65" i="9"/>
  <c r="G63" i="9"/>
  <c r="E63" i="9"/>
  <c r="C63" i="9"/>
  <c r="G58" i="9"/>
  <c r="E58" i="9"/>
  <c r="C58" i="9"/>
  <c r="G54" i="9"/>
  <c r="E54" i="9"/>
  <c r="C54" i="9"/>
  <c r="G52" i="9"/>
  <c r="E52" i="9"/>
  <c r="C52" i="9"/>
  <c r="G49" i="9"/>
  <c r="E49" i="9"/>
  <c r="C49" i="9"/>
  <c r="G48" i="9"/>
  <c r="E48" i="9"/>
  <c r="C48" i="9"/>
  <c r="G46" i="9"/>
  <c r="E46" i="9"/>
  <c r="C46" i="9"/>
  <c r="G45" i="9"/>
  <c r="E45" i="9"/>
  <c r="C45" i="9"/>
  <c r="G41" i="9"/>
  <c r="E41" i="9"/>
  <c r="C41" i="9"/>
  <c r="G40" i="9"/>
  <c r="E40" i="9"/>
  <c r="C40" i="9"/>
  <c r="G38" i="9"/>
  <c r="E38" i="9"/>
  <c r="C38" i="9"/>
  <c r="G37" i="9"/>
  <c r="E37" i="9"/>
  <c r="C37" i="9"/>
  <c r="G34" i="9"/>
  <c r="E34" i="9"/>
  <c r="C34" i="9"/>
  <c r="E28" i="9"/>
  <c r="C28" i="9"/>
  <c r="G22" i="9"/>
  <c r="E22" i="9"/>
  <c r="C22" i="9"/>
  <c r="G20" i="9"/>
  <c r="E20" i="9"/>
  <c r="C20" i="9"/>
  <c r="G15" i="9"/>
  <c r="E15" i="9"/>
  <c r="C15" i="9"/>
  <c r="C3" i="9"/>
  <c r="C2" i="9"/>
  <c r="G785" i="9"/>
  <c r="E785" i="9"/>
  <c r="C785" i="9"/>
  <c r="G783" i="9"/>
  <c r="E783" i="9"/>
  <c r="C783" i="9"/>
  <c r="G780" i="9"/>
  <c r="E780" i="9"/>
  <c r="C780" i="9"/>
  <c r="G777" i="9"/>
  <c r="E777" i="9"/>
  <c r="C777" i="9"/>
  <c r="G769" i="9"/>
  <c r="E769" i="9"/>
  <c r="C769" i="9"/>
  <c r="G764" i="9"/>
  <c r="E764" i="9"/>
  <c r="C764" i="9"/>
  <c r="G755" i="9"/>
  <c r="E755" i="9"/>
  <c r="C755" i="9"/>
  <c r="G748" i="9"/>
  <c r="E748" i="9"/>
  <c r="C748" i="9"/>
  <c r="G745" i="9"/>
  <c r="E745" i="9"/>
  <c r="C745" i="9"/>
  <c r="G742" i="9"/>
  <c r="E742" i="9"/>
  <c r="C742" i="9"/>
  <c r="G738" i="9"/>
  <c r="E738" i="9"/>
  <c r="C738" i="9"/>
  <c r="G724" i="9"/>
  <c r="E724" i="9"/>
  <c r="C724" i="9"/>
  <c r="G705" i="9"/>
  <c r="E705" i="9"/>
  <c r="C705" i="9"/>
  <c r="G703" i="9"/>
  <c r="E703" i="9"/>
  <c r="C703" i="9"/>
  <c r="G695" i="9"/>
  <c r="E695" i="9"/>
  <c r="C695" i="9"/>
  <c r="G686" i="9"/>
  <c r="E686" i="9"/>
  <c r="C686" i="9"/>
  <c r="G673" i="9"/>
  <c r="E673" i="9"/>
  <c r="C673" i="9"/>
  <c r="G666" i="9"/>
  <c r="E666" i="9"/>
  <c r="C666" i="9"/>
  <c r="G663" i="9"/>
  <c r="E663" i="9"/>
  <c r="C663" i="9"/>
  <c r="G654" i="9"/>
  <c r="E654" i="9"/>
  <c r="C654" i="9"/>
  <c r="G647" i="9"/>
  <c r="E647" i="9"/>
  <c r="C647" i="9"/>
  <c r="G622" i="9"/>
  <c r="E622" i="9"/>
  <c r="C622" i="9"/>
  <c r="G607" i="9"/>
  <c r="E607" i="9"/>
  <c r="C607" i="9"/>
  <c r="G590" i="9"/>
  <c r="E590" i="9"/>
  <c r="C590" i="9"/>
  <c r="G571" i="9"/>
  <c r="E571" i="9"/>
  <c r="C571" i="9"/>
  <c r="G563" i="9"/>
  <c r="E563" i="9"/>
  <c r="C563" i="9"/>
  <c r="G553" i="9"/>
  <c r="E553" i="9"/>
  <c r="C553" i="9"/>
  <c r="G545" i="9"/>
  <c r="E545" i="9"/>
  <c r="C545" i="9"/>
  <c r="G535" i="9"/>
  <c r="E535" i="9"/>
  <c r="C535" i="9"/>
  <c r="G529" i="9"/>
  <c r="E529" i="9"/>
  <c r="C529" i="9"/>
  <c r="G524" i="9"/>
  <c r="E524" i="9"/>
  <c r="C524" i="9"/>
  <c r="G523" i="9"/>
  <c r="E523" i="9"/>
  <c r="C523" i="9"/>
  <c r="G515" i="9"/>
  <c r="E515" i="9"/>
  <c r="C515" i="9"/>
  <c r="G511" i="9"/>
  <c r="E511" i="9"/>
  <c r="C511" i="9"/>
  <c r="G507" i="9"/>
  <c r="E507" i="9"/>
  <c r="C507" i="9"/>
  <c r="G498" i="9"/>
  <c r="E498" i="9"/>
  <c r="C498" i="9"/>
  <c r="G493" i="9"/>
  <c r="E493" i="9"/>
  <c r="C493" i="9"/>
  <c r="G481" i="9"/>
  <c r="E481" i="9"/>
  <c r="C481" i="9"/>
  <c r="G471" i="9"/>
  <c r="E471" i="9"/>
  <c r="C471" i="9"/>
  <c r="G466" i="9"/>
  <c r="E466" i="9"/>
  <c r="C466" i="9"/>
  <c r="G457" i="9"/>
  <c r="E457" i="9"/>
  <c r="C457" i="9"/>
  <c r="G446" i="9"/>
  <c r="E446" i="9"/>
  <c r="C446" i="9"/>
  <c r="G440" i="9"/>
  <c r="E440" i="9"/>
  <c r="C440" i="9"/>
  <c r="G431" i="9"/>
  <c r="E431" i="9"/>
  <c r="C431" i="9"/>
  <c r="G428" i="9"/>
  <c r="E428" i="9"/>
  <c r="C428" i="9"/>
  <c r="G422" i="9"/>
  <c r="E422" i="9"/>
  <c r="C422" i="9"/>
  <c r="G413" i="9"/>
  <c r="E413" i="9"/>
  <c r="C413" i="9"/>
  <c r="G410" i="9"/>
  <c r="E410" i="9"/>
  <c r="C410" i="9"/>
  <c r="G389" i="9"/>
  <c r="E389" i="9"/>
  <c r="C389" i="9"/>
  <c r="G378" i="9"/>
  <c r="E378" i="9"/>
  <c r="C378" i="9"/>
  <c r="G355" i="9"/>
  <c r="E355" i="9"/>
  <c r="C355" i="9"/>
  <c r="G343" i="9"/>
  <c r="E343" i="9"/>
  <c r="C343" i="9"/>
  <c r="G339" i="9"/>
  <c r="E339" i="9"/>
  <c r="C339" i="9"/>
  <c r="G337" i="9"/>
  <c r="E337" i="9"/>
  <c r="C337" i="9"/>
  <c r="G333" i="9"/>
  <c r="E333" i="9"/>
  <c r="C333" i="9"/>
  <c r="G325" i="9"/>
  <c r="E325" i="9"/>
  <c r="C325" i="9"/>
  <c r="G309" i="9"/>
  <c r="E309" i="9"/>
  <c r="C309" i="9"/>
  <c r="G286" i="9"/>
  <c r="E286" i="9"/>
  <c r="C286" i="9"/>
  <c r="G269" i="9"/>
  <c r="E269" i="9"/>
  <c r="C269" i="9"/>
  <c r="G259" i="9"/>
  <c r="E259" i="9"/>
  <c r="C259" i="9"/>
  <c r="G256" i="9"/>
  <c r="E256" i="9"/>
  <c r="C256" i="9"/>
  <c r="G252" i="9"/>
  <c r="E252" i="9"/>
  <c r="C252" i="9"/>
  <c r="G248" i="9"/>
  <c r="E248" i="9"/>
  <c r="C248" i="9"/>
  <c r="G245" i="9"/>
  <c r="E245" i="9"/>
  <c r="C245" i="9"/>
  <c r="G240" i="9"/>
  <c r="E240" i="9"/>
  <c r="C240" i="9"/>
  <c r="G237" i="9"/>
  <c r="E237" i="9"/>
  <c r="C237" i="9"/>
  <c r="G235" i="9"/>
  <c r="E235" i="9"/>
  <c r="C235" i="9"/>
  <c r="G232" i="9"/>
  <c r="E232" i="9"/>
  <c r="C232" i="9"/>
  <c r="G194" i="9"/>
  <c r="E194" i="9"/>
  <c r="C194" i="9"/>
  <c r="G186" i="9"/>
  <c r="E186" i="9"/>
  <c r="C186" i="9"/>
  <c r="G181" i="9"/>
  <c r="E181" i="9"/>
  <c r="C181" i="9"/>
  <c r="G173" i="9"/>
  <c r="E173" i="9"/>
  <c r="C173" i="9"/>
  <c r="G165" i="9"/>
  <c r="E165" i="9"/>
  <c r="C165" i="9"/>
  <c r="G149" i="9"/>
  <c r="E149" i="9"/>
  <c r="C149" i="9"/>
  <c r="G139" i="9"/>
  <c r="E139" i="9"/>
  <c r="C139" i="9"/>
  <c r="G130" i="9"/>
  <c r="E130" i="9"/>
  <c r="C130" i="9"/>
  <c r="G125" i="9"/>
  <c r="E125" i="9"/>
  <c r="C125" i="9"/>
  <c r="G124" i="9"/>
  <c r="E124" i="9"/>
  <c r="C124" i="9"/>
  <c r="G120" i="9"/>
  <c r="E120" i="9"/>
  <c r="C120" i="9"/>
  <c r="G113" i="9"/>
  <c r="E113" i="9"/>
  <c r="C113" i="9"/>
  <c r="G32" i="9"/>
  <c r="E32" i="9"/>
  <c r="C32" i="9"/>
  <c r="G19" i="9"/>
  <c r="E19" i="9"/>
  <c r="C19" i="9"/>
  <c r="C4" i="9"/>
  <c r="G913" i="9"/>
  <c r="E913" i="9"/>
  <c r="G912" i="9"/>
  <c r="E912" i="9"/>
  <c r="G911" i="9"/>
  <c r="E911" i="9"/>
  <c r="G910" i="9"/>
  <c r="E910" i="9"/>
  <c r="G909" i="9"/>
  <c r="E909" i="9"/>
  <c r="G908" i="9"/>
  <c r="E908" i="9"/>
  <c r="G907" i="9"/>
  <c r="E907" i="9"/>
  <c r="G906" i="9"/>
  <c r="E906" i="9"/>
  <c r="G905" i="9"/>
  <c r="E905" i="9"/>
  <c r="G904" i="9"/>
  <c r="E904" i="9"/>
  <c r="G903" i="9"/>
  <c r="E903" i="9"/>
  <c r="G902" i="9"/>
  <c r="E902" i="9"/>
  <c r="G901" i="9"/>
  <c r="E901" i="9"/>
  <c r="G900" i="9"/>
  <c r="E900" i="9"/>
  <c r="G899" i="9"/>
  <c r="E899" i="9"/>
  <c r="G898" i="9"/>
  <c r="E898" i="9"/>
  <c r="G897" i="9"/>
  <c r="E897" i="9"/>
  <c r="G896" i="9"/>
  <c r="E896" i="9"/>
  <c r="G895" i="9"/>
  <c r="E895" i="9"/>
  <c r="G894" i="9"/>
  <c r="E894" i="9"/>
  <c r="G893" i="9"/>
  <c r="E893" i="9"/>
  <c r="G892" i="9"/>
  <c r="E892" i="9"/>
  <c r="G891" i="9"/>
  <c r="E891" i="9"/>
  <c r="G890" i="9"/>
  <c r="E890" i="9"/>
  <c r="G889" i="9"/>
  <c r="E889" i="9"/>
  <c r="G888" i="9"/>
  <c r="E888" i="9"/>
  <c r="G887" i="9"/>
  <c r="E887" i="9"/>
  <c r="G886" i="9"/>
  <c r="E886" i="9"/>
  <c r="G885" i="9"/>
  <c r="E885" i="9"/>
  <c r="G884" i="9"/>
  <c r="E884" i="9"/>
  <c r="G883" i="9"/>
  <c r="E883" i="9"/>
  <c r="G882" i="9"/>
  <c r="E882" i="9"/>
  <c r="G881" i="9"/>
  <c r="E881" i="9"/>
  <c r="G880" i="9"/>
  <c r="E880" i="9"/>
  <c r="G879" i="9"/>
  <c r="E879" i="9"/>
  <c r="G878" i="9"/>
  <c r="E878" i="9"/>
  <c r="G877" i="9"/>
  <c r="E877" i="9"/>
  <c r="G876" i="9"/>
  <c r="E876" i="9"/>
  <c r="G875" i="9"/>
  <c r="E875" i="9"/>
  <c r="G874" i="9"/>
  <c r="E874" i="9"/>
  <c r="G873" i="9"/>
  <c r="E873" i="9"/>
  <c r="G872" i="9"/>
  <c r="E872" i="9"/>
  <c r="G871" i="9"/>
  <c r="E871" i="9"/>
  <c r="G870" i="9"/>
  <c r="E870" i="9"/>
  <c r="G869" i="9"/>
  <c r="E869" i="9"/>
  <c r="G868" i="9"/>
  <c r="E868" i="9"/>
  <c r="G867" i="9"/>
  <c r="E867" i="9"/>
  <c r="G866" i="9"/>
  <c r="E866" i="9"/>
  <c r="G865" i="9"/>
  <c r="E865" i="9"/>
  <c r="G864" i="9"/>
  <c r="E864" i="9"/>
  <c r="G863" i="9"/>
  <c r="E863" i="9"/>
  <c r="G862" i="9"/>
  <c r="E862" i="9"/>
  <c r="G861" i="9"/>
  <c r="E861" i="9"/>
  <c r="G860" i="9"/>
  <c r="E860" i="9"/>
  <c r="G859" i="9"/>
  <c r="E859" i="9"/>
  <c r="G858" i="9"/>
  <c r="E858" i="9"/>
  <c r="G857" i="9"/>
  <c r="E857" i="9"/>
  <c r="G856" i="9"/>
  <c r="E856" i="9"/>
  <c r="G855" i="9"/>
  <c r="E855" i="9"/>
  <c r="G854" i="9"/>
  <c r="E854" i="9"/>
  <c r="G853" i="9"/>
  <c r="E853" i="9"/>
  <c r="G852" i="9"/>
  <c r="E852" i="9"/>
  <c r="G851" i="9"/>
  <c r="E851" i="9"/>
  <c r="G850" i="9"/>
  <c r="E850" i="9"/>
  <c r="G849" i="9"/>
  <c r="E849" i="9"/>
  <c r="G848" i="9"/>
  <c r="E848" i="9"/>
  <c r="G847" i="9"/>
  <c r="E847" i="9"/>
  <c r="G846" i="9"/>
  <c r="E846" i="9"/>
  <c r="G845" i="9"/>
  <c r="E845" i="9"/>
  <c r="G844" i="9"/>
  <c r="E844" i="9"/>
  <c r="G843" i="9"/>
  <c r="E843" i="9"/>
  <c r="G842" i="9"/>
  <c r="E842" i="9"/>
  <c r="G841" i="9"/>
  <c r="E841" i="9"/>
  <c r="G840" i="9"/>
  <c r="E840" i="9"/>
  <c r="G839" i="9"/>
  <c r="E839" i="9"/>
  <c r="G838" i="9"/>
  <c r="E838" i="9"/>
  <c r="G837" i="9"/>
  <c r="E837" i="9"/>
  <c r="G836" i="9"/>
  <c r="E836" i="9"/>
  <c r="G835" i="9"/>
  <c r="E835" i="9"/>
  <c r="G834" i="9"/>
  <c r="E834" i="9"/>
  <c r="G833" i="9"/>
  <c r="E833" i="9"/>
  <c r="G832" i="9"/>
  <c r="E832" i="9"/>
  <c r="G831" i="9"/>
  <c r="E831" i="9"/>
  <c r="G830" i="9"/>
  <c r="E830" i="9"/>
  <c r="G829" i="9"/>
  <c r="E829" i="9"/>
  <c r="G828" i="9"/>
  <c r="E828" i="9"/>
  <c r="G827" i="9"/>
  <c r="E827" i="9"/>
  <c r="G826" i="9"/>
  <c r="E826" i="9"/>
  <c r="G825" i="9"/>
  <c r="E825" i="9"/>
  <c r="G824" i="9"/>
  <c r="E824" i="9"/>
  <c r="G823" i="9"/>
  <c r="E823" i="9"/>
  <c r="G822" i="9"/>
  <c r="E822" i="9"/>
  <c r="G821" i="9"/>
  <c r="E821" i="9"/>
  <c r="G820" i="9"/>
  <c r="E820" i="9"/>
  <c r="G819" i="9"/>
  <c r="E819" i="9"/>
  <c r="G818" i="9"/>
  <c r="E818" i="9"/>
  <c r="G817" i="9"/>
  <c r="E817" i="9"/>
  <c r="G816" i="9"/>
  <c r="E816" i="9"/>
  <c r="G815" i="9"/>
  <c r="E815" i="9"/>
  <c r="G814" i="9"/>
  <c r="E814" i="9"/>
  <c r="G813" i="9"/>
  <c r="E813" i="9"/>
  <c r="G812" i="9"/>
  <c r="E812" i="9"/>
  <c r="G811" i="9"/>
  <c r="E811" i="9"/>
  <c r="G810" i="9"/>
  <c r="E810" i="9"/>
  <c r="G809" i="9"/>
  <c r="E809" i="9"/>
  <c r="G808" i="9"/>
  <c r="E808" i="9"/>
  <c r="G807" i="9"/>
  <c r="E807" i="9"/>
  <c r="G806" i="9"/>
  <c r="E806" i="9"/>
  <c r="G805" i="9"/>
  <c r="E805" i="9"/>
  <c r="G804" i="9"/>
  <c r="E804" i="9"/>
  <c r="G803" i="9"/>
  <c r="E803" i="9"/>
  <c r="G802" i="9"/>
  <c r="E802" i="9"/>
  <c r="G801" i="9"/>
  <c r="E801" i="9"/>
  <c r="G800" i="9"/>
  <c r="E800" i="9"/>
  <c r="G799" i="9"/>
  <c r="E799" i="9"/>
  <c r="G798" i="9"/>
  <c r="E798" i="9"/>
  <c r="G797" i="9"/>
  <c r="E797" i="9"/>
  <c r="G796" i="9"/>
  <c r="E796" i="9"/>
  <c r="G795" i="9"/>
  <c r="E795" i="9"/>
  <c r="G794" i="9"/>
  <c r="E794" i="9"/>
  <c r="G793" i="9"/>
  <c r="E793" i="9"/>
  <c r="G792" i="9"/>
  <c r="E792" i="9"/>
  <c r="G791" i="9"/>
  <c r="E791" i="9"/>
  <c r="G790" i="9"/>
  <c r="E790" i="9"/>
  <c r="G789" i="9"/>
  <c r="E789" i="9"/>
  <c r="G788" i="9"/>
  <c r="E788" i="9"/>
  <c r="G787" i="9"/>
  <c r="E787" i="9"/>
  <c r="G786" i="9"/>
  <c r="E786" i="9"/>
  <c r="G782" i="9"/>
  <c r="E782" i="9"/>
  <c r="G775" i="9"/>
  <c r="E775" i="9"/>
  <c r="G765" i="9"/>
  <c r="E765" i="9"/>
  <c r="G750" i="9"/>
  <c r="E750" i="9"/>
  <c r="G741" i="9"/>
  <c r="E741" i="9"/>
  <c r="G733" i="9"/>
  <c r="E733" i="9"/>
  <c r="G731" i="9"/>
  <c r="E731" i="9"/>
  <c r="G729" i="9"/>
  <c r="E729" i="9"/>
  <c r="G723" i="9"/>
  <c r="E723" i="9"/>
  <c r="G701" i="9"/>
  <c r="E701" i="9"/>
  <c r="G679" i="9"/>
  <c r="E679" i="9"/>
  <c r="G660" i="9"/>
  <c r="E660" i="9"/>
  <c r="G641" i="9"/>
  <c r="E641" i="9"/>
  <c r="G626" i="9"/>
  <c r="E626" i="9"/>
  <c r="G588" i="9"/>
  <c r="E588" i="9"/>
  <c r="G577" i="9"/>
  <c r="E577" i="9"/>
  <c r="G561" i="9"/>
  <c r="E561" i="9"/>
  <c r="G546" i="9"/>
  <c r="E546" i="9"/>
  <c r="G520" i="9"/>
  <c r="E520" i="9"/>
  <c r="G487" i="9"/>
  <c r="E487" i="9"/>
  <c r="G443" i="9"/>
  <c r="E443" i="9"/>
  <c r="G400" i="9"/>
  <c r="E400" i="9"/>
  <c r="G390" i="9"/>
  <c r="E390" i="9"/>
  <c r="G382" i="9"/>
  <c r="E382" i="9"/>
  <c r="G371" i="9"/>
  <c r="E371" i="9"/>
  <c r="G360" i="9"/>
  <c r="E360" i="9"/>
  <c r="G344" i="9"/>
  <c r="E344" i="9"/>
  <c r="G324" i="9"/>
  <c r="E324" i="9"/>
  <c r="G307" i="9"/>
  <c r="E307" i="9"/>
  <c r="G289" i="9"/>
  <c r="E289" i="9"/>
  <c r="G273" i="9"/>
  <c r="E273" i="9"/>
  <c r="G254" i="9"/>
  <c r="E254" i="9"/>
  <c r="G244" i="9"/>
  <c r="E244" i="9"/>
  <c r="G236" i="9"/>
  <c r="E236" i="9"/>
  <c r="G230" i="9"/>
  <c r="E230" i="9"/>
  <c r="G223" i="9"/>
  <c r="E223" i="9"/>
  <c r="G219" i="9"/>
  <c r="E219" i="9"/>
  <c r="G213" i="9"/>
  <c r="E213" i="9"/>
  <c r="G197" i="9"/>
  <c r="E197" i="9"/>
  <c r="G144" i="9"/>
  <c r="E144" i="9"/>
  <c r="G122" i="9"/>
  <c r="E122" i="9"/>
  <c r="G84" i="9"/>
  <c r="E84" i="9"/>
  <c r="G78" i="9"/>
  <c r="E78" i="9"/>
  <c r="G784" i="9"/>
  <c r="E784" i="9"/>
  <c r="C784" i="9"/>
  <c r="G781" i="9"/>
  <c r="E781" i="9"/>
  <c r="C781" i="9"/>
  <c r="G779" i="9"/>
  <c r="E779" i="9"/>
  <c r="C779" i="9"/>
  <c r="G776" i="9"/>
  <c r="E776" i="9"/>
  <c r="C776" i="9"/>
  <c r="G774" i="9"/>
  <c r="E774" i="9"/>
  <c r="C774" i="9"/>
  <c r="G773" i="9"/>
  <c r="E773" i="9"/>
  <c r="C773" i="9"/>
  <c r="G771" i="9"/>
  <c r="E771" i="9"/>
  <c r="C771" i="9"/>
  <c r="G767" i="9"/>
  <c r="E767" i="9"/>
  <c r="C767" i="9"/>
  <c r="G763" i="9"/>
  <c r="E763" i="9"/>
  <c r="C763" i="9"/>
  <c r="G761" i="9"/>
  <c r="E761" i="9"/>
  <c r="C761" i="9"/>
  <c r="G759" i="9"/>
  <c r="E759" i="9"/>
  <c r="C759" i="9"/>
  <c r="G757" i="9"/>
  <c r="E757" i="9"/>
  <c r="C757" i="9"/>
  <c r="G754" i="9"/>
  <c r="E754" i="9"/>
  <c r="C754" i="9"/>
  <c r="G753" i="9"/>
  <c r="E753" i="9"/>
  <c r="C753" i="9"/>
  <c r="G751" i="9"/>
  <c r="E751" i="9"/>
  <c r="C751" i="9"/>
  <c r="G747" i="9"/>
  <c r="E747" i="9"/>
  <c r="C747" i="9"/>
  <c r="G721" i="9"/>
  <c r="E721" i="9"/>
  <c r="C721" i="9"/>
  <c r="G719" i="9"/>
  <c r="E719" i="9"/>
  <c r="C719" i="9"/>
  <c r="G707" i="9"/>
  <c r="E707" i="9"/>
  <c r="C707" i="9"/>
  <c r="G696" i="9"/>
  <c r="E696" i="9"/>
  <c r="C696" i="9"/>
  <c r="G692" i="9"/>
  <c r="E692" i="9"/>
  <c r="C692" i="9"/>
  <c r="G683" i="9"/>
  <c r="E683" i="9"/>
  <c r="C683" i="9"/>
  <c r="G671" i="9"/>
  <c r="E671" i="9"/>
  <c r="C671" i="9"/>
  <c r="G659" i="9"/>
  <c r="E659" i="9"/>
  <c r="C659" i="9"/>
  <c r="G651" i="9"/>
  <c r="E651" i="9"/>
  <c r="C651" i="9"/>
  <c r="G649" i="9"/>
  <c r="E649" i="9"/>
  <c r="C649" i="9"/>
  <c r="G638" i="9"/>
  <c r="E638" i="9"/>
  <c r="C638" i="9"/>
  <c r="G624" i="9"/>
  <c r="E624" i="9"/>
  <c r="C624" i="9"/>
  <c r="G612" i="9"/>
  <c r="E612" i="9"/>
  <c r="C612" i="9"/>
  <c r="G610" i="9"/>
  <c r="E610" i="9"/>
  <c r="C610" i="9"/>
  <c r="G601" i="9"/>
  <c r="E601" i="9"/>
  <c r="C601" i="9"/>
  <c r="G591" i="9"/>
  <c r="E591" i="9"/>
  <c r="C591" i="9"/>
  <c r="G576" i="9"/>
  <c r="E576" i="9"/>
  <c r="C576" i="9"/>
  <c r="G556" i="9"/>
  <c r="E556" i="9"/>
  <c r="C556" i="9"/>
  <c r="G551" i="9"/>
  <c r="E551" i="9"/>
  <c r="C551" i="9"/>
  <c r="G536" i="9"/>
  <c r="E536" i="9"/>
  <c r="C536" i="9"/>
  <c r="G458" i="9"/>
  <c r="E458" i="9"/>
  <c r="C458" i="9"/>
  <c r="G401" i="9"/>
  <c r="E401" i="9"/>
  <c r="C401" i="9"/>
  <c r="G376" i="9"/>
  <c r="E376" i="9"/>
  <c r="C376" i="9"/>
  <c r="G348" i="9"/>
  <c r="E348" i="9"/>
  <c r="C348" i="9"/>
  <c r="G332" i="9"/>
  <c r="E332" i="9"/>
  <c r="C332" i="9"/>
  <c r="G318" i="9"/>
  <c r="E318" i="9"/>
  <c r="C318" i="9"/>
  <c r="G305" i="9"/>
  <c r="E305" i="9"/>
  <c r="C305" i="9"/>
  <c r="G298" i="9"/>
  <c r="E298" i="9"/>
  <c r="C298" i="9"/>
  <c r="G294" i="9"/>
  <c r="E294" i="9"/>
  <c r="C294" i="9"/>
  <c r="G285" i="9"/>
  <c r="E285" i="9"/>
  <c r="C285" i="9"/>
  <c r="G277" i="9"/>
  <c r="E277" i="9"/>
  <c r="C277" i="9"/>
  <c r="G262" i="9"/>
  <c r="E262" i="9"/>
  <c r="C262" i="9"/>
  <c r="G228" i="9"/>
  <c r="E228" i="9"/>
  <c r="C228" i="9"/>
  <c r="G200" i="9"/>
  <c r="E200" i="9"/>
  <c r="C200" i="9"/>
  <c r="G190" i="9"/>
  <c r="E190" i="9"/>
  <c r="C190" i="9"/>
  <c r="G187" i="9"/>
  <c r="E187" i="9"/>
  <c r="C187" i="9"/>
  <c r="G182" i="9"/>
  <c r="E182" i="9"/>
  <c r="C182" i="9"/>
  <c r="G179" i="9"/>
  <c r="E179" i="9"/>
  <c r="C179" i="9"/>
  <c r="G162" i="9"/>
  <c r="E162" i="9"/>
  <c r="C162" i="9"/>
  <c r="G152" i="9"/>
  <c r="E152" i="9"/>
  <c r="C152" i="9"/>
  <c r="G147" i="9"/>
  <c r="E147" i="9"/>
  <c r="C147" i="9"/>
  <c r="G142" i="9"/>
  <c r="E142" i="9"/>
  <c r="C142" i="9"/>
  <c r="G133" i="9"/>
  <c r="E133" i="9"/>
  <c r="C133" i="9"/>
  <c r="G103" i="9"/>
  <c r="E103" i="9"/>
  <c r="C103" i="9"/>
  <c r="G99" i="9"/>
  <c r="E99" i="9"/>
  <c r="C99" i="9"/>
  <c r="G97" i="9"/>
  <c r="E97" i="9"/>
  <c r="C97" i="9"/>
  <c r="G94" i="9"/>
  <c r="E94" i="9"/>
  <c r="C94" i="9"/>
  <c r="G85" i="9"/>
  <c r="E85" i="9"/>
  <c r="C85" i="9"/>
  <c r="G82" i="9"/>
  <c r="E82" i="9"/>
  <c r="C82" i="9"/>
  <c r="G76" i="9"/>
  <c r="E76" i="9"/>
  <c r="C76" i="9"/>
  <c r="G53" i="9"/>
  <c r="E53" i="9"/>
  <c r="C53" i="9"/>
  <c r="G35" i="9"/>
  <c r="E35" i="9"/>
  <c r="C35" i="9"/>
  <c r="G24" i="9"/>
  <c r="E24" i="9"/>
  <c r="C24" i="9"/>
  <c r="G9" i="9"/>
  <c r="E9" i="9"/>
  <c r="C9" i="9"/>
  <c r="G778" i="9"/>
  <c r="E778" i="9"/>
  <c r="G772" i="9"/>
  <c r="E772" i="9"/>
  <c r="G770" i="9"/>
  <c r="E770" i="9"/>
  <c r="G768" i="9"/>
  <c r="E768" i="9"/>
  <c r="G766" i="9"/>
  <c r="E766" i="9"/>
  <c r="G762" i="9"/>
  <c r="E762" i="9"/>
  <c r="G760" i="9"/>
  <c r="E760" i="9"/>
  <c r="G758" i="9"/>
  <c r="E758" i="9"/>
  <c r="G756" i="9"/>
  <c r="E756" i="9"/>
  <c r="G752" i="9"/>
  <c r="E752" i="9"/>
  <c r="G749" i="9"/>
  <c r="E749" i="9"/>
  <c r="G746" i="9"/>
  <c r="E746" i="9"/>
  <c r="G744" i="9"/>
  <c r="E744" i="9"/>
  <c r="G740" i="9"/>
  <c r="E740" i="9"/>
  <c r="G739" i="9"/>
  <c r="E739" i="9"/>
  <c r="G737" i="9"/>
  <c r="E737" i="9"/>
  <c r="G736" i="9"/>
  <c r="E736" i="9"/>
  <c r="G735" i="9"/>
  <c r="E735" i="9"/>
  <c r="G734" i="9"/>
  <c r="E734" i="9"/>
  <c r="G732" i="9"/>
  <c r="E732" i="9"/>
  <c r="G730" i="9"/>
  <c r="E730" i="9"/>
  <c r="G728" i="9"/>
  <c r="E728" i="9"/>
  <c r="G725" i="9"/>
  <c r="E725" i="9"/>
  <c r="G722" i="9"/>
  <c r="E722" i="9"/>
  <c r="G717" i="9"/>
  <c r="E717" i="9"/>
  <c r="G714" i="9"/>
  <c r="E714" i="9"/>
  <c r="G709" i="9"/>
  <c r="E709" i="9"/>
  <c r="G706" i="9"/>
  <c r="E706" i="9"/>
  <c r="G702" i="9"/>
  <c r="E702" i="9"/>
  <c r="G698" i="9"/>
  <c r="E698" i="9"/>
  <c r="G694" i="9"/>
  <c r="E694" i="9"/>
  <c r="G690" i="9"/>
  <c r="E690" i="9"/>
  <c r="G687" i="9"/>
  <c r="E687" i="9"/>
  <c r="G682" i="9"/>
  <c r="E682" i="9"/>
  <c r="G677" i="9"/>
  <c r="E677" i="9"/>
  <c r="G674" i="9"/>
  <c r="E674" i="9"/>
  <c r="G669" i="9"/>
  <c r="E669" i="9"/>
  <c r="G665" i="9"/>
  <c r="E665" i="9"/>
  <c r="G662" i="9"/>
  <c r="E662" i="9"/>
  <c r="G657" i="9"/>
  <c r="E657" i="9"/>
  <c r="G653" i="9"/>
  <c r="E653" i="9"/>
  <c r="G650" i="9"/>
  <c r="E650" i="9"/>
  <c r="G648" i="9"/>
  <c r="E648" i="9"/>
  <c r="G644" i="9"/>
  <c r="E644" i="9"/>
  <c r="G640" i="9"/>
  <c r="E640" i="9"/>
  <c r="G636" i="9"/>
  <c r="E636" i="9"/>
  <c r="G632" i="9"/>
  <c r="E632" i="9"/>
  <c r="G627" i="9"/>
  <c r="E627" i="9"/>
  <c r="G623" i="9"/>
  <c r="E623" i="9"/>
  <c r="G619" i="9"/>
  <c r="E619" i="9"/>
  <c r="G616" i="9"/>
  <c r="E616" i="9"/>
  <c r="G613" i="9"/>
  <c r="E613" i="9"/>
  <c r="G609" i="9"/>
  <c r="E609" i="9"/>
  <c r="G606" i="9"/>
  <c r="E606" i="9"/>
  <c r="G575" i="9"/>
  <c r="E575" i="9"/>
  <c r="G549" i="9"/>
  <c r="E549" i="9"/>
  <c r="G543" i="9"/>
  <c r="E543" i="9"/>
  <c r="G541" i="9"/>
  <c r="E541" i="9"/>
  <c r="G538" i="9"/>
  <c r="E538" i="9"/>
  <c r="G534" i="9"/>
  <c r="E534" i="9"/>
  <c r="G531" i="9"/>
  <c r="E531" i="9"/>
  <c r="G528" i="9"/>
  <c r="E528" i="9"/>
  <c r="G525" i="9"/>
  <c r="E525" i="9"/>
  <c r="G522" i="9"/>
  <c r="E522" i="9"/>
  <c r="G519" i="9"/>
  <c r="E519" i="9"/>
  <c r="G517" i="9"/>
  <c r="E517" i="9"/>
  <c r="G514" i="9"/>
  <c r="E514" i="9"/>
  <c r="G509" i="9"/>
  <c r="E509" i="9"/>
  <c r="G505" i="9"/>
  <c r="E505" i="9"/>
  <c r="G501" i="9"/>
  <c r="E501" i="9"/>
  <c r="G497" i="9"/>
  <c r="E497" i="9"/>
  <c r="G492" i="9"/>
  <c r="E492" i="9"/>
  <c r="G489" i="9"/>
  <c r="E489" i="9"/>
  <c r="G485" i="9"/>
  <c r="E485" i="9"/>
  <c r="G482" i="9"/>
  <c r="E482" i="9"/>
  <c r="G476" i="9"/>
  <c r="E476" i="9"/>
  <c r="G472" i="9"/>
  <c r="E472" i="9"/>
  <c r="G468" i="9"/>
  <c r="E468" i="9"/>
  <c r="G465" i="9"/>
  <c r="E465" i="9"/>
  <c r="G460" i="9"/>
  <c r="E460" i="9"/>
  <c r="G455" i="9"/>
  <c r="E455" i="9"/>
  <c r="G450" i="9"/>
  <c r="E450" i="9"/>
  <c r="G444" i="9"/>
  <c r="E444" i="9"/>
  <c r="G441" i="9"/>
  <c r="E441" i="9"/>
  <c r="G435" i="9"/>
  <c r="E435" i="9"/>
  <c r="G430" i="9"/>
  <c r="E430" i="9"/>
  <c r="G426" i="9"/>
  <c r="E426" i="9"/>
  <c r="G424" i="9"/>
  <c r="E424" i="9"/>
  <c r="G420" i="9"/>
  <c r="E420" i="9"/>
  <c r="G414" i="9"/>
  <c r="E414" i="9"/>
  <c r="G409" i="9"/>
  <c r="E409" i="9"/>
  <c r="G407" i="9"/>
  <c r="E407" i="9"/>
  <c r="G405" i="9"/>
  <c r="E405" i="9"/>
  <c r="G402" i="9"/>
  <c r="E402" i="9"/>
  <c r="G399" i="9"/>
  <c r="E399" i="9"/>
  <c r="G396" i="9"/>
  <c r="E396" i="9"/>
  <c r="G393" i="9"/>
  <c r="E393" i="9"/>
  <c r="G391" i="9"/>
  <c r="E391" i="9"/>
  <c r="G388" i="9"/>
  <c r="E388" i="9"/>
  <c r="G387" i="9"/>
  <c r="E387" i="9"/>
  <c r="G385" i="9"/>
  <c r="E385" i="9"/>
  <c r="G381" i="9"/>
  <c r="E381" i="9"/>
  <c r="G379" i="9"/>
  <c r="E379" i="9"/>
  <c r="G375" i="9"/>
  <c r="E375" i="9"/>
  <c r="G374" i="9"/>
  <c r="E374" i="9"/>
  <c r="G370" i="9"/>
  <c r="E370" i="9"/>
  <c r="G366" i="9"/>
  <c r="E366" i="9"/>
  <c r="G365" i="9"/>
  <c r="E365" i="9"/>
  <c r="G361" i="9"/>
  <c r="E361" i="9"/>
  <c r="G358" i="9"/>
  <c r="E358" i="9"/>
  <c r="G354" i="9"/>
  <c r="E354" i="9"/>
  <c r="G353" i="9"/>
  <c r="E353" i="9"/>
  <c r="G350" i="9"/>
  <c r="E350" i="9"/>
  <c r="G346" i="9"/>
  <c r="E346" i="9"/>
  <c r="G342" i="9"/>
  <c r="E342" i="9"/>
  <c r="G338" i="9"/>
  <c r="E338" i="9"/>
  <c r="G336" i="9"/>
  <c r="E336" i="9"/>
  <c r="G334" i="9"/>
  <c r="E334" i="9"/>
  <c r="G330" i="9"/>
  <c r="E330" i="9"/>
  <c r="G327" i="9"/>
  <c r="E327" i="9"/>
  <c r="G326" i="9"/>
  <c r="E326" i="9"/>
  <c r="G323" i="9"/>
  <c r="E323" i="9"/>
  <c r="G320" i="9"/>
  <c r="E320" i="9"/>
  <c r="G317" i="9"/>
  <c r="E317" i="9"/>
  <c r="G315" i="9"/>
  <c r="E315" i="9"/>
  <c r="G314" i="9"/>
  <c r="E314" i="9"/>
  <c r="G313" i="9"/>
  <c r="E313" i="9"/>
  <c r="G310" i="9"/>
  <c r="E310" i="9"/>
  <c r="G308" i="9"/>
  <c r="E308" i="9"/>
  <c r="G306" i="9"/>
  <c r="E306" i="9"/>
  <c r="G304" i="9"/>
  <c r="E304" i="9"/>
  <c r="G301" i="9"/>
  <c r="E301" i="9"/>
  <c r="G299" i="9"/>
  <c r="E299" i="9"/>
  <c r="G296" i="9"/>
  <c r="E296" i="9"/>
  <c r="G292" i="9"/>
  <c r="E292" i="9"/>
  <c r="G291" i="9"/>
  <c r="E291" i="9"/>
  <c r="G288" i="9"/>
  <c r="E288" i="9"/>
  <c r="G287" i="9"/>
  <c r="E287" i="9"/>
  <c r="G283" i="9"/>
  <c r="E283" i="9"/>
  <c r="G281" i="9"/>
  <c r="E281" i="9"/>
  <c r="G280" i="9"/>
  <c r="E280" i="9"/>
  <c r="G278" i="9"/>
  <c r="E278" i="9"/>
  <c r="G275" i="9"/>
  <c r="E275" i="9"/>
  <c r="G272" i="9"/>
  <c r="E272" i="9"/>
  <c r="G268" i="9"/>
  <c r="E268" i="9"/>
  <c r="G266" i="9"/>
  <c r="E266" i="9"/>
  <c r="G264" i="9"/>
  <c r="E264" i="9"/>
  <c r="G261" i="9"/>
  <c r="E261" i="9"/>
  <c r="G258" i="9"/>
  <c r="E258" i="9"/>
  <c r="G257" i="9"/>
  <c r="E257" i="9"/>
  <c r="G255" i="9"/>
  <c r="E255" i="9"/>
  <c r="G251" i="9"/>
  <c r="E251" i="9"/>
  <c r="G250" i="9"/>
  <c r="E250" i="9"/>
  <c r="G246" i="9"/>
  <c r="E246" i="9"/>
  <c r="G242" i="9"/>
  <c r="E242" i="9"/>
  <c r="G229" i="9"/>
  <c r="E229" i="9"/>
  <c r="G220" i="9"/>
  <c r="E220" i="9"/>
  <c r="G216" i="9"/>
  <c r="E216" i="9"/>
  <c r="G208" i="9"/>
  <c r="E208" i="9"/>
  <c r="G204" i="9"/>
  <c r="E204" i="9"/>
  <c r="G201" i="9"/>
  <c r="E201" i="9"/>
  <c r="G196" i="9"/>
  <c r="E196" i="9"/>
  <c r="G191" i="9"/>
  <c r="E191" i="9"/>
  <c r="G188" i="9"/>
  <c r="E188" i="9"/>
  <c r="G183" i="9"/>
  <c r="E183" i="9"/>
  <c r="G178" i="9"/>
  <c r="E178" i="9"/>
  <c r="G176" i="9"/>
  <c r="E176" i="9"/>
  <c r="G172" i="9"/>
  <c r="E172" i="9"/>
  <c r="G168" i="9"/>
  <c r="E168" i="9"/>
  <c r="G164" i="9"/>
  <c r="E164" i="9"/>
  <c r="G159" i="9"/>
  <c r="E159" i="9"/>
  <c r="G156" i="9"/>
  <c r="E156" i="9"/>
  <c r="G151" i="9"/>
  <c r="E151" i="9"/>
  <c r="G143" i="9"/>
  <c r="E143" i="9"/>
  <c r="G135" i="9"/>
  <c r="E135" i="9"/>
  <c r="G128" i="9"/>
  <c r="E128" i="9"/>
  <c r="G121" i="9"/>
  <c r="E121" i="9"/>
  <c r="G118" i="9"/>
  <c r="E118" i="9"/>
  <c r="G116" i="9"/>
  <c r="E116" i="9"/>
  <c r="G112" i="9"/>
  <c r="E112" i="9"/>
  <c r="G110" i="9"/>
  <c r="E110" i="9"/>
  <c r="G108" i="9"/>
  <c r="E108" i="9"/>
  <c r="G100" i="9"/>
  <c r="E100" i="9"/>
  <c r="G95" i="9"/>
  <c r="E95" i="9"/>
  <c r="G92" i="9"/>
  <c r="E92" i="9"/>
  <c r="G90" i="9"/>
  <c r="E90" i="9"/>
  <c r="G87" i="9"/>
  <c r="E87" i="9"/>
  <c r="G83" i="9"/>
  <c r="E83" i="9"/>
  <c r="G79" i="9"/>
  <c r="E79" i="9"/>
  <c r="G71" i="9"/>
  <c r="E71" i="9"/>
  <c r="G64" i="9"/>
  <c r="E64" i="9"/>
  <c r="G60" i="9"/>
  <c r="E60" i="9"/>
  <c r="G56" i="9"/>
  <c r="E56" i="9"/>
  <c r="G51" i="9"/>
  <c r="E51" i="9"/>
  <c r="G29" i="9"/>
  <c r="E29" i="9"/>
  <c r="F3" i="1"/>
  <c r="F15" i="1"/>
  <c r="F4" i="1"/>
  <c r="J108" i="8"/>
  <c r="K108" i="8"/>
  <c r="F2" i="1"/>
  <c r="J377" i="8"/>
  <c r="K377" i="8"/>
  <c r="F57" i="1"/>
  <c r="F58" i="1"/>
  <c r="F56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31" i="1"/>
  <c r="F22" i="1"/>
  <c r="F23" i="1"/>
  <c r="F24" i="1"/>
  <c r="F25" i="1"/>
  <c r="F26" i="1"/>
  <c r="F27" i="1"/>
  <c r="F28" i="1"/>
  <c r="F29" i="1"/>
  <c r="F30" i="1"/>
  <c r="F21" i="1"/>
  <c r="F5" i="1"/>
  <c r="F6" i="1"/>
  <c r="F7" i="1"/>
  <c r="F8" i="1"/>
  <c r="F9" i="1"/>
  <c r="F10" i="1"/>
  <c r="F11" i="1"/>
  <c r="F12" i="1"/>
  <c r="F13" i="1"/>
  <c r="F14" i="1"/>
  <c r="F16" i="1"/>
  <c r="F17" i="1"/>
  <c r="F18" i="1"/>
  <c r="F19" i="1"/>
  <c r="F20" i="1"/>
  <c r="F556" i="8"/>
  <c r="F577" i="8"/>
  <c r="F541" i="8"/>
  <c r="F439" i="8"/>
  <c r="F442" i="8"/>
  <c r="F443" i="8"/>
  <c r="F444" i="8"/>
  <c r="F447" i="8"/>
  <c r="F448" i="8"/>
  <c r="F453" i="8"/>
  <c r="F456" i="8"/>
  <c r="F457" i="8"/>
  <c r="F458" i="8"/>
  <c r="F460" i="8"/>
  <c r="F466" i="8"/>
  <c r="F468" i="8"/>
  <c r="F474" i="8"/>
  <c r="F476" i="8"/>
  <c r="F478" i="8"/>
  <c r="F481" i="8"/>
  <c r="F482" i="8"/>
  <c r="F484" i="8"/>
  <c r="F487" i="8"/>
  <c r="F488" i="8"/>
  <c r="F490" i="8"/>
  <c r="F491" i="8"/>
  <c r="F494" i="8"/>
  <c r="F438" i="8"/>
  <c r="F331" i="8"/>
  <c r="F332" i="8"/>
  <c r="F376" i="8"/>
  <c r="F380" i="8"/>
  <c r="F399" i="8"/>
  <c r="F403" i="8"/>
  <c r="F406" i="8"/>
  <c r="F408" i="8"/>
  <c r="F410" i="8"/>
  <c r="F330" i="8"/>
  <c r="F132" i="8"/>
  <c r="F140" i="8"/>
  <c r="F174" i="8"/>
  <c r="F260" i="8"/>
  <c r="F295" i="8"/>
  <c r="F297" i="8"/>
  <c r="F298" i="8"/>
  <c r="F299" i="8"/>
  <c r="F302" i="8"/>
  <c r="F303" i="8"/>
  <c r="F305" i="8"/>
  <c r="F306" i="8"/>
  <c r="F307" i="8"/>
  <c r="F308" i="8"/>
  <c r="F309" i="8"/>
  <c r="F312" i="8"/>
  <c r="F313" i="8"/>
  <c r="F317" i="8"/>
  <c r="F129" i="8"/>
  <c r="F555" i="1"/>
  <c r="F556" i="1"/>
  <c r="F557" i="1"/>
  <c r="F554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23" i="1"/>
  <c r="F520" i="1"/>
  <c r="F521" i="1"/>
  <c r="F522" i="1"/>
  <c r="F519" i="1"/>
  <c r="F608" i="8"/>
  <c r="F610" i="8"/>
  <c r="F611" i="8"/>
  <c r="F606" i="8"/>
  <c r="F334" i="8"/>
  <c r="F366" i="8"/>
  <c r="F369" i="8"/>
  <c r="F375" i="8"/>
  <c r="F378" i="8"/>
  <c r="F382" i="8"/>
  <c r="F387" i="8"/>
  <c r="F420" i="8"/>
  <c r="F429" i="8"/>
  <c r="F433" i="8"/>
  <c r="F436" i="8"/>
  <c r="F497" i="8"/>
  <c r="F498" i="8"/>
  <c r="F500" i="8"/>
  <c r="F502" i="8"/>
  <c r="F504" i="8"/>
  <c r="F509" i="8"/>
  <c r="F511" i="8"/>
  <c r="F516" i="8"/>
  <c r="F520" i="8"/>
  <c r="F526" i="8"/>
  <c r="F538" i="8"/>
  <c r="F545" i="8"/>
  <c r="F547" i="8"/>
  <c r="F553" i="8"/>
  <c r="F571" i="8"/>
  <c r="F580" i="8"/>
  <c r="F585" i="8"/>
  <c r="F589" i="8"/>
  <c r="F595" i="8"/>
  <c r="F333" i="8"/>
  <c r="F274" i="8"/>
  <c r="F275" i="8"/>
  <c r="F304" i="8"/>
  <c r="F161" i="8"/>
  <c r="F116" i="1"/>
  <c r="F117" i="1"/>
  <c r="F118" i="1"/>
  <c r="F119" i="1"/>
  <c r="F120" i="1"/>
  <c r="F121" i="1"/>
  <c r="F122" i="1"/>
  <c r="F123" i="1"/>
  <c r="F124" i="1"/>
  <c r="F108" i="1"/>
  <c r="F109" i="1"/>
  <c r="F110" i="1"/>
  <c r="F111" i="1"/>
  <c r="F112" i="1"/>
  <c r="F113" i="1"/>
  <c r="F114" i="1"/>
  <c r="F115" i="1"/>
  <c r="F107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90" i="1"/>
  <c r="F91" i="1"/>
  <c r="F92" i="1"/>
  <c r="F93" i="1"/>
  <c r="F81" i="1"/>
  <c r="F82" i="1"/>
  <c r="F83" i="1"/>
  <c r="F84" i="1"/>
  <c r="F85" i="1"/>
  <c r="F86" i="1"/>
  <c r="F87" i="1"/>
  <c r="F88" i="1"/>
  <c r="F89" i="1"/>
  <c r="F71" i="1"/>
  <c r="F72" i="1"/>
  <c r="F73" i="1"/>
  <c r="F74" i="1"/>
  <c r="F75" i="1"/>
  <c r="F76" i="1"/>
  <c r="F77" i="1"/>
  <c r="F78" i="1"/>
  <c r="F79" i="1"/>
  <c r="F80" i="1"/>
  <c r="F69" i="1"/>
  <c r="F70" i="1"/>
  <c r="F67" i="1"/>
  <c r="F68" i="1"/>
  <c r="F64" i="1"/>
  <c r="F65" i="1"/>
  <c r="F66" i="1"/>
  <c r="F62" i="1"/>
  <c r="F63" i="1"/>
  <c r="F60" i="1"/>
  <c r="F61" i="1"/>
  <c r="F59" i="1"/>
  <c r="F581" i="8"/>
  <c r="F582" i="8"/>
  <c r="F584" i="8"/>
  <c r="F588" i="8"/>
  <c r="F531" i="8"/>
  <c r="F533" i="8"/>
  <c r="F537" i="8"/>
  <c r="F539" i="8"/>
  <c r="F544" i="8"/>
  <c r="F546" i="8"/>
  <c r="F548" i="8"/>
  <c r="F550" i="8"/>
  <c r="F552" i="8"/>
  <c r="F555" i="8"/>
  <c r="F560" i="8"/>
  <c r="F562" i="8"/>
  <c r="F563" i="8"/>
  <c r="F566" i="8"/>
  <c r="F570" i="8"/>
  <c r="F574" i="8"/>
  <c r="F576" i="8"/>
  <c r="F527" i="8"/>
  <c r="F517" i="8"/>
  <c r="F522" i="8"/>
  <c r="F514" i="8"/>
  <c r="F607" i="8"/>
  <c r="F612" i="8"/>
  <c r="F614" i="8"/>
  <c r="F616" i="8"/>
  <c r="F617" i="8"/>
  <c r="F618" i="8"/>
  <c r="F619" i="8"/>
  <c r="F549" i="8"/>
  <c r="F557" i="8"/>
  <c r="F559" i="8"/>
  <c r="F565" i="8"/>
  <c r="F579" i="8"/>
  <c r="F587" i="8"/>
  <c r="F594" i="8"/>
  <c r="F600" i="8"/>
  <c r="F603" i="8"/>
  <c r="F542" i="8"/>
  <c r="F496" i="8"/>
  <c r="F467" i="8"/>
  <c r="F471" i="8"/>
  <c r="F477" i="8"/>
  <c r="F479" i="8"/>
  <c r="F483" i="8"/>
  <c r="F424" i="8"/>
  <c r="F431" i="8"/>
  <c r="F454" i="8"/>
  <c r="F461" i="8"/>
  <c r="F464" i="8"/>
  <c r="F465" i="8"/>
  <c r="F346" i="8"/>
  <c r="F347" i="8"/>
  <c r="F348" i="8"/>
  <c r="F350" i="8"/>
  <c r="F353" i="8"/>
  <c r="F356" i="8"/>
  <c r="F359" i="8"/>
  <c r="F364" i="8"/>
  <c r="F389" i="8"/>
  <c r="F390" i="8"/>
  <c r="F392" i="8"/>
  <c r="F393" i="8"/>
  <c r="F396" i="8"/>
  <c r="F400" i="8"/>
  <c r="F402" i="8"/>
  <c r="F407" i="8"/>
  <c r="F411" i="8"/>
  <c r="F293" i="8"/>
  <c r="F294" i="8"/>
  <c r="F310" i="8"/>
  <c r="F316" i="8"/>
  <c r="F321" i="8"/>
  <c r="F322" i="8"/>
  <c r="F323" i="8"/>
  <c r="F337" i="8"/>
  <c r="F338" i="8"/>
  <c r="F339" i="8"/>
  <c r="F341" i="8"/>
  <c r="F284" i="8"/>
  <c r="F285" i="8"/>
  <c r="F286" i="8"/>
  <c r="F289" i="8"/>
  <c r="F292" i="8"/>
  <c r="F180" i="8"/>
  <c r="F181" i="8"/>
  <c r="F282" i="8"/>
  <c r="F82" i="8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185" i="1"/>
  <c r="F184" i="1"/>
  <c r="F183" i="1"/>
  <c r="F179" i="1"/>
  <c r="F171" i="1"/>
  <c r="F172" i="1"/>
  <c r="F173" i="1"/>
  <c r="F174" i="1"/>
  <c r="F175" i="1"/>
  <c r="F176" i="1"/>
  <c r="F177" i="1"/>
  <c r="F178" i="1"/>
  <c r="F170" i="1"/>
  <c r="F446" i="8"/>
  <c r="F501" i="8"/>
  <c r="F506" i="8"/>
  <c r="F437" i="8"/>
  <c r="F409" i="8"/>
  <c r="F394" i="8"/>
  <c r="F112" i="8"/>
  <c r="F228" i="8"/>
  <c r="F261" i="8"/>
  <c r="F267" i="8"/>
  <c r="F281" i="8"/>
  <c r="F283" i="8"/>
  <c r="F311" i="8"/>
  <c r="F315" i="8"/>
  <c r="F326" i="8"/>
  <c r="F60" i="8"/>
  <c r="F505" i="8"/>
  <c r="F503" i="8"/>
  <c r="F342" i="8"/>
  <c r="F345" i="8"/>
  <c r="F354" i="8"/>
  <c r="F418" i="8"/>
  <c r="F450" i="8"/>
  <c r="F459" i="8"/>
  <c r="F462" i="8"/>
  <c r="F473" i="8"/>
  <c r="F480" i="8"/>
  <c r="F489" i="8"/>
  <c r="F336" i="8"/>
  <c r="F230" i="8"/>
  <c r="F244" i="8"/>
  <c r="F255" i="8"/>
  <c r="F259" i="8"/>
  <c r="F264" i="8"/>
  <c r="F271" i="8"/>
  <c r="F272" i="8"/>
  <c r="F273" i="8"/>
  <c r="F277" i="8"/>
  <c r="F280" i="8"/>
  <c r="F291" i="8"/>
  <c r="F296" i="8"/>
  <c r="F300" i="8"/>
  <c r="F301" i="8"/>
  <c r="F52" i="8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52" i="1"/>
  <c r="F151" i="1"/>
  <c r="F141" i="1"/>
  <c r="F142" i="1"/>
  <c r="F143" i="1"/>
  <c r="F144" i="1"/>
  <c r="F145" i="1"/>
  <c r="F146" i="1"/>
  <c r="F147" i="1"/>
  <c r="F148" i="1"/>
  <c r="F149" i="1"/>
  <c r="F150" i="1"/>
  <c r="F140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26" i="1"/>
  <c r="F127" i="1"/>
  <c r="F125" i="1"/>
  <c r="F512" i="8"/>
  <c r="F521" i="8"/>
  <c r="F525" i="8"/>
  <c r="F529" i="8"/>
  <c r="F532" i="8"/>
  <c r="F536" i="8"/>
  <c r="F543" i="8"/>
  <c r="F561" i="8"/>
  <c r="F564" i="8"/>
  <c r="F568" i="8"/>
  <c r="F569" i="8"/>
  <c r="F575" i="8"/>
  <c r="F583" i="8"/>
  <c r="F590" i="8"/>
  <c r="F592" i="8"/>
  <c r="F593" i="8"/>
  <c r="F508" i="8"/>
  <c r="J4" i="8"/>
  <c r="K4" i="8"/>
  <c r="J740" i="8"/>
  <c r="K740" i="8"/>
  <c r="J16" i="8"/>
  <c r="K16" i="8"/>
  <c r="J17" i="8"/>
  <c r="K17" i="8"/>
  <c r="J18" i="8"/>
  <c r="K18" i="8"/>
  <c r="J19" i="8"/>
  <c r="K19" i="8"/>
  <c r="J20" i="8"/>
  <c r="K20" i="8"/>
  <c r="J21" i="8"/>
  <c r="K21" i="8"/>
  <c r="J22" i="8"/>
  <c r="K22" i="8"/>
  <c r="J23" i="8"/>
  <c r="K23" i="8"/>
  <c r="J24" i="8"/>
  <c r="K24" i="8"/>
  <c r="J25" i="8"/>
  <c r="K25" i="8"/>
  <c r="J26" i="8"/>
  <c r="K26" i="8"/>
  <c r="J27" i="8"/>
  <c r="K27" i="8"/>
  <c r="J28" i="8"/>
  <c r="K28" i="8"/>
  <c r="J29" i="8"/>
  <c r="K29" i="8"/>
  <c r="J30" i="8"/>
  <c r="K30" i="8"/>
  <c r="J31" i="8"/>
  <c r="K31" i="8"/>
  <c r="J32" i="8"/>
  <c r="K32" i="8"/>
  <c r="J33" i="8"/>
  <c r="K33" i="8"/>
  <c r="J34" i="8"/>
  <c r="K34" i="8"/>
  <c r="J35" i="8"/>
  <c r="K35" i="8"/>
  <c r="J36" i="8"/>
  <c r="K36" i="8"/>
  <c r="J37" i="8"/>
  <c r="K37" i="8"/>
  <c r="J38" i="8"/>
  <c r="K38" i="8"/>
  <c r="J39" i="8"/>
  <c r="K39" i="8"/>
  <c r="J40" i="8"/>
  <c r="K40" i="8"/>
  <c r="J41" i="8"/>
  <c r="K41" i="8"/>
  <c r="J42" i="8"/>
  <c r="K42" i="8"/>
  <c r="J43" i="8"/>
  <c r="K43" i="8"/>
  <c r="J44" i="8"/>
  <c r="K44" i="8"/>
  <c r="J45" i="8"/>
  <c r="K45" i="8"/>
  <c r="J46" i="8"/>
  <c r="K46" i="8"/>
  <c r="J47" i="8"/>
  <c r="K47" i="8"/>
  <c r="J48" i="8"/>
  <c r="K48" i="8"/>
  <c r="J49" i="8"/>
  <c r="K49" i="8"/>
  <c r="J50" i="8"/>
  <c r="K50" i="8"/>
  <c r="J51" i="8"/>
  <c r="K51" i="8"/>
  <c r="J52" i="8"/>
  <c r="K52" i="8"/>
  <c r="J53" i="8"/>
  <c r="K53" i="8"/>
  <c r="J54" i="8"/>
  <c r="K54" i="8"/>
  <c r="J55" i="8"/>
  <c r="K55" i="8"/>
  <c r="J56" i="8"/>
  <c r="K56" i="8"/>
  <c r="J57" i="8"/>
  <c r="K57" i="8"/>
  <c r="J58" i="8"/>
  <c r="K58" i="8"/>
  <c r="J59" i="8"/>
  <c r="K59" i="8"/>
  <c r="J60" i="8"/>
  <c r="K60" i="8"/>
  <c r="J61" i="8"/>
  <c r="K61" i="8"/>
  <c r="J62" i="8"/>
  <c r="K62" i="8"/>
  <c r="J63" i="8"/>
  <c r="K63" i="8"/>
  <c r="J64" i="8"/>
  <c r="K64" i="8"/>
  <c r="J65" i="8"/>
  <c r="K65" i="8"/>
  <c r="J66" i="8"/>
  <c r="K66" i="8"/>
  <c r="J67" i="8"/>
  <c r="K67" i="8"/>
  <c r="J68" i="8"/>
  <c r="K68" i="8"/>
  <c r="J69" i="8"/>
  <c r="K69" i="8"/>
  <c r="J70" i="8"/>
  <c r="K70" i="8"/>
  <c r="J71" i="8"/>
  <c r="K71" i="8"/>
  <c r="J72" i="8"/>
  <c r="K72" i="8"/>
  <c r="J73" i="8"/>
  <c r="K73" i="8"/>
  <c r="J74" i="8"/>
  <c r="K74" i="8"/>
  <c r="J75" i="8"/>
  <c r="K75" i="8"/>
  <c r="J76" i="8"/>
  <c r="K76" i="8"/>
  <c r="J77" i="8"/>
  <c r="K77" i="8"/>
  <c r="J78" i="8"/>
  <c r="K78" i="8"/>
  <c r="J79" i="8"/>
  <c r="K79" i="8"/>
  <c r="J80" i="8"/>
  <c r="K80" i="8"/>
  <c r="J81" i="8"/>
  <c r="K81" i="8"/>
  <c r="J82" i="8"/>
  <c r="K82" i="8"/>
  <c r="J83" i="8"/>
  <c r="K83" i="8"/>
  <c r="J84" i="8"/>
  <c r="K84" i="8"/>
  <c r="J85" i="8"/>
  <c r="K85" i="8"/>
  <c r="J86" i="8"/>
  <c r="K86" i="8"/>
  <c r="J87" i="8"/>
  <c r="K87" i="8"/>
  <c r="J88" i="8"/>
  <c r="K88" i="8"/>
  <c r="J89" i="8"/>
  <c r="K89" i="8"/>
  <c r="J90" i="8"/>
  <c r="K90" i="8"/>
  <c r="J91" i="8"/>
  <c r="K91" i="8"/>
  <c r="J92" i="8"/>
  <c r="K92" i="8"/>
  <c r="J93" i="8"/>
  <c r="K93" i="8"/>
  <c r="J94" i="8"/>
  <c r="K94" i="8"/>
  <c r="J95" i="8"/>
  <c r="K95" i="8"/>
  <c r="J96" i="8"/>
  <c r="K96" i="8"/>
  <c r="J97" i="8"/>
  <c r="K97" i="8"/>
  <c r="J98" i="8"/>
  <c r="K98" i="8"/>
  <c r="J99" i="8"/>
  <c r="K99" i="8"/>
  <c r="J100" i="8"/>
  <c r="K100" i="8"/>
  <c r="J101" i="8"/>
  <c r="K101" i="8"/>
  <c r="J102" i="8"/>
  <c r="K102" i="8"/>
  <c r="J103" i="8"/>
  <c r="K103" i="8"/>
  <c r="J104" i="8"/>
  <c r="K104" i="8"/>
  <c r="J105" i="8"/>
  <c r="K105" i="8"/>
  <c r="J106" i="8"/>
  <c r="K106" i="8"/>
  <c r="J107" i="8"/>
  <c r="K107" i="8"/>
  <c r="J109" i="8"/>
  <c r="K109" i="8"/>
  <c r="J110" i="8"/>
  <c r="K110" i="8"/>
  <c r="J111" i="8"/>
  <c r="K111" i="8"/>
  <c r="J112" i="8"/>
  <c r="K112" i="8"/>
  <c r="J113" i="8"/>
  <c r="K113" i="8"/>
  <c r="J114" i="8"/>
  <c r="K114" i="8"/>
  <c r="J115" i="8"/>
  <c r="K115" i="8"/>
  <c r="J116" i="8"/>
  <c r="K116" i="8"/>
  <c r="J117" i="8"/>
  <c r="K117" i="8"/>
  <c r="J118" i="8"/>
  <c r="K118" i="8"/>
  <c r="J119" i="8"/>
  <c r="K119" i="8"/>
  <c r="J120" i="8"/>
  <c r="K120" i="8"/>
  <c r="J121" i="8"/>
  <c r="K121" i="8"/>
  <c r="J122" i="8"/>
  <c r="K122" i="8"/>
  <c r="J123" i="8"/>
  <c r="K123" i="8"/>
  <c r="J124" i="8"/>
  <c r="K124" i="8"/>
  <c r="J125" i="8"/>
  <c r="K125" i="8"/>
  <c r="J126" i="8"/>
  <c r="K126" i="8"/>
  <c r="J127" i="8"/>
  <c r="K127" i="8"/>
  <c r="J128" i="8"/>
  <c r="K128" i="8"/>
  <c r="J129" i="8"/>
  <c r="K129" i="8"/>
  <c r="J130" i="8"/>
  <c r="K130" i="8"/>
  <c r="J131" i="8"/>
  <c r="K131" i="8"/>
  <c r="J132" i="8"/>
  <c r="K132" i="8"/>
  <c r="J133" i="8"/>
  <c r="K133" i="8"/>
  <c r="J134" i="8"/>
  <c r="K134" i="8"/>
  <c r="J135" i="8"/>
  <c r="K135" i="8"/>
  <c r="J136" i="8"/>
  <c r="K136" i="8"/>
  <c r="J137" i="8"/>
  <c r="K137" i="8"/>
  <c r="J138" i="8"/>
  <c r="K138" i="8"/>
  <c r="J139" i="8"/>
  <c r="K139" i="8"/>
  <c r="J140" i="8"/>
  <c r="K140" i="8"/>
  <c r="J141" i="8"/>
  <c r="K141" i="8"/>
  <c r="J142" i="8"/>
  <c r="K142" i="8"/>
  <c r="J143" i="8"/>
  <c r="K143" i="8"/>
  <c r="J144" i="8"/>
  <c r="K144" i="8"/>
  <c r="J145" i="8"/>
  <c r="K145" i="8"/>
  <c r="J146" i="8"/>
  <c r="K146" i="8"/>
  <c r="J147" i="8"/>
  <c r="K147" i="8"/>
  <c r="J148" i="8"/>
  <c r="K148" i="8"/>
  <c r="J149" i="8"/>
  <c r="K149" i="8"/>
  <c r="J150" i="8"/>
  <c r="K150" i="8"/>
  <c r="J151" i="8"/>
  <c r="K151" i="8"/>
  <c r="J153" i="8"/>
  <c r="K153" i="8"/>
  <c r="J152" i="8"/>
  <c r="K152" i="8"/>
  <c r="J154" i="8"/>
  <c r="K154" i="8"/>
  <c r="J155" i="8"/>
  <c r="K155" i="8"/>
  <c r="J156" i="8"/>
  <c r="K156" i="8"/>
  <c r="J157" i="8"/>
  <c r="K157" i="8"/>
  <c r="J158" i="8"/>
  <c r="K158" i="8"/>
  <c r="J159" i="8"/>
  <c r="K159" i="8"/>
  <c r="J160" i="8"/>
  <c r="K160" i="8"/>
  <c r="J162" i="8"/>
  <c r="K162" i="8"/>
  <c r="J163" i="8"/>
  <c r="K163" i="8"/>
  <c r="J164" i="8"/>
  <c r="K164" i="8"/>
  <c r="J165" i="8"/>
  <c r="K165" i="8"/>
  <c r="J166" i="8"/>
  <c r="K166" i="8"/>
  <c r="J167" i="8"/>
  <c r="K167" i="8"/>
  <c r="J168" i="8"/>
  <c r="K168" i="8"/>
  <c r="J169" i="8"/>
  <c r="K169" i="8"/>
  <c r="J170" i="8"/>
  <c r="K170" i="8"/>
  <c r="J171" i="8"/>
  <c r="K171" i="8"/>
  <c r="J172" i="8"/>
  <c r="K172" i="8"/>
  <c r="J173" i="8"/>
  <c r="K173" i="8"/>
  <c r="J174" i="8"/>
  <c r="K174" i="8"/>
  <c r="J175" i="8"/>
  <c r="K175" i="8"/>
  <c r="J176" i="8"/>
  <c r="K176" i="8"/>
  <c r="J177" i="8"/>
  <c r="K177" i="8"/>
  <c r="J178" i="8"/>
  <c r="K178" i="8"/>
  <c r="J179" i="8"/>
  <c r="K179" i="8"/>
  <c r="J180" i="8"/>
  <c r="K180" i="8"/>
  <c r="J181" i="8"/>
  <c r="K181" i="8"/>
  <c r="J282" i="8"/>
  <c r="K282" i="8"/>
  <c r="J284" i="8"/>
  <c r="K284" i="8"/>
  <c r="J285" i="8"/>
  <c r="K285" i="8"/>
  <c r="J182" i="8"/>
  <c r="K182" i="8"/>
  <c r="J183" i="8"/>
  <c r="K183" i="8"/>
  <c r="J184" i="8"/>
  <c r="K184" i="8"/>
  <c r="J185" i="8"/>
  <c r="K185" i="8"/>
  <c r="J186" i="8"/>
  <c r="K186" i="8"/>
  <c r="J187" i="8"/>
  <c r="K187" i="8"/>
  <c r="J188" i="8"/>
  <c r="K188" i="8"/>
  <c r="J189" i="8"/>
  <c r="K189" i="8"/>
  <c r="J190" i="8"/>
  <c r="K190" i="8"/>
  <c r="J191" i="8"/>
  <c r="K191" i="8"/>
  <c r="J192" i="8"/>
  <c r="K192" i="8"/>
  <c r="J193" i="8"/>
  <c r="K193" i="8"/>
  <c r="J194" i="8"/>
  <c r="K194" i="8"/>
  <c r="J195" i="8"/>
  <c r="K195" i="8"/>
  <c r="J196" i="8"/>
  <c r="K196" i="8"/>
  <c r="J197" i="8"/>
  <c r="K197" i="8"/>
  <c r="J198" i="8"/>
  <c r="K198" i="8"/>
  <c r="J199" i="8"/>
  <c r="K199" i="8"/>
  <c r="J200" i="8"/>
  <c r="K200" i="8"/>
  <c r="J201" i="8"/>
  <c r="K201" i="8"/>
  <c r="J202" i="8"/>
  <c r="K202" i="8"/>
  <c r="J203" i="8"/>
  <c r="K203" i="8"/>
  <c r="J204" i="8"/>
  <c r="K204" i="8"/>
  <c r="J205" i="8"/>
  <c r="K205" i="8"/>
  <c r="J206" i="8"/>
  <c r="K206" i="8"/>
  <c r="J207" i="8"/>
  <c r="K207" i="8"/>
  <c r="J208" i="8"/>
  <c r="K208" i="8"/>
  <c r="J209" i="8"/>
  <c r="K209" i="8"/>
  <c r="J210" i="8"/>
  <c r="K210" i="8"/>
  <c r="J211" i="8"/>
  <c r="K211" i="8"/>
  <c r="J212" i="8"/>
  <c r="K212" i="8"/>
  <c r="J213" i="8"/>
  <c r="K213" i="8"/>
  <c r="J214" i="8"/>
  <c r="K214" i="8"/>
  <c r="J215" i="8"/>
  <c r="K215" i="8"/>
  <c r="J216" i="8"/>
  <c r="K216" i="8"/>
  <c r="J217" i="8"/>
  <c r="K217" i="8"/>
  <c r="J218" i="8"/>
  <c r="K218" i="8"/>
  <c r="J219" i="8"/>
  <c r="K219" i="8"/>
  <c r="J220" i="8"/>
  <c r="K220" i="8"/>
  <c r="J221" i="8"/>
  <c r="K221" i="8"/>
  <c r="J222" i="8"/>
  <c r="K222" i="8"/>
  <c r="J223" i="8"/>
  <c r="K223" i="8"/>
  <c r="J224" i="8"/>
  <c r="K224" i="8"/>
  <c r="J225" i="8"/>
  <c r="K225" i="8"/>
  <c r="J226" i="8"/>
  <c r="K226" i="8"/>
  <c r="J227" i="8"/>
  <c r="K227" i="8"/>
  <c r="J228" i="8"/>
  <c r="K228" i="8"/>
  <c r="J229" i="8"/>
  <c r="K229" i="8"/>
  <c r="J230" i="8"/>
  <c r="K230" i="8"/>
  <c r="J231" i="8"/>
  <c r="K231" i="8"/>
  <c r="J232" i="8"/>
  <c r="K232" i="8"/>
  <c r="J233" i="8"/>
  <c r="K233" i="8"/>
  <c r="J234" i="8"/>
  <c r="K234" i="8"/>
  <c r="J235" i="8"/>
  <c r="K235" i="8"/>
  <c r="J236" i="8"/>
  <c r="K236" i="8"/>
  <c r="J237" i="8"/>
  <c r="K237" i="8"/>
  <c r="J238" i="8"/>
  <c r="K238" i="8"/>
  <c r="J239" i="8"/>
  <c r="K239" i="8"/>
  <c r="J240" i="8"/>
  <c r="K240" i="8"/>
  <c r="J241" i="8"/>
  <c r="K241" i="8"/>
  <c r="J242" i="8"/>
  <c r="K242" i="8"/>
  <c r="J243" i="8"/>
  <c r="K243" i="8"/>
  <c r="J244" i="8"/>
  <c r="K244" i="8"/>
  <c r="J245" i="8"/>
  <c r="K245" i="8"/>
  <c r="J246" i="8"/>
  <c r="K246" i="8"/>
  <c r="J247" i="8"/>
  <c r="K247" i="8"/>
  <c r="J248" i="8"/>
  <c r="K248" i="8"/>
  <c r="J249" i="8"/>
  <c r="K249" i="8"/>
  <c r="J250" i="8"/>
  <c r="K250" i="8"/>
  <c r="J251" i="8"/>
  <c r="K251" i="8"/>
  <c r="J161" i="8"/>
  <c r="K161" i="8"/>
  <c r="J252" i="8"/>
  <c r="K252" i="8"/>
  <c r="J253" i="8"/>
  <c r="K253" i="8"/>
  <c r="J254" i="8"/>
  <c r="K254" i="8"/>
  <c r="J255" i="8"/>
  <c r="K255" i="8"/>
  <c r="J256" i="8"/>
  <c r="K256" i="8"/>
  <c r="J257" i="8"/>
  <c r="K257" i="8"/>
  <c r="J258" i="8"/>
  <c r="K258" i="8"/>
  <c r="J259" i="8"/>
  <c r="K259" i="8"/>
  <c r="J260" i="8"/>
  <c r="K260" i="8"/>
  <c r="J261" i="8"/>
  <c r="K261" i="8"/>
  <c r="J262" i="8"/>
  <c r="K262" i="8"/>
  <c r="J263" i="8"/>
  <c r="K263" i="8"/>
  <c r="J264" i="8"/>
  <c r="K264" i="8"/>
  <c r="J265" i="8"/>
  <c r="K265" i="8"/>
  <c r="J266" i="8"/>
  <c r="K266" i="8"/>
  <c r="J267" i="8"/>
  <c r="K267" i="8"/>
  <c r="J268" i="8"/>
  <c r="K268" i="8"/>
  <c r="J269" i="8"/>
  <c r="K269" i="8"/>
  <c r="J270" i="8"/>
  <c r="K270" i="8"/>
  <c r="J271" i="8"/>
  <c r="K271" i="8"/>
  <c r="J272" i="8"/>
  <c r="K272" i="8"/>
  <c r="J273" i="8"/>
  <c r="K273" i="8"/>
  <c r="J276" i="8"/>
  <c r="K276" i="8"/>
  <c r="J277" i="8"/>
  <c r="K277" i="8"/>
  <c r="J278" i="8"/>
  <c r="K278" i="8"/>
  <c r="J279" i="8"/>
  <c r="K279" i="8"/>
  <c r="J280" i="8"/>
  <c r="K280" i="8"/>
  <c r="J274" i="8"/>
  <c r="K274" i="8"/>
  <c r="J275" i="8"/>
  <c r="K275" i="8"/>
  <c r="J281" i="8"/>
  <c r="K281" i="8"/>
  <c r="J283" i="8"/>
  <c r="K283" i="8"/>
  <c r="J286" i="8"/>
  <c r="K286" i="8"/>
  <c r="J287" i="8"/>
  <c r="K287" i="8"/>
  <c r="J288" i="8"/>
  <c r="K288" i="8"/>
  <c r="J289" i="8"/>
  <c r="K289" i="8"/>
  <c r="J290" i="8"/>
  <c r="K290" i="8"/>
  <c r="J291" i="8"/>
  <c r="K291" i="8"/>
  <c r="J292" i="8"/>
  <c r="K292" i="8"/>
  <c r="J293" i="8"/>
  <c r="K293" i="8"/>
  <c r="J294" i="8"/>
  <c r="K294" i="8"/>
  <c r="J295" i="8"/>
  <c r="K295" i="8"/>
  <c r="J296" i="8"/>
  <c r="K296" i="8"/>
  <c r="J300" i="8"/>
  <c r="K300" i="8"/>
  <c r="J297" i="8"/>
  <c r="K297" i="8"/>
  <c r="J298" i="8"/>
  <c r="K298" i="8"/>
  <c r="J299" i="8"/>
  <c r="K299" i="8"/>
  <c r="J301" i="8"/>
  <c r="K301" i="8"/>
  <c r="J302" i="8"/>
  <c r="K302" i="8"/>
  <c r="J303" i="8"/>
  <c r="K303" i="8"/>
  <c r="J305" i="8"/>
  <c r="K305" i="8"/>
  <c r="J306" i="8"/>
  <c r="K306" i="8"/>
  <c r="J307" i="8"/>
  <c r="K307" i="8"/>
  <c r="J308" i="8"/>
  <c r="K308" i="8"/>
  <c r="J309" i="8"/>
  <c r="K309" i="8"/>
  <c r="J310" i="8"/>
  <c r="K310" i="8"/>
  <c r="J311" i="8"/>
  <c r="K311" i="8"/>
  <c r="J312" i="8"/>
  <c r="K312" i="8"/>
  <c r="J313" i="8"/>
  <c r="K313" i="8"/>
  <c r="J314" i="8"/>
  <c r="K314" i="8"/>
  <c r="J304" i="8"/>
  <c r="K304" i="8"/>
  <c r="J315" i="8"/>
  <c r="K315" i="8"/>
  <c r="J316" i="8"/>
  <c r="K316" i="8"/>
  <c r="J317" i="8"/>
  <c r="K317" i="8"/>
  <c r="J318" i="8"/>
  <c r="K318" i="8"/>
  <c r="J319" i="8"/>
  <c r="K319" i="8"/>
  <c r="J320" i="8"/>
  <c r="K320" i="8"/>
  <c r="J321" i="8"/>
  <c r="K321" i="8"/>
  <c r="J322" i="8"/>
  <c r="K322" i="8"/>
  <c r="J323" i="8"/>
  <c r="K323" i="8"/>
  <c r="J324" i="8"/>
  <c r="K324" i="8"/>
  <c r="J325" i="8"/>
  <c r="K325" i="8"/>
  <c r="J326" i="8"/>
  <c r="K326" i="8"/>
  <c r="J327" i="8"/>
  <c r="K327" i="8"/>
  <c r="J328" i="8"/>
  <c r="K328" i="8"/>
  <c r="J329" i="8"/>
  <c r="K329" i="8"/>
  <c r="J330" i="8"/>
  <c r="K330" i="8"/>
  <c r="J331" i="8"/>
  <c r="K331" i="8"/>
  <c r="J332" i="8"/>
  <c r="K332" i="8"/>
  <c r="J333" i="8"/>
  <c r="K333" i="8"/>
  <c r="J334" i="8"/>
  <c r="K334" i="8"/>
  <c r="J335" i="8"/>
  <c r="K335" i="8"/>
  <c r="J336" i="8"/>
  <c r="K336" i="8"/>
  <c r="J337" i="8"/>
  <c r="K337" i="8"/>
  <c r="J338" i="8"/>
  <c r="K338" i="8"/>
  <c r="J339" i="8"/>
  <c r="K339" i="8"/>
  <c r="J340" i="8"/>
  <c r="K340" i="8"/>
  <c r="J341" i="8"/>
  <c r="K341" i="8"/>
  <c r="J342" i="8"/>
  <c r="K342" i="8"/>
  <c r="J343" i="8"/>
  <c r="K343" i="8"/>
  <c r="J344" i="8"/>
  <c r="K344" i="8"/>
  <c r="J345" i="8"/>
  <c r="K345" i="8"/>
  <c r="J346" i="8"/>
  <c r="K346" i="8"/>
  <c r="J347" i="8"/>
  <c r="K347" i="8"/>
  <c r="J348" i="8"/>
  <c r="K348" i="8"/>
  <c r="J349" i="8"/>
  <c r="K349" i="8"/>
  <c r="J350" i="8"/>
  <c r="K350" i="8"/>
  <c r="J351" i="8"/>
  <c r="K351" i="8"/>
  <c r="J352" i="8"/>
  <c r="K352" i="8"/>
  <c r="J353" i="8"/>
  <c r="K353" i="8"/>
  <c r="J354" i="8"/>
  <c r="K354" i="8"/>
  <c r="J355" i="8"/>
  <c r="K355" i="8"/>
  <c r="J356" i="8"/>
  <c r="K356" i="8"/>
  <c r="J357" i="8"/>
  <c r="K357" i="8"/>
  <c r="J358" i="8"/>
  <c r="K358" i="8"/>
  <c r="J359" i="8"/>
  <c r="K359" i="8"/>
  <c r="J360" i="8"/>
  <c r="K360" i="8"/>
  <c r="J361" i="8"/>
  <c r="K361" i="8"/>
  <c r="J362" i="8"/>
  <c r="K362" i="8"/>
  <c r="J366" i="8"/>
  <c r="K366" i="8"/>
  <c r="J363" i="8"/>
  <c r="K363" i="8"/>
  <c r="J364" i="8"/>
  <c r="K364" i="8"/>
  <c r="J365" i="8"/>
  <c r="K365" i="8"/>
  <c r="J369" i="8"/>
  <c r="K369" i="8"/>
  <c r="J367" i="8"/>
  <c r="K367" i="8"/>
  <c r="J368" i="8"/>
  <c r="K368" i="8"/>
  <c r="J370" i="8"/>
  <c r="K370" i="8"/>
  <c r="J371" i="8"/>
  <c r="K371" i="8"/>
  <c r="J372" i="8"/>
  <c r="K372" i="8"/>
  <c r="J375" i="8"/>
  <c r="K375" i="8"/>
  <c r="J373" i="8"/>
  <c r="K373" i="8"/>
  <c r="J374" i="8"/>
  <c r="K374" i="8"/>
  <c r="J378" i="8"/>
  <c r="K378" i="8"/>
  <c r="J376" i="8"/>
  <c r="K376" i="8"/>
  <c r="J379" i="8"/>
  <c r="K379" i="8"/>
  <c r="J380" i="8"/>
  <c r="K380" i="8"/>
  <c r="J382" i="8"/>
  <c r="K382" i="8"/>
  <c r="J381" i="8"/>
  <c r="K381" i="8"/>
  <c r="J383" i="8"/>
  <c r="K383" i="8"/>
  <c r="J384" i="8"/>
  <c r="K384" i="8"/>
  <c r="J385" i="8"/>
  <c r="K385" i="8"/>
  <c r="J386" i="8"/>
  <c r="K386" i="8"/>
  <c r="J387" i="8"/>
  <c r="K387" i="8"/>
  <c r="J388" i="8"/>
  <c r="K388" i="8"/>
  <c r="J389" i="8"/>
  <c r="K389" i="8"/>
  <c r="J390" i="8"/>
  <c r="K390" i="8"/>
  <c r="J391" i="8"/>
  <c r="K391" i="8"/>
  <c r="J392" i="8"/>
  <c r="K392" i="8"/>
  <c r="J393" i="8"/>
  <c r="K393" i="8"/>
  <c r="J394" i="8"/>
  <c r="K394" i="8"/>
  <c r="J395" i="8"/>
  <c r="K395" i="8"/>
  <c r="J396" i="8"/>
  <c r="K396" i="8"/>
  <c r="J397" i="8"/>
  <c r="K397" i="8"/>
  <c r="J398" i="8"/>
  <c r="K398" i="8"/>
  <c r="J399" i="8"/>
  <c r="K399" i="8"/>
  <c r="J400" i="8"/>
  <c r="K400" i="8"/>
  <c r="J401" i="8"/>
  <c r="K401" i="8"/>
  <c r="J402" i="8"/>
  <c r="K402" i="8"/>
  <c r="J403" i="8"/>
  <c r="K403" i="8"/>
  <c r="J404" i="8"/>
  <c r="K404" i="8"/>
  <c r="J405" i="8"/>
  <c r="K405" i="8"/>
  <c r="J406" i="8"/>
  <c r="K406" i="8"/>
  <c r="J407" i="8"/>
  <c r="K407" i="8"/>
  <c r="J408" i="8"/>
  <c r="K408" i="8"/>
  <c r="J409" i="8"/>
  <c r="K409" i="8"/>
  <c r="J410" i="8"/>
  <c r="K410" i="8"/>
  <c r="J411" i="8"/>
  <c r="K411" i="8"/>
  <c r="J412" i="8"/>
  <c r="K412" i="8"/>
  <c r="J413" i="8"/>
  <c r="K413" i="8"/>
  <c r="J414" i="8"/>
  <c r="K414" i="8"/>
  <c r="J415" i="8"/>
  <c r="K415" i="8"/>
  <c r="J416" i="8"/>
  <c r="K416" i="8"/>
  <c r="J417" i="8"/>
  <c r="K417" i="8"/>
  <c r="J418" i="8"/>
  <c r="K418" i="8"/>
  <c r="J419" i="8"/>
  <c r="K419" i="8"/>
  <c r="J421" i="8"/>
  <c r="K421" i="8"/>
  <c r="J422" i="8"/>
  <c r="K422" i="8"/>
  <c r="J423" i="8"/>
  <c r="K423" i="8"/>
  <c r="J420" i="8"/>
  <c r="K420" i="8"/>
  <c r="J424" i="8"/>
  <c r="K424" i="8"/>
  <c r="J425" i="8"/>
  <c r="K425" i="8"/>
  <c r="J426" i="8"/>
  <c r="K426" i="8"/>
  <c r="J427" i="8"/>
  <c r="K427" i="8"/>
  <c r="J428" i="8"/>
  <c r="K428" i="8"/>
  <c r="J430" i="8"/>
  <c r="K430" i="8"/>
  <c r="J431" i="8"/>
  <c r="K431" i="8"/>
  <c r="J432" i="8"/>
  <c r="K432" i="8"/>
  <c r="J434" i="8"/>
  <c r="K434" i="8"/>
  <c r="J435" i="8"/>
  <c r="K435" i="8"/>
  <c r="J437" i="8"/>
  <c r="K437" i="8"/>
  <c r="J438" i="8"/>
  <c r="K438" i="8"/>
  <c r="J429" i="8"/>
  <c r="K429" i="8"/>
  <c r="J439" i="8"/>
  <c r="K439" i="8"/>
  <c r="J440" i="8"/>
  <c r="K440" i="8"/>
  <c r="J441" i="8"/>
  <c r="K441" i="8"/>
  <c r="J442" i="8"/>
  <c r="K442" i="8"/>
  <c r="J443" i="8"/>
  <c r="K443" i="8"/>
  <c r="J444" i="8"/>
  <c r="K444" i="8"/>
  <c r="J445" i="8"/>
  <c r="K445" i="8"/>
  <c r="J446" i="8"/>
  <c r="K446" i="8"/>
  <c r="J447" i="8"/>
  <c r="K447" i="8"/>
  <c r="J448" i="8"/>
  <c r="K448" i="8"/>
  <c r="J449" i="8"/>
  <c r="K449" i="8"/>
  <c r="J450" i="8"/>
  <c r="K450" i="8"/>
  <c r="J451" i="8"/>
  <c r="K451" i="8"/>
  <c r="J433" i="8"/>
  <c r="K433" i="8"/>
  <c r="J452" i="8"/>
  <c r="K452" i="8"/>
  <c r="J453" i="8"/>
  <c r="K453" i="8"/>
  <c r="J454" i="8"/>
  <c r="K454" i="8"/>
  <c r="J455" i="8"/>
  <c r="K455" i="8"/>
  <c r="J456" i="8"/>
  <c r="K456" i="8"/>
  <c r="J436" i="8"/>
  <c r="K436" i="8"/>
  <c r="J457" i="8"/>
  <c r="K457" i="8"/>
  <c r="J458" i="8"/>
  <c r="K458" i="8"/>
  <c r="J459" i="8"/>
  <c r="K459" i="8"/>
  <c r="J460" i="8"/>
  <c r="K460" i="8"/>
  <c r="J461" i="8"/>
  <c r="K461" i="8"/>
  <c r="J462" i="8"/>
  <c r="K462" i="8"/>
  <c r="J463" i="8"/>
  <c r="K463" i="8"/>
  <c r="J464" i="8"/>
  <c r="K464" i="8"/>
  <c r="J465" i="8"/>
  <c r="K465" i="8"/>
  <c r="J466" i="8"/>
  <c r="K466" i="8"/>
  <c r="J467" i="8"/>
  <c r="K467" i="8"/>
  <c r="J468" i="8"/>
  <c r="K468" i="8"/>
  <c r="J469" i="8"/>
  <c r="K469" i="8"/>
  <c r="J470" i="8"/>
  <c r="K470" i="8"/>
  <c r="J471" i="8"/>
  <c r="K471" i="8"/>
  <c r="J472" i="8"/>
  <c r="K472" i="8"/>
  <c r="J473" i="8"/>
  <c r="K473" i="8"/>
  <c r="J474" i="8"/>
  <c r="K474" i="8"/>
  <c r="J475" i="8"/>
  <c r="K475" i="8"/>
  <c r="J476" i="8"/>
  <c r="K476" i="8"/>
  <c r="J477" i="8"/>
  <c r="K477" i="8"/>
  <c r="J478" i="8"/>
  <c r="K478" i="8"/>
  <c r="J479" i="8"/>
  <c r="K479" i="8"/>
  <c r="J480" i="8"/>
  <c r="K480" i="8"/>
  <c r="J481" i="8"/>
  <c r="K481" i="8"/>
  <c r="J482" i="8"/>
  <c r="K482" i="8"/>
  <c r="J483" i="8"/>
  <c r="K483" i="8"/>
  <c r="J484" i="8"/>
  <c r="K484" i="8"/>
  <c r="J485" i="8"/>
  <c r="K485" i="8"/>
  <c r="J486" i="8"/>
  <c r="K486" i="8"/>
  <c r="J487" i="8"/>
  <c r="K487" i="8"/>
  <c r="J488" i="8"/>
  <c r="K488" i="8"/>
  <c r="J489" i="8"/>
  <c r="K489" i="8"/>
  <c r="J490" i="8"/>
  <c r="K490" i="8"/>
  <c r="J491" i="8"/>
  <c r="K491" i="8"/>
  <c r="J492" i="8"/>
  <c r="K492" i="8"/>
  <c r="J493" i="8"/>
  <c r="K493" i="8"/>
  <c r="J494" i="8"/>
  <c r="K494" i="8"/>
  <c r="J495" i="8"/>
  <c r="K495" i="8"/>
  <c r="J496" i="8"/>
  <c r="K496" i="8"/>
  <c r="J499" i="8"/>
  <c r="K499" i="8"/>
  <c r="J501" i="8"/>
  <c r="K501" i="8"/>
  <c r="J503" i="8"/>
  <c r="K503" i="8"/>
  <c r="J505" i="8"/>
  <c r="K505" i="8"/>
  <c r="J506" i="8"/>
  <c r="K506" i="8"/>
  <c r="J507" i="8"/>
  <c r="K507" i="8"/>
  <c r="J508" i="8"/>
  <c r="K508" i="8"/>
  <c r="J510" i="8"/>
  <c r="K510" i="8"/>
  <c r="J512" i="8"/>
  <c r="K512" i="8"/>
  <c r="J513" i="8"/>
  <c r="K513" i="8"/>
  <c r="J497" i="8"/>
  <c r="K497" i="8"/>
  <c r="J514" i="8"/>
  <c r="K514" i="8"/>
  <c r="J515" i="8"/>
  <c r="K515" i="8"/>
  <c r="J498" i="8"/>
  <c r="K498" i="8"/>
  <c r="J517" i="8"/>
  <c r="K517" i="8"/>
  <c r="J518" i="8"/>
  <c r="K518" i="8"/>
  <c r="J519" i="8"/>
  <c r="K519" i="8"/>
  <c r="J500" i="8"/>
  <c r="K500" i="8"/>
  <c r="J521" i="8"/>
  <c r="K521" i="8"/>
  <c r="J522" i="8"/>
  <c r="K522" i="8"/>
  <c r="J523" i="8"/>
  <c r="K523" i="8"/>
  <c r="J524" i="8"/>
  <c r="K524" i="8"/>
  <c r="J502" i="8"/>
  <c r="K502" i="8"/>
  <c r="J525" i="8"/>
  <c r="K525" i="8"/>
  <c r="J527" i="8"/>
  <c r="K527" i="8"/>
  <c r="J528" i="8"/>
  <c r="K528" i="8"/>
  <c r="J504" i="8"/>
  <c r="K504" i="8"/>
  <c r="J529" i="8"/>
  <c r="K529" i="8"/>
  <c r="J530" i="8"/>
  <c r="K530" i="8"/>
  <c r="J509" i="8"/>
  <c r="K509" i="8"/>
  <c r="J531" i="8"/>
  <c r="K531" i="8"/>
  <c r="J533" i="8"/>
  <c r="K533" i="8"/>
  <c r="J537" i="8"/>
  <c r="K537" i="8"/>
  <c r="J532" i="8"/>
  <c r="K532" i="8"/>
  <c r="J511" i="8"/>
  <c r="K511" i="8"/>
  <c r="J534" i="8"/>
  <c r="K534" i="8"/>
  <c r="J535" i="8"/>
  <c r="K535" i="8"/>
  <c r="J536" i="8"/>
  <c r="K536" i="8"/>
  <c r="J539" i="8"/>
  <c r="K539" i="8"/>
  <c r="J544" i="8"/>
  <c r="K544" i="8"/>
  <c r="J546" i="8"/>
  <c r="K546" i="8"/>
  <c r="J548" i="8"/>
  <c r="K548" i="8"/>
  <c r="J540" i="8"/>
  <c r="K540" i="8"/>
  <c r="J516" i="8"/>
  <c r="K516" i="8"/>
  <c r="J541" i="8"/>
  <c r="K541" i="8"/>
  <c r="J542" i="8"/>
  <c r="K542" i="8"/>
  <c r="J543" i="8"/>
  <c r="K543" i="8"/>
  <c r="J520" i="8"/>
  <c r="K520" i="8"/>
  <c r="J526" i="8"/>
  <c r="K526" i="8"/>
  <c r="J549" i="8"/>
  <c r="K549" i="8"/>
  <c r="J550" i="8"/>
  <c r="K550" i="8"/>
  <c r="J551" i="8"/>
  <c r="K551" i="8"/>
  <c r="J538" i="8"/>
  <c r="K538" i="8"/>
  <c r="J552" i="8"/>
  <c r="K552" i="8"/>
  <c r="J554" i="8"/>
  <c r="K554" i="8"/>
  <c r="J555" i="8"/>
  <c r="K555" i="8"/>
  <c r="J560" i="8"/>
  <c r="K560" i="8"/>
  <c r="J545" i="8"/>
  <c r="K545" i="8"/>
  <c r="J556" i="8"/>
  <c r="K556" i="8"/>
  <c r="J547" i="8"/>
  <c r="K547" i="8"/>
  <c r="J557" i="8"/>
  <c r="K557" i="8"/>
  <c r="J558" i="8"/>
  <c r="K558" i="8"/>
  <c r="J559" i="8"/>
  <c r="K559" i="8"/>
  <c r="J561" i="8"/>
  <c r="K561" i="8"/>
  <c r="J562" i="8"/>
  <c r="K562" i="8"/>
  <c r="J563" i="8"/>
  <c r="K563" i="8"/>
  <c r="J553" i="8"/>
  <c r="K553" i="8"/>
  <c r="J564" i="8"/>
  <c r="K564" i="8"/>
  <c r="J565" i="8"/>
  <c r="K565" i="8"/>
  <c r="J566" i="8"/>
  <c r="K566" i="8"/>
  <c r="J567" i="8"/>
  <c r="K567" i="8"/>
  <c r="J570" i="8"/>
  <c r="K570" i="8"/>
  <c r="J568" i="8"/>
  <c r="K568" i="8"/>
  <c r="J569" i="8"/>
  <c r="K569" i="8"/>
  <c r="J572" i="8"/>
  <c r="K572" i="8"/>
  <c r="J571" i="8"/>
  <c r="K571" i="8"/>
  <c r="J573" i="8"/>
  <c r="K573" i="8"/>
  <c r="J574" i="8"/>
  <c r="K574" i="8"/>
  <c r="J576" i="8"/>
  <c r="K576" i="8"/>
  <c r="J581" i="8"/>
  <c r="K581" i="8"/>
  <c r="J575" i="8"/>
  <c r="K575" i="8"/>
  <c r="J580" i="8"/>
  <c r="K580" i="8"/>
  <c r="J577" i="8"/>
  <c r="K577" i="8"/>
  <c r="J578" i="8"/>
  <c r="K578" i="8"/>
  <c r="J585" i="8"/>
  <c r="K585" i="8"/>
  <c r="J579" i="8"/>
  <c r="K579" i="8"/>
  <c r="J589" i="8"/>
  <c r="K589" i="8"/>
  <c r="J582" i="8"/>
  <c r="K582" i="8"/>
  <c r="J584" i="8"/>
  <c r="K584" i="8"/>
  <c r="J588" i="8"/>
  <c r="K588" i="8"/>
  <c r="J583" i="8"/>
  <c r="K583" i="8"/>
  <c r="J586" i="8"/>
  <c r="K586" i="8"/>
  <c r="J587" i="8"/>
  <c r="K587" i="8"/>
  <c r="J595" i="8"/>
  <c r="K595" i="8"/>
  <c r="J590" i="8"/>
  <c r="K590" i="8"/>
  <c r="J591" i="8"/>
  <c r="K591" i="8"/>
  <c r="J592" i="8"/>
  <c r="K592" i="8"/>
  <c r="J593" i="8"/>
  <c r="K593" i="8"/>
  <c r="J594" i="8"/>
  <c r="K594" i="8"/>
  <c r="J596" i="8"/>
  <c r="K596" i="8"/>
  <c r="J597" i="8"/>
  <c r="K597" i="8"/>
  <c r="J598" i="8"/>
  <c r="K598" i="8"/>
  <c r="J599" i="8"/>
  <c r="K599" i="8"/>
  <c r="J600" i="8"/>
  <c r="K600" i="8"/>
  <c r="J601" i="8"/>
  <c r="K601" i="8"/>
  <c r="J602" i="8"/>
  <c r="K602" i="8"/>
  <c r="J603" i="8"/>
  <c r="K603" i="8"/>
  <c r="J604" i="8"/>
  <c r="K604" i="8"/>
  <c r="J605" i="8"/>
  <c r="K605" i="8"/>
  <c r="J607" i="8"/>
  <c r="K607" i="8"/>
  <c r="J606" i="8"/>
  <c r="K606" i="8"/>
  <c r="J609" i="8"/>
  <c r="K609" i="8"/>
  <c r="J608" i="8"/>
  <c r="K608" i="8"/>
  <c r="J612" i="8"/>
  <c r="K612" i="8"/>
  <c r="J613" i="8"/>
  <c r="K613" i="8"/>
  <c r="J610" i="8"/>
  <c r="K610" i="8"/>
  <c r="J614" i="8"/>
  <c r="K614" i="8"/>
  <c r="J611" i="8"/>
  <c r="K611" i="8"/>
  <c r="J615" i="8"/>
  <c r="K615" i="8"/>
  <c r="J616" i="8"/>
  <c r="K616" i="8"/>
  <c r="J617" i="8"/>
  <c r="K617" i="8"/>
  <c r="J618" i="8"/>
  <c r="K618" i="8"/>
  <c r="J619" i="8"/>
  <c r="K619" i="8"/>
  <c r="J620" i="8"/>
  <c r="K620" i="8"/>
  <c r="J621" i="8"/>
  <c r="K621" i="8"/>
  <c r="J622" i="8"/>
  <c r="K622" i="8"/>
  <c r="J623" i="8"/>
  <c r="K623" i="8"/>
  <c r="J624" i="8"/>
  <c r="K624" i="8"/>
  <c r="J625" i="8"/>
  <c r="K625" i="8"/>
  <c r="J626" i="8"/>
  <c r="K626" i="8"/>
  <c r="J627" i="8"/>
  <c r="K627" i="8"/>
  <c r="J628" i="8"/>
  <c r="K628" i="8"/>
  <c r="J629" i="8"/>
  <c r="K629" i="8"/>
  <c r="J630" i="8"/>
  <c r="K630" i="8"/>
  <c r="J631" i="8"/>
  <c r="K631" i="8"/>
  <c r="J632" i="8"/>
  <c r="K632" i="8"/>
  <c r="J633" i="8"/>
  <c r="K633" i="8"/>
  <c r="J634" i="8"/>
  <c r="K634" i="8"/>
  <c r="J635" i="8"/>
  <c r="K635" i="8"/>
  <c r="J636" i="8"/>
  <c r="K636" i="8"/>
  <c r="J637" i="8"/>
  <c r="K637" i="8"/>
  <c r="J638" i="8"/>
  <c r="K638" i="8"/>
  <c r="J639" i="8"/>
  <c r="K639" i="8"/>
  <c r="J640" i="8"/>
  <c r="K640" i="8"/>
  <c r="J641" i="8"/>
  <c r="K641" i="8"/>
  <c r="J642" i="8"/>
  <c r="K642" i="8"/>
  <c r="J643" i="8"/>
  <c r="K643" i="8"/>
  <c r="J644" i="8"/>
  <c r="K644" i="8"/>
  <c r="J645" i="8"/>
  <c r="K645" i="8"/>
  <c r="J646" i="8"/>
  <c r="K646" i="8"/>
  <c r="J647" i="8"/>
  <c r="K647" i="8"/>
  <c r="J648" i="8"/>
  <c r="K648" i="8"/>
  <c r="J649" i="8"/>
  <c r="K649" i="8"/>
  <c r="J650" i="8"/>
  <c r="K650" i="8"/>
  <c r="J651" i="8"/>
  <c r="K651" i="8"/>
  <c r="J652" i="8"/>
  <c r="K652" i="8"/>
  <c r="J653" i="8"/>
  <c r="K653" i="8"/>
  <c r="J654" i="8"/>
  <c r="K654" i="8"/>
  <c r="J655" i="8"/>
  <c r="K655" i="8"/>
  <c r="J656" i="8"/>
  <c r="K656" i="8"/>
  <c r="J657" i="8"/>
  <c r="K657" i="8"/>
  <c r="J658" i="8"/>
  <c r="K658" i="8"/>
  <c r="J659" i="8"/>
  <c r="K659" i="8"/>
  <c r="J660" i="8"/>
  <c r="K660" i="8"/>
  <c r="J661" i="8"/>
  <c r="K661" i="8"/>
  <c r="J662" i="8"/>
  <c r="K662" i="8"/>
  <c r="J663" i="8"/>
  <c r="K663" i="8"/>
  <c r="J664" i="8"/>
  <c r="K664" i="8"/>
  <c r="J665" i="8"/>
  <c r="K665" i="8"/>
  <c r="J666" i="8"/>
  <c r="K666" i="8"/>
  <c r="J667" i="8"/>
  <c r="K667" i="8"/>
  <c r="J668" i="8"/>
  <c r="K668" i="8"/>
  <c r="J669" i="8"/>
  <c r="K669" i="8"/>
  <c r="J670" i="8"/>
  <c r="K670" i="8"/>
  <c r="J671" i="8"/>
  <c r="K671" i="8"/>
  <c r="J672" i="8"/>
  <c r="K672" i="8"/>
  <c r="J673" i="8"/>
  <c r="K673" i="8"/>
  <c r="J674" i="8"/>
  <c r="K674" i="8"/>
  <c r="J675" i="8"/>
  <c r="K675" i="8"/>
  <c r="J676" i="8"/>
  <c r="K676" i="8"/>
  <c r="J677" i="8"/>
  <c r="K677" i="8"/>
  <c r="J678" i="8"/>
  <c r="K678" i="8"/>
  <c r="J679" i="8"/>
  <c r="K679" i="8"/>
  <c r="J680" i="8"/>
  <c r="K680" i="8"/>
  <c r="J681" i="8"/>
  <c r="K681" i="8"/>
  <c r="J682" i="8"/>
  <c r="K682" i="8"/>
  <c r="J683" i="8"/>
  <c r="K683" i="8"/>
  <c r="J684" i="8"/>
  <c r="K684" i="8"/>
  <c r="J685" i="8"/>
  <c r="K685" i="8"/>
  <c r="J686" i="8"/>
  <c r="K686" i="8"/>
  <c r="J687" i="8"/>
  <c r="K687" i="8"/>
  <c r="J688" i="8"/>
  <c r="K688" i="8"/>
  <c r="J689" i="8"/>
  <c r="K689" i="8"/>
  <c r="J690" i="8"/>
  <c r="K690" i="8"/>
  <c r="J691" i="8"/>
  <c r="K691" i="8"/>
  <c r="J692" i="8"/>
  <c r="K692" i="8"/>
  <c r="J693" i="8"/>
  <c r="K693" i="8"/>
  <c r="J694" i="8"/>
  <c r="K694" i="8"/>
  <c r="J695" i="8"/>
  <c r="K695" i="8"/>
  <c r="J696" i="8"/>
  <c r="K696" i="8"/>
  <c r="J697" i="8"/>
  <c r="K697" i="8"/>
  <c r="J698" i="8"/>
  <c r="K698" i="8"/>
  <c r="J699" i="8"/>
  <c r="K699" i="8"/>
  <c r="J700" i="8"/>
  <c r="K700" i="8"/>
  <c r="J701" i="8"/>
  <c r="K701" i="8"/>
  <c r="J702" i="8"/>
  <c r="K702" i="8"/>
  <c r="J703" i="8"/>
  <c r="K703" i="8"/>
  <c r="J704" i="8"/>
  <c r="K704" i="8"/>
  <c r="J705" i="8"/>
  <c r="K705" i="8"/>
  <c r="J706" i="8"/>
  <c r="K706" i="8"/>
  <c r="J707" i="8"/>
  <c r="K707" i="8"/>
  <c r="J708" i="8"/>
  <c r="K708" i="8"/>
  <c r="J709" i="8"/>
  <c r="K709" i="8"/>
  <c r="J710" i="8"/>
  <c r="K710" i="8"/>
  <c r="J711" i="8"/>
  <c r="K711" i="8"/>
  <c r="J712" i="8"/>
  <c r="K712" i="8"/>
  <c r="J713" i="8"/>
  <c r="K713" i="8"/>
  <c r="J714" i="8"/>
  <c r="K714" i="8"/>
  <c r="J715" i="8"/>
  <c r="K715" i="8"/>
  <c r="J716" i="8"/>
  <c r="K716" i="8"/>
  <c r="J717" i="8"/>
  <c r="K717" i="8"/>
  <c r="J718" i="8"/>
  <c r="K718" i="8"/>
  <c r="J719" i="8"/>
  <c r="K719" i="8"/>
  <c r="J720" i="8"/>
  <c r="K720" i="8"/>
  <c r="J721" i="8"/>
  <c r="K721" i="8"/>
  <c r="J722" i="8"/>
  <c r="K722" i="8"/>
  <c r="J723" i="8"/>
  <c r="K723" i="8"/>
  <c r="J724" i="8"/>
  <c r="K724" i="8"/>
  <c r="J725" i="8"/>
  <c r="K725" i="8"/>
  <c r="J726" i="8"/>
  <c r="K726" i="8"/>
  <c r="J727" i="8"/>
  <c r="K727" i="8"/>
  <c r="J728" i="8"/>
  <c r="K728" i="8"/>
  <c r="J729" i="8"/>
  <c r="K729" i="8"/>
  <c r="J730" i="8"/>
  <c r="K730" i="8"/>
  <c r="J731" i="8"/>
  <c r="K731" i="8"/>
  <c r="J732" i="8"/>
  <c r="K732" i="8"/>
  <c r="J733" i="8"/>
  <c r="K733" i="8"/>
  <c r="J734" i="8"/>
  <c r="K734" i="8"/>
  <c r="J735" i="8"/>
  <c r="K735" i="8"/>
  <c r="J736" i="8"/>
  <c r="K736" i="8"/>
  <c r="J737" i="8"/>
  <c r="K737" i="8"/>
  <c r="J738" i="8"/>
  <c r="K738" i="8"/>
  <c r="J739" i="8"/>
  <c r="K739" i="8"/>
  <c r="J15" i="8"/>
  <c r="K15" i="8"/>
  <c r="J5" i="8"/>
  <c r="K5" i="8"/>
  <c r="J6" i="8"/>
  <c r="K6" i="8"/>
  <c r="J7" i="8"/>
  <c r="K7" i="8"/>
  <c r="J8" i="8"/>
  <c r="K8" i="8"/>
  <c r="J9" i="8"/>
  <c r="K9" i="8"/>
  <c r="J10" i="8"/>
  <c r="K10" i="8"/>
  <c r="J11" i="8"/>
  <c r="K11" i="8"/>
  <c r="J12" i="8"/>
  <c r="K12" i="8"/>
  <c r="J13" i="8"/>
  <c r="K13" i="8"/>
  <c r="J14" i="8"/>
  <c r="K14" i="8"/>
</calcChain>
</file>

<file path=xl/sharedStrings.xml><?xml version="1.0" encoding="utf-8"?>
<sst xmlns="http://schemas.openxmlformats.org/spreadsheetml/2006/main" count="4992" uniqueCount="162">
  <si>
    <t>Central Arctic  Core</t>
  </si>
  <si>
    <t>Source</t>
  </si>
  <si>
    <t>WaterDepth</t>
  </si>
  <si>
    <t>Krithe Species</t>
  </si>
  <si>
    <t>CoreDepthdepth</t>
  </si>
  <si>
    <t>Age  (ka)</t>
  </si>
  <si>
    <t>Mg/Ca</t>
  </si>
  <si>
    <t>Sr/Ca</t>
  </si>
  <si>
    <t>Mg:KMinimaCorr.77*</t>
  </si>
  <si>
    <t>P1-94-AR-PC9</t>
  </si>
  <si>
    <t>K. hunti</t>
  </si>
  <si>
    <t>K. minima</t>
  </si>
  <si>
    <t>P1-92-AR-PC30</t>
  </si>
  <si>
    <t>P1-92-AR-P39</t>
  </si>
  <si>
    <t>P1-92-AR-40</t>
  </si>
  <si>
    <t>P1-92-AR40</t>
  </si>
  <si>
    <t>HLY0503-6JPC</t>
    <phoneticPr fontId="0" type="noConversion"/>
  </si>
  <si>
    <t xml:space="preserve">K. hunti          </t>
  </si>
  <si>
    <t>P1-93-AR-P23</t>
  </si>
  <si>
    <t>K. aquilonia</t>
  </si>
  <si>
    <t>K. hunt+K. aq</t>
  </si>
  <si>
    <t>P1-93-AR-21</t>
  </si>
  <si>
    <t>Core</t>
  </si>
  <si>
    <t>Water Depth</t>
  </si>
  <si>
    <t>Sample Depth (cm)</t>
  </si>
  <si>
    <t>Mg/Ca (mmol/mol)</t>
  </si>
  <si>
    <t>Mg/Ca:K.mincorr0.77</t>
  </si>
  <si>
    <t>Sr/Ca (mmol/mol)</t>
  </si>
  <si>
    <t>BWT (°C)</t>
  </si>
  <si>
    <t>PS-2179-3</t>
  </si>
  <si>
    <t>NatureGeosc2012</t>
  </si>
  <si>
    <t>min</t>
  </si>
  <si>
    <t>PS-2186-3</t>
  </si>
  <si>
    <t>P1-94-AR-B28</t>
  </si>
  <si>
    <t>PS-2206-4</t>
  </si>
  <si>
    <t>hunti</t>
  </si>
  <si>
    <t>PS-2163-1</t>
  </si>
  <si>
    <t>Pl-94AR-BC19B</t>
  </si>
  <si>
    <t>HLY0503-18TC</t>
  </si>
  <si>
    <t>Pl-94AR-BC12A</t>
  </si>
  <si>
    <t>PS2185-4</t>
  </si>
  <si>
    <t>P1-94-AR-B17</t>
  </si>
  <si>
    <t>P1-94-AR-B8</t>
  </si>
  <si>
    <t>Pl-94AR-BC26B</t>
  </si>
  <si>
    <t>Pl-94AR-BC20A</t>
  </si>
  <si>
    <t>PS2179-1-GKG</t>
  </si>
  <si>
    <t>PS2163-2 GKG</t>
  </si>
  <si>
    <t>PS2185-3 GKG</t>
  </si>
  <si>
    <t>PS-2184-3</t>
  </si>
  <si>
    <t>v</t>
  </si>
  <si>
    <t>PS2186-5 GKG</t>
  </si>
  <si>
    <t>PS2184-1-GKG</t>
  </si>
  <si>
    <t>P39</t>
  </si>
  <si>
    <t>P30</t>
  </si>
  <si>
    <t>P40</t>
  </si>
  <si>
    <t>P9</t>
  </si>
  <si>
    <t>HLY6</t>
  </si>
  <si>
    <t>P23</t>
  </si>
  <si>
    <t>DESCRIPTION:</t>
  </si>
  <si>
    <t>Column Headings</t>
    <phoneticPr fontId="0" type="noConversion"/>
  </si>
  <si>
    <t>Column #</t>
    <phoneticPr fontId="0" type="noConversion"/>
  </si>
  <si>
    <t>Core*</t>
    <phoneticPr fontId="0" type="noConversion"/>
  </si>
  <si>
    <t>From Poirier et al. 2012 Marine Micropaleo. 88-89, 65-76</t>
    <phoneticPr fontId="0" type="noConversion"/>
  </si>
  <si>
    <t>Core abbreviation</t>
  </si>
  <si>
    <t>Updated from Bauch et al. 2001, Quat. Sci. Rev. 20, 659-678</t>
    <phoneticPr fontId="0" type="noConversion"/>
  </si>
  <si>
    <t>Water Depth (m)</t>
  </si>
  <si>
    <t>core longitude degrees</t>
    <phoneticPr fontId="0" type="noConversion"/>
  </si>
  <si>
    <t>Longitude</t>
  </si>
  <si>
    <t>core latitude degrees</t>
    <phoneticPr fontId="0" type="noConversion"/>
  </si>
  <si>
    <t>Latitude ºN</t>
  </si>
  <si>
    <t>general area</t>
    <phoneticPr fontId="0" type="noConversion"/>
  </si>
  <si>
    <t>Geographic Location</t>
  </si>
  <si>
    <t>cm/kyr</t>
    <phoneticPr fontId="0" type="noConversion"/>
  </si>
  <si>
    <t>Column #</t>
    <phoneticPr fontId="0" type="noConversion"/>
  </si>
  <si>
    <t>Core name and number</t>
    <phoneticPr fontId="0" type="noConversion"/>
  </si>
  <si>
    <t>Water depth</t>
  </si>
  <si>
    <t>Sample depth in core in centimeters</t>
  </si>
  <si>
    <t>Estimated sample age in kiloannum</t>
    <phoneticPr fontId="0" type="noConversion"/>
  </si>
  <si>
    <t>Sr/Ca ratio in mmol/mol</t>
    <phoneticPr fontId="0" type="noConversion"/>
  </si>
  <si>
    <t>Estimated bottom water temperature BWT (ºC) = (0.438 x  Mg/CaKrithe) – 5.14  (r2 = 0.5)  [see Farmer et al. 2012]</t>
  </si>
  <si>
    <t>Notes</t>
  </si>
  <si>
    <t>Age (ka)</t>
  </si>
  <si>
    <t xml:space="preserve">Mg/Ca and BWT data for last 50 kyr in Figs. 2 and 3 is replotted from Cronin et al. (2012) NatGeo </t>
  </si>
  <si>
    <t>Cronin et al., 2012 Deep Arctic Ocean Warming during the last Glacial Cycle</t>
    <phoneticPr fontId="0" type="noConversion"/>
  </si>
  <si>
    <t>IGBP PAGES/World Data Center for Paleoclimatology</t>
  </si>
  <si>
    <t>New cores in this study see Figure 1</t>
  </si>
  <si>
    <t>Mendeleev Ridge</t>
  </si>
  <si>
    <t>P21</t>
  </si>
  <si>
    <t>Northwind Ridge</t>
  </si>
  <si>
    <t>6JPC</t>
  </si>
  <si>
    <t>Pl-94AR-BC26</t>
  </si>
  <si>
    <t>Lomonosov Slope</t>
  </si>
  <si>
    <t>Pl-94AR-BC08</t>
  </si>
  <si>
    <t>PS2179-1 GKG</t>
  </si>
  <si>
    <t>Lomonosov ridge</t>
  </si>
  <si>
    <t>PS2179-3 MUC</t>
  </si>
  <si>
    <t>Lomonosov Ridge</t>
  </si>
  <si>
    <t>PS2185-4 MUC</t>
  </si>
  <si>
    <t>PS2186-3 MUC</t>
  </si>
  <si>
    <t>PS2206-4 MUC</t>
  </si>
  <si>
    <t>Gakkel Ridge</t>
  </si>
  <si>
    <t>PS2212-6 MUC</t>
  </si>
  <si>
    <t>Yermak Plateau</t>
  </si>
  <si>
    <t>PS2184-1 GKG</t>
  </si>
  <si>
    <t>PS-51-154</t>
  </si>
  <si>
    <t>Laptev Sea</t>
  </si>
  <si>
    <t>P1-AR-92-P1/B3</t>
  </si>
  <si>
    <t>Beaufort Sea</t>
  </si>
  <si>
    <t>PS1243-1/2**</t>
  </si>
  <si>
    <t>Iceland Plateau</t>
  </si>
  <si>
    <t>PS2184-3 MUC</t>
  </si>
  <si>
    <t>PS2200-MUC</t>
  </si>
  <si>
    <t>Morris Jesup Rise</t>
  </si>
  <si>
    <t>Pl-94AR-BC16C</t>
  </si>
  <si>
    <t>Pl-94AR-BC06B</t>
  </si>
  <si>
    <t>Chukchi Slope</t>
  </si>
  <si>
    <t>Pl-94AR-BC17</t>
  </si>
  <si>
    <t>Mendeleev Slope</t>
  </si>
  <si>
    <t>Wrangel Abyssal Plain</t>
  </si>
  <si>
    <t>Pl-94AR-BC21B</t>
  </si>
  <si>
    <t>Canada Basin</t>
  </si>
  <si>
    <t>Pl-94AR-BC23A/B</t>
  </si>
  <si>
    <t>Pl-94AR-BC25A</t>
  </si>
  <si>
    <t>Pl-94AR-BC28</t>
  </si>
  <si>
    <t>P1-94AR-BC30A</t>
  </si>
  <si>
    <t>Eurasian Basin</t>
  </si>
  <si>
    <t>P1-94AR-BC31A</t>
  </si>
  <si>
    <t>P1-94AR-BC32</t>
  </si>
  <si>
    <t>P1-94AR-BC33</t>
  </si>
  <si>
    <t>HLY0503-18tc</t>
  </si>
  <si>
    <t>PS2163-1 MUC</t>
  </si>
  <si>
    <t>PS2170-4 MUC</t>
  </si>
  <si>
    <t>Amundsen Basin</t>
  </si>
  <si>
    <t>This study</t>
  </si>
  <si>
    <t>5-PointMg:KMinCorr.77*</t>
  </si>
  <si>
    <t>CoreDepth</t>
  </si>
  <si>
    <r>
      <rPr>
        <i/>
        <sz val="12"/>
        <color theme="1"/>
        <rFont val="Arial"/>
      </rPr>
      <t>Polycope</t>
    </r>
    <r>
      <rPr>
        <sz val="12"/>
        <color theme="1"/>
        <rFont val="Arial"/>
        <family val="2"/>
      </rPr>
      <t xml:space="preserve"> 5pt smooth </t>
    </r>
  </si>
  <si>
    <r>
      <rPr>
        <i/>
        <sz val="12"/>
        <color theme="1"/>
        <rFont val="Arial"/>
      </rPr>
      <t>Acetabulastoma</t>
    </r>
    <r>
      <rPr>
        <sz val="12"/>
        <color theme="1"/>
        <rFont val="Arial"/>
        <family val="2"/>
      </rPr>
      <t xml:space="preserve"> 5pt smooth</t>
    </r>
  </si>
  <si>
    <t>NatGeo 2012, This Study</t>
  </si>
  <si>
    <t>BWT  (°C)</t>
  </si>
  <si>
    <t xml:space="preserve">MgCa&amp;SrCa Data </t>
  </si>
  <si>
    <t xml:space="preserve">Cores from Cronin et al. 2012 NatGeo used in new composite </t>
  </si>
  <si>
    <r>
      <t xml:space="preserve">Relative frequencies [%] </t>
    </r>
    <r>
      <rPr>
        <i/>
        <sz val="12"/>
        <color theme="1"/>
        <rFont val="Arial"/>
      </rPr>
      <t>Polycope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</rPr>
      <t>A. arcticum</t>
    </r>
  </si>
  <si>
    <t>CoreDepth (cm)</t>
  </si>
  <si>
    <t>New Mg/Ca and Sr/Ca data</t>
  </si>
  <si>
    <t>T. M. Cronin1*G. S. Dwyer2*, E. K. Caverly1, J. Farmer3, L. H. DeNinno1, J. Rodriguez-Lazaro4, L. Gemery</t>
  </si>
  <si>
    <t>Nature Scientific Reports submitted</t>
  </si>
  <si>
    <r>
      <rPr>
        <i/>
        <sz val="12"/>
        <rFont val="Arial"/>
      </rPr>
      <t>Krithe glacialis</t>
    </r>
    <r>
      <rPr>
        <sz val="12"/>
        <rFont val="Arial"/>
      </rPr>
      <t xml:space="preserve"> or</t>
    </r>
    <r>
      <rPr>
        <i/>
        <sz val="12"/>
        <rFont val="Arial"/>
      </rPr>
      <t xml:space="preserve"> Krithe minima</t>
    </r>
  </si>
  <si>
    <r>
      <rPr>
        <i/>
        <sz val="12"/>
        <color theme="1"/>
        <rFont val="Arial"/>
      </rPr>
      <t>Krithe</t>
    </r>
    <r>
      <rPr>
        <sz val="12"/>
        <color theme="1"/>
        <rFont val="Arial"/>
        <family val="2"/>
      </rPr>
      <t xml:space="preserve"> species analyzed</t>
    </r>
  </si>
  <si>
    <r>
      <rPr>
        <i/>
        <sz val="12"/>
        <color rgb="FF000000"/>
        <rFont val="Arial"/>
      </rPr>
      <t>Krithe</t>
    </r>
    <r>
      <rPr>
        <sz val="12"/>
        <color rgb="FF000000"/>
        <rFont val="Arial"/>
      </rPr>
      <t xml:space="preserve"> Species</t>
    </r>
  </si>
  <si>
    <t>Core Data See Map Figure 1 of paper</t>
  </si>
  <si>
    <t>Enhanced Arctic Amplification began at the Mid-Bruhnes Event ~430,000 years ago</t>
  </si>
  <si>
    <r>
      <t>Mg/Ca ratio in mmol/mol (</t>
    </r>
    <r>
      <rPr>
        <i/>
        <sz val="12"/>
        <rFont val="Arial"/>
      </rPr>
      <t>K. mimina</t>
    </r>
    <r>
      <rPr>
        <sz val="12"/>
        <rFont val="Arial"/>
      </rPr>
      <t xml:space="preserve"> Mg/ca  corrected x 0.77 in mmol/mol [see Farmer et al. 2012]</t>
    </r>
  </si>
  <si>
    <r>
      <rPr>
        <i/>
        <sz val="12"/>
        <color theme="1"/>
        <rFont val="Arial"/>
      </rPr>
      <t>Polycope</t>
    </r>
    <r>
      <rPr>
        <sz val="12"/>
        <color theme="1"/>
        <rFont val="Arial"/>
        <family val="2"/>
      </rPr>
      <t xml:space="preserve"> Relative Frequency</t>
    </r>
  </si>
  <si>
    <r>
      <rPr>
        <i/>
        <sz val="12"/>
        <color theme="1"/>
        <rFont val="Arial"/>
      </rPr>
      <t>Acetabulastoma</t>
    </r>
    <r>
      <rPr>
        <sz val="12"/>
        <color theme="1"/>
        <rFont val="Arial"/>
        <family val="2"/>
      </rPr>
      <t xml:space="preserve"> Relative Frequency</t>
    </r>
  </si>
  <si>
    <r>
      <t xml:space="preserve">All species with </t>
    </r>
    <r>
      <rPr>
        <i/>
        <sz val="12"/>
        <color theme="1"/>
        <rFont val="Arial"/>
      </rPr>
      <t>K. minima</t>
    </r>
    <r>
      <rPr>
        <sz val="12"/>
        <color theme="1"/>
        <rFont val="Arial"/>
        <family val="2"/>
      </rPr>
      <t xml:space="preserve"> corrected</t>
    </r>
  </si>
  <si>
    <t>5 point smooth</t>
  </si>
  <si>
    <t>acetablastuma relative frequency</t>
  </si>
  <si>
    <t>polycope relative frequency</t>
  </si>
  <si>
    <t>Depth (cm)</t>
  </si>
  <si>
    <t xml:space="preserve">Core </t>
  </si>
  <si>
    <t>Age models from Cronin et al. (2014), DeNinno et al. (2015), Marzen et al. (2016), See Online Supplement Table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</si>
</sst>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9C0006"/>
      <name val="Calibri"/>
      <family val="2"/>
      <scheme val="minor"/>
    </font>
    <font>
      <sz val="10"/>
      <name val="Verdana"/>
    </font>
    <font>
      <b/>
      <sz val="12"/>
      <color theme="1"/>
      <name val="Arial"/>
    </font>
    <font>
      <sz val="10"/>
      <name val="Geneva"/>
    </font>
    <font>
      <b/>
      <sz val="12"/>
      <color rgb="FF000000"/>
      <name val="Arial"/>
    </font>
    <font>
      <b/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Arial"/>
    </font>
    <font>
      <b/>
      <sz val="12"/>
      <color rgb="FF231F20"/>
      <name val="Arial"/>
    </font>
    <font>
      <sz val="12"/>
      <color rgb="FF231F20"/>
      <name val="Arial"/>
    </font>
    <font>
      <sz val="12"/>
      <name val="Arial"/>
    </font>
    <font>
      <sz val="12"/>
      <color rgb="FF000000"/>
      <name val="Arial"/>
    </font>
    <font>
      <i/>
      <sz val="12"/>
      <color theme="1"/>
      <name val="Arial"/>
    </font>
    <font>
      <b/>
      <sz val="14"/>
      <color rgb="FF000000"/>
      <name val="Arial"/>
    </font>
    <font>
      <b/>
      <sz val="14"/>
      <color theme="1"/>
      <name val="Arial"/>
    </font>
    <font>
      <b/>
      <sz val="16"/>
      <color theme="1"/>
      <name val="Arial"/>
    </font>
    <font>
      <sz val="16"/>
      <color theme="1"/>
      <name val="Arial"/>
    </font>
    <font>
      <i/>
      <sz val="12"/>
      <color indexed="8"/>
      <name val="Arial"/>
    </font>
    <font>
      <i/>
      <sz val="12"/>
      <name val="Arial"/>
    </font>
    <font>
      <i/>
      <sz val="12"/>
      <color rgb="FF000000"/>
      <name val="Arial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4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164" fontId="7" fillId="0" borderId="1" xfId="3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164" fontId="7" fillId="0" borderId="1" xfId="3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top"/>
    </xf>
    <xf numFmtId="0" fontId="11" fillId="0" borderId="0" xfId="0" applyFont="1"/>
    <xf numFmtId="0" fontId="1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" fillId="0" borderId="0" xfId="0" applyFont="1" applyBorder="1"/>
    <xf numFmtId="0" fontId="14" fillId="0" borderId="0" xfId="0" applyFont="1" applyFill="1" applyAlignment="1">
      <alignment horizontal="left"/>
    </xf>
    <xf numFmtId="0" fontId="15" fillId="0" borderId="0" xfId="0" applyFont="1" applyBorder="1" applyAlignment="1">
      <alignment horizontal="left"/>
    </xf>
    <xf numFmtId="164" fontId="15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1" fillId="0" borderId="0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/>
    <xf numFmtId="2" fontId="17" fillId="0" borderId="1" xfId="0" applyNumberFormat="1" applyFont="1" applyBorder="1" applyAlignment="1">
      <alignment textRotation="90"/>
    </xf>
    <xf numFmtId="1" fontId="17" fillId="0" borderId="1" xfId="0" applyNumberFormat="1" applyFont="1" applyBorder="1" applyAlignment="1">
      <alignment textRotation="90"/>
    </xf>
    <xf numFmtId="2" fontId="17" fillId="0" borderId="1" xfId="0" applyNumberFormat="1" applyFont="1" applyBorder="1" applyAlignment="1">
      <alignment horizontal="center" textRotation="90"/>
    </xf>
    <xf numFmtId="164" fontId="6" fillId="0" borderId="1" xfId="0" applyNumberFormat="1" applyFont="1" applyFill="1" applyBorder="1" applyAlignment="1">
      <alignment horizontal="center" textRotation="90"/>
    </xf>
    <xf numFmtId="1" fontId="6" fillId="0" borderId="1" xfId="0" applyNumberFormat="1" applyFont="1" applyFill="1" applyBorder="1" applyAlignment="1">
      <alignment horizontal="center" textRotation="90"/>
    </xf>
    <xf numFmtId="0" fontId="18" fillId="0" borderId="0" xfId="0" applyFont="1"/>
    <xf numFmtId="0" fontId="19" fillId="0" borderId="0" xfId="0" applyFont="1" applyFill="1"/>
    <xf numFmtId="0" fontId="20" fillId="0" borderId="0" xfId="0" applyFont="1" applyFill="1"/>
    <xf numFmtId="0" fontId="17" fillId="0" borderId="0" xfId="0" applyFont="1"/>
    <xf numFmtId="164" fontId="1" fillId="0" borderId="1" xfId="0" applyNumberFormat="1" applyFont="1" applyFill="1" applyBorder="1"/>
    <xf numFmtId="0" fontId="11" fillId="0" borderId="0" xfId="0" applyFont="1" applyAlignment="1">
      <alignment horizontal="left"/>
    </xf>
    <xf numFmtId="0" fontId="15" fillId="0" borderId="0" xfId="0" applyFont="1" applyBorder="1"/>
    <xf numFmtId="164" fontId="11" fillId="0" borderId="0" xfId="0" applyNumberFormat="1" applyFont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Border="1"/>
    <xf numFmtId="164" fontId="11" fillId="0" borderId="0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2" fontId="15" fillId="0" borderId="0" xfId="0" applyNumberFormat="1" applyFont="1" applyBorder="1" applyAlignment="1">
      <alignment horizontal="left"/>
    </xf>
    <xf numFmtId="1" fontId="15" fillId="0" borderId="0" xfId="0" applyNumberFormat="1" applyFont="1" applyBorder="1" applyAlignment="1">
      <alignment horizontal="left"/>
    </xf>
    <xf numFmtId="0" fontId="14" fillId="0" borderId="2" xfId="0" applyFont="1" applyFill="1" applyBorder="1" applyAlignment="1">
      <alignment horizontal="center" textRotation="90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/>
    </xf>
    <xf numFmtId="0" fontId="1" fillId="0" borderId="1" xfId="2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4" fillId="0" borderId="1" xfId="3" applyNumberFormat="1" applyFont="1" applyFill="1" applyBorder="1" applyAlignment="1">
      <alignment horizontal="left" vertical="center"/>
    </xf>
    <xf numFmtId="0" fontId="14" fillId="0" borderId="1" xfId="3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/>
    <xf numFmtId="2" fontId="15" fillId="0" borderId="1" xfId="0" applyNumberFormat="1" applyFont="1" applyFill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1" fontId="1" fillId="0" borderId="1" xfId="0" applyNumberFormat="1" applyFont="1" applyFill="1" applyBorder="1"/>
    <xf numFmtId="1" fontId="1" fillId="0" borderId="0" xfId="0" applyNumberFormat="1" applyFont="1" applyFill="1"/>
    <xf numFmtId="0" fontId="24" fillId="3" borderId="1" xfId="0" applyFont="1" applyFill="1" applyBorder="1" applyAlignment="1">
      <alignment textRotation="90"/>
    </xf>
    <xf numFmtId="0" fontId="25" fillId="3" borderId="0" xfId="0" applyFont="1" applyFill="1" applyAlignment="1">
      <alignment textRotation="90"/>
    </xf>
    <xf numFmtId="0" fontId="0" fillId="3" borderId="1" xfId="0" applyFont="1" applyFill="1" applyBorder="1"/>
    <xf numFmtId="164" fontId="0" fillId="3" borderId="1" xfId="0" applyNumberFormat="1" applyFont="1" applyFill="1" applyBorder="1"/>
    <xf numFmtId="164" fontId="0" fillId="3" borderId="0" xfId="0" applyNumberFormat="1" applyFont="1" applyFill="1" applyBorder="1"/>
    <xf numFmtId="0" fontId="0" fillId="3" borderId="0" xfId="0" applyFont="1" applyFill="1"/>
  </cellXfs>
  <cellStyles count="64">
    <cellStyle name="Bad" xfId="1" builtinId="27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Normal" xfId="0" builtinId="0"/>
    <cellStyle name="Normal 2" xfId="2"/>
    <cellStyle name="Normal 3" xfId="3"/>
  </cellStyles>
  <dxfs count="0"/>
  <tableStyles count="0" defaultTableStyle="TableStyleMedium9" defaultPivotStyle="PivotStyleMedium4"/>
  <colors>
    <mruColors>
      <color rgb="FFFF9300"/>
      <color rgb="FFFF2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7"/>
  <sheetViews>
    <sheetView showRuler="0" topLeftCell="A4" workbookViewId="0">
      <selection activeCell="J55" sqref="J55"/>
    </sheetView>
  </sheetViews>
  <sheetFormatPr baseColWidth="10" defaultRowHeight="15" x14ac:dyDescent="0"/>
  <cols>
    <col min="1" max="16384" width="10.83203125" style="12"/>
  </cols>
  <sheetData>
    <row r="3" spans="1:4">
      <c r="A3" s="11" t="s">
        <v>58</v>
      </c>
    </row>
    <row r="4" spans="1:4">
      <c r="A4" s="13" t="s">
        <v>151</v>
      </c>
    </row>
    <row r="5" spans="1:4">
      <c r="A5" s="14" t="s">
        <v>145</v>
      </c>
    </row>
    <row r="6" spans="1:4">
      <c r="A6" s="11" t="s">
        <v>146</v>
      </c>
    </row>
    <row r="7" spans="1:4">
      <c r="A7" s="11"/>
    </row>
    <row r="8" spans="1:4">
      <c r="A8" s="11" t="s">
        <v>59</v>
      </c>
    </row>
    <row r="9" spans="1:4">
      <c r="A9" s="11" t="s">
        <v>150</v>
      </c>
    </row>
    <row r="10" spans="1:4">
      <c r="A10" s="11" t="s">
        <v>60</v>
      </c>
    </row>
    <row r="11" spans="1:4">
      <c r="A11" s="15">
        <v>1</v>
      </c>
      <c r="B11" s="41" t="s">
        <v>61</v>
      </c>
      <c r="C11" s="16"/>
      <c r="D11" s="12" t="s">
        <v>62</v>
      </c>
    </row>
    <row r="12" spans="1:4">
      <c r="A12" s="15">
        <v>2</v>
      </c>
      <c r="B12" s="41" t="s">
        <v>63</v>
      </c>
      <c r="C12" s="16"/>
      <c r="D12" s="12" t="s">
        <v>64</v>
      </c>
    </row>
    <row r="13" spans="1:4">
      <c r="A13" s="15">
        <v>3</v>
      </c>
      <c r="B13" s="41" t="s">
        <v>65</v>
      </c>
      <c r="C13" s="16"/>
      <c r="D13" s="12" t="s">
        <v>66</v>
      </c>
    </row>
    <row r="14" spans="1:4">
      <c r="A14" s="15">
        <v>4</v>
      </c>
      <c r="B14" s="41" t="s">
        <v>67</v>
      </c>
      <c r="C14" s="16"/>
      <c r="D14" s="12" t="s">
        <v>68</v>
      </c>
    </row>
    <row r="15" spans="1:4">
      <c r="A15" s="15">
        <v>5</v>
      </c>
      <c r="B15" s="41" t="s">
        <v>69</v>
      </c>
      <c r="C15" s="16"/>
      <c r="D15" s="12" t="s">
        <v>70</v>
      </c>
    </row>
    <row r="16" spans="1:4">
      <c r="A16" s="15">
        <v>6</v>
      </c>
      <c r="B16" s="41" t="s">
        <v>71</v>
      </c>
      <c r="C16" s="16"/>
      <c r="D16" s="12" t="s">
        <v>72</v>
      </c>
    </row>
    <row r="17" spans="1:9">
      <c r="A17" s="11"/>
      <c r="B17" s="16"/>
      <c r="C17" s="16"/>
    </row>
    <row r="18" spans="1:9">
      <c r="A18" s="17" t="s">
        <v>140</v>
      </c>
      <c r="B18" s="42"/>
      <c r="C18" s="42"/>
    </row>
    <row r="19" spans="1:9">
      <c r="A19" s="17" t="s">
        <v>73</v>
      </c>
      <c r="B19" s="42"/>
      <c r="C19" s="42"/>
    </row>
    <row r="20" spans="1:9">
      <c r="A20" s="15">
        <v>1</v>
      </c>
      <c r="B20" s="18" t="s">
        <v>22</v>
      </c>
      <c r="C20" s="43"/>
      <c r="D20" s="40" t="s">
        <v>74</v>
      </c>
      <c r="E20" s="44"/>
    </row>
    <row r="21" spans="1:9">
      <c r="A21" s="15">
        <v>2</v>
      </c>
      <c r="B21" s="12" t="s">
        <v>1</v>
      </c>
      <c r="D21" s="12" t="s">
        <v>138</v>
      </c>
    </row>
    <row r="22" spans="1:9">
      <c r="A22" s="15">
        <v>3</v>
      </c>
      <c r="B22" s="18" t="s">
        <v>23</v>
      </c>
      <c r="C22" s="45"/>
      <c r="D22" s="12" t="s">
        <v>75</v>
      </c>
      <c r="E22" s="46"/>
    </row>
    <row r="23" spans="1:9">
      <c r="A23" s="15">
        <v>4</v>
      </c>
      <c r="B23" s="12" t="s">
        <v>148</v>
      </c>
    </row>
    <row r="24" spans="1:9">
      <c r="A24" s="15">
        <v>5</v>
      </c>
      <c r="B24" s="18" t="s">
        <v>24</v>
      </c>
      <c r="C24" s="45"/>
      <c r="D24" s="46" t="s">
        <v>76</v>
      </c>
      <c r="E24" s="46"/>
    </row>
    <row r="25" spans="1:9">
      <c r="A25" s="15">
        <v>6</v>
      </c>
      <c r="B25" s="18" t="s">
        <v>5</v>
      </c>
      <c r="C25" s="45"/>
      <c r="D25" s="46" t="s">
        <v>77</v>
      </c>
      <c r="E25" s="46"/>
    </row>
    <row r="26" spans="1:9">
      <c r="A26" s="15">
        <v>7</v>
      </c>
      <c r="B26" s="19" t="s">
        <v>25</v>
      </c>
      <c r="C26" s="45"/>
      <c r="D26" s="46" t="s">
        <v>147</v>
      </c>
      <c r="E26" s="46"/>
    </row>
    <row r="27" spans="1:9">
      <c r="A27" s="15">
        <v>8</v>
      </c>
      <c r="B27" s="19" t="s">
        <v>27</v>
      </c>
      <c r="C27" s="45"/>
      <c r="D27" s="46" t="s">
        <v>78</v>
      </c>
      <c r="E27" s="46"/>
    </row>
    <row r="28" spans="1:9">
      <c r="A28" s="21">
        <v>9</v>
      </c>
      <c r="B28" s="19" t="s">
        <v>26</v>
      </c>
      <c r="C28" s="45"/>
      <c r="D28" s="46" t="s">
        <v>152</v>
      </c>
      <c r="E28" s="46"/>
    </row>
    <row r="29" spans="1:9">
      <c r="A29" s="15">
        <v>10</v>
      </c>
      <c r="B29" s="12" t="s">
        <v>134</v>
      </c>
      <c r="D29" s="12" t="s">
        <v>155</v>
      </c>
    </row>
    <row r="30" spans="1:9">
      <c r="A30" s="15">
        <v>11</v>
      </c>
      <c r="B30" s="18" t="s">
        <v>28</v>
      </c>
      <c r="C30" s="16"/>
      <c r="D30" s="46" t="s">
        <v>79</v>
      </c>
    </row>
    <row r="31" spans="1:9">
      <c r="B31" s="16"/>
      <c r="C31" s="16"/>
      <c r="H31" s="20"/>
      <c r="I31" s="20"/>
    </row>
    <row r="32" spans="1:9">
      <c r="A32" s="20" t="s">
        <v>142</v>
      </c>
      <c r="B32" s="16"/>
      <c r="C32" s="16"/>
      <c r="D32" s="20"/>
      <c r="E32" s="20"/>
      <c r="F32" s="20"/>
      <c r="G32" s="20"/>
      <c r="H32" s="20"/>
      <c r="I32" s="20"/>
    </row>
    <row r="33" spans="1:9">
      <c r="A33" s="11" t="s">
        <v>60</v>
      </c>
      <c r="B33" s="16"/>
      <c r="C33" s="16"/>
      <c r="D33" s="20"/>
      <c r="E33" s="20"/>
      <c r="F33" s="20"/>
      <c r="G33" s="20"/>
      <c r="H33" s="20"/>
      <c r="I33" s="20"/>
    </row>
    <row r="34" spans="1:9">
      <c r="A34" s="15">
        <v>1</v>
      </c>
      <c r="B34" s="16" t="s">
        <v>22</v>
      </c>
      <c r="C34" s="16"/>
      <c r="F34" s="20"/>
      <c r="G34" s="20"/>
      <c r="H34" s="20"/>
      <c r="I34" s="20"/>
    </row>
    <row r="35" spans="1:9">
      <c r="A35" s="15">
        <v>2</v>
      </c>
      <c r="B35" s="16" t="s">
        <v>24</v>
      </c>
      <c r="C35" s="16"/>
      <c r="F35" s="20"/>
      <c r="G35" s="20"/>
      <c r="H35" s="20"/>
      <c r="I35" s="20"/>
    </row>
    <row r="36" spans="1:9">
      <c r="A36" s="15">
        <v>3</v>
      </c>
      <c r="B36" s="16" t="s">
        <v>81</v>
      </c>
      <c r="C36" s="16"/>
      <c r="F36" s="20"/>
      <c r="G36" s="20"/>
      <c r="H36" s="20"/>
      <c r="I36" s="20"/>
    </row>
    <row r="37" spans="1:9">
      <c r="A37" s="15">
        <v>4</v>
      </c>
      <c r="B37" s="16" t="s">
        <v>153</v>
      </c>
      <c r="C37" s="16"/>
      <c r="F37" s="20"/>
      <c r="G37" s="20"/>
      <c r="H37" s="20"/>
      <c r="I37" s="20"/>
    </row>
    <row r="38" spans="1:9">
      <c r="A38" s="15">
        <v>5</v>
      </c>
      <c r="B38" s="16" t="s">
        <v>136</v>
      </c>
      <c r="C38" s="16"/>
      <c r="F38" s="20"/>
      <c r="G38" s="20"/>
      <c r="H38" s="20"/>
      <c r="I38" s="20"/>
    </row>
    <row r="39" spans="1:9">
      <c r="A39" s="15">
        <v>6</v>
      </c>
      <c r="B39" s="16" t="s">
        <v>154</v>
      </c>
      <c r="C39" s="16"/>
      <c r="F39" s="20"/>
      <c r="G39" s="20"/>
      <c r="H39" s="20"/>
      <c r="I39" s="20"/>
    </row>
    <row r="40" spans="1:9">
      <c r="A40" s="15">
        <v>7</v>
      </c>
      <c r="B40" s="16" t="s">
        <v>137</v>
      </c>
      <c r="C40" s="16"/>
      <c r="F40" s="20"/>
      <c r="G40" s="20"/>
    </row>
    <row r="41" spans="1:9">
      <c r="A41" s="15"/>
      <c r="B41" s="16"/>
      <c r="C41" s="16"/>
      <c r="F41" s="20"/>
      <c r="G41" s="20"/>
    </row>
    <row r="42" spans="1:9">
      <c r="A42" s="38" t="s">
        <v>144</v>
      </c>
      <c r="B42" s="16"/>
      <c r="C42" s="16"/>
      <c r="F42" s="20"/>
      <c r="G42" s="20"/>
    </row>
    <row r="43" spans="1:9">
      <c r="A43" s="11" t="s">
        <v>60</v>
      </c>
      <c r="B43" s="47" t="s">
        <v>0</v>
      </c>
      <c r="C43" s="39"/>
      <c r="D43" s="39"/>
      <c r="E43" s="16"/>
      <c r="F43" s="20"/>
      <c r="G43" s="20"/>
    </row>
    <row r="44" spans="1:9">
      <c r="A44" s="15">
        <v>1</v>
      </c>
      <c r="B44" s="47" t="s">
        <v>1</v>
      </c>
      <c r="C44" s="39"/>
      <c r="D44" s="39"/>
      <c r="E44" s="16"/>
      <c r="F44" s="20"/>
      <c r="G44" s="20"/>
    </row>
    <row r="45" spans="1:9">
      <c r="A45" s="15">
        <v>2</v>
      </c>
      <c r="B45" s="48" t="s">
        <v>2</v>
      </c>
      <c r="C45" s="39"/>
      <c r="D45" s="39"/>
      <c r="E45" s="16"/>
      <c r="F45" s="20"/>
      <c r="G45" s="20"/>
    </row>
    <row r="46" spans="1:9">
      <c r="A46" s="15">
        <v>3</v>
      </c>
      <c r="B46" s="47" t="s">
        <v>149</v>
      </c>
      <c r="C46" s="39"/>
      <c r="D46" s="39"/>
      <c r="E46" s="16"/>
      <c r="F46" s="20"/>
      <c r="G46" s="20"/>
    </row>
    <row r="47" spans="1:9">
      <c r="A47" s="15">
        <v>4</v>
      </c>
      <c r="B47" s="47" t="s">
        <v>135</v>
      </c>
      <c r="C47" s="39"/>
      <c r="D47" s="39"/>
      <c r="E47" s="16"/>
    </row>
    <row r="48" spans="1:9">
      <c r="A48" s="15">
        <v>5</v>
      </c>
      <c r="B48" s="47" t="s">
        <v>5</v>
      </c>
      <c r="C48" s="39"/>
      <c r="D48" s="39"/>
      <c r="E48" s="16"/>
    </row>
    <row r="49" spans="1:7">
      <c r="A49" s="15">
        <v>6</v>
      </c>
      <c r="B49" s="47" t="s">
        <v>6</v>
      </c>
      <c r="C49" s="39"/>
      <c r="D49" s="39"/>
      <c r="E49" s="16"/>
    </row>
    <row r="50" spans="1:7">
      <c r="A50" s="21">
        <v>7</v>
      </c>
      <c r="B50" s="47" t="s">
        <v>7</v>
      </c>
      <c r="C50" s="39"/>
      <c r="D50" s="39"/>
      <c r="E50" s="16"/>
    </row>
    <row r="51" spans="1:7">
      <c r="A51" s="21">
        <v>8</v>
      </c>
      <c r="B51" s="47" t="s">
        <v>8</v>
      </c>
      <c r="C51" s="39"/>
      <c r="D51" s="39"/>
      <c r="E51" s="16"/>
    </row>
    <row r="53" spans="1:7">
      <c r="A53" s="12" t="s">
        <v>80</v>
      </c>
    </row>
    <row r="54" spans="1:7">
      <c r="A54" s="22" t="s">
        <v>161</v>
      </c>
      <c r="B54" s="22"/>
      <c r="C54" s="23"/>
      <c r="D54" s="23"/>
      <c r="E54" s="23"/>
      <c r="F54" s="23"/>
      <c r="G54" s="23"/>
    </row>
    <row r="55" spans="1:7">
      <c r="A55" s="22" t="s">
        <v>82</v>
      </c>
      <c r="B55" s="22"/>
      <c r="C55" s="23"/>
      <c r="D55" s="23"/>
      <c r="E55" s="23"/>
      <c r="F55" s="23"/>
      <c r="G55" s="23"/>
    </row>
    <row r="56" spans="1:7">
      <c r="A56" s="24" t="s">
        <v>83</v>
      </c>
      <c r="B56" s="22"/>
      <c r="C56" s="23"/>
      <c r="D56" s="23"/>
      <c r="E56" s="23"/>
      <c r="F56" s="23"/>
      <c r="G56" s="23"/>
    </row>
    <row r="57" spans="1:7">
      <c r="A57" s="24" t="s">
        <v>84</v>
      </c>
      <c r="B57" s="22"/>
      <c r="C57" s="23"/>
      <c r="D57" s="23"/>
      <c r="E57" s="23"/>
      <c r="F57" s="23"/>
      <c r="G57" s="2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44"/>
  <sheetViews>
    <sheetView showRuler="0" workbookViewId="0">
      <selection activeCell="I3" sqref="I3"/>
    </sheetView>
  </sheetViews>
  <sheetFormatPr baseColWidth="10" defaultRowHeight="15" x14ac:dyDescent="0"/>
  <cols>
    <col min="1" max="1" width="18" style="12" customWidth="1"/>
    <col min="2" max="16384" width="10.83203125" style="12"/>
  </cols>
  <sheetData>
    <row r="1" spans="1:8" ht="118">
      <c r="A1" s="49" t="s">
        <v>22</v>
      </c>
      <c r="B1" s="49" t="s">
        <v>63</v>
      </c>
      <c r="C1" s="49" t="s">
        <v>65</v>
      </c>
      <c r="D1" s="49" t="s">
        <v>67</v>
      </c>
      <c r="E1" s="49" t="s">
        <v>69</v>
      </c>
      <c r="F1" s="49" t="s">
        <v>71</v>
      </c>
    </row>
    <row r="2" spans="1:8">
      <c r="A2" s="50" t="s">
        <v>85</v>
      </c>
      <c r="B2" s="51"/>
      <c r="C2" s="51"/>
      <c r="D2" s="51"/>
      <c r="E2" s="51"/>
      <c r="F2" s="51"/>
      <c r="G2" s="25"/>
    </row>
    <row r="3" spans="1:8">
      <c r="A3" s="50" t="s">
        <v>9</v>
      </c>
      <c r="B3" s="52" t="s">
        <v>55</v>
      </c>
      <c r="C3" s="53">
        <v>1035</v>
      </c>
      <c r="D3" s="53">
        <v>-176.68299999999999</v>
      </c>
      <c r="E3" s="53">
        <v>78.132999999999996</v>
      </c>
      <c r="F3" s="54" t="s">
        <v>86</v>
      </c>
      <c r="G3" s="25"/>
    </row>
    <row r="4" spans="1:8">
      <c r="A4" s="55" t="s">
        <v>21</v>
      </c>
      <c r="B4" s="52" t="s">
        <v>87</v>
      </c>
      <c r="C4" s="53">
        <v>1470</v>
      </c>
      <c r="D4" s="53">
        <v>-154.21</v>
      </c>
      <c r="E4" s="53">
        <v>76.86</v>
      </c>
      <c r="F4" s="54" t="s">
        <v>88</v>
      </c>
      <c r="G4" s="25"/>
    </row>
    <row r="5" spans="1:8">
      <c r="A5" s="56" t="s">
        <v>18</v>
      </c>
      <c r="B5" s="52" t="s">
        <v>57</v>
      </c>
      <c r="C5" s="53">
        <v>951</v>
      </c>
      <c r="D5" s="53">
        <v>-155.07</v>
      </c>
      <c r="E5" s="53">
        <v>76.95</v>
      </c>
      <c r="F5" s="54" t="s">
        <v>88</v>
      </c>
      <c r="G5" s="25"/>
    </row>
    <row r="6" spans="1:8">
      <c r="A6" s="50" t="s">
        <v>12</v>
      </c>
      <c r="B6" s="52" t="s">
        <v>53</v>
      </c>
      <c r="C6" s="53">
        <v>765</v>
      </c>
      <c r="D6" s="53">
        <v>-158.05000000000001</v>
      </c>
      <c r="E6" s="53">
        <v>75.31</v>
      </c>
      <c r="F6" s="54" t="s">
        <v>88</v>
      </c>
      <c r="G6" s="25"/>
    </row>
    <row r="7" spans="1:8">
      <c r="A7" s="57" t="s">
        <v>13</v>
      </c>
      <c r="B7" s="52" t="s">
        <v>52</v>
      </c>
      <c r="C7" s="53">
        <v>1470</v>
      </c>
      <c r="D7" s="53">
        <v>-156.03</v>
      </c>
      <c r="E7" s="53">
        <v>75.84</v>
      </c>
      <c r="F7" s="54" t="s">
        <v>88</v>
      </c>
      <c r="G7" s="25"/>
    </row>
    <row r="8" spans="1:8">
      <c r="A8" s="55" t="s">
        <v>14</v>
      </c>
      <c r="B8" s="52" t="s">
        <v>54</v>
      </c>
      <c r="C8" s="53">
        <v>700</v>
      </c>
      <c r="D8" s="53">
        <v>-156.55000000000001</v>
      </c>
      <c r="E8" s="53">
        <v>76.260000000000005</v>
      </c>
      <c r="F8" s="54" t="s">
        <v>88</v>
      </c>
      <c r="G8" s="25"/>
    </row>
    <row r="9" spans="1:8">
      <c r="A9" s="58" t="s">
        <v>16</v>
      </c>
      <c r="B9" s="52" t="s">
        <v>89</v>
      </c>
      <c r="C9" s="59">
        <v>800</v>
      </c>
      <c r="D9" s="59">
        <v>-176.99</v>
      </c>
      <c r="E9" s="59">
        <v>78.290000000000006</v>
      </c>
      <c r="F9" s="60" t="s">
        <v>86</v>
      </c>
      <c r="G9" s="25"/>
    </row>
    <row r="10" spans="1:8">
      <c r="A10" s="25"/>
      <c r="B10" s="25"/>
      <c r="C10" s="25"/>
      <c r="D10" s="25"/>
      <c r="E10" s="25"/>
      <c r="F10" s="25"/>
      <c r="G10" s="25"/>
    </row>
    <row r="11" spans="1:8">
      <c r="A11" s="26" t="s">
        <v>141</v>
      </c>
      <c r="B11" s="26"/>
      <c r="C11" s="26"/>
      <c r="D11" s="26"/>
      <c r="E11" s="26"/>
      <c r="F11" s="26"/>
      <c r="G11" s="26"/>
      <c r="H11" s="27"/>
    </row>
    <row r="12" spans="1:8">
      <c r="A12" s="61" t="s">
        <v>90</v>
      </c>
      <c r="B12" s="26"/>
      <c r="C12" s="59">
        <v>1020</v>
      </c>
      <c r="D12" s="59">
        <v>143.47999999999999</v>
      </c>
      <c r="E12" s="59">
        <v>88.8</v>
      </c>
      <c r="F12" s="60" t="s">
        <v>91</v>
      </c>
      <c r="G12" s="26"/>
      <c r="H12" s="27"/>
    </row>
    <row r="13" spans="1:8">
      <c r="A13" s="61" t="s">
        <v>92</v>
      </c>
      <c r="B13" s="26"/>
      <c r="C13" s="59">
        <v>1031</v>
      </c>
      <c r="D13" s="62">
        <v>-176.74</v>
      </c>
      <c r="E13" s="62">
        <v>78.13</v>
      </c>
      <c r="F13" s="60" t="s">
        <v>86</v>
      </c>
      <c r="G13" s="26"/>
      <c r="H13" s="27"/>
    </row>
    <row r="14" spans="1:8">
      <c r="A14" s="61" t="s">
        <v>93</v>
      </c>
      <c r="B14" s="26"/>
      <c r="C14" s="59">
        <v>1230</v>
      </c>
      <c r="D14" s="62">
        <v>138.03</v>
      </c>
      <c r="E14" s="62">
        <v>87.75</v>
      </c>
      <c r="F14" s="60" t="s">
        <v>94</v>
      </c>
      <c r="G14" s="26"/>
      <c r="H14" s="27"/>
    </row>
    <row r="15" spans="1:8">
      <c r="A15" s="61" t="s">
        <v>50</v>
      </c>
      <c r="B15" s="26"/>
      <c r="C15" s="59">
        <v>2036</v>
      </c>
      <c r="D15" s="62">
        <v>140.49</v>
      </c>
      <c r="E15" s="62">
        <v>88.52</v>
      </c>
      <c r="F15" s="60" t="s">
        <v>94</v>
      </c>
      <c r="G15" s="26"/>
      <c r="H15" s="27"/>
    </row>
    <row r="16" spans="1:8">
      <c r="A16" s="61" t="s">
        <v>95</v>
      </c>
      <c r="B16" s="26"/>
      <c r="C16" s="59">
        <v>1228</v>
      </c>
      <c r="D16" s="62">
        <v>138.16</v>
      </c>
      <c r="E16" s="62">
        <v>87.75</v>
      </c>
      <c r="F16" s="60" t="s">
        <v>96</v>
      </c>
      <c r="G16" s="26"/>
      <c r="H16" s="27"/>
    </row>
    <row r="17" spans="1:8">
      <c r="A17" s="61" t="s">
        <v>97</v>
      </c>
      <c r="B17" s="26"/>
      <c r="C17" s="59">
        <v>1051</v>
      </c>
      <c r="D17" s="59">
        <v>144.482</v>
      </c>
      <c r="E17" s="59">
        <v>87.53</v>
      </c>
      <c r="F17" s="60" t="s">
        <v>96</v>
      </c>
      <c r="G17" s="26"/>
      <c r="H17" s="27"/>
    </row>
    <row r="18" spans="1:8">
      <c r="A18" s="63" t="s">
        <v>98</v>
      </c>
      <c r="B18" s="25"/>
      <c r="C18" s="64">
        <v>2004</v>
      </c>
      <c r="D18" s="65">
        <v>140.36000000000001</v>
      </c>
      <c r="E18" s="65">
        <v>88.51</v>
      </c>
      <c r="F18" s="66" t="s">
        <v>96</v>
      </c>
      <c r="G18" s="25"/>
    </row>
    <row r="19" spans="1:8">
      <c r="A19" s="63" t="s">
        <v>99</v>
      </c>
      <c r="B19" s="25"/>
      <c r="C19" s="64">
        <v>2993</v>
      </c>
      <c r="D19" s="65">
        <v>-2.5099999999999998</v>
      </c>
      <c r="E19" s="65">
        <v>84.28</v>
      </c>
      <c r="F19" s="66" t="s">
        <v>100</v>
      </c>
      <c r="G19" s="25"/>
    </row>
    <row r="20" spans="1:8">
      <c r="A20" s="63" t="s">
        <v>101</v>
      </c>
      <c r="B20" s="25"/>
      <c r="C20" s="64">
        <v>2439</v>
      </c>
      <c r="D20" s="65">
        <v>15.72</v>
      </c>
      <c r="E20" s="65">
        <v>82.06</v>
      </c>
      <c r="F20" s="66" t="s">
        <v>102</v>
      </c>
      <c r="G20" s="25"/>
    </row>
    <row r="21" spans="1:8">
      <c r="A21" s="63" t="s">
        <v>46</v>
      </c>
      <c r="B21" s="25"/>
      <c r="C21" s="64">
        <v>3047</v>
      </c>
      <c r="D21" s="65">
        <v>59.23</v>
      </c>
      <c r="E21" s="65">
        <v>86.24</v>
      </c>
      <c r="F21" s="66" t="s">
        <v>100</v>
      </c>
      <c r="G21" s="25"/>
    </row>
    <row r="22" spans="1:8">
      <c r="A22" s="63" t="s">
        <v>103</v>
      </c>
      <c r="B22" s="25"/>
      <c r="C22" s="64">
        <v>1640</v>
      </c>
      <c r="D22" s="65">
        <v>148.13999999999999</v>
      </c>
      <c r="E22" s="65">
        <v>87.61</v>
      </c>
      <c r="F22" s="66" t="s">
        <v>94</v>
      </c>
      <c r="G22" s="25"/>
    </row>
    <row r="23" spans="1:8">
      <c r="A23" s="63" t="s">
        <v>104</v>
      </c>
      <c r="B23" s="25"/>
      <c r="C23" s="64">
        <v>270</v>
      </c>
      <c r="D23" s="64">
        <v>120.61</v>
      </c>
      <c r="E23" s="64">
        <v>77.275999999999996</v>
      </c>
      <c r="F23" s="66" t="s">
        <v>105</v>
      </c>
      <c r="G23" s="25"/>
    </row>
    <row r="24" spans="1:8">
      <c r="A24" s="63" t="s">
        <v>106</v>
      </c>
      <c r="B24" s="25"/>
      <c r="C24" s="64">
        <v>201</v>
      </c>
      <c r="D24" s="64">
        <v>-162.69999999999999</v>
      </c>
      <c r="E24" s="64">
        <v>73.709999999999994</v>
      </c>
      <c r="F24" s="66" t="s">
        <v>107</v>
      </c>
      <c r="G24" s="25"/>
    </row>
    <row r="25" spans="1:8">
      <c r="A25" s="63" t="s">
        <v>108</v>
      </c>
      <c r="B25" s="25"/>
      <c r="C25" s="64">
        <v>2710</v>
      </c>
      <c r="D25" s="64">
        <v>-6.53</v>
      </c>
      <c r="E25" s="64">
        <v>69.38</v>
      </c>
      <c r="F25" s="66" t="s">
        <v>109</v>
      </c>
      <c r="G25" s="25"/>
    </row>
    <row r="26" spans="1:8">
      <c r="A26" s="63" t="s">
        <v>110</v>
      </c>
      <c r="B26" s="25"/>
      <c r="C26" s="64">
        <v>1674</v>
      </c>
      <c r="D26" s="65">
        <v>148.25</v>
      </c>
      <c r="E26" s="65">
        <v>87.61</v>
      </c>
      <c r="F26" s="66" t="s">
        <v>96</v>
      </c>
      <c r="G26" s="25"/>
    </row>
    <row r="27" spans="1:8">
      <c r="A27" s="63" t="s">
        <v>111</v>
      </c>
      <c r="B27" s="25"/>
      <c r="C27" s="64">
        <v>1072</v>
      </c>
      <c r="D27" s="65">
        <v>-14.01</v>
      </c>
      <c r="E27" s="65">
        <v>85.32</v>
      </c>
      <c r="F27" s="66" t="s">
        <v>112</v>
      </c>
      <c r="G27" s="25"/>
    </row>
    <row r="28" spans="1:8">
      <c r="A28" s="63" t="s">
        <v>113</v>
      </c>
      <c r="B28" s="25"/>
      <c r="C28" s="64">
        <v>1533</v>
      </c>
      <c r="D28" s="65">
        <v>-178.71</v>
      </c>
      <c r="E28" s="65">
        <v>80.34</v>
      </c>
      <c r="F28" s="66" t="s">
        <v>86</v>
      </c>
      <c r="G28" s="25"/>
    </row>
    <row r="29" spans="1:8">
      <c r="A29" s="63" t="s">
        <v>114</v>
      </c>
      <c r="B29" s="25"/>
      <c r="C29" s="64">
        <v>528</v>
      </c>
      <c r="D29" s="65">
        <v>-170.5</v>
      </c>
      <c r="E29" s="65">
        <v>75.349999999999994</v>
      </c>
      <c r="F29" s="66" t="s">
        <v>115</v>
      </c>
      <c r="G29" s="25"/>
    </row>
    <row r="30" spans="1:8">
      <c r="A30" s="63" t="s">
        <v>39</v>
      </c>
      <c r="B30" s="25"/>
      <c r="C30" s="64">
        <v>1609</v>
      </c>
      <c r="D30" s="65">
        <v>-174.28</v>
      </c>
      <c r="E30" s="65">
        <v>79.98</v>
      </c>
      <c r="F30" s="66" t="s">
        <v>86</v>
      </c>
      <c r="G30" s="25"/>
    </row>
    <row r="31" spans="1:8">
      <c r="A31" s="63" t="s">
        <v>116</v>
      </c>
      <c r="B31" s="25"/>
      <c r="C31" s="64">
        <v>2217</v>
      </c>
      <c r="D31" s="65">
        <v>178.97</v>
      </c>
      <c r="E31" s="65">
        <v>81.27</v>
      </c>
      <c r="F31" s="66" t="s">
        <v>86</v>
      </c>
      <c r="G31" s="25"/>
    </row>
    <row r="32" spans="1:8">
      <c r="A32" s="63" t="s">
        <v>37</v>
      </c>
      <c r="B32" s="25"/>
      <c r="C32" s="64">
        <v>2400</v>
      </c>
      <c r="D32" s="65">
        <v>175.76</v>
      </c>
      <c r="E32" s="65">
        <v>82.45</v>
      </c>
      <c r="F32" s="66" t="s">
        <v>117</v>
      </c>
      <c r="G32" s="25"/>
    </row>
    <row r="33" spans="1:7">
      <c r="A33" s="63" t="s">
        <v>44</v>
      </c>
      <c r="B33" s="25"/>
      <c r="C33" s="64">
        <v>3110</v>
      </c>
      <c r="D33" s="65">
        <v>174.11</v>
      </c>
      <c r="E33" s="65">
        <v>83.17</v>
      </c>
      <c r="F33" s="66" t="s">
        <v>118</v>
      </c>
      <c r="G33" s="25"/>
    </row>
    <row r="34" spans="1:7">
      <c r="A34" s="63" t="s">
        <v>119</v>
      </c>
      <c r="B34" s="25"/>
      <c r="C34" s="64">
        <v>3193</v>
      </c>
      <c r="D34" s="65">
        <v>174.98</v>
      </c>
      <c r="E34" s="65">
        <v>84.1</v>
      </c>
      <c r="F34" s="66" t="s">
        <v>120</v>
      </c>
      <c r="G34" s="25"/>
    </row>
    <row r="35" spans="1:7">
      <c r="A35" s="63" t="s">
        <v>121</v>
      </c>
      <c r="B35" s="25"/>
      <c r="C35" s="64">
        <v>3535</v>
      </c>
      <c r="D35" s="65">
        <v>166.83</v>
      </c>
      <c r="E35" s="65">
        <v>85.9</v>
      </c>
      <c r="F35" s="66" t="s">
        <v>120</v>
      </c>
      <c r="G35" s="25"/>
    </row>
    <row r="36" spans="1:7">
      <c r="A36" s="63" t="s">
        <v>122</v>
      </c>
      <c r="B36" s="25"/>
      <c r="C36" s="64">
        <v>2035</v>
      </c>
      <c r="D36" s="65">
        <v>146.78</v>
      </c>
      <c r="E36" s="65">
        <v>88.07</v>
      </c>
      <c r="F36" s="66" t="s">
        <v>120</v>
      </c>
      <c r="G36" s="25"/>
    </row>
    <row r="37" spans="1:7">
      <c r="A37" s="63" t="s">
        <v>123</v>
      </c>
      <c r="B37" s="25"/>
      <c r="C37" s="64">
        <v>1990</v>
      </c>
      <c r="D37" s="65">
        <v>140.18</v>
      </c>
      <c r="E37" s="65">
        <v>88.87</v>
      </c>
      <c r="F37" s="66" t="s">
        <v>96</v>
      </c>
      <c r="G37" s="25"/>
    </row>
    <row r="38" spans="1:7">
      <c r="A38" s="63" t="s">
        <v>124</v>
      </c>
      <c r="B38" s="25"/>
      <c r="C38" s="64">
        <v>3930</v>
      </c>
      <c r="D38" s="65">
        <v>137.5</v>
      </c>
      <c r="E38" s="65">
        <v>89</v>
      </c>
      <c r="F38" s="66" t="s">
        <v>125</v>
      </c>
      <c r="G38" s="25"/>
    </row>
    <row r="39" spans="1:7">
      <c r="A39" s="63" t="s">
        <v>126</v>
      </c>
      <c r="B39" s="25"/>
      <c r="C39" s="64">
        <v>4180</v>
      </c>
      <c r="D39" s="65">
        <v>40.51</v>
      </c>
      <c r="E39" s="65">
        <v>89.98</v>
      </c>
      <c r="F39" s="66" t="s">
        <v>125</v>
      </c>
      <c r="G39" s="25"/>
    </row>
    <row r="40" spans="1:7">
      <c r="A40" s="63" t="s">
        <v>127</v>
      </c>
      <c r="B40" s="25"/>
      <c r="C40" s="64">
        <v>3450</v>
      </c>
      <c r="D40" s="65">
        <v>37.74</v>
      </c>
      <c r="E40" s="65">
        <v>85.72</v>
      </c>
      <c r="F40" s="66" t="s">
        <v>125</v>
      </c>
      <c r="G40" s="25"/>
    </row>
    <row r="41" spans="1:7">
      <c r="A41" s="63" t="s">
        <v>128</v>
      </c>
      <c r="B41" s="25"/>
      <c r="C41" s="64">
        <v>3940</v>
      </c>
      <c r="D41" s="65">
        <v>34.619999999999997</v>
      </c>
      <c r="E41" s="65">
        <v>84.27</v>
      </c>
      <c r="F41" s="66" t="s">
        <v>125</v>
      </c>
      <c r="G41" s="25"/>
    </row>
    <row r="42" spans="1:7">
      <c r="A42" s="63" t="s">
        <v>129</v>
      </c>
      <c r="B42" s="25"/>
      <c r="C42" s="64">
        <v>2654</v>
      </c>
      <c r="D42" s="64">
        <v>146.68299999999999</v>
      </c>
      <c r="E42" s="64">
        <v>88.45</v>
      </c>
      <c r="F42" s="66" t="s">
        <v>96</v>
      </c>
      <c r="G42" s="25"/>
    </row>
    <row r="43" spans="1:7">
      <c r="A43" s="63" t="s">
        <v>130</v>
      </c>
      <c r="B43" s="25"/>
      <c r="C43" s="64">
        <v>3040</v>
      </c>
      <c r="D43" s="65">
        <v>59.22</v>
      </c>
      <c r="E43" s="65">
        <v>86.24</v>
      </c>
      <c r="F43" s="66" t="s">
        <v>100</v>
      </c>
      <c r="G43" s="25"/>
    </row>
    <row r="44" spans="1:7">
      <c r="A44" s="63" t="s">
        <v>131</v>
      </c>
      <c r="B44" s="25"/>
      <c r="C44" s="64">
        <v>4083</v>
      </c>
      <c r="D44" s="65">
        <v>60.9</v>
      </c>
      <c r="E44" s="65">
        <v>87.6</v>
      </c>
      <c r="F44" s="66" t="s">
        <v>132</v>
      </c>
      <c r="G44" s="25"/>
    </row>
  </sheetData>
  <printOptions horizontalCentered="1" verticalCentered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H742"/>
  <sheetViews>
    <sheetView showRuler="0" topLeftCell="A41" workbookViewId="0">
      <selection activeCell="J86" sqref="J86"/>
    </sheetView>
  </sheetViews>
  <sheetFormatPr baseColWidth="10" defaultRowHeight="15" x14ac:dyDescent="0"/>
  <cols>
    <col min="1" max="1" width="15.6640625" style="27" customWidth="1"/>
    <col min="2" max="2" width="18.1640625" style="27" bestFit="1" customWidth="1"/>
    <col min="3" max="9" width="10.83203125" style="27"/>
    <col min="10" max="10" width="10.83203125" style="68"/>
    <col min="11" max="11" width="10.83203125" style="27"/>
    <col min="12" max="16384" width="10.83203125" style="12"/>
  </cols>
  <sheetData>
    <row r="1" spans="1:34" ht="14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2" t="s">
        <v>134</v>
      </c>
      <c r="K1" s="31" t="s">
        <v>139</v>
      </c>
      <c r="L1" s="33"/>
      <c r="Q1" s="34"/>
      <c r="R1" s="35"/>
      <c r="S1" s="35"/>
      <c r="T1" s="27"/>
      <c r="U1" s="27"/>
      <c r="V1" s="27"/>
      <c r="W1" s="27"/>
      <c r="X1" s="27"/>
      <c r="Y1" s="27"/>
      <c r="Z1" s="27"/>
      <c r="AA1" s="27"/>
      <c r="AB1" s="34"/>
      <c r="AC1" s="27"/>
      <c r="AD1" s="27"/>
      <c r="AE1" s="27"/>
      <c r="AF1" s="27"/>
      <c r="AG1" s="27"/>
      <c r="AH1" s="27"/>
    </row>
    <row r="2" spans="1:34" ht="17">
      <c r="A2" s="3" t="s">
        <v>29</v>
      </c>
      <c r="B2" s="3" t="s">
        <v>30</v>
      </c>
      <c r="C2" s="3">
        <v>1228</v>
      </c>
      <c r="D2" s="3" t="s">
        <v>31</v>
      </c>
      <c r="E2" s="3">
        <v>0</v>
      </c>
      <c r="F2" s="3">
        <v>0</v>
      </c>
      <c r="G2" s="3">
        <v>17.420000000000002</v>
      </c>
      <c r="H2" s="3">
        <v>3.16</v>
      </c>
      <c r="I2" s="3">
        <v>13.413399999999999</v>
      </c>
      <c r="J2" s="67"/>
      <c r="K2" s="26"/>
      <c r="L2" s="33"/>
    </row>
    <row r="3" spans="1:34" ht="17">
      <c r="A3" s="3" t="s">
        <v>32</v>
      </c>
      <c r="B3" s="3" t="s">
        <v>30</v>
      </c>
      <c r="C3" s="3">
        <v>2004</v>
      </c>
      <c r="D3" s="3" t="s">
        <v>31</v>
      </c>
      <c r="E3" s="3">
        <v>0.5</v>
      </c>
      <c r="F3" s="3">
        <v>0.42229729729729731</v>
      </c>
      <c r="G3" s="3">
        <v>18.940000000000001</v>
      </c>
      <c r="H3" s="3">
        <v>3.08</v>
      </c>
      <c r="I3" s="3">
        <v>14.583800000000002</v>
      </c>
      <c r="J3" s="67"/>
      <c r="K3" s="26"/>
      <c r="L3" s="33"/>
    </row>
    <row r="4" spans="1:34" ht="17">
      <c r="A4" s="3" t="s">
        <v>33</v>
      </c>
      <c r="B4" s="3" t="s">
        <v>30</v>
      </c>
      <c r="C4" s="3">
        <v>1990</v>
      </c>
      <c r="D4" s="3" t="s">
        <v>31</v>
      </c>
      <c r="E4" s="3">
        <v>0.5</v>
      </c>
      <c r="F4" s="3">
        <v>0.46455449224193995</v>
      </c>
      <c r="G4" s="3">
        <v>14.219176349709519</v>
      </c>
      <c r="H4" s="3">
        <v>3.3241005063586457</v>
      </c>
      <c r="I4" s="3">
        <v>10.948765789276299</v>
      </c>
      <c r="J4" s="67">
        <f t="shared" ref="J4:J15" si="0">AVERAGE(I2:I6)</f>
        <v>11.824424955105128</v>
      </c>
      <c r="K4" s="37">
        <f t="shared" ref="K4:K67" si="1">(0.439*J4)-5.14</f>
        <v>5.0922555291151639E-2</v>
      </c>
      <c r="L4" s="33"/>
    </row>
    <row r="5" spans="1:34" ht="17">
      <c r="A5" s="3" t="s">
        <v>34</v>
      </c>
      <c r="B5" s="3" t="s">
        <v>30</v>
      </c>
      <c r="C5" s="3">
        <v>2993</v>
      </c>
      <c r="D5" s="3" t="s">
        <v>35</v>
      </c>
      <c r="E5" s="3">
        <v>0.5</v>
      </c>
      <c r="F5" s="3">
        <v>0.786163522012578</v>
      </c>
      <c r="G5" s="3">
        <v>9.0571377680815992</v>
      </c>
      <c r="H5" s="3">
        <v>3.1348808961808063</v>
      </c>
      <c r="I5" s="3">
        <v>9.0571377680815992</v>
      </c>
      <c r="J5" s="67">
        <f t="shared" si="0"/>
        <v>11.504763299850632</v>
      </c>
      <c r="K5" s="37">
        <f t="shared" si="1"/>
        <v>-8.9408911365572052E-2</v>
      </c>
      <c r="L5" s="33"/>
    </row>
    <row r="6" spans="1:34" ht="17">
      <c r="A6" s="3" t="s">
        <v>36</v>
      </c>
      <c r="B6" s="3" t="s">
        <v>30</v>
      </c>
      <c r="C6" s="3">
        <v>3040</v>
      </c>
      <c r="D6" s="3" t="s">
        <v>35</v>
      </c>
      <c r="E6" s="3">
        <v>0.5</v>
      </c>
      <c r="F6" s="3">
        <v>0.86956521739130443</v>
      </c>
      <c r="G6" s="3">
        <v>11.119021218167738</v>
      </c>
      <c r="H6" s="3">
        <v>3.0187046592482134</v>
      </c>
      <c r="I6" s="3">
        <v>11.119021218167738</v>
      </c>
      <c r="J6" s="67">
        <f t="shared" si="0"/>
        <v>11.434845836280362</v>
      </c>
      <c r="K6" s="37">
        <f t="shared" si="1"/>
        <v>-0.12010267787292062</v>
      </c>
      <c r="L6" s="33"/>
    </row>
    <row r="7" spans="1:34" ht="17">
      <c r="A7" s="3" t="s">
        <v>32</v>
      </c>
      <c r="B7" s="3" t="s">
        <v>30</v>
      </c>
      <c r="C7" s="3">
        <v>2004</v>
      </c>
      <c r="D7" s="3" t="s">
        <v>31</v>
      </c>
      <c r="E7" s="3">
        <v>1.5</v>
      </c>
      <c r="F7" s="3">
        <v>1.2668918918918919</v>
      </c>
      <c r="G7" s="3">
        <v>15.34427496587989</v>
      </c>
      <c r="H7" s="3">
        <v>3.3775342608815375</v>
      </c>
      <c r="I7" s="3">
        <v>11.815091723727516</v>
      </c>
      <c r="J7" s="67">
        <f t="shared" si="0"/>
        <v>11.742457604598169</v>
      </c>
      <c r="K7" s="37">
        <f t="shared" si="1"/>
        <v>1.4938888418596363E-2</v>
      </c>
      <c r="L7" s="33"/>
    </row>
    <row r="8" spans="1:34" ht="17">
      <c r="A8" s="3" t="s">
        <v>33</v>
      </c>
      <c r="B8" s="3" t="s">
        <v>30</v>
      </c>
      <c r="C8" s="3">
        <v>1990</v>
      </c>
      <c r="D8" s="3" t="s">
        <v>35</v>
      </c>
      <c r="E8" s="3">
        <v>1.5</v>
      </c>
      <c r="F8" s="3">
        <v>1.3936634767258198</v>
      </c>
      <c r="G8" s="3">
        <v>14.234212682148659</v>
      </c>
      <c r="H8" s="3">
        <v>3.347603011898665</v>
      </c>
      <c r="I8" s="3">
        <v>14.234212682148659</v>
      </c>
      <c r="J8" s="67">
        <f t="shared" si="0"/>
        <v>12.277368361988707</v>
      </c>
      <c r="K8" s="37">
        <f t="shared" si="1"/>
        <v>0.24976471091304298</v>
      </c>
      <c r="L8" s="33"/>
    </row>
    <row r="9" spans="1:34" ht="17">
      <c r="A9" s="3" t="s">
        <v>33</v>
      </c>
      <c r="B9" s="3" t="s">
        <v>30</v>
      </c>
      <c r="C9" s="3">
        <v>1990</v>
      </c>
      <c r="D9" s="3" t="s">
        <v>31</v>
      </c>
      <c r="E9" s="3">
        <v>1.5</v>
      </c>
      <c r="F9" s="3">
        <v>1.3936634767258198</v>
      </c>
      <c r="G9" s="3">
        <v>16.216655364760179</v>
      </c>
      <c r="H9" s="3">
        <v>3.1247744298685811</v>
      </c>
      <c r="I9" s="3">
        <v>12.486824630865337</v>
      </c>
      <c r="J9" s="67">
        <f t="shared" si="0"/>
        <v>12.508788324794979</v>
      </c>
      <c r="K9" s="37">
        <f t="shared" si="1"/>
        <v>0.35135807458499624</v>
      </c>
      <c r="L9" s="33"/>
    </row>
    <row r="10" spans="1:34" ht="17">
      <c r="A10" s="3" t="s">
        <v>32</v>
      </c>
      <c r="B10" s="3" t="s">
        <v>30</v>
      </c>
      <c r="C10" s="3">
        <v>2004</v>
      </c>
      <c r="D10" s="3" t="s">
        <v>31</v>
      </c>
      <c r="E10" s="3">
        <v>2.5</v>
      </c>
      <c r="F10" s="3">
        <v>2.1114864864864864</v>
      </c>
      <c r="G10" s="3">
        <v>15.23596305848608</v>
      </c>
      <c r="H10" s="3">
        <v>3.1857389148243733</v>
      </c>
      <c r="I10" s="3">
        <v>11.731691555034281</v>
      </c>
      <c r="J10" s="67">
        <f t="shared" si="0"/>
        <v>12.252519806145626</v>
      </c>
      <c r="K10" s="37">
        <f t="shared" si="1"/>
        <v>0.23885619489792997</v>
      </c>
      <c r="L10" s="33"/>
    </row>
    <row r="11" spans="1:34" ht="17">
      <c r="A11" s="3" t="s">
        <v>37</v>
      </c>
      <c r="B11" s="3" t="s">
        <v>30</v>
      </c>
      <c r="C11" s="3">
        <v>2400</v>
      </c>
      <c r="D11" s="3" t="s">
        <v>35</v>
      </c>
      <c r="E11" s="3">
        <v>0.5</v>
      </c>
      <c r="F11" s="3">
        <v>2.2291283560132409</v>
      </c>
      <c r="G11" s="3">
        <v>12.2761210321991</v>
      </c>
      <c r="H11" s="3">
        <v>3.044733228546681</v>
      </c>
      <c r="I11" s="3">
        <v>12.2761210321991</v>
      </c>
      <c r="J11" s="67">
        <f t="shared" si="0"/>
        <v>11.633677269715895</v>
      </c>
      <c r="K11" s="37">
        <f t="shared" si="1"/>
        <v>-3.2815678594722009E-2</v>
      </c>
      <c r="L11" s="33"/>
    </row>
    <row r="12" spans="1:34" ht="17">
      <c r="A12" s="3" t="s">
        <v>34</v>
      </c>
      <c r="B12" s="3" t="s">
        <v>30</v>
      </c>
      <c r="C12" s="3">
        <v>2993</v>
      </c>
      <c r="D12" s="3" t="s">
        <v>35</v>
      </c>
      <c r="E12" s="3">
        <v>1.5</v>
      </c>
      <c r="F12" s="3">
        <v>2.358490566037736</v>
      </c>
      <c r="G12" s="3">
        <v>10.533749130480755</v>
      </c>
      <c r="H12" s="3">
        <v>3.0564230907240142</v>
      </c>
      <c r="I12" s="3">
        <v>10.533749130480755</v>
      </c>
      <c r="J12" s="67">
        <f t="shared" si="0"/>
        <v>11.400086156507573</v>
      </c>
      <c r="K12" s="37">
        <f t="shared" si="1"/>
        <v>-0.13536217729317546</v>
      </c>
      <c r="L12" s="33"/>
    </row>
    <row r="13" spans="1:34" ht="17">
      <c r="A13" s="3" t="s">
        <v>29</v>
      </c>
      <c r="B13" s="3" t="s">
        <v>30</v>
      </c>
      <c r="C13" s="3">
        <v>1228</v>
      </c>
      <c r="D13" s="3" t="s">
        <v>35</v>
      </c>
      <c r="E13" s="3">
        <v>0.5</v>
      </c>
      <c r="F13" s="3">
        <v>2.5880204528853179</v>
      </c>
      <c r="G13" s="3">
        <v>11.14</v>
      </c>
      <c r="H13" s="3">
        <v>3.02</v>
      </c>
      <c r="I13" s="3">
        <v>11.14</v>
      </c>
      <c r="J13" s="67">
        <f t="shared" si="0"/>
        <v>11.264905456091693</v>
      </c>
      <c r="K13" s="37">
        <f t="shared" si="1"/>
        <v>-0.19470650477574658</v>
      </c>
      <c r="L13" s="33"/>
    </row>
    <row r="14" spans="1:34" ht="17">
      <c r="A14" s="3" t="s">
        <v>36</v>
      </c>
      <c r="B14" s="3" t="s">
        <v>30</v>
      </c>
      <c r="C14" s="3">
        <v>3040</v>
      </c>
      <c r="D14" s="3" t="s">
        <v>35</v>
      </c>
      <c r="E14" s="3">
        <v>1.5</v>
      </c>
      <c r="F14" s="3">
        <v>2.6086956521739131</v>
      </c>
      <c r="G14" s="3">
        <v>11.318869064823724</v>
      </c>
      <c r="H14" s="3">
        <v>3.0935411203543182</v>
      </c>
      <c r="I14" s="3">
        <v>11.318869064823724</v>
      </c>
      <c r="J14" s="67">
        <f t="shared" si="0"/>
        <v>10.916202951443619</v>
      </c>
      <c r="K14" s="37">
        <f t="shared" si="1"/>
        <v>-0.34778690431625048</v>
      </c>
      <c r="L14" s="33"/>
    </row>
    <row r="15" spans="1:34" ht="17">
      <c r="A15" s="3" t="s">
        <v>32</v>
      </c>
      <c r="B15" s="3" t="s">
        <v>30</v>
      </c>
      <c r="C15" s="3">
        <v>2004</v>
      </c>
      <c r="D15" s="3" t="s">
        <v>31</v>
      </c>
      <c r="E15" s="3">
        <v>3.5</v>
      </c>
      <c r="F15" s="3">
        <v>2.9560810810810811</v>
      </c>
      <c r="G15" s="3">
        <v>14.358166302538809</v>
      </c>
      <c r="H15" s="3">
        <v>2.9882833058105991</v>
      </c>
      <c r="I15" s="3">
        <v>11.055788052954883</v>
      </c>
      <c r="J15" s="67">
        <f t="shared" si="0"/>
        <v>11.359660237713848</v>
      </c>
      <c r="K15" s="37">
        <f t="shared" si="1"/>
        <v>-0.15310915564362038</v>
      </c>
      <c r="L15" s="33"/>
    </row>
    <row r="16" spans="1:34" ht="17">
      <c r="A16" s="3" t="s">
        <v>38</v>
      </c>
      <c r="B16" s="3" t="s">
        <v>30</v>
      </c>
      <c r="C16" s="3">
        <v>2654</v>
      </c>
      <c r="D16" s="3" t="s">
        <v>35</v>
      </c>
      <c r="E16" s="3">
        <v>0.5</v>
      </c>
      <c r="F16" s="3">
        <v>3.0409685808074354</v>
      </c>
      <c r="G16" s="3">
        <v>10.532608508958742</v>
      </c>
      <c r="H16" s="3">
        <v>3.0376346735288098</v>
      </c>
      <c r="I16" s="3">
        <v>10.532608508958742</v>
      </c>
      <c r="J16" s="67">
        <f>AVERAGE(I15:I18)</f>
        <v>11.655586406862396</v>
      </c>
      <c r="K16" s="37">
        <f t="shared" si="1"/>
        <v>-2.3197567387407858E-2</v>
      </c>
      <c r="L16" s="33"/>
    </row>
    <row r="17" spans="1:12" ht="17">
      <c r="A17" s="3" t="s">
        <v>39</v>
      </c>
      <c r="B17" s="3" t="s">
        <v>30</v>
      </c>
      <c r="C17" s="3">
        <v>1609</v>
      </c>
      <c r="D17" s="3" t="s">
        <v>35</v>
      </c>
      <c r="E17" s="3">
        <v>1.5</v>
      </c>
      <c r="F17" s="3">
        <v>3.0469138727638909</v>
      </c>
      <c r="G17" s="3">
        <v>12.7510355618319</v>
      </c>
      <c r="H17" s="3">
        <v>3.113859871295821</v>
      </c>
      <c r="I17" s="3">
        <v>12.7510355618319</v>
      </c>
      <c r="J17" s="67">
        <f t="shared" ref="J17:J80" si="2">AVERAGE(I15:I19)</f>
        <v>12.643706070989502</v>
      </c>
      <c r="K17" s="37">
        <f t="shared" si="1"/>
        <v>0.41058696516439142</v>
      </c>
      <c r="L17" s="33"/>
    </row>
    <row r="18" spans="1:12" ht="17">
      <c r="A18" s="3" t="s">
        <v>40</v>
      </c>
      <c r="B18" s="3" t="s">
        <v>30</v>
      </c>
      <c r="C18" s="3">
        <v>1051</v>
      </c>
      <c r="D18" s="3" t="s">
        <v>35</v>
      </c>
      <c r="E18" s="3">
        <v>2.5</v>
      </c>
      <c r="F18" s="3">
        <v>3.1565656565656566</v>
      </c>
      <c r="G18" s="3">
        <v>12.28291350370406</v>
      </c>
      <c r="H18" s="3">
        <v>3.1242731568790472</v>
      </c>
      <c r="I18" s="3">
        <v>12.28291350370406</v>
      </c>
      <c r="J18" s="67">
        <f t="shared" si="2"/>
        <v>12.547515469933213</v>
      </c>
      <c r="K18" s="37">
        <f t="shared" si="1"/>
        <v>0.36835929130068124</v>
      </c>
      <c r="L18" s="33"/>
    </row>
    <row r="19" spans="1:12" ht="17">
      <c r="A19" s="3" t="s">
        <v>33</v>
      </c>
      <c r="B19" s="3" t="s">
        <v>30</v>
      </c>
      <c r="C19" s="3">
        <v>1990</v>
      </c>
      <c r="D19" s="3" t="s">
        <v>35</v>
      </c>
      <c r="E19" s="3">
        <v>3.5</v>
      </c>
      <c r="F19" s="3">
        <v>3.2518814456935798</v>
      </c>
      <c r="G19" s="3">
        <v>16.596184727497928</v>
      </c>
      <c r="H19" s="3">
        <v>3.0930899556563674</v>
      </c>
      <c r="I19" s="3">
        <v>16.596184727497928</v>
      </c>
      <c r="J19" s="67">
        <f t="shared" si="2"/>
        <v>12.837678885886287</v>
      </c>
      <c r="K19" s="37">
        <f t="shared" si="1"/>
        <v>0.49574103090408084</v>
      </c>
      <c r="L19" s="33"/>
    </row>
    <row r="20" spans="1:12" ht="17">
      <c r="A20" s="3" t="s">
        <v>33</v>
      </c>
      <c r="B20" s="3" t="s">
        <v>30</v>
      </c>
      <c r="C20" s="3">
        <v>1990</v>
      </c>
      <c r="D20" s="3" t="s">
        <v>31</v>
      </c>
      <c r="E20" s="3">
        <v>3.5</v>
      </c>
      <c r="F20" s="3">
        <v>3.2518814456935798</v>
      </c>
      <c r="G20" s="3">
        <v>13.733552009965509</v>
      </c>
      <c r="H20" s="3">
        <v>3.2276117985320956</v>
      </c>
      <c r="I20" s="3">
        <v>10.574835047673442</v>
      </c>
      <c r="J20" s="67">
        <f t="shared" si="2"/>
        <v>12.937904406911793</v>
      </c>
      <c r="K20" s="37">
        <f t="shared" si="1"/>
        <v>0.53974003463427778</v>
      </c>
      <c r="L20" s="36"/>
    </row>
    <row r="21" spans="1:12" ht="17">
      <c r="A21" s="3" t="s">
        <v>41</v>
      </c>
      <c r="B21" s="3" t="s">
        <v>30</v>
      </c>
      <c r="C21" s="3">
        <v>2217</v>
      </c>
      <c r="D21" s="3" t="s">
        <v>35</v>
      </c>
      <c r="E21" s="3">
        <v>1.5</v>
      </c>
      <c r="F21" s="3">
        <v>3.4845110635260528</v>
      </c>
      <c r="G21" s="3">
        <v>11.983425588724099</v>
      </c>
      <c r="H21" s="3">
        <v>3.0736412359317673</v>
      </c>
      <c r="I21" s="3">
        <v>11.983425588724099</v>
      </c>
      <c r="J21" s="67">
        <f t="shared" si="2"/>
        <v>12.370245470624024</v>
      </c>
      <c r="K21" s="37">
        <f t="shared" si="1"/>
        <v>0.29053776160394662</v>
      </c>
      <c r="L21" s="33"/>
    </row>
    <row r="22" spans="1:12" ht="17">
      <c r="A22" s="3" t="s">
        <v>32</v>
      </c>
      <c r="B22" s="3" t="s">
        <v>30</v>
      </c>
      <c r="C22" s="3">
        <v>2004</v>
      </c>
      <c r="D22" s="3" t="s">
        <v>31</v>
      </c>
      <c r="E22" s="3">
        <v>4.5</v>
      </c>
      <c r="F22" s="3">
        <v>3.8006756756756759</v>
      </c>
      <c r="G22" s="3">
        <v>17.210601515531735</v>
      </c>
      <c r="H22" s="3">
        <v>3.0944453516206849</v>
      </c>
      <c r="I22" s="3">
        <v>13.252163166959436</v>
      </c>
      <c r="J22" s="67">
        <f t="shared" si="2"/>
        <v>11.584986614343444</v>
      </c>
      <c r="K22" s="37">
        <f t="shared" si="1"/>
        <v>-5.4190876303227498E-2</v>
      </c>
      <c r="L22" s="33"/>
    </row>
    <row r="23" spans="1:12" ht="17">
      <c r="A23" s="3" t="s">
        <v>38</v>
      </c>
      <c r="B23" s="3" t="s">
        <v>30</v>
      </c>
      <c r="C23" s="3">
        <v>2654</v>
      </c>
      <c r="D23" s="3" t="s">
        <v>35</v>
      </c>
      <c r="E23" s="3">
        <v>2.5</v>
      </c>
      <c r="F23" s="3">
        <v>3.8935925310141966</v>
      </c>
      <c r="G23" s="3">
        <v>9.4446188222652125</v>
      </c>
      <c r="H23" s="3">
        <v>2.9665184957436463</v>
      </c>
      <c r="I23" s="3">
        <v>9.4446188222652125</v>
      </c>
      <c r="J23" s="67">
        <f t="shared" si="2"/>
        <v>11.695912333634354</v>
      </c>
      <c r="K23" s="37">
        <f t="shared" si="1"/>
        <v>-5.4944855345180343E-3</v>
      </c>
      <c r="L23" s="33"/>
    </row>
    <row r="24" spans="1:12" ht="17">
      <c r="A24" s="3" t="s">
        <v>34</v>
      </c>
      <c r="B24" s="3" t="s">
        <v>30</v>
      </c>
      <c r="C24" s="3">
        <v>2993</v>
      </c>
      <c r="D24" s="3" t="s">
        <v>35</v>
      </c>
      <c r="E24" s="3">
        <v>2.5</v>
      </c>
      <c r="F24" s="3">
        <v>3.9308176100628929</v>
      </c>
      <c r="G24" s="3">
        <v>12.669890446095033</v>
      </c>
      <c r="H24" s="3">
        <v>3.0629644619702794</v>
      </c>
      <c r="I24" s="3">
        <v>12.669890446095033</v>
      </c>
      <c r="J24" s="67">
        <f t="shared" si="2"/>
        <v>11.607134230858213</v>
      </c>
      <c r="K24" s="37">
        <f t="shared" si="1"/>
        <v>-4.4468072653244484E-2</v>
      </c>
      <c r="L24" s="33"/>
    </row>
    <row r="25" spans="1:12" ht="17">
      <c r="A25" s="3" t="s">
        <v>42</v>
      </c>
      <c r="B25" s="3" t="s">
        <v>30</v>
      </c>
      <c r="C25" s="3">
        <v>1031</v>
      </c>
      <c r="D25" s="3" t="s">
        <v>35</v>
      </c>
      <c r="E25" s="3">
        <v>0.5</v>
      </c>
      <c r="F25" s="3">
        <v>3.9819305753685201</v>
      </c>
      <c r="G25" s="3">
        <v>11.129463644127991</v>
      </c>
      <c r="H25" s="3">
        <v>3.2114849565543384</v>
      </c>
      <c r="I25" s="3">
        <v>11.129463644127991</v>
      </c>
      <c r="J25" s="67">
        <f t="shared" si="2"/>
        <v>11.424701597466328</v>
      </c>
      <c r="K25" s="37">
        <f t="shared" si="1"/>
        <v>-0.12455599871228173</v>
      </c>
      <c r="L25" s="33"/>
    </row>
    <row r="26" spans="1:12" ht="17">
      <c r="A26" s="3" t="s">
        <v>42</v>
      </c>
      <c r="B26" s="3" t="s">
        <v>30</v>
      </c>
      <c r="C26" s="3">
        <v>1031</v>
      </c>
      <c r="D26" s="3" t="s">
        <v>31</v>
      </c>
      <c r="E26" s="3">
        <v>0.5</v>
      </c>
      <c r="F26" s="3">
        <v>3.9819305753685201</v>
      </c>
      <c r="G26" s="3">
        <v>14.986409188108313</v>
      </c>
      <c r="H26" s="3">
        <v>3.1715612406703229</v>
      </c>
      <c r="I26" s="3">
        <v>11.539535074843402</v>
      </c>
      <c r="J26" s="67">
        <f t="shared" si="2"/>
        <v>12.045577467593006</v>
      </c>
      <c r="K26" s="37">
        <f t="shared" si="1"/>
        <v>0.14800850827333001</v>
      </c>
      <c r="L26" s="33"/>
    </row>
    <row r="27" spans="1:12" ht="17">
      <c r="A27" s="3" t="s">
        <v>29</v>
      </c>
      <c r="B27" s="3" t="s">
        <v>30</v>
      </c>
      <c r="C27" s="3">
        <v>1228</v>
      </c>
      <c r="D27" s="3" t="s">
        <v>35</v>
      </c>
      <c r="E27" s="3">
        <v>2.5</v>
      </c>
      <c r="F27" s="3">
        <v>4.0489408327246164</v>
      </c>
      <c r="G27" s="3">
        <v>12.34</v>
      </c>
      <c r="H27" s="3">
        <v>3.09</v>
      </c>
      <c r="I27" s="3">
        <v>12.34</v>
      </c>
      <c r="J27" s="67">
        <f t="shared" si="2"/>
        <v>11.379313690977945</v>
      </c>
      <c r="K27" s="37">
        <f t="shared" si="1"/>
        <v>-0.14448128966068197</v>
      </c>
      <c r="L27" s="33"/>
    </row>
    <row r="28" spans="1:12" ht="17">
      <c r="A28" s="3" t="s">
        <v>37</v>
      </c>
      <c r="B28" s="3" t="s">
        <v>30</v>
      </c>
      <c r="C28" s="3">
        <v>2400</v>
      </c>
      <c r="D28" s="3" t="s">
        <v>35</v>
      </c>
      <c r="E28" s="3">
        <v>1.5</v>
      </c>
      <c r="F28" s="3">
        <v>4.0680397204854737</v>
      </c>
      <c r="G28" s="3">
        <v>12.548998172898607</v>
      </c>
      <c r="H28" s="3">
        <v>2.9647936019030343</v>
      </c>
      <c r="I28" s="3">
        <v>12.548998172898607</v>
      </c>
      <c r="J28" s="67">
        <f t="shared" si="2"/>
        <v>11.420065289072175</v>
      </c>
      <c r="K28" s="37">
        <f t="shared" si="1"/>
        <v>-0.12659133809731493</v>
      </c>
      <c r="L28" s="33"/>
    </row>
    <row r="29" spans="1:12" ht="17">
      <c r="A29" s="3" t="s">
        <v>33</v>
      </c>
      <c r="B29" s="3" t="s">
        <v>30</v>
      </c>
      <c r="C29" s="3">
        <v>1990</v>
      </c>
      <c r="D29" s="3" t="s">
        <v>31</v>
      </c>
      <c r="E29" s="3">
        <v>4.5</v>
      </c>
      <c r="F29" s="3">
        <v>4.1809904301774594</v>
      </c>
      <c r="G29" s="3">
        <v>12.128015016908725</v>
      </c>
      <c r="H29" s="3">
        <v>3.0718768028766656</v>
      </c>
      <c r="I29" s="3">
        <v>9.3385715630197179</v>
      </c>
      <c r="J29" s="67">
        <f t="shared" si="2"/>
        <v>11.281195273359915</v>
      </c>
      <c r="K29" s="37">
        <f t="shared" si="1"/>
        <v>-0.18755527499499713</v>
      </c>
      <c r="L29" s="33"/>
    </row>
    <row r="30" spans="1:12" ht="17">
      <c r="A30" s="3" t="s">
        <v>43</v>
      </c>
      <c r="B30" s="3" t="s">
        <v>30</v>
      </c>
      <c r="C30" s="3">
        <v>1020</v>
      </c>
      <c r="D30" s="3" t="s">
        <v>31</v>
      </c>
      <c r="E30" s="3">
        <v>0.5</v>
      </c>
      <c r="F30" s="3">
        <v>4.2093023255813957</v>
      </c>
      <c r="G30" s="3">
        <v>14.718469655323565</v>
      </c>
      <c r="H30" s="3">
        <v>3.2359741771951982</v>
      </c>
      <c r="I30" s="3">
        <v>11.333221634599145</v>
      </c>
      <c r="J30" s="67">
        <f t="shared" si="2"/>
        <v>11.066527068311045</v>
      </c>
      <c r="K30" s="37">
        <f t="shared" si="1"/>
        <v>-0.28179461701145136</v>
      </c>
      <c r="L30" s="33"/>
    </row>
    <row r="31" spans="1:12" ht="17">
      <c r="A31" s="3" t="s">
        <v>36</v>
      </c>
      <c r="B31" s="3" t="s">
        <v>30</v>
      </c>
      <c r="C31" s="3">
        <v>3040</v>
      </c>
      <c r="D31" s="3" t="s">
        <v>35</v>
      </c>
      <c r="E31" s="3">
        <v>2.5</v>
      </c>
      <c r="F31" s="3">
        <v>4.3478260869565224</v>
      </c>
      <c r="G31" s="3">
        <v>10.845184996282107</v>
      </c>
      <c r="H31" s="3">
        <v>3.0160530693131644</v>
      </c>
      <c r="I31" s="3">
        <v>10.845184996282107</v>
      </c>
      <c r="J31" s="67">
        <f t="shared" si="2"/>
        <v>11.359409245803963</v>
      </c>
      <c r="K31" s="37">
        <f t="shared" si="1"/>
        <v>-0.15321934109205948</v>
      </c>
      <c r="L31" s="33"/>
    </row>
    <row r="32" spans="1:12" ht="17">
      <c r="A32" s="3" t="s">
        <v>42</v>
      </c>
      <c r="B32" s="3" t="s">
        <v>30</v>
      </c>
      <c r="C32" s="3">
        <v>1031</v>
      </c>
      <c r="D32" s="3" t="s">
        <v>35</v>
      </c>
      <c r="E32" s="3">
        <v>1.5</v>
      </c>
      <c r="F32" s="3">
        <v>4.457441749881121</v>
      </c>
      <c r="G32" s="3">
        <v>11.266658974755641</v>
      </c>
      <c r="H32" s="3">
        <v>3.156067002023319</v>
      </c>
      <c r="I32" s="3">
        <v>11.266658974755641</v>
      </c>
      <c r="J32" s="67">
        <f t="shared" si="2"/>
        <v>12.120474933200018</v>
      </c>
      <c r="K32" s="37">
        <f t="shared" si="1"/>
        <v>0.18088849567480825</v>
      </c>
      <c r="L32" s="33"/>
    </row>
    <row r="33" spans="1:12" ht="17">
      <c r="A33" s="3" t="s">
        <v>42</v>
      </c>
      <c r="B33" s="3" t="s">
        <v>30</v>
      </c>
      <c r="C33" s="3">
        <v>1031</v>
      </c>
      <c r="D33" s="3" t="s">
        <v>31</v>
      </c>
      <c r="E33" s="3">
        <v>1.5</v>
      </c>
      <c r="F33" s="3">
        <v>4.457441749881121</v>
      </c>
      <c r="G33" s="3">
        <v>18.199232545926233</v>
      </c>
      <c r="H33" s="3">
        <v>3.3539718892447068</v>
      </c>
      <c r="I33" s="3">
        <v>14.0134090603632</v>
      </c>
      <c r="J33" s="67">
        <f t="shared" si="2"/>
        <v>12.943830606280191</v>
      </c>
      <c r="K33" s="37">
        <f t="shared" si="1"/>
        <v>0.54234163615700393</v>
      </c>
      <c r="L33" s="33"/>
    </row>
    <row r="34" spans="1:12" ht="17">
      <c r="A34" s="3" t="s">
        <v>32</v>
      </c>
      <c r="B34" s="3" t="s">
        <v>30</v>
      </c>
      <c r="C34" s="3">
        <v>2004</v>
      </c>
      <c r="D34" s="3" t="s">
        <v>31</v>
      </c>
      <c r="E34" s="3">
        <v>5.5</v>
      </c>
      <c r="F34" s="3">
        <v>4.6452702702702702</v>
      </c>
      <c r="G34" s="3">
        <v>17.07</v>
      </c>
      <c r="H34" s="3">
        <v>3.01</v>
      </c>
      <c r="I34" s="3">
        <v>13.1439</v>
      </c>
      <c r="J34" s="67">
        <f t="shared" si="2"/>
        <v>13.011180447248108</v>
      </c>
      <c r="K34" s="37">
        <f t="shared" si="1"/>
        <v>0.57190821634192002</v>
      </c>
      <c r="L34" s="33"/>
    </row>
    <row r="35" spans="1:12" ht="17">
      <c r="A35" s="3" t="s">
        <v>29</v>
      </c>
      <c r="B35" s="3" t="s">
        <v>30</v>
      </c>
      <c r="C35" s="3">
        <v>1228</v>
      </c>
      <c r="D35" s="3" t="s">
        <v>35</v>
      </c>
      <c r="E35" s="3">
        <v>3.5</v>
      </c>
      <c r="F35" s="3">
        <v>4.779401022644266</v>
      </c>
      <c r="G35" s="3">
        <v>15.45</v>
      </c>
      <c r="H35" s="3">
        <v>3.44</v>
      </c>
      <c r="I35" s="3">
        <v>15.45</v>
      </c>
      <c r="J35" s="67">
        <f t="shared" si="2"/>
        <v>12.885120988126809</v>
      </c>
      <c r="K35" s="37">
        <f t="shared" si="1"/>
        <v>0.51656811378766943</v>
      </c>
      <c r="L35" s="33"/>
    </row>
    <row r="36" spans="1:12" ht="17">
      <c r="A36" s="3" t="s">
        <v>42</v>
      </c>
      <c r="B36" s="3" t="s">
        <v>30</v>
      </c>
      <c r="C36" s="3">
        <v>1031</v>
      </c>
      <c r="D36" s="3" t="s">
        <v>35</v>
      </c>
      <c r="E36" s="3">
        <v>2.5</v>
      </c>
      <c r="F36" s="3">
        <v>4.9329529243937218</v>
      </c>
      <c r="G36" s="3">
        <v>11.181934201121711</v>
      </c>
      <c r="H36" s="3">
        <v>3.1862573324381076</v>
      </c>
      <c r="I36" s="3">
        <v>11.181934201121711</v>
      </c>
      <c r="J36" s="67">
        <f t="shared" si="2"/>
        <v>12.38449397281433</v>
      </c>
      <c r="K36" s="37">
        <f t="shared" si="1"/>
        <v>0.29679285406549116</v>
      </c>
      <c r="L36" s="33"/>
    </row>
    <row r="37" spans="1:12" ht="17">
      <c r="A37" s="3" t="s">
        <v>33</v>
      </c>
      <c r="B37" s="3" t="s">
        <v>30</v>
      </c>
      <c r="C37" s="3">
        <v>1990</v>
      </c>
      <c r="D37" s="3" t="s">
        <v>31</v>
      </c>
      <c r="E37" s="3">
        <v>5.5</v>
      </c>
      <c r="F37" s="3">
        <v>5.1100994146613399</v>
      </c>
      <c r="G37" s="3">
        <v>13.813456726167706</v>
      </c>
      <c r="H37" s="3">
        <v>3.0852634430725097</v>
      </c>
      <c r="I37" s="3">
        <v>10.636361679149134</v>
      </c>
      <c r="J37" s="67">
        <f t="shared" si="2"/>
        <v>11.984666765902944</v>
      </c>
      <c r="K37" s="37">
        <f t="shared" si="1"/>
        <v>0.12126871023139252</v>
      </c>
      <c r="L37" s="33"/>
    </row>
    <row r="38" spans="1:12" ht="17">
      <c r="A38" s="3" t="s">
        <v>44</v>
      </c>
      <c r="B38" s="3" t="s">
        <v>30</v>
      </c>
      <c r="C38" s="3">
        <v>3110</v>
      </c>
      <c r="D38" s="3" t="s">
        <v>35</v>
      </c>
      <c r="E38" s="3">
        <v>1.5</v>
      </c>
      <c r="F38" s="3">
        <v>5.1563055062166967</v>
      </c>
      <c r="G38" s="3">
        <v>11.510273983800801</v>
      </c>
      <c r="H38" s="3">
        <v>3.0285878438488978</v>
      </c>
      <c r="I38" s="3">
        <v>11.510273983800801</v>
      </c>
      <c r="J38" s="67">
        <f t="shared" si="2"/>
        <v>10.936942891874725</v>
      </c>
      <c r="K38" s="37">
        <f t="shared" si="1"/>
        <v>-0.33868207046699528</v>
      </c>
      <c r="L38" s="33"/>
    </row>
    <row r="39" spans="1:12" ht="17">
      <c r="A39" s="3" t="s">
        <v>42</v>
      </c>
      <c r="B39" s="3" t="s">
        <v>30</v>
      </c>
      <c r="C39" s="3">
        <v>1031</v>
      </c>
      <c r="D39" s="3" t="s">
        <v>35</v>
      </c>
      <c r="E39" s="3">
        <v>3.5</v>
      </c>
      <c r="F39" s="3">
        <v>5.4084640989063235</v>
      </c>
      <c r="G39" s="3">
        <v>11.144763965443078</v>
      </c>
      <c r="H39" s="3">
        <v>3.192421782770821</v>
      </c>
      <c r="I39" s="3">
        <v>11.144763965443078</v>
      </c>
      <c r="J39" s="67">
        <f t="shared" si="2"/>
        <v>11.338576051650382</v>
      </c>
      <c r="K39" s="37">
        <f t="shared" si="1"/>
        <v>-0.16236511332548176</v>
      </c>
      <c r="L39" s="33"/>
    </row>
    <row r="40" spans="1:12" ht="17">
      <c r="A40" s="3" t="s">
        <v>42</v>
      </c>
      <c r="B40" s="3" t="s">
        <v>30</v>
      </c>
      <c r="C40" s="3">
        <v>1031</v>
      </c>
      <c r="D40" s="3" t="s">
        <v>31</v>
      </c>
      <c r="E40" s="3">
        <v>3.5</v>
      </c>
      <c r="F40" s="3">
        <v>5.4084640989063235</v>
      </c>
      <c r="G40" s="3">
        <v>13.261533285531041</v>
      </c>
      <c r="H40" s="3">
        <v>3.3065533798133466</v>
      </c>
      <c r="I40" s="3">
        <v>10.211380629858901</v>
      </c>
      <c r="J40" s="67">
        <f t="shared" si="2"/>
        <v>11.391229180238298</v>
      </c>
      <c r="K40" s="37">
        <f t="shared" si="1"/>
        <v>-0.13925038987538674</v>
      </c>
      <c r="L40" s="33"/>
    </row>
    <row r="41" spans="1:12" ht="17">
      <c r="A41" s="3" t="s">
        <v>32</v>
      </c>
      <c r="B41" s="3" t="s">
        <v>30</v>
      </c>
      <c r="C41" s="3">
        <v>2004</v>
      </c>
      <c r="D41" s="3" t="s">
        <v>31</v>
      </c>
      <c r="E41" s="3">
        <v>6.5</v>
      </c>
      <c r="F41" s="3">
        <v>5.4898648648648649</v>
      </c>
      <c r="G41" s="3">
        <v>17.13</v>
      </c>
      <c r="H41" s="3">
        <v>3.3</v>
      </c>
      <c r="I41" s="3">
        <v>13.190099999999999</v>
      </c>
      <c r="J41" s="67">
        <f t="shared" si="2"/>
        <v>11.631174383478138</v>
      </c>
      <c r="K41" s="37">
        <f t="shared" si="1"/>
        <v>-3.391444565309687E-2</v>
      </c>
      <c r="L41" s="33"/>
    </row>
    <row r="42" spans="1:12" ht="17">
      <c r="A42" s="3" t="s">
        <v>34</v>
      </c>
      <c r="B42" s="3" t="s">
        <v>30</v>
      </c>
      <c r="C42" s="3">
        <v>2993</v>
      </c>
      <c r="D42" s="3" t="s">
        <v>35</v>
      </c>
      <c r="E42" s="3">
        <v>3.5</v>
      </c>
      <c r="F42" s="3">
        <v>5.5031446540880502</v>
      </c>
      <c r="G42" s="3">
        <v>10.899627322088715</v>
      </c>
      <c r="H42" s="3">
        <v>3.0340477078140009</v>
      </c>
      <c r="I42" s="3">
        <v>10.899627322088715</v>
      </c>
      <c r="J42" s="67">
        <f t="shared" si="2"/>
        <v>11.350321590389523</v>
      </c>
      <c r="K42" s="37">
        <f t="shared" si="1"/>
        <v>-0.15720882181899931</v>
      </c>
      <c r="L42" s="33"/>
    </row>
    <row r="43" spans="1:12" ht="17">
      <c r="A43" s="3" t="s">
        <v>29</v>
      </c>
      <c r="B43" s="3" t="s">
        <v>30</v>
      </c>
      <c r="C43" s="3">
        <v>1228</v>
      </c>
      <c r="D43" s="3" t="s">
        <v>35</v>
      </c>
      <c r="E43" s="3">
        <v>4.5</v>
      </c>
      <c r="F43" s="3">
        <v>5.5098612125639157</v>
      </c>
      <c r="G43" s="3">
        <v>12.71</v>
      </c>
      <c r="H43" s="3">
        <v>3.07</v>
      </c>
      <c r="I43" s="3">
        <v>12.71</v>
      </c>
      <c r="J43" s="67">
        <f t="shared" si="2"/>
        <v>11.784557156285523</v>
      </c>
      <c r="K43" s="37">
        <f t="shared" si="1"/>
        <v>3.3420591609345074E-2</v>
      </c>
      <c r="L43" s="33"/>
    </row>
    <row r="44" spans="1:12" ht="17">
      <c r="A44" s="3" t="s">
        <v>29</v>
      </c>
      <c r="B44" s="3" t="s">
        <v>30</v>
      </c>
      <c r="C44" s="3">
        <v>1228</v>
      </c>
      <c r="D44" s="3" t="s">
        <v>31</v>
      </c>
      <c r="E44" s="3">
        <v>4.5</v>
      </c>
      <c r="F44" s="3">
        <v>5.5098612125639157</v>
      </c>
      <c r="G44" s="3">
        <v>12.65</v>
      </c>
      <c r="H44" s="3">
        <v>3.41</v>
      </c>
      <c r="I44" s="3">
        <v>9.7405000000000008</v>
      </c>
      <c r="J44" s="67">
        <f t="shared" si="2"/>
        <v>11.236778411539177</v>
      </c>
      <c r="K44" s="37">
        <f t="shared" si="1"/>
        <v>-0.20705427733430071</v>
      </c>
      <c r="L44" s="36"/>
    </row>
    <row r="45" spans="1:12" ht="17">
      <c r="A45" s="3" t="s">
        <v>38</v>
      </c>
      <c r="B45" s="3" t="s">
        <v>30</v>
      </c>
      <c r="C45" s="3">
        <v>2654</v>
      </c>
      <c r="D45" s="3" t="s">
        <v>35</v>
      </c>
      <c r="E45" s="3">
        <v>6.5</v>
      </c>
      <c r="F45" s="3">
        <v>5.5988404314277194</v>
      </c>
      <c r="G45" s="3">
        <v>12.382558459338901</v>
      </c>
      <c r="H45" s="3">
        <v>2.9318429416452734</v>
      </c>
      <c r="I45" s="3">
        <v>12.382558459338901</v>
      </c>
      <c r="J45" s="67">
        <f t="shared" si="2"/>
        <v>11.407608169795655</v>
      </c>
      <c r="K45" s="37">
        <f t="shared" si="1"/>
        <v>-0.13206001345970719</v>
      </c>
      <c r="L45" s="33"/>
    </row>
    <row r="46" spans="1:12" ht="17">
      <c r="A46" s="3" t="s">
        <v>40</v>
      </c>
      <c r="B46" s="3" t="s">
        <v>30</v>
      </c>
      <c r="C46" s="3">
        <v>1051</v>
      </c>
      <c r="D46" s="3" t="s">
        <v>35</v>
      </c>
      <c r="E46" s="3">
        <v>4.5</v>
      </c>
      <c r="F46" s="3">
        <v>5.6818181818181817</v>
      </c>
      <c r="G46" s="3">
        <v>10.451206276268266</v>
      </c>
      <c r="H46" s="3">
        <v>3.1322865487506677</v>
      </c>
      <c r="I46" s="3">
        <v>10.451206276268266</v>
      </c>
      <c r="J46" s="67">
        <f t="shared" si="2"/>
        <v>11.029135285901862</v>
      </c>
      <c r="K46" s="37">
        <f t="shared" si="1"/>
        <v>-0.29820960948908226</v>
      </c>
      <c r="L46" s="33"/>
    </row>
    <row r="47" spans="1:12" ht="17">
      <c r="A47" s="3" t="s">
        <v>40</v>
      </c>
      <c r="B47" s="3" t="s">
        <v>30</v>
      </c>
      <c r="C47" s="3">
        <v>1051</v>
      </c>
      <c r="D47" s="3" t="s">
        <v>31</v>
      </c>
      <c r="E47" s="3">
        <v>4.5</v>
      </c>
      <c r="F47" s="3">
        <v>5.6818181818181817</v>
      </c>
      <c r="G47" s="3">
        <v>15.264644303079349</v>
      </c>
      <c r="H47" s="3">
        <v>3.0548701761602328</v>
      </c>
      <c r="I47" s="3">
        <v>11.753776113371099</v>
      </c>
      <c r="J47" s="67">
        <f t="shared" si="2"/>
        <v>11.487454559041646</v>
      </c>
      <c r="K47" s="37">
        <f t="shared" si="1"/>
        <v>-9.7007448580717082E-2</v>
      </c>
      <c r="L47" s="33"/>
    </row>
    <row r="48" spans="1:12" ht="17">
      <c r="A48" s="3" t="s">
        <v>42</v>
      </c>
      <c r="B48" s="3" t="s">
        <v>30</v>
      </c>
      <c r="C48" s="3">
        <v>1031</v>
      </c>
      <c r="D48" s="3" t="s">
        <v>35</v>
      </c>
      <c r="E48" s="3">
        <v>4.5</v>
      </c>
      <c r="F48" s="3">
        <v>5.8839752734189243</v>
      </c>
      <c r="G48" s="3">
        <v>10.81763558053105</v>
      </c>
      <c r="H48" s="3">
        <v>3.126282698910106</v>
      </c>
      <c r="I48" s="3">
        <v>10.81763558053105</v>
      </c>
      <c r="J48" s="67">
        <f t="shared" si="2"/>
        <v>11.178572952485528</v>
      </c>
      <c r="K48" s="37">
        <f t="shared" si="1"/>
        <v>-0.23260647385885314</v>
      </c>
      <c r="L48" s="33"/>
    </row>
    <row r="49" spans="1:12" ht="17">
      <c r="A49" s="3" t="s">
        <v>38</v>
      </c>
      <c r="B49" s="3" t="s">
        <v>30</v>
      </c>
      <c r="C49" s="3">
        <v>2654</v>
      </c>
      <c r="D49" s="3" t="s">
        <v>35</v>
      </c>
      <c r="E49" s="3">
        <v>7.5</v>
      </c>
      <c r="F49" s="3">
        <v>6.0251524065310997</v>
      </c>
      <c r="G49" s="3">
        <v>12.032096365698921</v>
      </c>
      <c r="H49" s="3">
        <v>3.0315868727654065</v>
      </c>
      <c r="I49" s="3">
        <v>12.032096365698921</v>
      </c>
      <c r="J49" s="67">
        <f t="shared" si="2"/>
        <v>11.243055171411548</v>
      </c>
      <c r="K49" s="37">
        <f t="shared" si="1"/>
        <v>-0.20429877975032973</v>
      </c>
      <c r="L49" s="33"/>
    </row>
    <row r="50" spans="1:12" ht="17">
      <c r="A50" s="3" t="s">
        <v>33</v>
      </c>
      <c r="B50" s="3" t="s">
        <v>30</v>
      </c>
      <c r="C50" s="3">
        <v>1990</v>
      </c>
      <c r="D50" s="3" t="s">
        <v>31</v>
      </c>
      <c r="E50" s="3">
        <v>6.5</v>
      </c>
      <c r="F50" s="3">
        <v>6.0392083991452195</v>
      </c>
      <c r="G50" s="3">
        <v>14.075520034491301</v>
      </c>
      <c r="H50" s="3">
        <v>3.1505206107643549</v>
      </c>
      <c r="I50" s="3">
        <v>10.838150426558302</v>
      </c>
      <c r="J50" s="67">
        <f t="shared" si="2"/>
        <v>11.140699948737328</v>
      </c>
      <c r="K50" s="37">
        <f t="shared" si="1"/>
        <v>-0.2492327225043125</v>
      </c>
      <c r="L50" s="33"/>
    </row>
    <row r="51" spans="1:12" ht="17">
      <c r="A51" s="3" t="s">
        <v>36</v>
      </c>
      <c r="B51" s="3" t="s">
        <v>30</v>
      </c>
      <c r="C51" s="3">
        <v>3040</v>
      </c>
      <c r="D51" s="3" t="s">
        <v>35</v>
      </c>
      <c r="E51" s="3">
        <v>3.5</v>
      </c>
      <c r="F51" s="3">
        <v>6.0869565217391308</v>
      </c>
      <c r="G51" s="3">
        <v>10.77361737089837</v>
      </c>
      <c r="H51" s="3">
        <v>3.0772629563328224</v>
      </c>
      <c r="I51" s="3">
        <v>10.77361737089837</v>
      </c>
      <c r="J51" s="67">
        <f t="shared" si="2"/>
        <v>11.571172832631117</v>
      </c>
      <c r="K51" s="37">
        <f t="shared" si="1"/>
        <v>-6.025512647493958E-2</v>
      </c>
      <c r="L51" s="33"/>
    </row>
    <row r="52" spans="1:12" ht="17">
      <c r="A52" s="1" t="s">
        <v>13</v>
      </c>
      <c r="B52" s="3" t="s">
        <v>133</v>
      </c>
      <c r="C52" s="2">
        <v>1470</v>
      </c>
      <c r="D52" s="1" t="s">
        <v>11</v>
      </c>
      <c r="E52" s="3">
        <v>1.5</v>
      </c>
      <c r="F52" s="3">
        <f>0.7895*E52+5.01</f>
        <v>6.1942500000000003</v>
      </c>
      <c r="G52" s="3">
        <v>14.6</v>
      </c>
      <c r="H52" s="1">
        <v>3.2</v>
      </c>
      <c r="I52" s="3">
        <v>11.241999999999999</v>
      </c>
      <c r="J52" s="67">
        <f t="shared" si="2"/>
        <v>11.107252197817498</v>
      </c>
      <c r="K52" s="37">
        <f t="shared" si="1"/>
        <v>-0.2639162851581176</v>
      </c>
      <c r="L52" s="33"/>
    </row>
    <row r="53" spans="1:12" ht="17">
      <c r="A53" s="3" t="s">
        <v>29</v>
      </c>
      <c r="B53" s="3" t="s">
        <v>30</v>
      </c>
      <c r="C53" s="3">
        <v>1228</v>
      </c>
      <c r="D53" s="3" t="s">
        <v>35</v>
      </c>
      <c r="E53" s="3">
        <v>5.5</v>
      </c>
      <c r="F53" s="3">
        <v>6.2403214024835645</v>
      </c>
      <c r="G53" s="3">
        <v>12.97</v>
      </c>
      <c r="H53" s="3">
        <v>3.12</v>
      </c>
      <c r="I53" s="3">
        <v>12.97</v>
      </c>
      <c r="J53" s="67">
        <f t="shared" si="2"/>
        <v>12.117153663749409</v>
      </c>
      <c r="K53" s="37">
        <f t="shared" si="1"/>
        <v>0.17943045838599136</v>
      </c>
      <c r="L53" s="33"/>
    </row>
    <row r="54" spans="1:12" ht="17">
      <c r="A54" s="3" t="s">
        <v>45</v>
      </c>
      <c r="B54" s="3" t="s">
        <v>30</v>
      </c>
      <c r="C54" s="3">
        <v>1230</v>
      </c>
      <c r="D54" s="3" t="s">
        <v>31</v>
      </c>
      <c r="E54" s="3">
        <v>5.5</v>
      </c>
      <c r="F54" s="3">
        <v>6.2403214024835645</v>
      </c>
      <c r="G54" s="3">
        <v>12.613627521598479</v>
      </c>
      <c r="H54" s="3">
        <v>3.3821525085605413</v>
      </c>
      <c r="I54" s="3">
        <v>9.7124931916308288</v>
      </c>
      <c r="J54" s="67">
        <f t="shared" si="2"/>
        <v>12.214867512274736</v>
      </c>
      <c r="K54" s="37">
        <f t="shared" si="1"/>
        <v>0.22232683788860985</v>
      </c>
      <c r="L54" s="33"/>
    </row>
    <row r="55" spans="1:12" ht="17">
      <c r="A55" s="3" t="s">
        <v>43</v>
      </c>
      <c r="B55" s="3" t="s">
        <v>30</v>
      </c>
      <c r="C55" s="3">
        <v>1020</v>
      </c>
      <c r="D55" s="3" t="s">
        <v>35</v>
      </c>
      <c r="E55" s="3">
        <v>1.5</v>
      </c>
      <c r="F55" s="3">
        <v>6.323467230443975</v>
      </c>
      <c r="G55" s="3">
        <v>15.887657756217855</v>
      </c>
      <c r="H55" s="3">
        <v>2.93104936309701</v>
      </c>
      <c r="I55" s="3">
        <v>15.887657756217855</v>
      </c>
      <c r="J55" s="67">
        <f t="shared" si="2"/>
        <v>12.448947512274737</v>
      </c>
      <c r="K55" s="37">
        <f t="shared" si="1"/>
        <v>0.32508795788861011</v>
      </c>
      <c r="L55" s="33"/>
    </row>
    <row r="56" spans="1:12" ht="17">
      <c r="A56" s="3" t="s">
        <v>43</v>
      </c>
      <c r="B56" s="3" t="s">
        <v>30</v>
      </c>
      <c r="C56" s="3">
        <v>1020</v>
      </c>
      <c r="D56" s="3" t="s">
        <v>31</v>
      </c>
      <c r="E56" s="3">
        <v>1.5</v>
      </c>
      <c r="F56" s="3">
        <v>6.323467230443975</v>
      </c>
      <c r="G56" s="3">
        <v>14.626216381201289</v>
      </c>
      <c r="H56" s="3">
        <v>3.3483854800640316</v>
      </c>
      <c r="I56" s="3">
        <v>11.262186613524992</v>
      </c>
      <c r="J56" s="67">
        <f t="shared" si="2"/>
        <v>12.156619802473088</v>
      </c>
      <c r="K56" s="37">
        <f t="shared" si="1"/>
        <v>0.19675609328568555</v>
      </c>
      <c r="L56" s="33"/>
    </row>
    <row r="57" spans="1:12" ht="17">
      <c r="A57" s="3" t="s">
        <v>32</v>
      </c>
      <c r="B57" s="3" t="s">
        <v>30</v>
      </c>
      <c r="C57" s="3">
        <v>2004</v>
      </c>
      <c r="D57" s="3" t="s">
        <v>31</v>
      </c>
      <c r="E57" s="3">
        <v>7.5</v>
      </c>
      <c r="F57" s="3">
        <v>6.3344594594594597</v>
      </c>
      <c r="G57" s="3">
        <v>16.12</v>
      </c>
      <c r="H57" s="3">
        <v>3.17</v>
      </c>
      <c r="I57" s="3">
        <v>12.412400000000002</v>
      </c>
      <c r="J57" s="67">
        <f t="shared" si="2"/>
        <v>12.20634315838651</v>
      </c>
      <c r="K57" s="37">
        <f t="shared" si="1"/>
        <v>0.21858464653167786</v>
      </c>
      <c r="L57" s="33"/>
    </row>
    <row r="58" spans="1:12" ht="17">
      <c r="A58" s="3" t="s">
        <v>42</v>
      </c>
      <c r="B58" s="3" t="s">
        <v>30</v>
      </c>
      <c r="C58" s="3">
        <v>1031</v>
      </c>
      <c r="D58" s="3" t="s">
        <v>35</v>
      </c>
      <c r="E58" s="3">
        <v>5.5</v>
      </c>
      <c r="F58" s="3">
        <v>6.3594864479315252</v>
      </c>
      <c r="G58" s="3">
        <v>11.508361450991757</v>
      </c>
      <c r="H58" s="3">
        <v>3.1266103295049987</v>
      </c>
      <c r="I58" s="3">
        <v>11.508361450991757</v>
      </c>
      <c r="J58" s="67">
        <f t="shared" si="2"/>
        <v>11.651637205848084</v>
      </c>
      <c r="K58" s="37">
        <f t="shared" si="1"/>
        <v>-2.493126663269063E-2</v>
      </c>
      <c r="L58" s="33"/>
    </row>
    <row r="59" spans="1:12" ht="17">
      <c r="A59" s="3" t="s">
        <v>46</v>
      </c>
      <c r="B59" s="3" t="s">
        <v>30</v>
      </c>
      <c r="C59" s="3">
        <v>3047</v>
      </c>
      <c r="D59" s="3" t="s">
        <v>35</v>
      </c>
      <c r="E59" s="3">
        <v>5.5</v>
      </c>
      <c r="F59" s="3">
        <v>6.3594864479315252</v>
      </c>
      <c r="G59" s="3">
        <v>9.9611099711979403</v>
      </c>
      <c r="H59" s="3">
        <v>3.1543148074910157</v>
      </c>
      <c r="I59" s="3">
        <v>9.9611099711979403</v>
      </c>
      <c r="J59" s="67">
        <f t="shared" si="2"/>
        <v>11.408534204828451</v>
      </c>
      <c r="K59" s="37">
        <f t="shared" si="1"/>
        <v>-0.13165348408031008</v>
      </c>
      <c r="L59" s="33"/>
    </row>
    <row r="60" spans="1:12" ht="17">
      <c r="A60" s="3" t="s">
        <v>15</v>
      </c>
      <c r="B60" s="3" t="s">
        <v>133</v>
      </c>
      <c r="C60" s="2">
        <v>700</v>
      </c>
      <c r="D60" s="3" t="s">
        <v>10</v>
      </c>
      <c r="E60" s="3">
        <v>4</v>
      </c>
      <c r="F60" s="3">
        <f>0.7674*E60+3.3866</f>
        <v>6.4561999999999999</v>
      </c>
      <c r="G60" s="3">
        <v>13.114127993525731</v>
      </c>
      <c r="H60" s="3">
        <v>3.3544737170835419</v>
      </c>
      <c r="I60" s="3">
        <v>13.114127993525731</v>
      </c>
      <c r="J60" s="67">
        <f t="shared" si="2"/>
        <v>11.287093064999018</v>
      </c>
      <c r="K60" s="37">
        <f t="shared" si="1"/>
        <v>-0.18496614446543092</v>
      </c>
      <c r="L60" s="33"/>
    </row>
    <row r="61" spans="1:12" ht="17">
      <c r="A61" s="3" t="s">
        <v>42</v>
      </c>
      <c r="B61" s="3" t="s">
        <v>30</v>
      </c>
      <c r="C61" s="3">
        <v>1031</v>
      </c>
      <c r="D61" s="3" t="s">
        <v>35</v>
      </c>
      <c r="E61" s="3">
        <v>6.5</v>
      </c>
      <c r="F61" s="3">
        <v>6.834997622444126</v>
      </c>
      <c r="G61" s="3">
        <v>10.046671608426818</v>
      </c>
      <c r="H61" s="3">
        <v>3.3209321859932106</v>
      </c>
      <c r="I61" s="3">
        <v>10.046671608426818</v>
      </c>
      <c r="J61" s="67">
        <f t="shared" si="2"/>
        <v>11.239601849004362</v>
      </c>
      <c r="K61" s="37">
        <f t="shared" si="1"/>
        <v>-0.20581478828708466</v>
      </c>
      <c r="L61" s="33"/>
    </row>
    <row r="62" spans="1:12" ht="17">
      <c r="A62" s="3" t="s">
        <v>38</v>
      </c>
      <c r="B62" s="3" t="s">
        <v>30</v>
      </c>
      <c r="C62" s="3">
        <v>2654</v>
      </c>
      <c r="D62" s="3" t="s">
        <v>35</v>
      </c>
      <c r="E62" s="3">
        <v>9.5</v>
      </c>
      <c r="F62" s="3">
        <v>6.8777763567378623</v>
      </c>
      <c r="G62" s="3">
        <v>11.80519430085285</v>
      </c>
      <c r="H62" s="3">
        <v>2.9178734153261119</v>
      </c>
      <c r="I62" s="3">
        <v>11.80519430085285</v>
      </c>
      <c r="J62" s="67">
        <f t="shared" si="2"/>
        <v>11.747379854764775</v>
      </c>
      <c r="K62" s="37">
        <f t="shared" si="1"/>
        <v>1.7099756241736763E-2</v>
      </c>
      <c r="L62" s="33"/>
    </row>
    <row r="63" spans="1:12" ht="17">
      <c r="A63" s="3" t="s">
        <v>47</v>
      </c>
      <c r="B63" s="3" t="s">
        <v>30</v>
      </c>
      <c r="C63" s="3">
        <v>1051</v>
      </c>
      <c r="D63" s="3" t="s">
        <v>35</v>
      </c>
      <c r="E63" s="3">
        <v>5.5</v>
      </c>
      <c r="F63" s="3">
        <v>6.9444444444444438</v>
      </c>
      <c r="G63" s="3">
        <v>11.270905371018479</v>
      </c>
      <c r="H63" s="3">
        <v>3.1147523347375521</v>
      </c>
      <c r="I63" s="3">
        <v>11.270905371018479</v>
      </c>
      <c r="J63" s="67">
        <f t="shared" si="2"/>
        <v>11.228194256059629</v>
      </c>
      <c r="K63" s="37">
        <f t="shared" si="1"/>
        <v>-0.21082272158982285</v>
      </c>
      <c r="L63" s="33"/>
    </row>
    <row r="64" spans="1:12" ht="17">
      <c r="A64" s="3" t="s">
        <v>29</v>
      </c>
      <c r="B64" s="3" t="s">
        <v>30</v>
      </c>
      <c r="C64" s="3">
        <v>1228</v>
      </c>
      <c r="D64" s="3" t="s">
        <v>35</v>
      </c>
      <c r="E64" s="3">
        <v>6.5</v>
      </c>
      <c r="F64" s="3">
        <v>6.9707815924032133</v>
      </c>
      <c r="G64" s="3">
        <v>12.5</v>
      </c>
      <c r="H64" s="3">
        <v>2.98</v>
      </c>
      <c r="I64" s="3">
        <v>12.5</v>
      </c>
      <c r="J64" s="67">
        <f t="shared" si="2"/>
        <v>11.305579061961046</v>
      </c>
      <c r="K64" s="37">
        <f t="shared" si="1"/>
        <v>-0.1768507917991009</v>
      </c>
      <c r="L64" s="33"/>
    </row>
    <row r="65" spans="1:11">
      <c r="A65" s="3" t="s">
        <v>29</v>
      </c>
      <c r="B65" s="3" t="s">
        <v>30</v>
      </c>
      <c r="C65" s="3">
        <v>1228</v>
      </c>
      <c r="D65" s="3" t="s">
        <v>31</v>
      </c>
      <c r="E65" s="3">
        <v>6.5</v>
      </c>
      <c r="F65" s="3">
        <v>6.9707815924032133</v>
      </c>
      <c r="G65" s="3">
        <v>13.66</v>
      </c>
      <c r="H65" s="3">
        <v>3.04</v>
      </c>
      <c r="I65" s="3">
        <v>10.5182</v>
      </c>
      <c r="J65" s="67">
        <f t="shared" si="2"/>
        <v>12.270940201790475</v>
      </c>
      <c r="K65" s="37">
        <f t="shared" si="1"/>
        <v>0.24694274858601872</v>
      </c>
    </row>
    <row r="66" spans="1:11">
      <c r="A66" s="3" t="s">
        <v>34</v>
      </c>
      <c r="B66" s="3" t="s">
        <v>30</v>
      </c>
      <c r="C66" s="3">
        <v>2993</v>
      </c>
      <c r="D66" s="3" t="s">
        <v>35</v>
      </c>
      <c r="E66" s="3">
        <v>4.5</v>
      </c>
      <c r="F66" s="3">
        <v>7.0754716981132075</v>
      </c>
      <c r="G66" s="3">
        <v>10.433595637933898</v>
      </c>
      <c r="H66" s="3">
        <v>3.1981498317783146</v>
      </c>
      <c r="I66" s="3">
        <v>10.433595637933898</v>
      </c>
      <c r="J66" s="67">
        <f t="shared" si="2"/>
        <v>12.369130593218364</v>
      </c>
      <c r="K66" s="37">
        <f t="shared" si="1"/>
        <v>0.29004833042286204</v>
      </c>
    </row>
    <row r="67" spans="1:11">
      <c r="A67" s="3" t="s">
        <v>32</v>
      </c>
      <c r="B67" s="3" t="s">
        <v>30</v>
      </c>
      <c r="C67" s="3">
        <v>2004</v>
      </c>
      <c r="D67" s="3" t="s">
        <v>31</v>
      </c>
      <c r="E67" s="3">
        <v>8.5</v>
      </c>
      <c r="F67" s="3">
        <v>7.1790540540540544</v>
      </c>
      <c r="G67" s="3">
        <v>21.6</v>
      </c>
      <c r="H67" s="3">
        <v>2.94</v>
      </c>
      <c r="I67" s="3">
        <v>16.632000000000001</v>
      </c>
      <c r="J67" s="67">
        <f t="shared" si="2"/>
        <v>12.031919850807324</v>
      </c>
      <c r="K67" s="37">
        <f t="shared" si="1"/>
        <v>0.14201281450441527</v>
      </c>
    </row>
    <row r="68" spans="1:11">
      <c r="A68" s="3" t="s">
        <v>38</v>
      </c>
      <c r="B68" s="3" t="s">
        <v>30</v>
      </c>
      <c r="C68" s="3">
        <v>2654</v>
      </c>
      <c r="D68" s="3" t="s">
        <v>35</v>
      </c>
      <c r="E68" s="3">
        <v>10.5</v>
      </c>
      <c r="F68" s="3">
        <v>7.3040883318412426</v>
      </c>
      <c r="G68" s="3">
        <v>11.76185732815792</v>
      </c>
      <c r="H68" s="3">
        <v>3.0465727555683602</v>
      </c>
      <c r="I68" s="3">
        <v>11.76185732815792</v>
      </c>
      <c r="J68" s="67">
        <f t="shared" si="2"/>
        <v>11.617049143890496</v>
      </c>
      <c r="K68" s="37">
        <f t="shared" ref="K68:K131" si="3">(0.439*J68)-5.14</f>
        <v>-4.0115425832071949E-2</v>
      </c>
    </row>
    <row r="69" spans="1:11">
      <c r="A69" s="3" t="s">
        <v>42</v>
      </c>
      <c r="B69" s="3" t="s">
        <v>30</v>
      </c>
      <c r="C69" s="3">
        <v>1031</v>
      </c>
      <c r="D69" s="3" t="s">
        <v>35</v>
      </c>
      <c r="E69" s="3">
        <v>7.5</v>
      </c>
      <c r="F69" s="3">
        <v>7.3105087969567268</v>
      </c>
      <c r="G69" s="3">
        <v>10.813946287944793</v>
      </c>
      <c r="H69" s="3">
        <v>3.1889460623173687</v>
      </c>
      <c r="I69" s="3">
        <v>10.813946287944793</v>
      </c>
      <c r="J69" s="67">
        <f t="shared" si="2"/>
        <v>11.721750016303716</v>
      </c>
      <c r="K69" s="37">
        <f t="shared" si="3"/>
        <v>5.8482571573312825E-3</v>
      </c>
    </row>
    <row r="70" spans="1:11">
      <c r="A70" s="3" t="s">
        <v>42</v>
      </c>
      <c r="B70" s="3" t="s">
        <v>30</v>
      </c>
      <c r="C70" s="3">
        <v>1031</v>
      </c>
      <c r="D70" s="3" t="s">
        <v>31</v>
      </c>
      <c r="E70" s="3">
        <v>7.5</v>
      </c>
      <c r="F70" s="3">
        <v>7.3105087969567268</v>
      </c>
      <c r="G70" s="3">
        <v>10.966034370669954</v>
      </c>
      <c r="H70" s="3">
        <v>3.3401628353762005</v>
      </c>
      <c r="I70" s="3">
        <v>8.4438464654158647</v>
      </c>
      <c r="J70" s="67">
        <f t="shared" si="2"/>
        <v>10.301172856423127</v>
      </c>
      <c r="K70" s="37">
        <f t="shared" si="3"/>
        <v>-0.61778511603024722</v>
      </c>
    </row>
    <row r="71" spans="1:11">
      <c r="A71" s="3" t="s">
        <v>29</v>
      </c>
      <c r="B71" s="3" t="s">
        <v>30</v>
      </c>
      <c r="C71" s="3">
        <v>1228</v>
      </c>
      <c r="D71" s="3" t="s">
        <v>31</v>
      </c>
      <c r="E71" s="3">
        <v>7.5</v>
      </c>
      <c r="F71" s="3">
        <v>7.7012417823228629</v>
      </c>
      <c r="G71" s="3">
        <v>14.23</v>
      </c>
      <c r="H71" s="3">
        <v>3.2</v>
      </c>
      <c r="I71" s="3">
        <v>10.957100000000001</v>
      </c>
      <c r="J71" s="67">
        <f t="shared" si="2"/>
        <v>10.121937504375845</v>
      </c>
      <c r="K71" s="37">
        <f t="shared" si="3"/>
        <v>-0.69646943557900354</v>
      </c>
    </row>
    <row r="72" spans="1:11">
      <c r="A72" s="3" t="s">
        <v>38</v>
      </c>
      <c r="B72" s="3" t="s">
        <v>30</v>
      </c>
      <c r="C72" s="3">
        <v>2654</v>
      </c>
      <c r="D72" s="3" t="s">
        <v>35</v>
      </c>
      <c r="E72" s="3">
        <v>11.5</v>
      </c>
      <c r="F72" s="3">
        <v>7.730400306944623</v>
      </c>
      <c r="G72" s="3">
        <v>9.5291142005970659</v>
      </c>
      <c r="H72" s="3">
        <v>3.1436465628187831</v>
      </c>
      <c r="I72" s="3">
        <v>9.5291142005970659</v>
      </c>
      <c r="J72" s="67">
        <f t="shared" si="2"/>
        <v>10.674088781253884</v>
      </c>
      <c r="K72" s="37">
        <f t="shared" si="3"/>
        <v>-0.45407502502954422</v>
      </c>
    </row>
    <row r="73" spans="1:11">
      <c r="A73" s="3" t="s">
        <v>42</v>
      </c>
      <c r="B73" s="3" t="s">
        <v>30</v>
      </c>
      <c r="C73" s="3">
        <v>1031</v>
      </c>
      <c r="D73" s="3" t="s">
        <v>35</v>
      </c>
      <c r="E73" s="3">
        <v>8.5</v>
      </c>
      <c r="F73" s="3">
        <v>7.7860199714693286</v>
      </c>
      <c r="G73" s="3">
        <v>10.865680567921499</v>
      </c>
      <c r="H73" s="3">
        <v>3.1894153466268573</v>
      </c>
      <c r="I73" s="3">
        <v>10.865680567921499</v>
      </c>
      <c r="J73" s="67">
        <f t="shared" si="2"/>
        <v>11.644230008595681</v>
      </c>
      <c r="K73" s="37">
        <f t="shared" si="3"/>
        <v>-2.8183026226495933E-2</v>
      </c>
    </row>
    <row r="74" spans="1:11">
      <c r="A74" s="3" t="s">
        <v>36</v>
      </c>
      <c r="B74" s="3" t="s">
        <v>30</v>
      </c>
      <c r="C74" s="3">
        <v>3040</v>
      </c>
      <c r="D74" s="3" t="s">
        <v>35</v>
      </c>
      <c r="E74" s="3">
        <v>4.5</v>
      </c>
      <c r="F74" s="3">
        <v>7.8260869565217401</v>
      </c>
      <c r="G74" s="3">
        <v>13.574702672334992</v>
      </c>
      <c r="H74" s="3">
        <v>2.9850907494649972</v>
      </c>
      <c r="I74" s="3">
        <v>13.574702672334992</v>
      </c>
      <c r="J74" s="67">
        <f t="shared" si="2"/>
        <v>12.248103734919146</v>
      </c>
      <c r="K74" s="37">
        <f t="shared" si="3"/>
        <v>0.23691753962950557</v>
      </c>
    </row>
    <row r="75" spans="1:11">
      <c r="A75" s="3" t="s">
        <v>48</v>
      </c>
      <c r="B75" s="3" t="s">
        <v>30</v>
      </c>
      <c r="C75" s="3">
        <v>1674</v>
      </c>
      <c r="D75" s="3" t="s">
        <v>35</v>
      </c>
      <c r="E75" s="3">
        <v>0.5</v>
      </c>
      <c r="F75" s="3">
        <v>7.9642120765832107</v>
      </c>
      <c r="G75" s="3">
        <v>13.29455260212484</v>
      </c>
      <c r="H75" s="3">
        <v>2.8488354892719427</v>
      </c>
      <c r="I75" s="3">
        <v>13.29455260212484</v>
      </c>
      <c r="J75" s="67">
        <f t="shared" si="2"/>
        <v>13.645580894799735</v>
      </c>
      <c r="K75" s="37">
        <f t="shared" si="3"/>
        <v>0.85041001281708439</v>
      </c>
    </row>
    <row r="76" spans="1:11">
      <c r="A76" s="3" t="s">
        <v>48</v>
      </c>
      <c r="B76" s="3" t="s">
        <v>30</v>
      </c>
      <c r="C76" s="3">
        <v>1674</v>
      </c>
      <c r="D76" s="3" t="s">
        <v>31</v>
      </c>
      <c r="E76" s="3">
        <v>0.5</v>
      </c>
      <c r="F76" s="3">
        <v>7.9642120765832107</v>
      </c>
      <c r="G76" s="3">
        <v>18.1512579631394</v>
      </c>
      <c r="H76" s="3">
        <v>2.923326789413808</v>
      </c>
      <c r="I76" s="3">
        <v>13.976468631617339</v>
      </c>
      <c r="J76" s="67">
        <f t="shared" si="2"/>
        <v>13.950014870768456</v>
      </c>
      <c r="K76" s="37">
        <f t="shared" si="3"/>
        <v>0.98405652826735235</v>
      </c>
    </row>
    <row r="77" spans="1:11">
      <c r="A77" s="3" t="s">
        <v>32</v>
      </c>
      <c r="B77" s="3" t="s">
        <v>30</v>
      </c>
      <c r="C77" s="3">
        <v>2004</v>
      </c>
      <c r="D77" s="3" t="s">
        <v>31</v>
      </c>
      <c r="E77" s="3">
        <v>9.5</v>
      </c>
      <c r="F77" s="3">
        <v>8.0236486486486491</v>
      </c>
      <c r="G77" s="3">
        <v>21.45</v>
      </c>
      <c r="H77" s="3">
        <v>3.06</v>
      </c>
      <c r="I77" s="3">
        <v>16.516500000000001</v>
      </c>
      <c r="J77" s="67">
        <f t="shared" si="2"/>
        <v>13.667885691706473</v>
      </c>
      <c r="K77" s="37">
        <f t="shared" si="3"/>
        <v>0.86020181865914225</v>
      </c>
    </row>
    <row r="78" spans="1:11">
      <c r="A78" s="3" t="s">
        <v>40</v>
      </c>
      <c r="B78" s="3" t="s">
        <v>30</v>
      </c>
      <c r="C78" s="3">
        <v>1051</v>
      </c>
      <c r="D78" s="3" t="s">
        <v>49</v>
      </c>
      <c r="E78" s="3">
        <v>6.5</v>
      </c>
      <c r="F78" s="3">
        <v>8.2070707070707059</v>
      </c>
      <c r="G78" s="3">
        <v>12.387850447765118</v>
      </c>
      <c r="H78" s="3">
        <v>3.0982444961728723</v>
      </c>
      <c r="I78" s="3">
        <v>12.387850447765118</v>
      </c>
      <c r="J78" s="67">
        <f t="shared" si="2"/>
        <v>13.149108418183109</v>
      </c>
      <c r="K78" s="37">
        <f t="shared" si="3"/>
        <v>0.63245859558238582</v>
      </c>
    </row>
    <row r="79" spans="1:11">
      <c r="A79" s="3" t="s">
        <v>40</v>
      </c>
      <c r="B79" s="3" t="s">
        <v>30</v>
      </c>
      <c r="C79" s="3">
        <v>1051</v>
      </c>
      <c r="D79" s="3" t="s">
        <v>31</v>
      </c>
      <c r="E79" s="3">
        <v>6.5</v>
      </c>
      <c r="F79" s="3">
        <v>8.2070707070707059</v>
      </c>
      <c r="G79" s="3">
        <v>15.797476333798791</v>
      </c>
      <c r="H79" s="3">
        <v>2.9361173576887762</v>
      </c>
      <c r="I79" s="3">
        <v>12.164056777025069</v>
      </c>
      <c r="J79" s="67">
        <f t="shared" si="2"/>
        <v>12.542154691859645</v>
      </c>
      <c r="K79" s="37">
        <f t="shared" si="3"/>
        <v>0.36600590972638436</v>
      </c>
    </row>
    <row r="80" spans="1:11">
      <c r="A80" s="3" t="s">
        <v>42</v>
      </c>
      <c r="B80" s="3" t="s">
        <v>30</v>
      </c>
      <c r="C80" s="3">
        <v>1031</v>
      </c>
      <c r="D80" s="3" t="s">
        <v>35</v>
      </c>
      <c r="E80" s="3">
        <v>9.5</v>
      </c>
      <c r="F80" s="3">
        <v>8.2615311459819285</v>
      </c>
      <c r="G80" s="3">
        <v>10.700666234508033</v>
      </c>
      <c r="H80" s="3">
        <v>3.1971295640568411</v>
      </c>
      <c r="I80" s="3">
        <v>10.700666234508033</v>
      </c>
      <c r="J80" s="67">
        <f t="shared" si="2"/>
        <v>14.789676233119001</v>
      </c>
      <c r="K80" s="37">
        <f t="shared" si="3"/>
        <v>1.3526678663392424</v>
      </c>
    </row>
    <row r="81" spans="1:11">
      <c r="A81" s="3" t="s">
        <v>29</v>
      </c>
      <c r="B81" s="3" t="s">
        <v>30</v>
      </c>
      <c r="C81" s="3">
        <v>1228</v>
      </c>
      <c r="D81" s="3" t="s">
        <v>31</v>
      </c>
      <c r="E81" s="3">
        <v>8.5</v>
      </c>
      <c r="F81" s="3">
        <v>8.4317019722425126</v>
      </c>
      <c r="G81" s="3">
        <v>14.21</v>
      </c>
      <c r="H81" s="3">
        <v>3.17</v>
      </c>
      <c r="I81" s="3">
        <v>10.941700000000001</v>
      </c>
      <c r="J81" s="67">
        <f t="shared" ref="J81:J144" si="4">AVERAGE(I79:I83)</f>
        <v>14.557434916297922</v>
      </c>
      <c r="K81" s="37">
        <f t="shared" si="3"/>
        <v>1.2507139282547879</v>
      </c>
    </row>
    <row r="82" spans="1:11">
      <c r="A82" s="4" t="s">
        <v>12</v>
      </c>
      <c r="B82" s="3" t="s">
        <v>133</v>
      </c>
      <c r="C82" s="2">
        <v>765</v>
      </c>
      <c r="D82" s="4" t="s">
        <v>10</v>
      </c>
      <c r="E82" s="3">
        <v>2</v>
      </c>
      <c r="F82" s="3">
        <f>0.6096*E82+7.2797</f>
        <v>8.4989000000000008</v>
      </c>
      <c r="G82" s="3">
        <v>27.7541077062968</v>
      </c>
      <c r="H82" s="4">
        <v>3.1253996882403317</v>
      </c>
      <c r="I82" s="3">
        <v>27.7541077062968</v>
      </c>
      <c r="J82" s="67">
        <f t="shared" si="4"/>
        <v>14.2454273985875</v>
      </c>
      <c r="K82" s="37">
        <f t="shared" si="3"/>
        <v>1.1137426279799127</v>
      </c>
    </row>
    <row r="83" spans="1:11">
      <c r="A83" s="3" t="s">
        <v>34</v>
      </c>
      <c r="B83" s="3" t="s">
        <v>30</v>
      </c>
      <c r="C83" s="3">
        <v>2993</v>
      </c>
      <c r="D83" s="3" t="s">
        <v>35</v>
      </c>
      <c r="E83" s="3">
        <v>5.5</v>
      </c>
      <c r="F83" s="3">
        <v>8.6477987421383649</v>
      </c>
      <c r="G83" s="3">
        <v>11.226643863659703</v>
      </c>
      <c r="H83" s="3">
        <v>3.064886771392394</v>
      </c>
      <c r="I83" s="3">
        <v>11.226643863659703</v>
      </c>
      <c r="J83" s="67">
        <f t="shared" si="4"/>
        <v>14.526987153113428</v>
      </c>
      <c r="K83" s="37">
        <f t="shared" si="3"/>
        <v>1.2373473602167948</v>
      </c>
    </row>
    <row r="84" spans="1:11">
      <c r="A84" s="3" t="s">
        <v>42</v>
      </c>
      <c r="B84" s="3" t="s">
        <v>30</v>
      </c>
      <c r="C84" s="3">
        <v>1031</v>
      </c>
      <c r="D84" s="3" t="s">
        <v>35</v>
      </c>
      <c r="E84" s="3">
        <v>10.5</v>
      </c>
      <c r="F84" s="3">
        <v>8.7370423204945293</v>
      </c>
      <c r="G84" s="3">
        <v>10.604019188472968</v>
      </c>
      <c r="H84" s="3">
        <v>3.3962783724118957</v>
      </c>
      <c r="I84" s="3">
        <v>10.604019188472968</v>
      </c>
      <c r="J84" s="67">
        <f t="shared" si="4"/>
        <v>14.711914860593165</v>
      </c>
      <c r="K84" s="37">
        <f t="shared" si="3"/>
        <v>1.3185306238003998</v>
      </c>
    </row>
    <row r="85" spans="1:11">
      <c r="A85" s="3" t="s">
        <v>46</v>
      </c>
      <c r="B85" s="3" t="s">
        <v>30</v>
      </c>
      <c r="C85" s="3">
        <v>3047</v>
      </c>
      <c r="D85" s="3" t="s">
        <v>35</v>
      </c>
      <c r="E85" s="3">
        <v>10.5</v>
      </c>
      <c r="F85" s="3">
        <v>8.7370423204945293</v>
      </c>
      <c r="G85" s="3">
        <v>12.10846500713766</v>
      </c>
      <c r="H85" s="3">
        <v>2.8802336628982381</v>
      </c>
      <c r="I85" s="3">
        <v>12.10846500713766</v>
      </c>
      <c r="J85" s="67">
        <f t="shared" si="4"/>
        <v>12.900213319333806</v>
      </c>
      <c r="K85" s="37">
        <f t="shared" si="3"/>
        <v>0.5231936471875418</v>
      </c>
    </row>
    <row r="86" spans="1:11">
      <c r="A86" s="3" t="s">
        <v>33</v>
      </c>
      <c r="B86" s="3" t="s">
        <v>30</v>
      </c>
      <c r="C86" s="3">
        <v>1990</v>
      </c>
      <c r="D86" s="3" t="s">
        <v>31</v>
      </c>
      <c r="E86" s="3">
        <v>9.5</v>
      </c>
      <c r="F86" s="3">
        <v>8.82653535259686</v>
      </c>
      <c r="G86" s="3">
        <v>15.410829269349</v>
      </c>
      <c r="H86" s="3">
        <v>2.9149883497387332</v>
      </c>
      <c r="I86" s="3">
        <v>11.8663385373987</v>
      </c>
      <c r="J86" s="67">
        <f t="shared" si="4"/>
        <v>13.642117588435685</v>
      </c>
      <c r="K86" s="37">
        <f t="shared" si="3"/>
        <v>0.8488896213232664</v>
      </c>
    </row>
    <row r="87" spans="1:11">
      <c r="A87" s="3" t="s">
        <v>32</v>
      </c>
      <c r="B87" s="3" t="s">
        <v>30</v>
      </c>
      <c r="C87" s="3">
        <v>2004</v>
      </c>
      <c r="D87" s="3" t="s">
        <v>31</v>
      </c>
      <c r="E87" s="3">
        <v>10.5</v>
      </c>
      <c r="F87" s="3">
        <v>8.8682432432432439</v>
      </c>
      <c r="G87" s="3">
        <v>24.28</v>
      </c>
      <c r="H87" s="3">
        <v>3</v>
      </c>
      <c r="I87" s="3">
        <v>18.695600000000002</v>
      </c>
      <c r="J87" s="67">
        <f t="shared" si="4"/>
        <v>13.64773159792089</v>
      </c>
      <c r="K87" s="37">
        <f t="shared" si="3"/>
        <v>0.85135417148727122</v>
      </c>
    </row>
    <row r="88" spans="1:11">
      <c r="A88" s="3" t="s">
        <v>45</v>
      </c>
      <c r="B88" s="3" t="s">
        <v>30</v>
      </c>
      <c r="C88" s="3">
        <v>1230</v>
      </c>
      <c r="D88" s="3" t="s">
        <v>35</v>
      </c>
      <c r="E88" s="3">
        <v>9.5</v>
      </c>
      <c r="F88" s="3">
        <v>9.1621621621621614</v>
      </c>
      <c r="G88" s="3">
        <v>14.936165209169097</v>
      </c>
      <c r="H88" s="3">
        <v>3.2852620225255529</v>
      </c>
      <c r="I88" s="3">
        <v>14.936165209169097</v>
      </c>
      <c r="J88" s="67">
        <f t="shared" si="4"/>
        <v>13.435549951912559</v>
      </c>
      <c r="K88" s="37">
        <f t="shared" si="3"/>
        <v>0.75820642888961398</v>
      </c>
    </row>
    <row r="89" spans="1:11">
      <c r="A89" s="3" t="s">
        <v>42</v>
      </c>
      <c r="B89" s="3" t="s">
        <v>30</v>
      </c>
      <c r="C89" s="3">
        <v>1031</v>
      </c>
      <c r="D89" s="3" t="s">
        <v>35</v>
      </c>
      <c r="E89" s="3">
        <v>11.5</v>
      </c>
      <c r="F89" s="3">
        <v>9.2125534950071319</v>
      </c>
      <c r="G89" s="3">
        <v>10.632089235898993</v>
      </c>
      <c r="H89" s="3">
        <v>3.3535981394537373</v>
      </c>
      <c r="I89" s="3">
        <v>10.632089235898993</v>
      </c>
      <c r="J89" s="67">
        <f t="shared" si="4"/>
        <v>13.099827740507653</v>
      </c>
      <c r="K89" s="37">
        <f t="shared" si="3"/>
        <v>0.61082437808286016</v>
      </c>
    </row>
    <row r="90" spans="1:11">
      <c r="A90" s="3" t="s">
        <v>42</v>
      </c>
      <c r="B90" s="3" t="s">
        <v>30</v>
      </c>
      <c r="C90" s="3">
        <v>1031</v>
      </c>
      <c r="D90" s="3" t="s">
        <v>31</v>
      </c>
      <c r="E90" s="3">
        <v>11.5</v>
      </c>
      <c r="F90" s="3">
        <v>9.2125534950071319</v>
      </c>
      <c r="G90" s="3">
        <v>14.347476333890921</v>
      </c>
      <c r="H90" s="3">
        <v>3.2004619841931987</v>
      </c>
      <c r="I90" s="3">
        <v>11.047556777096009</v>
      </c>
      <c r="J90" s="67">
        <f t="shared" si="4"/>
        <v>11.622842075083048</v>
      </c>
      <c r="K90" s="37">
        <f t="shared" si="3"/>
        <v>-3.7572329038542129E-2</v>
      </c>
    </row>
    <row r="91" spans="1:11">
      <c r="A91" s="3" t="s">
        <v>38</v>
      </c>
      <c r="B91" s="3" t="s">
        <v>30</v>
      </c>
      <c r="C91" s="3">
        <v>2654</v>
      </c>
      <c r="D91" s="3" t="s">
        <v>35</v>
      </c>
      <c r="E91" s="3">
        <v>15.5</v>
      </c>
      <c r="F91" s="3">
        <v>9.4356482073581454</v>
      </c>
      <c r="G91" s="3">
        <v>10.187727480374157</v>
      </c>
      <c r="H91" s="3">
        <v>2.996043342537094</v>
      </c>
      <c r="I91" s="3">
        <v>10.187727480374157</v>
      </c>
      <c r="J91" s="67">
        <f t="shared" si="4"/>
        <v>10.86807660428479</v>
      </c>
      <c r="K91" s="37">
        <f t="shared" si="3"/>
        <v>-0.36891437071897659</v>
      </c>
    </row>
    <row r="92" spans="1:11">
      <c r="A92" s="3" t="s">
        <v>36</v>
      </c>
      <c r="B92" s="3" t="s">
        <v>30</v>
      </c>
      <c r="C92" s="3">
        <v>3040</v>
      </c>
      <c r="D92" s="3" t="s">
        <v>35</v>
      </c>
      <c r="E92" s="3">
        <v>5.5</v>
      </c>
      <c r="F92" s="3">
        <v>9.5652173913043494</v>
      </c>
      <c r="G92" s="3">
        <v>11.310671672876989</v>
      </c>
      <c r="H92" s="3">
        <v>3.0411441523298866</v>
      </c>
      <c r="I92" s="3">
        <v>11.310671672876989</v>
      </c>
      <c r="J92" s="67">
        <f t="shared" si="4"/>
        <v>10.688152454013178</v>
      </c>
      <c r="K92" s="37">
        <f t="shared" si="3"/>
        <v>-0.44790107268821444</v>
      </c>
    </row>
    <row r="93" spans="1:11">
      <c r="A93" s="3" t="s">
        <v>42</v>
      </c>
      <c r="B93" s="3" t="s">
        <v>30</v>
      </c>
      <c r="C93" s="3">
        <v>1031</v>
      </c>
      <c r="D93" s="3" t="s">
        <v>35</v>
      </c>
      <c r="E93" s="3">
        <v>12.5</v>
      </c>
      <c r="F93" s="3">
        <v>9.6880646695197328</v>
      </c>
      <c r="G93" s="3">
        <v>11.1623378551778</v>
      </c>
      <c r="H93" s="3">
        <v>3.3042344887426673</v>
      </c>
      <c r="I93" s="3">
        <v>11.1623378551778</v>
      </c>
      <c r="J93" s="67">
        <f t="shared" si="4"/>
        <v>11.196741098593975</v>
      </c>
      <c r="K93" s="37">
        <f t="shared" si="3"/>
        <v>-0.22463065771724455</v>
      </c>
    </row>
    <row r="94" spans="1:11">
      <c r="A94" s="3" t="s">
        <v>42</v>
      </c>
      <c r="B94" s="3" t="s">
        <v>30</v>
      </c>
      <c r="C94" s="3">
        <v>1031</v>
      </c>
      <c r="D94" s="3" t="s">
        <v>31</v>
      </c>
      <c r="E94" s="3">
        <v>12.5</v>
      </c>
      <c r="F94" s="3">
        <v>9.6880646695197328</v>
      </c>
      <c r="G94" s="3">
        <v>12.639569460442768</v>
      </c>
      <c r="H94" s="3">
        <v>3.3493098552212772</v>
      </c>
      <c r="I94" s="3">
        <v>9.7324684845409326</v>
      </c>
      <c r="J94" s="67">
        <f t="shared" si="4"/>
        <v>11.667856440139994</v>
      </c>
      <c r="K94" s="37">
        <f t="shared" si="3"/>
        <v>-1.7811022778542629E-2</v>
      </c>
    </row>
    <row r="95" spans="1:11">
      <c r="A95" s="3" t="s">
        <v>32</v>
      </c>
      <c r="B95" s="3" t="s">
        <v>30</v>
      </c>
      <c r="C95" s="3">
        <v>2004</v>
      </c>
      <c r="D95" s="3" t="s">
        <v>31</v>
      </c>
      <c r="E95" s="3">
        <v>11.5</v>
      </c>
      <c r="F95" s="3">
        <v>9.7128378378378386</v>
      </c>
      <c r="G95" s="3">
        <v>17.649999999999999</v>
      </c>
      <c r="H95" s="3">
        <v>3.14</v>
      </c>
      <c r="I95" s="3">
        <v>13.590499999999999</v>
      </c>
      <c r="J95" s="67">
        <f t="shared" si="4"/>
        <v>11.606771590924428</v>
      </c>
      <c r="K95" s="37">
        <f t="shared" si="3"/>
        <v>-4.4627271584175787E-2</v>
      </c>
    </row>
    <row r="96" spans="1:11">
      <c r="A96" s="3" t="s">
        <v>33</v>
      </c>
      <c r="B96" s="3" t="s">
        <v>30</v>
      </c>
      <c r="C96" s="3">
        <v>1990</v>
      </c>
      <c r="D96" s="3" t="s">
        <v>35</v>
      </c>
      <c r="E96" s="3">
        <v>10.5</v>
      </c>
      <c r="F96" s="3">
        <v>9.7556443370807386</v>
      </c>
      <c r="G96" s="3">
        <v>12.543304188104255</v>
      </c>
      <c r="H96" s="3">
        <v>2.9489055146919663</v>
      </c>
      <c r="I96" s="3">
        <v>12.543304188104255</v>
      </c>
      <c r="J96" s="67">
        <f t="shared" si="4"/>
        <v>11.521248456680127</v>
      </c>
      <c r="K96" s="37">
        <f t="shared" si="3"/>
        <v>-8.2171927517424415E-2</v>
      </c>
    </row>
    <row r="97" spans="1:11">
      <c r="A97" s="3" t="s">
        <v>33</v>
      </c>
      <c r="B97" s="3" t="s">
        <v>30</v>
      </c>
      <c r="C97" s="3">
        <v>1990</v>
      </c>
      <c r="D97" s="3" t="s">
        <v>31</v>
      </c>
      <c r="E97" s="3">
        <v>10.5</v>
      </c>
      <c r="F97" s="3">
        <v>9.7556443370807386</v>
      </c>
      <c r="G97" s="3">
        <v>14.292529125713186</v>
      </c>
      <c r="H97" s="3">
        <v>3.0912760562389359</v>
      </c>
      <c r="I97" s="3">
        <v>11.005247426799153</v>
      </c>
      <c r="J97" s="67">
        <f t="shared" si="4"/>
        <v>11.749804904924343</v>
      </c>
      <c r="K97" s="37">
        <f t="shared" si="3"/>
        <v>1.8164353261786559E-2</v>
      </c>
    </row>
    <row r="98" spans="1:11">
      <c r="A98" s="3" t="s">
        <v>42</v>
      </c>
      <c r="B98" s="3" t="s">
        <v>30</v>
      </c>
      <c r="C98" s="3">
        <v>1031</v>
      </c>
      <c r="D98" s="3" t="s">
        <v>35</v>
      </c>
      <c r="E98" s="3">
        <v>13.5</v>
      </c>
      <c r="F98" s="3">
        <v>10.163575844032334</v>
      </c>
      <c r="G98" s="3">
        <v>10.734722183956301</v>
      </c>
      <c r="H98" s="3">
        <v>3.2378907556822085</v>
      </c>
      <c r="I98" s="3">
        <v>10.734722183956301</v>
      </c>
      <c r="J98" s="67">
        <f t="shared" si="4"/>
        <v>12.562924904924341</v>
      </c>
      <c r="K98" s="37">
        <f t="shared" si="3"/>
        <v>0.37512403326178578</v>
      </c>
    </row>
    <row r="99" spans="1:11">
      <c r="A99" s="3" t="s">
        <v>38</v>
      </c>
      <c r="B99" s="3" t="s">
        <v>30</v>
      </c>
      <c r="C99" s="3">
        <v>2654</v>
      </c>
      <c r="D99" s="3" t="s">
        <v>35</v>
      </c>
      <c r="E99" s="3">
        <v>17.5</v>
      </c>
      <c r="F99" s="3">
        <v>10.288272157564908</v>
      </c>
      <c r="G99" s="3">
        <v>10.875250725761999</v>
      </c>
      <c r="H99" s="3">
        <v>3.04191394134872</v>
      </c>
      <c r="I99" s="3">
        <v>10.875250725761999</v>
      </c>
      <c r="J99" s="67">
        <f t="shared" si="4"/>
        <v>12.465904067303489</v>
      </c>
      <c r="K99" s="37">
        <f t="shared" si="3"/>
        <v>0.33253188554623225</v>
      </c>
    </row>
    <row r="100" spans="1:11">
      <c r="A100" s="3" t="s">
        <v>32</v>
      </c>
      <c r="B100" s="3" t="s">
        <v>30</v>
      </c>
      <c r="C100" s="3">
        <v>2004</v>
      </c>
      <c r="D100" s="3" t="s">
        <v>31</v>
      </c>
      <c r="E100" s="3">
        <v>12.5</v>
      </c>
      <c r="F100" s="3">
        <v>10.557432432432433</v>
      </c>
      <c r="G100" s="3">
        <v>22.93</v>
      </c>
      <c r="H100" s="3">
        <v>3.14</v>
      </c>
      <c r="I100" s="3">
        <v>17.656099999999999</v>
      </c>
      <c r="J100" s="67">
        <f t="shared" si="4"/>
        <v>12.480016363618219</v>
      </c>
      <c r="K100" s="37">
        <f t="shared" si="3"/>
        <v>0.33872718362839827</v>
      </c>
    </row>
    <row r="101" spans="1:11">
      <c r="A101" s="3" t="s">
        <v>29</v>
      </c>
      <c r="B101" s="3" t="s">
        <v>30</v>
      </c>
      <c r="C101" s="3">
        <v>1228</v>
      </c>
      <c r="D101" s="3" t="s">
        <v>31</v>
      </c>
      <c r="E101" s="3">
        <v>11.5</v>
      </c>
      <c r="F101" s="3">
        <v>10.623082542001461</v>
      </c>
      <c r="G101" s="3">
        <v>15.66</v>
      </c>
      <c r="H101" s="3">
        <v>3.39</v>
      </c>
      <c r="I101" s="3">
        <v>12.058200000000001</v>
      </c>
      <c r="J101" s="67">
        <f t="shared" si="4"/>
        <v>12.790938731740075</v>
      </c>
      <c r="K101" s="37">
        <f t="shared" si="3"/>
        <v>0.47522210323389302</v>
      </c>
    </row>
    <row r="102" spans="1:11">
      <c r="A102" s="3" t="s">
        <v>42</v>
      </c>
      <c r="B102" s="3" t="s">
        <v>30</v>
      </c>
      <c r="C102" s="3">
        <v>1031</v>
      </c>
      <c r="D102" s="3" t="s">
        <v>35</v>
      </c>
      <c r="E102" s="3">
        <v>14.5</v>
      </c>
      <c r="F102" s="3">
        <v>10.639087018544934</v>
      </c>
      <c r="G102" s="3">
        <v>11.075808908372791</v>
      </c>
      <c r="H102" s="3">
        <v>3.3196321884884066</v>
      </c>
      <c r="I102" s="3">
        <v>11.075808908372791</v>
      </c>
      <c r="J102" s="67">
        <f t="shared" si="4"/>
        <v>13.270252224352484</v>
      </c>
      <c r="K102" s="37">
        <f t="shared" si="3"/>
        <v>0.6856407264907407</v>
      </c>
    </row>
    <row r="103" spans="1:11">
      <c r="A103" s="3" t="s">
        <v>33</v>
      </c>
      <c r="B103" s="3" t="s">
        <v>30</v>
      </c>
      <c r="C103" s="3">
        <v>1990</v>
      </c>
      <c r="D103" s="3" t="s">
        <v>35</v>
      </c>
      <c r="E103" s="3">
        <v>11.5</v>
      </c>
      <c r="F103" s="3">
        <v>10.684753321564619</v>
      </c>
      <c r="G103" s="3">
        <v>12.289334024565587</v>
      </c>
      <c r="H103" s="3">
        <v>3.0756666287519807</v>
      </c>
      <c r="I103" s="3">
        <v>12.289334024565587</v>
      </c>
      <c r="J103" s="67">
        <f t="shared" si="4"/>
        <v>12.88119364996659</v>
      </c>
      <c r="K103" s="37">
        <f t="shared" si="3"/>
        <v>0.51484401233533372</v>
      </c>
    </row>
    <row r="104" spans="1:11">
      <c r="A104" s="3" t="s">
        <v>38</v>
      </c>
      <c r="B104" s="3" t="s">
        <v>30</v>
      </c>
      <c r="C104" s="3">
        <v>2654</v>
      </c>
      <c r="D104" s="3" t="s">
        <v>35</v>
      </c>
      <c r="E104" s="3">
        <v>18.5</v>
      </c>
      <c r="F104" s="3">
        <v>10.714584132668287</v>
      </c>
      <c r="G104" s="3">
        <v>13.271818188824039</v>
      </c>
      <c r="H104" s="3">
        <v>2.84869092119217</v>
      </c>
      <c r="I104" s="3">
        <v>13.271818188824039</v>
      </c>
      <c r="J104" s="67">
        <f t="shared" si="4"/>
        <v>12.701328916446945</v>
      </c>
      <c r="K104" s="37">
        <f t="shared" si="3"/>
        <v>0.43588339432020895</v>
      </c>
    </row>
    <row r="105" spans="1:11">
      <c r="A105" s="3" t="s">
        <v>48</v>
      </c>
      <c r="B105" s="3" t="s">
        <v>30</v>
      </c>
      <c r="C105" s="3">
        <v>1674</v>
      </c>
      <c r="D105" s="3" t="s">
        <v>35</v>
      </c>
      <c r="E105" s="3">
        <v>2.5</v>
      </c>
      <c r="F105" s="3">
        <v>10.909720176730486</v>
      </c>
      <c r="G105" s="3">
        <v>15.710807128070527</v>
      </c>
      <c r="H105" s="3">
        <v>3.0689500254241806</v>
      </c>
      <c r="I105" s="3">
        <v>15.710807128070527</v>
      </c>
      <c r="J105" s="67">
        <f t="shared" si="4"/>
        <v>12.404607170345901</v>
      </c>
      <c r="K105" s="37">
        <f t="shared" si="3"/>
        <v>0.30562254778185061</v>
      </c>
    </row>
    <row r="106" spans="1:11">
      <c r="A106" s="3" t="s">
        <v>48</v>
      </c>
      <c r="B106" s="3" t="s">
        <v>30</v>
      </c>
      <c r="C106" s="3">
        <v>1674</v>
      </c>
      <c r="D106" s="3" t="s">
        <v>31</v>
      </c>
      <c r="E106" s="3">
        <v>2.5</v>
      </c>
      <c r="F106" s="3">
        <v>10.909720176730486</v>
      </c>
      <c r="G106" s="3">
        <v>14.492047184937384</v>
      </c>
      <c r="H106" s="3">
        <v>3.3927750752337333</v>
      </c>
      <c r="I106" s="3">
        <v>11.158876332401785</v>
      </c>
      <c r="J106" s="67">
        <f t="shared" si="4"/>
        <v>12.510080006635743</v>
      </c>
      <c r="K106" s="37">
        <f t="shared" si="3"/>
        <v>0.35192512291309175</v>
      </c>
    </row>
    <row r="107" spans="1:11">
      <c r="A107" s="3" t="s">
        <v>42</v>
      </c>
      <c r="B107" s="3" t="s">
        <v>30</v>
      </c>
      <c r="C107" s="3">
        <v>1031</v>
      </c>
      <c r="D107" s="3" t="s">
        <v>35</v>
      </c>
      <c r="E107" s="3">
        <v>15.5</v>
      </c>
      <c r="F107" s="3">
        <v>11.114598193057535</v>
      </c>
      <c r="G107" s="3">
        <v>9.5922001778675678</v>
      </c>
      <c r="H107" s="3">
        <v>3.1713814537785661</v>
      </c>
      <c r="I107" s="3">
        <v>9.5922001778675678</v>
      </c>
      <c r="J107" s="67">
        <f t="shared" si="4"/>
        <v>12.017377391073975</v>
      </c>
      <c r="K107" s="37">
        <f t="shared" si="3"/>
        <v>0.13562867468147566</v>
      </c>
    </row>
    <row r="108" spans="1:11">
      <c r="A108" s="3" t="s">
        <v>46</v>
      </c>
      <c r="B108" s="3" t="s">
        <v>30</v>
      </c>
      <c r="C108" s="3">
        <v>3047</v>
      </c>
      <c r="D108" s="3" t="s">
        <v>35</v>
      </c>
      <c r="E108" s="3">
        <v>15.5</v>
      </c>
      <c r="F108" s="3">
        <v>11.114598193057535</v>
      </c>
      <c r="G108" s="3">
        <v>12.8166982060148</v>
      </c>
      <c r="H108" s="3">
        <v>2.8894161897385802</v>
      </c>
      <c r="I108" s="3">
        <v>12.8166982060148</v>
      </c>
      <c r="J108" s="67">
        <f t="shared" si="4"/>
        <v>12.381795965459869</v>
      </c>
      <c r="K108" s="37">
        <f t="shared" si="3"/>
        <v>0.29560842883688299</v>
      </c>
    </row>
    <row r="109" spans="1:11">
      <c r="A109" s="3" t="s">
        <v>38</v>
      </c>
      <c r="B109" s="3" t="s">
        <v>30</v>
      </c>
      <c r="C109" s="3">
        <v>2654</v>
      </c>
      <c r="D109" s="3" t="s">
        <v>35</v>
      </c>
      <c r="E109" s="3">
        <v>19.5</v>
      </c>
      <c r="F109" s="3">
        <v>11.140896107771669</v>
      </c>
      <c r="G109" s="3">
        <v>10.808305111015189</v>
      </c>
      <c r="H109" s="3">
        <v>2.985307047922519</v>
      </c>
      <c r="I109" s="3">
        <v>10.808305111015189</v>
      </c>
      <c r="J109" s="67">
        <f t="shared" si="4"/>
        <v>12.59513922874075</v>
      </c>
      <c r="K109" s="37">
        <f t="shared" si="3"/>
        <v>0.38926612141719019</v>
      </c>
    </row>
    <row r="110" spans="1:11">
      <c r="A110" s="3" t="s">
        <v>32</v>
      </c>
      <c r="B110" s="3" t="s">
        <v>30</v>
      </c>
      <c r="C110" s="3">
        <v>2004</v>
      </c>
      <c r="D110" s="3" t="s">
        <v>31</v>
      </c>
      <c r="E110" s="3">
        <v>13.5</v>
      </c>
      <c r="F110" s="3">
        <v>11.402027027027028</v>
      </c>
      <c r="G110" s="3">
        <v>22.77</v>
      </c>
      <c r="H110" s="3">
        <v>2.87</v>
      </c>
      <c r="I110" s="3">
        <v>17.532900000000001</v>
      </c>
      <c r="J110" s="67">
        <f t="shared" si="4"/>
        <v>13.296176416361462</v>
      </c>
      <c r="K110" s="37">
        <f t="shared" si="3"/>
        <v>0.6970214467826823</v>
      </c>
    </row>
    <row r="111" spans="1:11">
      <c r="A111" s="3" t="s">
        <v>34</v>
      </c>
      <c r="B111" s="3" t="s">
        <v>30</v>
      </c>
      <c r="C111" s="3">
        <v>2993</v>
      </c>
      <c r="D111" s="3" t="s">
        <v>35</v>
      </c>
      <c r="E111" s="3">
        <v>7.5</v>
      </c>
      <c r="F111" s="3">
        <v>11.79245283018868</v>
      </c>
      <c r="G111" s="3">
        <v>12.22559264880619</v>
      </c>
      <c r="H111" s="3">
        <v>2.9580385407344658</v>
      </c>
      <c r="I111" s="3">
        <v>12.22559264880619</v>
      </c>
      <c r="J111" s="67">
        <f t="shared" si="4"/>
        <v>13.917893052926081</v>
      </c>
      <c r="K111" s="37">
        <f t="shared" si="3"/>
        <v>0.96995505023454953</v>
      </c>
    </row>
    <row r="112" spans="1:11">
      <c r="A112" s="3" t="s">
        <v>15</v>
      </c>
      <c r="B112" s="3" t="s">
        <v>133</v>
      </c>
      <c r="C112" s="2">
        <v>700</v>
      </c>
      <c r="D112" s="3" t="s">
        <v>10</v>
      </c>
      <c r="E112" s="3">
        <v>11</v>
      </c>
      <c r="F112" s="3">
        <f>0.7674*E112+3.3866</f>
        <v>11.827999999999999</v>
      </c>
      <c r="G112" s="3">
        <v>13.097386115971124</v>
      </c>
      <c r="H112" s="3">
        <v>3.2086098941324601</v>
      </c>
      <c r="I112" s="3">
        <v>13.097386115971124</v>
      </c>
      <c r="J112" s="67">
        <f t="shared" si="4"/>
        <v>14.428270401232405</v>
      </c>
      <c r="K112" s="37">
        <f t="shared" si="3"/>
        <v>1.1940107061410261</v>
      </c>
    </row>
    <row r="113" spans="1:11">
      <c r="A113" s="3" t="s">
        <v>48</v>
      </c>
      <c r="B113" s="3" t="s">
        <v>30</v>
      </c>
      <c r="C113" s="3">
        <v>1674</v>
      </c>
      <c r="D113" s="3" t="s">
        <v>35</v>
      </c>
      <c r="E113" s="3">
        <v>3.5</v>
      </c>
      <c r="F113" s="3">
        <v>12.382474226804122</v>
      </c>
      <c r="G113" s="3">
        <v>15.92528138883789</v>
      </c>
      <c r="H113" s="3">
        <v>3.3737449697019861</v>
      </c>
      <c r="I113" s="3">
        <v>15.92528138883789</v>
      </c>
      <c r="J113" s="67">
        <f t="shared" si="4"/>
        <v>13.16836043720391</v>
      </c>
      <c r="K113" s="37">
        <f t="shared" si="3"/>
        <v>0.64091023193251662</v>
      </c>
    </row>
    <row r="114" spans="1:11">
      <c r="A114" s="3" t="s">
        <v>48</v>
      </c>
      <c r="B114" s="3" t="s">
        <v>30</v>
      </c>
      <c r="C114" s="3">
        <v>1674</v>
      </c>
      <c r="D114" s="3" t="s">
        <v>31</v>
      </c>
      <c r="E114" s="3">
        <v>3.5</v>
      </c>
      <c r="F114" s="3">
        <v>12.382474226804122</v>
      </c>
      <c r="G114" s="3">
        <v>17.35089850980107</v>
      </c>
      <c r="H114" s="3">
        <v>3.2243975257557995</v>
      </c>
      <c r="I114" s="3">
        <v>13.360191852546825</v>
      </c>
      <c r="J114" s="67">
        <f t="shared" si="4"/>
        <v>12.728856513785397</v>
      </c>
      <c r="K114" s="37">
        <f t="shared" si="3"/>
        <v>0.44796800955178995</v>
      </c>
    </row>
    <row r="115" spans="1:11">
      <c r="A115" s="3" t="s">
        <v>33</v>
      </c>
      <c r="B115" s="3" t="s">
        <v>30</v>
      </c>
      <c r="C115" s="3">
        <v>1990</v>
      </c>
      <c r="D115" s="3" t="s">
        <v>35</v>
      </c>
      <c r="E115" s="3">
        <v>13.5</v>
      </c>
      <c r="F115" s="3">
        <v>12.542971290532378</v>
      </c>
      <c r="G115" s="3">
        <v>11.233350179857524</v>
      </c>
      <c r="H115" s="3">
        <v>2.8996913912475089</v>
      </c>
      <c r="I115" s="3">
        <v>11.233350179857524</v>
      </c>
      <c r="J115" s="67">
        <f t="shared" si="4"/>
        <v>12.471123612011375</v>
      </c>
      <c r="K115" s="37">
        <f t="shared" si="3"/>
        <v>0.33482326567299392</v>
      </c>
    </row>
    <row r="116" spans="1:11">
      <c r="A116" s="3" t="s">
        <v>40</v>
      </c>
      <c r="B116" s="3" t="s">
        <v>30</v>
      </c>
      <c r="C116" s="3">
        <v>1051</v>
      </c>
      <c r="D116" s="3" t="s">
        <v>31</v>
      </c>
      <c r="E116" s="3">
        <v>9.5</v>
      </c>
      <c r="F116" s="3">
        <v>12.807710390221001</v>
      </c>
      <c r="G116" s="3">
        <v>13.023471469757949</v>
      </c>
      <c r="H116" s="3">
        <v>3.0291026595422648</v>
      </c>
      <c r="I116" s="3">
        <v>10.028073031713621</v>
      </c>
      <c r="J116" s="67">
        <f t="shared" si="4"/>
        <v>11.718878266436452</v>
      </c>
      <c r="K116" s="37">
        <f t="shared" si="3"/>
        <v>4.5875589656025895E-3</v>
      </c>
    </row>
    <row r="117" spans="1:11">
      <c r="A117" s="3" t="s">
        <v>36</v>
      </c>
      <c r="B117" s="3" t="s">
        <v>30</v>
      </c>
      <c r="C117" s="3">
        <v>3040</v>
      </c>
      <c r="D117" s="3" t="s">
        <v>35</v>
      </c>
      <c r="E117" s="3">
        <v>7.5</v>
      </c>
      <c r="F117" s="3">
        <v>13.043478260869566</v>
      </c>
      <c r="G117" s="3">
        <v>11.808721607101013</v>
      </c>
      <c r="H117" s="3">
        <v>2.905594129086706</v>
      </c>
      <c r="I117" s="3">
        <v>11.808721607101013</v>
      </c>
      <c r="J117" s="67">
        <f t="shared" si="4"/>
        <v>11.917885143679063</v>
      </c>
      <c r="K117" s="37">
        <f t="shared" si="3"/>
        <v>9.1951578075109452E-2</v>
      </c>
    </row>
    <row r="118" spans="1:11">
      <c r="A118" s="3" t="s">
        <v>33</v>
      </c>
      <c r="B118" s="3" t="s">
        <v>30</v>
      </c>
      <c r="C118" s="3">
        <v>1990</v>
      </c>
      <c r="D118" s="3" t="s">
        <v>31</v>
      </c>
      <c r="E118" s="3">
        <v>14.5</v>
      </c>
      <c r="F118" s="3">
        <v>13.472080275016259</v>
      </c>
      <c r="G118" s="3">
        <v>15.797473585666586</v>
      </c>
      <c r="H118" s="3">
        <v>2.9746650158214756</v>
      </c>
      <c r="I118" s="3">
        <v>12.164054660963272</v>
      </c>
      <c r="J118" s="67">
        <f t="shared" si="4"/>
        <v>11.95340679221145</v>
      </c>
      <c r="K118" s="37">
        <f t="shared" si="3"/>
        <v>0.10754558178082707</v>
      </c>
    </row>
    <row r="119" spans="1:11">
      <c r="A119" s="3" t="s">
        <v>38</v>
      </c>
      <c r="B119" s="3" t="s">
        <v>30</v>
      </c>
      <c r="C119" s="3">
        <v>2654</v>
      </c>
      <c r="D119" s="3" t="s">
        <v>35</v>
      </c>
      <c r="E119" s="3">
        <v>26.5</v>
      </c>
      <c r="F119" s="3">
        <v>14.1250799334953</v>
      </c>
      <c r="G119" s="3">
        <v>14.355226238759883</v>
      </c>
      <c r="H119" s="3">
        <v>2.801340402282853</v>
      </c>
      <c r="I119" s="3">
        <v>14.355226238759883</v>
      </c>
      <c r="J119" s="67">
        <f t="shared" si="4"/>
        <v>12.777300758148332</v>
      </c>
      <c r="K119" s="37">
        <f t="shared" si="3"/>
        <v>0.4692350328271182</v>
      </c>
    </row>
    <row r="120" spans="1:11">
      <c r="A120" s="3" t="s">
        <v>33</v>
      </c>
      <c r="B120" s="3" t="s">
        <v>30</v>
      </c>
      <c r="C120" s="3">
        <v>1990</v>
      </c>
      <c r="D120" s="3" t="s">
        <v>31</v>
      </c>
      <c r="E120" s="3">
        <v>15.5</v>
      </c>
      <c r="F120" s="3">
        <v>14.401189259500139</v>
      </c>
      <c r="G120" s="3">
        <v>14.819426522752538</v>
      </c>
      <c r="H120" s="3">
        <v>3.1015463412514603</v>
      </c>
      <c r="I120" s="3">
        <v>11.410958422519455</v>
      </c>
      <c r="J120" s="67">
        <f t="shared" si="4"/>
        <v>12.833556436728127</v>
      </c>
      <c r="K120" s="37">
        <f t="shared" si="3"/>
        <v>0.49393127572364826</v>
      </c>
    </row>
    <row r="121" spans="1:11">
      <c r="A121" s="3" t="s">
        <v>43</v>
      </c>
      <c r="B121" s="3" t="s">
        <v>30</v>
      </c>
      <c r="C121" s="3">
        <v>1020</v>
      </c>
      <c r="D121" s="3" t="s">
        <v>31</v>
      </c>
      <c r="E121" s="3">
        <v>5.5</v>
      </c>
      <c r="F121" s="3">
        <v>14.780126849894291</v>
      </c>
      <c r="G121" s="3">
        <v>18.373432287529905</v>
      </c>
      <c r="H121" s="3">
        <v>3.1238778883303246</v>
      </c>
      <c r="I121" s="3">
        <v>14.147542861398026</v>
      </c>
      <c r="J121" s="67">
        <f t="shared" si="4"/>
        <v>12.530228196086826</v>
      </c>
      <c r="K121" s="37">
        <f t="shared" si="3"/>
        <v>0.36077017808211664</v>
      </c>
    </row>
    <row r="122" spans="1:11">
      <c r="A122" s="3" t="s">
        <v>36</v>
      </c>
      <c r="B122" s="3" t="s">
        <v>30</v>
      </c>
      <c r="C122" s="3">
        <v>3040</v>
      </c>
      <c r="D122" s="3" t="s">
        <v>35</v>
      </c>
      <c r="E122" s="3">
        <v>8.5</v>
      </c>
      <c r="F122" s="3">
        <v>14.782608695652176</v>
      </c>
      <c r="G122" s="3">
        <v>12.09</v>
      </c>
      <c r="H122" s="3">
        <v>3.12</v>
      </c>
      <c r="I122" s="3">
        <v>12.09</v>
      </c>
      <c r="J122" s="67">
        <f t="shared" si="4"/>
        <v>13.313919535493252</v>
      </c>
      <c r="K122" s="37">
        <f t="shared" si="3"/>
        <v>0.70481067608153758</v>
      </c>
    </row>
    <row r="123" spans="1:11">
      <c r="A123" s="3" t="s">
        <v>40</v>
      </c>
      <c r="B123" s="3" t="s">
        <v>30</v>
      </c>
      <c r="C123" s="3">
        <v>1051</v>
      </c>
      <c r="D123" s="3" t="s">
        <v>31</v>
      </c>
      <c r="E123" s="3">
        <v>10.5</v>
      </c>
      <c r="F123" s="3">
        <v>15.158439116125999</v>
      </c>
      <c r="G123" s="3">
        <v>13.827809685398393</v>
      </c>
      <c r="H123" s="3">
        <v>3.4488019265799807</v>
      </c>
      <c r="I123" s="3">
        <v>10.647413457756763</v>
      </c>
      <c r="J123" s="67">
        <f t="shared" si="4"/>
        <v>13.124958013091518</v>
      </c>
      <c r="K123" s="37">
        <f t="shared" si="3"/>
        <v>0.62185656774717657</v>
      </c>
    </row>
    <row r="124" spans="1:11">
      <c r="A124" s="3" t="s">
        <v>48</v>
      </c>
      <c r="B124" s="3" t="s">
        <v>30</v>
      </c>
      <c r="C124" s="3">
        <v>1674</v>
      </c>
      <c r="D124" s="3" t="s">
        <v>35</v>
      </c>
      <c r="E124" s="3">
        <v>5.5</v>
      </c>
      <c r="F124" s="3">
        <v>15.327982326951398</v>
      </c>
      <c r="G124" s="3">
        <v>18.273682935792017</v>
      </c>
      <c r="H124" s="3">
        <v>2.82377116432929</v>
      </c>
      <c r="I124" s="3">
        <v>18.273682935792017</v>
      </c>
      <c r="J124" s="67">
        <f t="shared" si="4"/>
        <v>12.826273283588032</v>
      </c>
      <c r="K124" s="37">
        <f t="shared" si="3"/>
        <v>0.49073397149514619</v>
      </c>
    </row>
    <row r="125" spans="1:11">
      <c r="A125" s="3" t="s">
        <v>48</v>
      </c>
      <c r="B125" s="3" t="s">
        <v>30</v>
      </c>
      <c r="C125" s="3">
        <v>1674</v>
      </c>
      <c r="D125" s="3" t="s">
        <v>31</v>
      </c>
      <c r="E125" s="3">
        <v>5.5</v>
      </c>
      <c r="F125" s="3">
        <v>15.327982326951398</v>
      </c>
      <c r="G125" s="3">
        <v>13.592403650014001</v>
      </c>
      <c r="H125" s="3">
        <v>3.2099815733183301</v>
      </c>
      <c r="I125" s="3">
        <v>10.466150810510781</v>
      </c>
      <c r="J125" s="67">
        <f t="shared" si="4"/>
        <v>12.986027967312282</v>
      </c>
      <c r="K125" s="37">
        <f t="shared" si="3"/>
        <v>0.56086627765009212</v>
      </c>
    </row>
    <row r="126" spans="1:11">
      <c r="A126" s="3" t="s">
        <v>33</v>
      </c>
      <c r="B126" s="3" t="s">
        <v>30</v>
      </c>
      <c r="C126" s="3">
        <v>1990</v>
      </c>
      <c r="D126" s="3" t="s">
        <v>31</v>
      </c>
      <c r="E126" s="3">
        <v>16.5</v>
      </c>
      <c r="F126" s="3">
        <v>15.33029824398402</v>
      </c>
      <c r="G126" s="3">
        <v>16.433921056987785</v>
      </c>
      <c r="H126" s="3">
        <v>3.1142690213935604</v>
      </c>
      <c r="I126" s="3">
        <v>12.654119213880595</v>
      </c>
      <c r="J126" s="67">
        <f t="shared" si="4"/>
        <v>15.273012635181862</v>
      </c>
      <c r="K126" s="37">
        <f t="shared" si="3"/>
        <v>1.564852546844838</v>
      </c>
    </row>
    <row r="127" spans="1:11">
      <c r="A127" s="3" t="s">
        <v>45</v>
      </c>
      <c r="B127" s="3" t="s">
        <v>30</v>
      </c>
      <c r="C127" s="3">
        <v>1230</v>
      </c>
      <c r="D127" s="3" t="s">
        <v>31</v>
      </c>
      <c r="E127" s="3">
        <v>15.5</v>
      </c>
      <c r="F127" s="3">
        <v>16.694013303769399</v>
      </c>
      <c r="G127" s="3">
        <v>16.738666777430204</v>
      </c>
      <c r="H127" s="3">
        <v>3.3187098261683481</v>
      </c>
      <c r="I127" s="3">
        <v>12.888773418621257</v>
      </c>
      <c r="J127" s="67">
        <f t="shared" si="4"/>
        <v>13.825711529554059</v>
      </c>
      <c r="K127" s="37">
        <f t="shared" si="3"/>
        <v>0.92948736147423272</v>
      </c>
    </row>
    <row r="128" spans="1:11">
      <c r="A128" s="3" t="s">
        <v>48</v>
      </c>
      <c r="B128" s="3" t="s">
        <v>30</v>
      </c>
      <c r="C128" s="3">
        <v>1674</v>
      </c>
      <c r="D128" s="3" t="s">
        <v>35</v>
      </c>
      <c r="E128" s="3">
        <v>6.5</v>
      </c>
      <c r="F128" s="3">
        <v>16.800736377025036</v>
      </c>
      <c r="G128" s="3">
        <v>22.082336797104652</v>
      </c>
      <c r="H128" s="3">
        <v>2.7035459122179009</v>
      </c>
      <c r="I128" s="3">
        <v>22.082336797104652</v>
      </c>
      <c r="J128" s="67">
        <f t="shared" si="4"/>
        <v>15.432716131484341</v>
      </c>
      <c r="K128" s="37">
        <f t="shared" si="3"/>
        <v>1.6349623817216257</v>
      </c>
    </row>
    <row r="129" spans="1:11">
      <c r="A129" s="5" t="s">
        <v>9</v>
      </c>
      <c r="B129" s="3" t="s">
        <v>133</v>
      </c>
      <c r="C129" s="2">
        <v>1035</v>
      </c>
      <c r="D129" s="5" t="s">
        <v>10</v>
      </c>
      <c r="E129" s="5">
        <v>17.75</v>
      </c>
      <c r="F129" s="3">
        <f>0.7342*E129+4.059</f>
        <v>17.091049999999999</v>
      </c>
      <c r="G129" s="5">
        <v>11.037177407653013</v>
      </c>
      <c r="H129" s="5">
        <v>3.0725278789012545</v>
      </c>
      <c r="I129" s="3">
        <v>11.037177407653013</v>
      </c>
      <c r="J129" s="67">
        <f t="shared" si="4"/>
        <v>16.00921679114338</v>
      </c>
      <c r="K129" s="37">
        <f t="shared" si="3"/>
        <v>1.8880461713119443</v>
      </c>
    </row>
    <row r="130" spans="1:11">
      <c r="A130" s="3" t="s">
        <v>40</v>
      </c>
      <c r="B130" s="3" t="s">
        <v>30</v>
      </c>
      <c r="C130" s="3">
        <v>1051</v>
      </c>
      <c r="D130" s="3" t="s">
        <v>31</v>
      </c>
      <c r="E130" s="3">
        <v>11.5</v>
      </c>
      <c r="F130" s="3">
        <v>17.509167842031029</v>
      </c>
      <c r="G130" s="3">
        <v>24.027498467743108</v>
      </c>
      <c r="H130" s="3">
        <v>2.7745435577396238</v>
      </c>
      <c r="I130" s="3">
        <v>18.501173820162194</v>
      </c>
      <c r="J130" s="67">
        <f t="shared" si="4"/>
        <v>15.785482913012881</v>
      </c>
      <c r="K130" s="37">
        <f t="shared" si="3"/>
        <v>1.7898269988126554</v>
      </c>
    </row>
    <row r="131" spans="1:11">
      <c r="A131" s="3" t="s">
        <v>40</v>
      </c>
      <c r="B131" s="3" t="s">
        <v>30</v>
      </c>
      <c r="C131" s="3">
        <v>1051</v>
      </c>
      <c r="D131" s="3" t="s">
        <v>31</v>
      </c>
      <c r="E131" s="3">
        <v>12.5</v>
      </c>
      <c r="F131" s="3">
        <v>19.859896567936058</v>
      </c>
      <c r="G131" s="3">
        <v>20.177431833994547</v>
      </c>
      <c r="H131" s="3">
        <v>3.2446110597298761</v>
      </c>
      <c r="I131" s="3">
        <v>15.536622512175802</v>
      </c>
      <c r="J131" s="67">
        <f t="shared" si="4"/>
        <v>14.189015553591952</v>
      </c>
      <c r="K131" s="37">
        <f t="shared" si="3"/>
        <v>1.0889778280268674</v>
      </c>
    </row>
    <row r="132" spans="1:11">
      <c r="A132" s="4" t="s">
        <v>9</v>
      </c>
      <c r="B132" s="3" t="s">
        <v>133</v>
      </c>
      <c r="C132" s="2">
        <v>1035</v>
      </c>
      <c r="D132" s="4" t="s">
        <v>10</v>
      </c>
      <c r="E132" s="4">
        <v>22.25</v>
      </c>
      <c r="F132" s="3">
        <f>0.7342*E132+4.059</f>
        <v>20.394950000000001</v>
      </c>
      <c r="G132" s="4">
        <v>11.77010402796876</v>
      </c>
      <c r="H132" s="4">
        <v>3.1052550172751756</v>
      </c>
      <c r="I132" s="3">
        <v>11.77010402796876</v>
      </c>
      <c r="J132" s="67">
        <f t="shared" si="4"/>
        <v>14.981580072061353</v>
      </c>
      <c r="K132" s="37">
        <f t="shared" ref="K132:K195" si="5">(0.439*J132)-5.14</f>
        <v>1.4369136516349341</v>
      </c>
    </row>
    <row r="133" spans="1:11">
      <c r="A133" s="3" t="s">
        <v>36</v>
      </c>
      <c r="B133" s="3" t="s">
        <v>30</v>
      </c>
      <c r="C133" s="3">
        <v>3040</v>
      </c>
      <c r="D133" s="3" t="s">
        <v>35</v>
      </c>
      <c r="E133" s="3">
        <v>9.5</v>
      </c>
      <c r="F133" s="3">
        <v>20.666666666666668</v>
      </c>
      <c r="G133" s="3">
        <v>14.1</v>
      </c>
      <c r="H133" s="3">
        <v>3.05</v>
      </c>
      <c r="I133" s="3">
        <v>14.1</v>
      </c>
      <c r="J133" s="67">
        <f t="shared" si="4"/>
        <v>14.208885308028915</v>
      </c>
      <c r="K133" s="37">
        <f t="shared" si="5"/>
        <v>1.0977006502246942</v>
      </c>
    </row>
    <row r="134" spans="1:11">
      <c r="A134" s="3" t="s">
        <v>29</v>
      </c>
      <c r="B134" s="3" t="s">
        <v>30</v>
      </c>
      <c r="C134" s="3">
        <v>1228</v>
      </c>
      <c r="D134" s="3" t="s">
        <v>35</v>
      </c>
      <c r="E134" s="3">
        <v>19.5</v>
      </c>
      <c r="F134" s="3">
        <v>21.128603104212861</v>
      </c>
      <c r="G134" s="3">
        <v>15</v>
      </c>
      <c r="H134" s="3">
        <v>3</v>
      </c>
      <c r="I134" s="3">
        <v>15</v>
      </c>
      <c r="J134" s="67">
        <f t="shared" si="4"/>
        <v>14.311560805593752</v>
      </c>
      <c r="K134" s="37">
        <f t="shared" si="5"/>
        <v>1.1427751936556572</v>
      </c>
    </row>
    <row r="135" spans="1:11">
      <c r="A135" s="3" t="s">
        <v>29</v>
      </c>
      <c r="B135" s="3" t="s">
        <v>30</v>
      </c>
      <c r="C135" s="3">
        <v>1228</v>
      </c>
      <c r="D135" s="3" t="s">
        <v>31</v>
      </c>
      <c r="E135" s="3">
        <v>20.5</v>
      </c>
      <c r="F135" s="3">
        <v>22.237250554323726</v>
      </c>
      <c r="G135" s="3">
        <v>19.010000000000002</v>
      </c>
      <c r="H135" s="3">
        <v>3.09</v>
      </c>
      <c r="I135" s="3">
        <v>14.637700000000002</v>
      </c>
      <c r="J135" s="67">
        <f t="shared" si="4"/>
        <v>16.710173805464223</v>
      </c>
      <c r="K135" s="37">
        <f t="shared" si="5"/>
        <v>2.1957663005987937</v>
      </c>
    </row>
    <row r="136" spans="1:11">
      <c r="A136" s="3" t="s">
        <v>29</v>
      </c>
      <c r="B136" s="3" t="s">
        <v>30</v>
      </c>
      <c r="C136" s="3">
        <v>1228</v>
      </c>
      <c r="D136" s="3" t="s">
        <v>35</v>
      </c>
      <c r="E136" s="3">
        <v>21.5</v>
      </c>
      <c r="F136" s="3">
        <v>23.345898004434588</v>
      </c>
      <c r="G136" s="3">
        <v>16.05</v>
      </c>
      <c r="H136" s="3">
        <v>2.84</v>
      </c>
      <c r="I136" s="3">
        <v>16.05</v>
      </c>
      <c r="J136" s="67">
        <f t="shared" si="4"/>
        <v>16.634173805464222</v>
      </c>
      <c r="K136" s="37">
        <f t="shared" si="5"/>
        <v>2.162402300598794</v>
      </c>
    </row>
    <row r="137" spans="1:11">
      <c r="A137" s="3" t="s">
        <v>48</v>
      </c>
      <c r="B137" s="3" t="s">
        <v>30</v>
      </c>
      <c r="C137" s="3">
        <v>1674</v>
      </c>
      <c r="D137" s="3" t="s">
        <v>35</v>
      </c>
      <c r="E137" s="3">
        <v>7.5</v>
      </c>
      <c r="F137" s="3">
        <v>23.957680250783699</v>
      </c>
      <c r="G137" s="3">
        <v>23.763169027321116</v>
      </c>
      <c r="H137" s="3">
        <v>2.4531141324817387</v>
      </c>
      <c r="I137" s="3">
        <v>23.763169027321116</v>
      </c>
      <c r="J137" s="67">
        <f t="shared" si="4"/>
        <v>16.347292639185589</v>
      </c>
      <c r="K137" s="37">
        <f t="shared" si="5"/>
        <v>2.0364614686024742</v>
      </c>
    </row>
    <row r="138" spans="1:11">
      <c r="A138" s="3" t="s">
        <v>29</v>
      </c>
      <c r="B138" s="3" t="s">
        <v>30</v>
      </c>
      <c r="C138" s="3">
        <v>1228</v>
      </c>
      <c r="D138" s="3" t="s">
        <v>35</v>
      </c>
      <c r="E138" s="3">
        <v>22.5</v>
      </c>
      <c r="F138" s="3">
        <v>24.454545454545453</v>
      </c>
      <c r="G138" s="3">
        <v>13.72</v>
      </c>
      <c r="H138" s="3">
        <v>3.14</v>
      </c>
      <c r="I138" s="3">
        <v>13.72</v>
      </c>
      <c r="J138" s="67">
        <f t="shared" si="4"/>
        <v>15.523619623950754</v>
      </c>
      <c r="K138" s="37">
        <f t="shared" si="5"/>
        <v>1.674869014914381</v>
      </c>
    </row>
    <row r="139" spans="1:11">
      <c r="A139" s="3" t="s">
        <v>36</v>
      </c>
      <c r="B139" s="3" t="s">
        <v>30</v>
      </c>
      <c r="C139" s="3">
        <v>3040</v>
      </c>
      <c r="D139" s="3" t="s">
        <v>35</v>
      </c>
      <c r="E139" s="3">
        <v>12.5</v>
      </c>
      <c r="F139" s="3">
        <v>24.666666666666668</v>
      </c>
      <c r="G139" s="3">
        <v>13.565594168606834</v>
      </c>
      <c r="H139" s="3">
        <v>3.0131203306686332</v>
      </c>
      <c r="I139" s="3">
        <v>13.565594168606834</v>
      </c>
      <c r="J139" s="67">
        <f t="shared" si="4"/>
        <v>14.973418933503172</v>
      </c>
      <c r="K139" s="37">
        <f t="shared" si="5"/>
        <v>1.433330911807893</v>
      </c>
    </row>
    <row r="140" spans="1:11">
      <c r="A140" s="4" t="s">
        <v>9</v>
      </c>
      <c r="B140" s="3" t="s">
        <v>133</v>
      </c>
      <c r="C140" s="2">
        <v>1035</v>
      </c>
      <c r="D140" s="4" t="s">
        <v>10</v>
      </c>
      <c r="E140" s="4">
        <v>28.25</v>
      </c>
      <c r="F140" s="3">
        <f>0.7342*E140+4.059</f>
        <v>24.800149999999999</v>
      </c>
      <c r="G140" s="4">
        <v>10.519334923825829</v>
      </c>
      <c r="H140" s="4">
        <v>3.2041764045600778</v>
      </c>
      <c r="I140" s="3">
        <v>10.519334923825829</v>
      </c>
      <c r="J140" s="67">
        <f t="shared" si="4"/>
        <v>12.950874604799358</v>
      </c>
      <c r="K140" s="37">
        <f t="shared" si="5"/>
        <v>0.54543395150691865</v>
      </c>
    </row>
    <row r="141" spans="1:11">
      <c r="A141" s="3" t="s">
        <v>29</v>
      </c>
      <c r="B141" s="3" t="s">
        <v>30</v>
      </c>
      <c r="C141" s="3">
        <v>1228</v>
      </c>
      <c r="D141" s="3" t="s">
        <v>31</v>
      </c>
      <c r="E141" s="3">
        <v>23.5</v>
      </c>
      <c r="F141" s="3">
        <v>25.563192904656319</v>
      </c>
      <c r="G141" s="3">
        <v>17.271424088002696</v>
      </c>
      <c r="H141" s="3">
        <v>3.1540498299633866</v>
      </c>
      <c r="I141" s="3">
        <v>13.298996547762076</v>
      </c>
      <c r="J141" s="67">
        <f t="shared" si="4"/>
        <v>12.789349840615126</v>
      </c>
      <c r="K141" s="37">
        <f t="shared" si="5"/>
        <v>0.47452458003004061</v>
      </c>
    </row>
    <row r="142" spans="1:11">
      <c r="A142" s="3" t="s">
        <v>38</v>
      </c>
      <c r="B142" s="3" t="s">
        <v>30</v>
      </c>
      <c r="C142" s="3">
        <v>2654</v>
      </c>
      <c r="D142" s="3" t="s">
        <v>35</v>
      </c>
      <c r="E142" s="3">
        <v>29.5</v>
      </c>
      <c r="F142" s="3">
        <v>26.979351583668127</v>
      </c>
      <c r="G142" s="3">
        <v>13.650447383802051</v>
      </c>
      <c r="H142" s="3">
        <v>2.9040913761687062</v>
      </c>
      <c r="I142" s="3">
        <v>13.650447383802051</v>
      </c>
      <c r="J142" s="67">
        <f t="shared" si="4"/>
        <v>12.777697809839031</v>
      </c>
      <c r="K142" s="37">
        <f t="shared" si="5"/>
        <v>0.46940933851933497</v>
      </c>
    </row>
    <row r="143" spans="1:11">
      <c r="A143" s="3" t="s">
        <v>38</v>
      </c>
      <c r="B143" s="3" t="s">
        <v>30</v>
      </c>
      <c r="C143" s="3">
        <v>2654</v>
      </c>
      <c r="D143" s="3" t="s">
        <v>35</v>
      </c>
      <c r="E143" s="3">
        <v>30.5</v>
      </c>
      <c r="F143" s="3">
        <v>27.446510324208163</v>
      </c>
      <c r="G143" s="3">
        <v>12.91237617907883</v>
      </c>
      <c r="H143" s="3">
        <v>2.9248004626756932</v>
      </c>
      <c r="I143" s="3">
        <v>12.91237617907883</v>
      </c>
      <c r="J143" s="67">
        <f t="shared" si="4"/>
        <v>13.545238130052615</v>
      </c>
      <c r="K143" s="37">
        <f t="shared" si="5"/>
        <v>0.80635953909309865</v>
      </c>
    </row>
    <row r="144" spans="1:11">
      <c r="A144" s="3" t="s">
        <v>45</v>
      </c>
      <c r="B144" s="3" t="s">
        <v>30</v>
      </c>
      <c r="C144" s="3">
        <v>1230</v>
      </c>
      <c r="D144" s="3" t="s">
        <v>35</v>
      </c>
      <c r="E144" s="3">
        <v>25.5</v>
      </c>
      <c r="F144" s="3">
        <v>27.780487804878049</v>
      </c>
      <c r="G144" s="3">
        <v>13.50733401472637</v>
      </c>
      <c r="H144" s="3">
        <v>2.9528440152104158</v>
      </c>
      <c r="I144" s="3">
        <v>13.50733401472637</v>
      </c>
      <c r="J144" s="67">
        <f t="shared" si="4"/>
        <v>13.465072179020472</v>
      </c>
      <c r="K144" s="37">
        <f t="shared" si="5"/>
        <v>0.77116668658998755</v>
      </c>
    </row>
    <row r="145" spans="1:11">
      <c r="A145" s="3" t="s">
        <v>38</v>
      </c>
      <c r="B145" s="3" t="s">
        <v>30</v>
      </c>
      <c r="C145" s="3">
        <v>2654</v>
      </c>
      <c r="D145" s="3" t="s">
        <v>35</v>
      </c>
      <c r="E145" s="3">
        <v>31.5</v>
      </c>
      <c r="F145" s="3">
        <v>27.913669064748198</v>
      </c>
      <c r="G145" s="3">
        <v>14.357036524893763</v>
      </c>
      <c r="H145" s="3">
        <v>2.920858321521417</v>
      </c>
      <c r="I145" s="3">
        <v>14.357036524893763</v>
      </c>
      <c r="J145" s="67">
        <f t="shared" ref="J145:J208" si="6">AVERAGE(I143:I147)</f>
        <v>13.762622702260066</v>
      </c>
      <c r="K145" s="37">
        <f t="shared" si="5"/>
        <v>0.90179136629216927</v>
      </c>
    </row>
    <row r="146" spans="1:11">
      <c r="A146" s="3" t="s">
        <v>33</v>
      </c>
      <c r="B146" s="3" t="s">
        <v>30</v>
      </c>
      <c r="C146" s="3">
        <v>1990</v>
      </c>
      <c r="D146" s="3" t="s">
        <v>31</v>
      </c>
      <c r="E146" s="3">
        <v>19.5</v>
      </c>
      <c r="F146" s="3">
        <v>28.11185468451243</v>
      </c>
      <c r="G146" s="3">
        <v>16.750865964417347</v>
      </c>
      <c r="H146" s="3">
        <v>3.0047973557891448</v>
      </c>
      <c r="I146" s="3">
        <v>12.898166792601357</v>
      </c>
      <c r="J146" s="67">
        <f t="shared" si="6"/>
        <v>13.706232429211781</v>
      </c>
      <c r="K146" s="37">
        <f t="shared" si="5"/>
        <v>0.87703603642397177</v>
      </c>
    </row>
    <row r="147" spans="1:11">
      <c r="A147" s="3" t="s">
        <v>32</v>
      </c>
      <c r="B147" s="3" t="s">
        <v>30</v>
      </c>
      <c r="C147" s="3">
        <v>2004</v>
      </c>
      <c r="D147" s="3" t="s">
        <v>31</v>
      </c>
      <c r="E147" s="3">
        <v>15.5</v>
      </c>
      <c r="F147" s="3">
        <v>28.315396113602393</v>
      </c>
      <c r="G147" s="3">
        <v>19.66</v>
      </c>
      <c r="H147" s="3">
        <v>3.02</v>
      </c>
      <c r="I147" s="3">
        <v>15.138200000000001</v>
      </c>
      <c r="J147" s="67">
        <f t="shared" si="6"/>
        <v>12.922066839933184</v>
      </c>
      <c r="K147" s="37">
        <f t="shared" si="5"/>
        <v>0.53278734273066775</v>
      </c>
    </row>
    <row r="148" spans="1:11">
      <c r="A148" s="3" t="s">
        <v>38</v>
      </c>
      <c r="B148" s="3" t="s">
        <v>30</v>
      </c>
      <c r="C148" s="3">
        <v>2654</v>
      </c>
      <c r="D148" s="3" t="s">
        <v>35</v>
      </c>
      <c r="E148" s="3">
        <v>32.5</v>
      </c>
      <c r="F148" s="3">
        <v>28.380827805288234</v>
      </c>
      <c r="G148" s="3">
        <v>12.630424813837401</v>
      </c>
      <c r="H148" s="3">
        <v>2.8735178920752551</v>
      </c>
      <c r="I148" s="3">
        <v>12.630424813837401</v>
      </c>
      <c r="J148" s="67">
        <f t="shared" si="6"/>
        <v>12.528229624507455</v>
      </c>
      <c r="K148" s="37">
        <f t="shared" si="5"/>
        <v>0.35989280515877287</v>
      </c>
    </row>
    <row r="149" spans="1:11">
      <c r="A149" s="3" t="s">
        <v>42</v>
      </c>
      <c r="B149" s="3" t="s">
        <v>30</v>
      </c>
      <c r="C149" s="3">
        <v>1031</v>
      </c>
      <c r="D149" s="3" t="s">
        <v>35</v>
      </c>
      <c r="E149" s="3">
        <v>20.5</v>
      </c>
      <c r="F149" s="3">
        <v>28.617647058823529</v>
      </c>
      <c r="G149" s="3">
        <v>9.5865060683333976</v>
      </c>
      <c r="H149" s="3">
        <v>3.38565544160409</v>
      </c>
      <c r="I149" s="3">
        <v>9.5865060683333976</v>
      </c>
      <c r="J149" s="67">
        <f t="shared" si="6"/>
        <v>12.33180373614961</v>
      </c>
      <c r="K149" s="37">
        <f t="shared" si="5"/>
        <v>0.27366184016967932</v>
      </c>
    </row>
    <row r="150" spans="1:11">
      <c r="A150" s="3" t="s">
        <v>40</v>
      </c>
      <c r="B150" s="3" t="s">
        <v>30</v>
      </c>
      <c r="C150" s="3">
        <v>1051</v>
      </c>
      <c r="D150" s="3" t="s">
        <v>35</v>
      </c>
      <c r="E150" s="3">
        <v>14.5</v>
      </c>
      <c r="F150" s="3">
        <v>28.978723404255302</v>
      </c>
      <c r="G150" s="3">
        <v>12.387850447765118</v>
      </c>
      <c r="H150" s="3">
        <v>3.0982444961728723</v>
      </c>
      <c r="I150" s="3">
        <v>12.387850447765118</v>
      </c>
      <c r="J150" s="67">
        <f t="shared" si="6"/>
        <v>12.904683736149611</v>
      </c>
      <c r="K150" s="37">
        <f t="shared" si="5"/>
        <v>0.52515616016967925</v>
      </c>
    </row>
    <row r="151" spans="1:11">
      <c r="A151" s="3" t="s">
        <v>40</v>
      </c>
      <c r="B151" s="3" t="s">
        <v>30</v>
      </c>
      <c r="C151" s="3">
        <v>1051</v>
      </c>
      <c r="D151" s="3" t="s">
        <v>31</v>
      </c>
      <c r="E151" s="3">
        <v>14.5</v>
      </c>
      <c r="F151" s="3">
        <v>28.978723404255302</v>
      </c>
      <c r="G151" s="3">
        <v>15.475373182872897</v>
      </c>
      <c r="H151" s="3">
        <v>3.3175835462080769</v>
      </c>
      <c r="I151" s="3">
        <v>11.916037350812131</v>
      </c>
      <c r="J151" s="67">
        <f t="shared" si="6"/>
        <v>13.469864997911703</v>
      </c>
      <c r="K151" s="37">
        <f t="shared" si="5"/>
        <v>0.77327073408323788</v>
      </c>
    </row>
    <row r="152" spans="1:11">
      <c r="A152" s="3" t="s">
        <v>32</v>
      </c>
      <c r="B152" s="3" t="s">
        <v>30</v>
      </c>
      <c r="C152" s="3">
        <v>2004</v>
      </c>
      <c r="D152" s="3" t="s">
        <v>31</v>
      </c>
      <c r="E152" s="3">
        <v>16.5</v>
      </c>
      <c r="F152" s="3">
        <v>29.810164424514202</v>
      </c>
      <c r="G152" s="3">
        <v>23.38</v>
      </c>
      <c r="H152" s="3">
        <v>3.02</v>
      </c>
      <c r="I152" s="3">
        <v>18.002600000000001</v>
      </c>
      <c r="J152" s="67">
        <f t="shared" si="6"/>
        <v>14.004243784245023</v>
      </c>
      <c r="K152" s="37">
        <f t="shared" si="5"/>
        <v>1.0078630212835655</v>
      </c>
    </row>
    <row r="153" spans="1:11">
      <c r="A153" s="3" t="s">
        <v>50</v>
      </c>
      <c r="B153" s="3" t="s">
        <v>30</v>
      </c>
      <c r="C153" s="3">
        <v>2036</v>
      </c>
      <c r="D153" s="3" t="s">
        <v>35</v>
      </c>
      <c r="E153" s="3">
        <v>16.5</v>
      </c>
      <c r="F153" s="3">
        <v>29.810164424514202</v>
      </c>
      <c r="G153" s="3">
        <v>15.456331122647867</v>
      </c>
      <c r="H153" s="3">
        <v>3.2334891446940448</v>
      </c>
      <c r="I153" s="3">
        <v>15.456331122647867</v>
      </c>
      <c r="J153" s="67">
        <f t="shared" si="6"/>
        <v>14.685902790926907</v>
      </c>
      <c r="K153" s="37">
        <f t="shared" si="5"/>
        <v>1.307111325216912</v>
      </c>
    </row>
    <row r="154" spans="1:11">
      <c r="A154" s="3" t="s">
        <v>32</v>
      </c>
      <c r="B154" s="3" t="s">
        <v>30</v>
      </c>
      <c r="C154" s="3">
        <v>2004</v>
      </c>
      <c r="D154" s="3" t="s">
        <v>31</v>
      </c>
      <c r="E154" s="3">
        <v>17.5</v>
      </c>
      <c r="F154" s="3">
        <v>31.304932735426011</v>
      </c>
      <c r="G154" s="3">
        <v>15.92</v>
      </c>
      <c r="H154" s="3">
        <v>2.96</v>
      </c>
      <c r="I154" s="3">
        <v>12.2584</v>
      </c>
      <c r="J154" s="67">
        <f t="shared" si="6"/>
        <v>15.678224805144506</v>
      </c>
      <c r="K154" s="37">
        <f t="shared" si="5"/>
        <v>1.7427406894584383</v>
      </c>
    </row>
    <row r="155" spans="1:11">
      <c r="A155" s="3" t="s">
        <v>38</v>
      </c>
      <c r="B155" s="3" t="s">
        <v>30</v>
      </c>
      <c r="C155" s="3">
        <v>2654</v>
      </c>
      <c r="D155" s="3" t="s">
        <v>35</v>
      </c>
      <c r="E155" s="3">
        <v>39.5</v>
      </c>
      <c r="F155" s="3">
        <v>31.650938989068482</v>
      </c>
      <c r="G155" s="3">
        <v>15.796145481174527</v>
      </c>
      <c r="H155" s="3">
        <v>2.8838683010789836</v>
      </c>
      <c r="I155" s="3">
        <v>15.796145481174527</v>
      </c>
      <c r="J155" s="67">
        <f t="shared" si="6"/>
        <v>15.203704805144506</v>
      </c>
      <c r="K155" s="37">
        <f t="shared" si="5"/>
        <v>1.5344264094584386</v>
      </c>
    </row>
    <row r="156" spans="1:11">
      <c r="A156" s="3" t="s">
        <v>38</v>
      </c>
      <c r="B156" s="3" t="s">
        <v>30</v>
      </c>
      <c r="C156" s="3">
        <v>2654</v>
      </c>
      <c r="D156" s="3" t="s">
        <v>35</v>
      </c>
      <c r="E156" s="3">
        <v>41.5</v>
      </c>
      <c r="F156" s="3">
        <v>32.585256470148551</v>
      </c>
      <c r="G156" s="3">
        <v>16.877647421900139</v>
      </c>
      <c r="H156" s="3">
        <v>2.841494218246289</v>
      </c>
      <c r="I156" s="3">
        <v>16.877647421900139</v>
      </c>
      <c r="J156" s="67">
        <f t="shared" si="6"/>
        <v>14.806696488581565</v>
      </c>
      <c r="K156" s="37">
        <f t="shared" si="5"/>
        <v>1.3601397584873078</v>
      </c>
    </row>
    <row r="157" spans="1:11">
      <c r="A157" s="3" t="s">
        <v>32</v>
      </c>
      <c r="B157" s="3" t="s">
        <v>30</v>
      </c>
      <c r="C157" s="3">
        <v>2004</v>
      </c>
      <c r="D157" s="3" t="s">
        <v>35</v>
      </c>
      <c r="E157" s="3">
        <v>18.5</v>
      </c>
      <c r="F157" s="3">
        <v>32.799701046337816</v>
      </c>
      <c r="G157" s="3">
        <v>15.63</v>
      </c>
      <c r="H157" s="3">
        <v>2.87</v>
      </c>
      <c r="I157" s="3">
        <v>15.63</v>
      </c>
      <c r="J157" s="67">
        <f t="shared" si="6"/>
        <v>14.913745955599017</v>
      </c>
      <c r="K157" s="37">
        <f t="shared" si="5"/>
        <v>1.407134474507969</v>
      </c>
    </row>
    <row r="158" spans="1:11">
      <c r="A158" s="3" t="s">
        <v>32</v>
      </c>
      <c r="B158" s="3" t="s">
        <v>30</v>
      </c>
      <c r="C158" s="3">
        <v>2004</v>
      </c>
      <c r="D158" s="3" t="s">
        <v>31</v>
      </c>
      <c r="E158" s="3">
        <v>18.5</v>
      </c>
      <c r="F158" s="3">
        <v>32.799701046337816</v>
      </c>
      <c r="G158" s="3">
        <v>17.495181220562543</v>
      </c>
      <c r="H158" s="3">
        <v>2.9465466648475962</v>
      </c>
      <c r="I158" s="3">
        <v>13.471289539833158</v>
      </c>
      <c r="J158" s="67">
        <f t="shared" si="6"/>
        <v>13.845291337193492</v>
      </c>
      <c r="K158" s="37">
        <f t="shared" si="5"/>
        <v>0.93808289702794312</v>
      </c>
    </row>
    <row r="159" spans="1:11">
      <c r="A159" s="3" t="s">
        <v>38</v>
      </c>
      <c r="B159" s="3" t="s">
        <v>30</v>
      </c>
      <c r="C159" s="3">
        <v>2654</v>
      </c>
      <c r="D159" s="3" t="s">
        <v>35</v>
      </c>
      <c r="E159" s="3">
        <v>42.5</v>
      </c>
      <c r="F159" s="3">
        <v>33.052415210688586</v>
      </c>
      <c r="G159" s="3">
        <v>12.793647335087252</v>
      </c>
      <c r="H159" s="3">
        <v>2.8803792547389673</v>
      </c>
      <c r="I159" s="3">
        <v>12.793647335087252</v>
      </c>
      <c r="J159" s="67">
        <f t="shared" si="6"/>
        <v>12.677168360748212</v>
      </c>
      <c r="K159" s="37">
        <f t="shared" si="5"/>
        <v>0.42527691036846527</v>
      </c>
    </row>
    <row r="160" spans="1:11">
      <c r="A160" s="3" t="s">
        <v>42</v>
      </c>
      <c r="B160" s="3" t="s">
        <v>30</v>
      </c>
      <c r="C160" s="3">
        <v>1031</v>
      </c>
      <c r="D160" s="3" t="s">
        <v>35</v>
      </c>
      <c r="E160" s="3">
        <v>24.5</v>
      </c>
      <c r="F160" s="3">
        <v>33.323529411764703</v>
      </c>
      <c r="G160" s="3">
        <v>10.453872389146913</v>
      </c>
      <c r="H160" s="3">
        <v>3.2676400772449301</v>
      </c>
      <c r="I160" s="3">
        <v>10.453872389146913</v>
      </c>
      <c r="J160" s="67">
        <f t="shared" si="6"/>
        <v>11.684940498215003</v>
      </c>
      <c r="K160" s="37">
        <f t="shared" si="5"/>
        <v>-1.0311121283613112E-2</v>
      </c>
    </row>
    <row r="161" spans="1:11">
      <c r="A161" s="3" t="s">
        <v>21</v>
      </c>
      <c r="B161" s="3" t="s">
        <v>133</v>
      </c>
      <c r="C161" s="3">
        <v>1470</v>
      </c>
      <c r="D161" s="3" t="s">
        <v>10</v>
      </c>
      <c r="E161" s="3">
        <v>14.5</v>
      </c>
      <c r="F161" s="3">
        <f>0.9055*E161+20.221</f>
        <v>33.350749999999998</v>
      </c>
      <c r="G161" s="3">
        <v>11.03703253967373</v>
      </c>
      <c r="H161" s="3">
        <v>3.2850894241017574</v>
      </c>
      <c r="I161" s="3">
        <v>11.03703253967373</v>
      </c>
      <c r="J161" s="67">
        <f t="shared" si="6"/>
        <v>11.727156880567588</v>
      </c>
      <c r="K161" s="37">
        <f t="shared" si="5"/>
        <v>8.2218705691712302E-3</v>
      </c>
    </row>
    <row r="162" spans="1:11">
      <c r="A162" s="3" t="s">
        <v>38</v>
      </c>
      <c r="B162" s="3" t="s">
        <v>30</v>
      </c>
      <c r="C162" s="3">
        <v>2654</v>
      </c>
      <c r="D162" s="3" t="s">
        <v>35</v>
      </c>
      <c r="E162" s="3">
        <v>43.5</v>
      </c>
      <c r="F162" s="3">
        <v>33.519573951228622</v>
      </c>
      <c r="G162" s="3">
        <v>10.668860687333959</v>
      </c>
      <c r="H162" s="3">
        <v>2.8942006634887201</v>
      </c>
      <c r="I162" s="3">
        <v>10.668860687333959</v>
      </c>
      <c r="J162" s="67">
        <f t="shared" si="6"/>
        <v>12.096803928487063</v>
      </c>
      <c r="K162" s="37">
        <f t="shared" si="5"/>
        <v>0.17049692460582122</v>
      </c>
    </row>
    <row r="163" spans="1:11">
      <c r="A163" s="3" t="s">
        <v>38</v>
      </c>
      <c r="B163" s="3" t="s">
        <v>30</v>
      </c>
      <c r="C163" s="3">
        <v>2654</v>
      </c>
      <c r="D163" s="3" t="s">
        <v>35</v>
      </c>
      <c r="E163" s="3">
        <v>44.5</v>
      </c>
      <c r="F163" s="3">
        <v>33.986732691768658</v>
      </c>
      <c r="G163" s="3">
        <v>13.682371451596078</v>
      </c>
      <c r="H163" s="3">
        <v>2.7338785328959574</v>
      </c>
      <c r="I163" s="3">
        <v>13.682371451596078</v>
      </c>
      <c r="J163" s="67">
        <f t="shared" si="6"/>
        <v>12.72566945065768</v>
      </c>
      <c r="K163" s="37">
        <f t="shared" si="5"/>
        <v>0.44656888883872181</v>
      </c>
    </row>
    <row r="164" spans="1:11">
      <c r="A164" s="3" t="s">
        <v>32</v>
      </c>
      <c r="B164" s="3" t="s">
        <v>30</v>
      </c>
      <c r="C164" s="3">
        <v>2004</v>
      </c>
      <c r="D164" s="3" t="s">
        <v>35</v>
      </c>
      <c r="E164" s="3">
        <v>19.5</v>
      </c>
      <c r="F164" s="3">
        <v>34.294469357249625</v>
      </c>
      <c r="G164" s="3">
        <v>14.64188257468464</v>
      </c>
      <c r="H164" s="3">
        <v>2.8569393269243442</v>
      </c>
      <c r="I164" s="3">
        <v>14.64188257468464</v>
      </c>
      <c r="J164" s="67">
        <f t="shared" si="6"/>
        <v>13.423333509791536</v>
      </c>
      <c r="K164" s="37">
        <f t="shared" si="5"/>
        <v>0.75284341079848449</v>
      </c>
    </row>
    <row r="165" spans="1:11">
      <c r="A165" s="3" t="s">
        <v>32</v>
      </c>
      <c r="B165" s="3" t="s">
        <v>30</v>
      </c>
      <c r="C165" s="3">
        <v>2004</v>
      </c>
      <c r="D165" s="3" t="s">
        <v>31</v>
      </c>
      <c r="E165" s="3">
        <v>19.5</v>
      </c>
      <c r="F165" s="3">
        <v>34.294469357249625</v>
      </c>
      <c r="G165" s="3">
        <v>17.66</v>
      </c>
      <c r="H165" s="3">
        <v>3.03</v>
      </c>
      <c r="I165" s="3">
        <v>13.5982</v>
      </c>
      <c r="J165" s="67">
        <f t="shared" si="6"/>
        <v>14.076819305927316</v>
      </c>
      <c r="K165" s="37">
        <f t="shared" si="5"/>
        <v>1.039723675302092</v>
      </c>
    </row>
    <row r="166" spans="1:11">
      <c r="A166" s="3" t="s">
        <v>38</v>
      </c>
      <c r="B166" s="3" t="s">
        <v>30</v>
      </c>
      <c r="C166" s="3">
        <v>2654</v>
      </c>
      <c r="D166" s="3" t="s">
        <v>35</v>
      </c>
      <c r="E166" s="3">
        <v>45.5</v>
      </c>
      <c r="F166" s="3">
        <v>34.453891432308694</v>
      </c>
      <c r="G166" s="3">
        <v>14.525352835343</v>
      </c>
      <c r="H166" s="3">
        <v>2.6560116764090878</v>
      </c>
      <c r="I166" s="3">
        <v>14.525352835343</v>
      </c>
      <c r="J166" s="67">
        <f t="shared" si="6"/>
        <v>14.378048051517311</v>
      </c>
      <c r="K166" s="37">
        <f t="shared" si="5"/>
        <v>1.1719630946160997</v>
      </c>
    </row>
    <row r="167" spans="1:11">
      <c r="A167" s="3" t="s">
        <v>37</v>
      </c>
      <c r="B167" s="3" t="s">
        <v>30</v>
      </c>
      <c r="C167" s="3">
        <v>2400</v>
      </c>
      <c r="D167" s="3" t="s">
        <v>35</v>
      </c>
      <c r="E167" s="3">
        <v>12.5</v>
      </c>
      <c r="F167" s="3">
        <v>34.646224024328433</v>
      </c>
      <c r="G167" s="3">
        <v>13.936289668012867</v>
      </c>
      <c r="H167" s="3">
        <v>2.9077170408291639</v>
      </c>
      <c r="I167" s="3">
        <v>13.936289668012867</v>
      </c>
      <c r="J167" s="67">
        <f t="shared" si="6"/>
        <v>15.119281356463052</v>
      </c>
      <c r="K167" s="37">
        <f t="shared" si="5"/>
        <v>1.4973645154872806</v>
      </c>
    </row>
    <row r="168" spans="1:11">
      <c r="A168" s="3" t="s">
        <v>42</v>
      </c>
      <c r="B168" s="3" t="s">
        <v>30</v>
      </c>
      <c r="C168" s="3">
        <v>1031</v>
      </c>
      <c r="D168" s="3" t="s">
        <v>35</v>
      </c>
      <c r="E168" s="3">
        <v>26.5</v>
      </c>
      <c r="F168" s="3">
        <v>35.676470588235297</v>
      </c>
      <c r="G168" s="3">
        <v>15.188515179546041</v>
      </c>
      <c r="H168" s="3">
        <v>3.0802062255375011</v>
      </c>
      <c r="I168" s="3">
        <v>15.188515179546041</v>
      </c>
      <c r="J168" s="67">
        <f t="shared" si="6"/>
        <v>15.049627195927647</v>
      </c>
      <c r="K168" s="37">
        <f t="shared" si="5"/>
        <v>1.4667863390122369</v>
      </c>
    </row>
    <row r="169" spans="1:11">
      <c r="A169" s="3" t="s">
        <v>51</v>
      </c>
      <c r="B169" s="3" t="s">
        <v>30</v>
      </c>
      <c r="C169" s="3">
        <v>1640</v>
      </c>
      <c r="D169" s="3" t="s">
        <v>35</v>
      </c>
      <c r="E169" s="3">
        <v>10.5</v>
      </c>
      <c r="F169" s="3">
        <v>35.713166144200635</v>
      </c>
      <c r="G169" s="3">
        <v>18.348049099413341</v>
      </c>
      <c r="H169" s="3">
        <v>2.8673836550674863</v>
      </c>
      <c r="I169" s="3">
        <v>18.348049099413341</v>
      </c>
      <c r="J169" s="67">
        <f t="shared" si="6"/>
        <v>15.002479472237036</v>
      </c>
      <c r="K169" s="37">
        <f t="shared" si="5"/>
        <v>1.4460884883120588</v>
      </c>
    </row>
    <row r="170" spans="1:11">
      <c r="A170" s="3" t="s">
        <v>32</v>
      </c>
      <c r="B170" s="3" t="s">
        <v>30</v>
      </c>
      <c r="C170" s="3">
        <v>2004</v>
      </c>
      <c r="D170" s="3" t="s">
        <v>35</v>
      </c>
      <c r="E170" s="3">
        <v>20.5</v>
      </c>
      <c r="F170" s="3">
        <v>35.789237668161434</v>
      </c>
      <c r="G170" s="3">
        <v>13.249929197322988</v>
      </c>
      <c r="H170" s="3">
        <v>2.9111815926177251</v>
      </c>
      <c r="I170" s="3">
        <v>13.249929197322988</v>
      </c>
      <c r="J170" s="67">
        <f t="shared" si="6"/>
        <v>14.940473938502274</v>
      </c>
      <c r="K170" s="37">
        <f t="shared" si="5"/>
        <v>1.4188680590024987</v>
      </c>
    </row>
    <row r="171" spans="1:11">
      <c r="A171" s="3" t="s">
        <v>32</v>
      </c>
      <c r="B171" s="3" t="s">
        <v>30</v>
      </c>
      <c r="C171" s="3">
        <v>2004</v>
      </c>
      <c r="D171" s="3" t="s">
        <v>31</v>
      </c>
      <c r="E171" s="3">
        <v>20.5</v>
      </c>
      <c r="F171" s="3">
        <v>35.789237668161434</v>
      </c>
      <c r="G171" s="3">
        <v>18.557940541415508</v>
      </c>
      <c r="H171" s="3">
        <v>2.8647265396791819</v>
      </c>
      <c r="I171" s="3">
        <v>14.289614216889941</v>
      </c>
      <c r="J171" s="67">
        <f t="shared" si="6"/>
        <v>14.78607020475647</v>
      </c>
      <c r="K171" s="37">
        <f t="shared" si="5"/>
        <v>1.3510848198880909</v>
      </c>
    </row>
    <row r="172" spans="1:11">
      <c r="A172" s="3" t="s">
        <v>38</v>
      </c>
      <c r="B172" s="3" t="s">
        <v>30</v>
      </c>
      <c r="C172" s="3">
        <v>2654</v>
      </c>
      <c r="D172" s="3" t="s">
        <v>35</v>
      </c>
      <c r="E172" s="3">
        <v>49.5</v>
      </c>
      <c r="F172" s="3">
        <v>36.322526394468838</v>
      </c>
      <c r="G172" s="3">
        <v>13.626261999339048</v>
      </c>
      <c r="H172" s="3">
        <v>2.6080974800876264</v>
      </c>
      <c r="I172" s="3">
        <v>13.626261999339048</v>
      </c>
      <c r="J172" s="67">
        <f t="shared" si="6"/>
        <v>14.170561126841012</v>
      </c>
      <c r="K172" s="37">
        <f t="shared" si="5"/>
        <v>1.0808763346832047</v>
      </c>
    </row>
    <row r="173" spans="1:11">
      <c r="A173" s="3" t="s">
        <v>38</v>
      </c>
      <c r="B173" s="3" t="s">
        <v>30</v>
      </c>
      <c r="C173" s="3">
        <v>2654</v>
      </c>
      <c r="D173" s="3" t="s">
        <v>35</v>
      </c>
      <c r="E173" s="3">
        <v>50.5</v>
      </c>
      <c r="F173" s="3">
        <v>36.789685135008874</v>
      </c>
      <c r="G173" s="3">
        <v>14.416496510817023</v>
      </c>
      <c r="H173" s="3">
        <v>2.7966906644273801</v>
      </c>
      <c r="I173" s="3">
        <v>14.416496510817023</v>
      </c>
      <c r="J173" s="67">
        <f t="shared" si="6"/>
        <v>15.772618807747875</v>
      </c>
      <c r="K173" s="37">
        <f t="shared" si="5"/>
        <v>1.7841796566013173</v>
      </c>
    </row>
    <row r="174" spans="1:11">
      <c r="A174" s="4" t="s">
        <v>9</v>
      </c>
      <c r="B174" s="3" t="s">
        <v>133</v>
      </c>
      <c r="C174" s="2">
        <v>1035</v>
      </c>
      <c r="D174" s="4" t="s">
        <v>10</v>
      </c>
      <c r="E174" s="4">
        <v>44.75</v>
      </c>
      <c r="F174" s="3">
        <f>0.7342*E174+4.059</f>
        <v>36.914449999999995</v>
      </c>
      <c r="G174" s="4">
        <v>15.270503709836056</v>
      </c>
      <c r="H174" s="4">
        <v>2.7092017739147551</v>
      </c>
      <c r="I174" s="3">
        <v>15.270503709836056</v>
      </c>
      <c r="J174" s="67">
        <f t="shared" si="6"/>
        <v>15.449485367216061</v>
      </c>
      <c r="K174" s="37">
        <f t="shared" si="5"/>
        <v>1.642324076207851</v>
      </c>
    </row>
    <row r="175" spans="1:11">
      <c r="A175" s="6" t="s">
        <v>16</v>
      </c>
      <c r="B175" s="3" t="s">
        <v>133</v>
      </c>
      <c r="C175" s="7">
        <v>800</v>
      </c>
      <c r="D175" s="6" t="s">
        <v>10</v>
      </c>
      <c r="E175" s="3">
        <v>0.5</v>
      </c>
      <c r="F175" s="3">
        <v>37</v>
      </c>
      <c r="G175" s="3">
        <v>21.260217601857313</v>
      </c>
      <c r="H175" s="8">
        <v>2.7236464941732526</v>
      </c>
      <c r="I175" s="3">
        <v>21.260217601857313</v>
      </c>
      <c r="J175" s="67">
        <f t="shared" si="6"/>
        <v>15.640882435300645</v>
      </c>
      <c r="K175" s="37">
        <f t="shared" si="5"/>
        <v>1.7263473890969836</v>
      </c>
    </row>
    <row r="176" spans="1:11">
      <c r="A176" s="3" t="s">
        <v>38</v>
      </c>
      <c r="B176" s="3" t="s">
        <v>30</v>
      </c>
      <c r="C176" s="3">
        <v>2654</v>
      </c>
      <c r="D176" s="3" t="s">
        <v>35</v>
      </c>
      <c r="E176" s="3">
        <v>51.5</v>
      </c>
      <c r="F176" s="3">
        <v>37.25684387554891</v>
      </c>
      <c r="G176" s="3">
        <v>12.67394701423086</v>
      </c>
      <c r="H176" s="3">
        <v>2.8416224011149538</v>
      </c>
      <c r="I176" s="3">
        <v>12.67394701423086</v>
      </c>
      <c r="J176" s="67">
        <f t="shared" si="6"/>
        <v>15.320693280615407</v>
      </c>
      <c r="K176" s="37">
        <f t="shared" si="5"/>
        <v>1.5857843501901643</v>
      </c>
    </row>
    <row r="177" spans="1:11">
      <c r="A177" s="3" t="s">
        <v>32</v>
      </c>
      <c r="B177" s="3" t="s">
        <v>30</v>
      </c>
      <c r="C177" s="3">
        <v>2004</v>
      </c>
      <c r="D177" s="3" t="s">
        <v>35</v>
      </c>
      <c r="E177" s="3">
        <v>21.5</v>
      </c>
      <c r="F177" s="3">
        <v>37.284005979073243</v>
      </c>
      <c r="G177" s="3">
        <v>14.583247339761968</v>
      </c>
      <c r="H177" s="3">
        <v>2.8653469817655957</v>
      </c>
      <c r="I177" s="3">
        <v>14.583247339761968</v>
      </c>
      <c r="J177" s="67">
        <f t="shared" si="6"/>
        <v>14.794592538648198</v>
      </c>
      <c r="K177" s="37">
        <f t="shared" si="5"/>
        <v>1.3548261244665589</v>
      </c>
    </row>
    <row r="178" spans="1:11">
      <c r="A178" s="3" t="s">
        <v>38</v>
      </c>
      <c r="B178" s="3" t="s">
        <v>30</v>
      </c>
      <c r="C178" s="3">
        <v>2654</v>
      </c>
      <c r="D178" s="3" t="s">
        <v>35</v>
      </c>
      <c r="E178" s="3">
        <v>52.5</v>
      </c>
      <c r="F178" s="3">
        <v>37.724002616088946</v>
      </c>
      <c r="G178" s="3">
        <v>12.815550737390842</v>
      </c>
      <c r="H178" s="3">
        <v>2.8248770309889686</v>
      </c>
      <c r="I178" s="3">
        <v>12.815550737390842</v>
      </c>
      <c r="J178" s="67">
        <f t="shared" si="6"/>
        <v>14.031900336499209</v>
      </c>
      <c r="K178" s="37">
        <f t="shared" si="5"/>
        <v>1.0200042477231532</v>
      </c>
    </row>
    <row r="179" spans="1:11">
      <c r="A179" s="3" t="s">
        <v>36</v>
      </c>
      <c r="B179" s="3" t="s">
        <v>30</v>
      </c>
      <c r="C179" s="3">
        <v>3040</v>
      </c>
      <c r="D179" s="3" t="s">
        <v>35</v>
      </c>
      <c r="E179" s="3">
        <v>22.5</v>
      </c>
      <c r="F179" s="3">
        <v>38</v>
      </c>
      <c r="G179" s="3">
        <v>12.64</v>
      </c>
      <c r="H179" s="3">
        <v>2.74</v>
      </c>
      <c r="I179" s="3">
        <v>12.64</v>
      </c>
      <c r="J179" s="67">
        <f t="shared" si="6"/>
        <v>14.451981723223744</v>
      </c>
      <c r="K179" s="37">
        <f t="shared" si="5"/>
        <v>1.2044199764952239</v>
      </c>
    </row>
    <row r="180" spans="1:11">
      <c r="A180" s="4" t="s">
        <v>12</v>
      </c>
      <c r="B180" s="3" t="s">
        <v>133</v>
      </c>
      <c r="C180" s="2">
        <v>765</v>
      </c>
      <c r="D180" s="4" t="s">
        <v>10</v>
      </c>
      <c r="E180" s="3">
        <v>50.5</v>
      </c>
      <c r="F180" s="3">
        <f>0.6096*E180+7.2797</f>
        <v>38.064500000000002</v>
      </c>
      <c r="G180" s="3">
        <v>17.446756591112369</v>
      </c>
      <c r="H180" s="4">
        <v>2.9452383434642457</v>
      </c>
      <c r="I180" s="3">
        <v>17.446756591112369</v>
      </c>
      <c r="J180" s="67">
        <f t="shared" si="6"/>
        <v>15.730533640123332</v>
      </c>
      <c r="K180" s="37">
        <f t="shared" si="5"/>
        <v>1.7657042680141428</v>
      </c>
    </row>
    <row r="181" spans="1:11">
      <c r="A181" s="4" t="s">
        <v>12</v>
      </c>
      <c r="B181" s="3" t="s">
        <v>133</v>
      </c>
      <c r="C181" s="2">
        <v>765</v>
      </c>
      <c r="D181" s="4" t="s">
        <v>11</v>
      </c>
      <c r="E181" s="3">
        <v>50.5</v>
      </c>
      <c r="F181" s="3">
        <f>0.6096*E181+7.2797</f>
        <v>38.064500000000002</v>
      </c>
      <c r="G181" s="3">
        <v>19.187472659550057</v>
      </c>
      <c r="H181" s="4">
        <v>3.0314956697702358</v>
      </c>
      <c r="I181" s="3">
        <v>14.774353947853545</v>
      </c>
      <c r="J181" s="67">
        <f t="shared" si="6"/>
        <v>15.482655011839871</v>
      </c>
      <c r="K181" s="37">
        <f t="shared" si="5"/>
        <v>1.6568855501977033</v>
      </c>
    </row>
    <row r="182" spans="1:11">
      <c r="A182" s="3" t="s">
        <v>47</v>
      </c>
      <c r="B182" s="3" t="s">
        <v>30</v>
      </c>
      <c r="C182" s="3">
        <v>1051</v>
      </c>
      <c r="D182" s="3" t="s">
        <v>35</v>
      </c>
      <c r="E182" s="3">
        <v>16.5</v>
      </c>
      <c r="F182" s="3">
        <v>38.15292096219931</v>
      </c>
      <c r="G182" s="3">
        <v>20.976006924259909</v>
      </c>
      <c r="H182" s="3">
        <v>2.9821385731801762</v>
      </c>
      <c r="I182" s="3">
        <v>20.976006924259909</v>
      </c>
      <c r="J182" s="67">
        <f t="shared" si="6"/>
        <v>15.445098171058035</v>
      </c>
      <c r="K182" s="37">
        <f t="shared" si="5"/>
        <v>1.6403980970944776</v>
      </c>
    </row>
    <row r="183" spans="1:11">
      <c r="A183" s="3" t="s">
        <v>38</v>
      </c>
      <c r="B183" s="3" t="s">
        <v>30</v>
      </c>
      <c r="C183" s="3">
        <v>2654</v>
      </c>
      <c r="D183" s="3" t="s">
        <v>35</v>
      </c>
      <c r="E183" s="3">
        <v>53.5</v>
      </c>
      <c r="F183" s="3">
        <v>38.191161356628982</v>
      </c>
      <c r="G183" s="3">
        <v>11.57615759597352</v>
      </c>
      <c r="H183" s="3">
        <v>2.9424814816790907</v>
      </c>
      <c r="I183" s="3">
        <v>11.57615759597352</v>
      </c>
      <c r="J183" s="67">
        <f t="shared" si="6"/>
        <v>14.808672120253249</v>
      </c>
      <c r="K183" s="37">
        <f t="shared" si="5"/>
        <v>1.3610070607911764</v>
      </c>
    </row>
    <row r="184" spans="1:11">
      <c r="A184" s="3" t="s">
        <v>38</v>
      </c>
      <c r="B184" s="3" t="s">
        <v>30</v>
      </c>
      <c r="C184" s="3">
        <v>2654</v>
      </c>
      <c r="D184" s="3" t="s">
        <v>35</v>
      </c>
      <c r="E184" s="3">
        <v>54.5</v>
      </c>
      <c r="F184" s="3">
        <v>38.658320097169018</v>
      </c>
      <c r="G184" s="3">
        <v>12.45221579609084</v>
      </c>
      <c r="H184" s="3">
        <v>2.8551169952966946</v>
      </c>
      <c r="I184" s="3">
        <v>12.45221579609084</v>
      </c>
      <c r="J184" s="67">
        <f t="shared" si="6"/>
        <v>14.217367073050033</v>
      </c>
      <c r="K184" s="37">
        <f t="shared" si="5"/>
        <v>1.1014241450689646</v>
      </c>
    </row>
    <row r="185" spans="1:11">
      <c r="A185" s="3" t="s">
        <v>32</v>
      </c>
      <c r="B185" s="3" t="s">
        <v>30</v>
      </c>
      <c r="C185" s="3">
        <v>2004</v>
      </c>
      <c r="D185" s="3" t="s">
        <v>35</v>
      </c>
      <c r="E185" s="3">
        <v>22.5</v>
      </c>
      <c r="F185" s="3">
        <v>38.778774289985051</v>
      </c>
      <c r="G185" s="3">
        <v>14.264626337088435</v>
      </c>
      <c r="H185" s="3">
        <v>2.8005187499776767</v>
      </c>
      <c r="I185" s="3">
        <v>14.264626337088435</v>
      </c>
      <c r="J185" s="67">
        <f t="shared" si="6"/>
        <v>12.544554368575955</v>
      </c>
      <c r="K185" s="37">
        <f t="shared" si="5"/>
        <v>0.36705936780484461</v>
      </c>
    </row>
    <row r="186" spans="1:11">
      <c r="A186" s="3" t="s">
        <v>50</v>
      </c>
      <c r="B186" s="3" t="s">
        <v>30</v>
      </c>
      <c r="C186" s="3">
        <v>2036</v>
      </c>
      <c r="D186" s="3" t="s">
        <v>35</v>
      </c>
      <c r="E186" s="3">
        <v>22.5</v>
      </c>
      <c r="F186" s="3">
        <v>38.778774289985051</v>
      </c>
      <c r="G186" s="3">
        <v>11.817828711837455</v>
      </c>
      <c r="H186" s="3">
        <v>2.9039461611879482</v>
      </c>
      <c r="I186" s="3">
        <v>11.817828711837455</v>
      </c>
      <c r="J186" s="67">
        <f t="shared" si="6"/>
        <v>13.916194209895911</v>
      </c>
      <c r="K186" s="37">
        <f t="shared" si="5"/>
        <v>0.96920925814430525</v>
      </c>
    </row>
    <row r="187" spans="1:11">
      <c r="A187" s="3" t="s">
        <v>50</v>
      </c>
      <c r="B187" s="3" t="s">
        <v>30</v>
      </c>
      <c r="C187" s="3">
        <v>2036</v>
      </c>
      <c r="D187" s="3" t="s">
        <v>31</v>
      </c>
      <c r="E187" s="3">
        <v>22.5</v>
      </c>
      <c r="F187" s="3">
        <v>38.778774289985051</v>
      </c>
      <c r="G187" s="3">
        <v>16.379147275181193</v>
      </c>
      <c r="H187" s="3">
        <v>2.9194890522340513</v>
      </c>
      <c r="I187" s="3">
        <v>12.611943401889519</v>
      </c>
      <c r="J187" s="67">
        <f t="shared" si="6"/>
        <v>15.097383390047742</v>
      </c>
      <c r="K187" s="37">
        <f t="shared" si="5"/>
        <v>1.4877513082309592</v>
      </c>
    </row>
    <row r="188" spans="1:11">
      <c r="A188" s="3" t="s">
        <v>41</v>
      </c>
      <c r="B188" s="3" t="s">
        <v>30</v>
      </c>
      <c r="C188" s="3">
        <v>2217</v>
      </c>
      <c r="D188" s="3" t="s">
        <v>35</v>
      </c>
      <c r="E188" s="3">
        <v>25.5</v>
      </c>
      <c r="F188" s="3">
        <v>39</v>
      </c>
      <c r="G188" s="3">
        <v>18.434356802573305</v>
      </c>
      <c r="H188" s="3">
        <v>2.7947563065778636</v>
      </c>
      <c r="I188" s="3">
        <v>18.434356802573305</v>
      </c>
      <c r="J188" s="67">
        <f t="shared" si="6"/>
        <v>14.429621819960889</v>
      </c>
      <c r="K188" s="37">
        <f t="shared" si="5"/>
        <v>1.1946039789628307</v>
      </c>
    </row>
    <row r="189" spans="1:11">
      <c r="A189" s="3" t="s">
        <v>40</v>
      </c>
      <c r="B189" s="3" t="s">
        <v>30</v>
      </c>
      <c r="C189" s="3">
        <v>1051</v>
      </c>
      <c r="D189" s="3" t="s">
        <v>35</v>
      </c>
      <c r="E189" s="3">
        <v>17.5</v>
      </c>
      <c r="F189" s="3">
        <v>39.012027491408936</v>
      </c>
      <c r="G189" s="3">
        <v>18.358161696849983</v>
      </c>
      <c r="H189" s="3">
        <v>2.8739160268864712</v>
      </c>
      <c r="I189" s="3">
        <v>18.358161696849983</v>
      </c>
      <c r="J189" s="67">
        <f t="shared" si="6"/>
        <v>14.500716321896913</v>
      </c>
      <c r="K189" s="37">
        <f t="shared" si="5"/>
        <v>1.2258144653127454</v>
      </c>
    </row>
    <row r="190" spans="1:11">
      <c r="A190" s="3" t="s">
        <v>38</v>
      </c>
      <c r="B190" s="3" t="s">
        <v>30</v>
      </c>
      <c r="C190" s="3">
        <v>2654</v>
      </c>
      <c r="D190" s="3" t="s">
        <v>35</v>
      </c>
      <c r="E190" s="3">
        <v>55.5</v>
      </c>
      <c r="F190" s="3">
        <v>39.125478837709053</v>
      </c>
      <c r="G190" s="3">
        <v>10.925818486654178</v>
      </c>
      <c r="H190" s="3">
        <v>2.8816582974874709</v>
      </c>
      <c r="I190" s="3">
        <v>10.925818486654178</v>
      </c>
      <c r="J190" s="67">
        <f t="shared" si="6"/>
        <v>14.464701940960797</v>
      </c>
      <c r="K190" s="37">
        <f t="shared" si="5"/>
        <v>1.2100041520817904</v>
      </c>
    </row>
    <row r="191" spans="1:11">
      <c r="A191" s="3" t="s">
        <v>38</v>
      </c>
      <c r="B191" s="3" t="s">
        <v>30</v>
      </c>
      <c r="C191" s="3">
        <v>2654</v>
      </c>
      <c r="D191" s="3" t="s">
        <v>35</v>
      </c>
      <c r="E191" s="3">
        <v>56.5</v>
      </c>
      <c r="F191" s="3">
        <v>39.592637578249082</v>
      </c>
      <c r="G191" s="3">
        <v>12.173301221517589</v>
      </c>
      <c r="H191" s="3">
        <v>2.8510043937026968</v>
      </c>
      <c r="I191" s="3">
        <v>12.173301221517589</v>
      </c>
      <c r="J191" s="67">
        <f t="shared" si="6"/>
        <v>15.210941223613849</v>
      </c>
      <c r="K191" s="37">
        <f t="shared" si="5"/>
        <v>1.5376031971664803</v>
      </c>
    </row>
    <row r="192" spans="1:11">
      <c r="A192" s="3" t="s">
        <v>38</v>
      </c>
      <c r="B192" s="3" t="s">
        <v>30</v>
      </c>
      <c r="C192" s="3">
        <v>2654</v>
      </c>
      <c r="D192" s="3" t="s">
        <v>35</v>
      </c>
      <c r="E192" s="3">
        <v>57</v>
      </c>
      <c r="F192" s="3">
        <v>39.826216948519104</v>
      </c>
      <c r="G192" s="3">
        <v>12.431871497208919</v>
      </c>
      <c r="H192" s="3">
        <v>2.8529399335936598</v>
      </c>
      <c r="I192" s="3">
        <v>12.431871497208919</v>
      </c>
      <c r="J192" s="67">
        <f t="shared" si="6"/>
        <v>14.033597932862042</v>
      </c>
      <c r="K192" s="37">
        <f t="shared" si="5"/>
        <v>1.0207494925264369</v>
      </c>
    </row>
    <row r="193" spans="1:11">
      <c r="A193" s="3" t="s">
        <v>40</v>
      </c>
      <c r="B193" s="3" t="s">
        <v>30</v>
      </c>
      <c r="C193" s="3">
        <v>1051</v>
      </c>
      <c r="D193" s="3" t="s">
        <v>35</v>
      </c>
      <c r="E193" s="3">
        <v>18.5</v>
      </c>
      <c r="F193" s="3">
        <v>39.871134020618555</v>
      </c>
      <c r="G193" s="3">
        <v>22.165553215838571</v>
      </c>
      <c r="H193" s="3">
        <v>2.8236086546376606</v>
      </c>
      <c r="I193" s="3">
        <v>22.165553215838571</v>
      </c>
      <c r="J193" s="67">
        <f t="shared" si="6"/>
        <v>15.175301331645448</v>
      </c>
      <c r="K193" s="37">
        <f t="shared" si="5"/>
        <v>1.5219572845923519</v>
      </c>
    </row>
    <row r="194" spans="1:11">
      <c r="A194" s="3" t="s">
        <v>38</v>
      </c>
      <c r="B194" s="3" t="s">
        <v>30</v>
      </c>
      <c r="C194" s="3">
        <v>2654</v>
      </c>
      <c r="D194" s="3" t="s">
        <v>35</v>
      </c>
      <c r="E194" s="3">
        <v>57.5</v>
      </c>
      <c r="F194" s="3">
        <v>40.059796318789118</v>
      </c>
      <c r="G194" s="3">
        <v>12.471445243090951</v>
      </c>
      <c r="H194" s="3">
        <v>2.8895466474894662</v>
      </c>
      <c r="I194" s="3">
        <v>12.471445243090951</v>
      </c>
      <c r="J194" s="67">
        <f t="shared" si="6"/>
        <v>15.959464454842713</v>
      </c>
      <c r="K194" s="37">
        <f t="shared" si="5"/>
        <v>1.8662048956759518</v>
      </c>
    </row>
    <row r="195" spans="1:11">
      <c r="A195" s="3" t="s">
        <v>32</v>
      </c>
      <c r="B195" s="3" t="s">
        <v>30</v>
      </c>
      <c r="C195" s="3">
        <v>2004</v>
      </c>
      <c r="D195" s="3" t="s">
        <v>35</v>
      </c>
      <c r="E195" s="3">
        <v>23.5</v>
      </c>
      <c r="F195" s="3">
        <v>40.27354260089686</v>
      </c>
      <c r="G195" s="3">
        <v>16.63433548057121</v>
      </c>
      <c r="H195" s="3">
        <v>2.6190398238483241</v>
      </c>
      <c r="I195" s="3">
        <v>16.63433548057121</v>
      </c>
      <c r="J195" s="67">
        <f t="shared" si="6"/>
        <v>16.409713901045404</v>
      </c>
      <c r="K195" s="37">
        <f t="shared" si="5"/>
        <v>2.0638644025589326</v>
      </c>
    </row>
    <row r="196" spans="1:11">
      <c r="A196" s="3" t="s">
        <v>50</v>
      </c>
      <c r="B196" s="3" t="s">
        <v>30</v>
      </c>
      <c r="C196" s="3">
        <v>2036</v>
      </c>
      <c r="D196" s="3" t="s">
        <v>35</v>
      </c>
      <c r="E196" s="3">
        <v>23.5</v>
      </c>
      <c r="F196" s="3">
        <v>40.27354260089686</v>
      </c>
      <c r="G196" s="3">
        <v>16.094116837503922</v>
      </c>
      <c r="H196" s="3">
        <v>2.8837861838775747</v>
      </c>
      <c r="I196" s="3">
        <v>16.094116837503922</v>
      </c>
      <c r="J196" s="67">
        <f t="shared" si="6"/>
        <v>14.292253988695384</v>
      </c>
      <c r="K196" s="37">
        <f t="shared" ref="K196:K259" si="7">(0.439*J196)-5.14</f>
        <v>1.1342995010372743</v>
      </c>
    </row>
    <row r="197" spans="1:11">
      <c r="A197" s="3" t="s">
        <v>41</v>
      </c>
      <c r="B197" s="3" t="s">
        <v>30</v>
      </c>
      <c r="C197" s="3">
        <v>2217</v>
      </c>
      <c r="D197" s="3" t="s">
        <v>35</v>
      </c>
      <c r="E197" s="3">
        <v>26.5</v>
      </c>
      <c r="F197" s="3">
        <v>40.345268542199491</v>
      </c>
      <c r="G197" s="3">
        <v>14.683118728222375</v>
      </c>
      <c r="H197" s="3">
        <v>2.8708792796099267</v>
      </c>
      <c r="I197" s="3">
        <v>14.683118728222375</v>
      </c>
      <c r="J197" s="67">
        <f t="shared" si="6"/>
        <v>14.175964940077193</v>
      </c>
      <c r="K197" s="37">
        <f t="shared" si="7"/>
        <v>1.0832486086938884</v>
      </c>
    </row>
    <row r="198" spans="1:11">
      <c r="A198" s="3" t="s">
        <v>38</v>
      </c>
      <c r="B198" s="3" t="s">
        <v>30</v>
      </c>
      <c r="C198" s="3">
        <v>2654</v>
      </c>
      <c r="D198" s="3" t="s">
        <v>35</v>
      </c>
      <c r="E198" s="3">
        <v>58.5</v>
      </c>
      <c r="F198" s="3">
        <v>40.526955059329154</v>
      </c>
      <c r="G198" s="3">
        <v>11.578253654088469</v>
      </c>
      <c r="H198" s="3">
        <v>2.8051552170328029</v>
      </c>
      <c r="I198" s="3">
        <v>11.578253654088469</v>
      </c>
      <c r="J198" s="67">
        <f t="shared" si="6"/>
        <v>13.147234032583009</v>
      </c>
      <c r="K198" s="37">
        <f t="shared" si="7"/>
        <v>0.63163574030394098</v>
      </c>
    </row>
    <row r="199" spans="1:11">
      <c r="A199" s="3" t="s">
        <v>36</v>
      </c>
      <c r="B199" s="3" t="s">
        <v>30</v>
      </c>
      <c r="C199" s="3">
        <v>3040</v>
      </c>
      <c r="D199" s="3" t="s">
        <v>35</v>
      </c>
      <c r="E199" s="3">
        <v>24.5</v>
      </c>
      <c r="F199" s="3">
        <v>40.666666666666664</v>
      </c>
      <c r="G199" s="3">
        <v>11.89</v>
      </c>
      <c r="H199" s="3">
        <v>2.84</v>
      </c>
      <c r="I199" s="3">
        <v>11.89</v>
      </c>
      <c r="J199" s="67">
        <f t="shared" si="6"/>
        <v>12.132374942895803</v>
      </c>
      <c r="K199" s="37">
        <f t="shared" si="7"/>
        <v>0.18611259993125806</v>
      </c>
    </row>
    <row r="200" spans="1:11">
      <c r="A200" s="3" t="s">
        <v>38</v>
      </c>
      <c r="B200" s="3" t="s">
        <v>30</v>
      </c>
      <c r="C200" s="3">
        <v>2654</v>
      </c>
      <c r="D200" s="3" t="s">
        <v>35</v>
      </c>
      <c r="E200" s="3">
        <v>59.5</v>
      </c>
      <c r="F200" s="3">
        <v>40.99411379986919</v>
      </c>
      <c r="G200" s="3">
        <v>11.490680943100282</v>
      </c>
      <c r="H200" s="3">
        <v>2.7465032620379231</v>
      </c>
      <c r="I200" s="3">
        <v>11.490680943100282</v>
      </c>
      <c r="J200" s="67">
        <f t="shared" si="6"/>
        <v>12.57308832831362</v>
      </c>
      <c r="K200" s="37">
        <f t="shared" si="7"/>
        <v>0.37958577612967925</v>
      </c>
    </row>
    <row r="201" spans="1:11">
      <c r="A201" s="3" t="s">
        <v>38</v>
      </c>
      <c r="B201" s="3" t="s">
        <v>30</v>
      </c>
      <c r="C201" s="3">
        <v>2654</v>
      </c>
      <c r="D201" s="3" t="s">
        <v>35</v>
      </c>
      <c r="E201" s="3">
        <v>60.5</v>
      </c>
      <c r="F201" s="3">
        <v>41.461272540409226</v>
      </c>
      <c r="G201" s="3">
        <v>11.019821389067889</v>
      </c>
      <c r="H201" s="3">
        <v>2.7511090838125272</v>
      </c>
      <c r="I201" s="3">
        <v>11.019821389067889</v>
      </c>
      <c r="J201" s="67">
        <f t="shared" si="6"/>
        <v>15.079437597495929</v>
      </c>
      <c r="K201" s="37">
        <f t="shared" si="7"/>
        <v>1.4798731053007135</v>
      </c>
    </row>
    <row r="202" spans="1:11">
      <c r="A202" s="3" t="s">
        <v>41</v>
      </c>
      <c r="B202" s="3" t="s">
        <v>30</v>
      </c>
      <c r="C202" s="3">
        <v>2217</v>
      </c>
      <c r="D202" s="3" t="s">
        <v>35</v>
      </c>
      <c r="E202" s="3">
        <v>29.5</v>
      </c>
      <c r="F202" s="3">
        <v>41.71538180489587</v>
      </c>
      <c r="G202" s="3">
        <v>16.88668565531146</v>
      </c>
      <c r="H202" s="3">
        <v>2.8563940462408643</v>
      </c>
      <c r="I202" s="3">
        <v>16.88668565531146</v>
      </c>
      <c r="J202" s="67">
        <f t="shared" si="6"/>
        <v>14.65639802226803</v>
      </c>
      <c r="K202" s="37">
        <f t="shared" si="7"/>
        <v>1.2941587317756653</v>
      </c>
    </row>
    <row r="203" spans="1:11">
      <c r="A203" s="3" t="s">
        <v>32</v>
      </c>
      <c r="B203" s="3" t="s">
        <v>30</v>
      </c>
      <c r="C203" s="3">
        <v>2004</v>
      </c>
      <c r="D203" s="3" t="s">
        <v>35</v>
      </c>
      <c r="E203" s="3">
        <v>24.5</v>
      </c>
      <c r="F203" s="3">
        <v>41.768310911808669</v>
      </c>
      <c r="G203" s="3">
        <v>24.11</v>
      </c>
      <c r="H203" s="3">
        <v>1.65</v>
      </c>
      <c r="I203" s="3">
        <v>24.11</v>
      </c>
      <c r="J203" s="67">
        <f t="shared" si="6"/>
        <v>14.611229445685348</v>
      </c>
      <c r="K203" s="37">
        <f t="shared" si="7"/>
        <v>1.2743297266558677</v>
      </c>
    </row>
    <row r="204" spans="1:11">
      <c r="A204" s="3" t="s">
        <v>38</v>
      </c>
      <c r="B204" s="3" t="s">
        <v>30</v>
      </c>
      <c r="C204" s="3">
        <v>2654</v>
      </c>
      <c r="D204" s="3" t="s">
        <v>35</v>
      </c>
      <c r="E204" s="3">
        <v>61.5</v>
      </c>
      <c r="F204" s="3">
        <v>41.928431280949262</v>
      </c>
      <c r="G204" s="3">
        <v>9.7748021238605194</v>
      </c>
      <c r="H204" s="3">
        <v>2.6001558016198247</v>
      </c>
      <c r="I204" s="3">
        <v>9.7748021238605194</v>
      </c>
      <c r="J204" s="67">
        <f t="shared" si="6"/>
        <v>15.749525682559005</v>
      </c>
      <c r="K204" s="37">
        <f t="shared" si="7"/>
        <v>1.7740417746434032</v>
      </c>
    </row>
    <row r="205" spans="1:11">
      <c r="A205" s="3" t="s">
        <v>36</v>
      </c>
      <c r="B205" s="3" t="s">
        <v>30</v>
      </c>
      <c r="C205" s="3">
        <v>3040</v>
      </c>
      <c r="D205" s="3" t="s">
        <v>35</v>
      </c>
      <c r="E205" s="3">
        <v>25.5</v>
      </c>
      <c r="F205" s="3">
        <v>42</v>
      </c>
      <c r="G205" s="3">
        <v>11.264838060186861</v>
      </c>
      <c r="H205" s="3">
        <v>2.7724004838653507</v>
      </c>
      <c r="I205" s="3">
        <v>11.264838060186861</v>
      </c>
      <c r="J205" s="67">
        <f t="shared" si="6"/>
        <v>15.55208904989162</v>
      </c>
      <c r="K205" s="37">
        <f t="shared" si="7"/>
        <v>1.6873670929024218</v>
      </c>
    </row>
    <row r="206" spans="1:11">
      <c r="A206" s="3" t="s">
        <v>41</v>
      </c>
      <c r="B206" s="3" t="s">
        <v>30</v>
      </c>
      <c r="C206" s="3">
        <v>2217</v>
      </c>
      <c r="D206" s="3" t="s">
        <v>35</v>
      </c>
      <c r="E206" s="3">
        <v>30.5</v>
      </c>
      <c r="F206" s="3">
        <v>42.172086225794665</v>
      </c>
      <c r="G206" s="3">
        <v>16.711302573436178</v>
      </c>
      <c r="H206" s="3">
        <v>2.7950348194410366</v>
      </c>
      <c r="I206" s="3">
        <v>16.711302573436178</v>
      </c>
      <c r="J206" s="67">
        <f t="shared" si="6"/>
        <v>13.142250143161419</v>
      </c>
      <c r="K206" s="37">
        <f t="shared" si="7"/>
        <v>0.62944781284786355</v>
      </c>
    </row>
    <row r="207" spans="1:11">
      <c r="A207" s="3" t="s">
        <v>37</v>
      </c>
      <c r="B207" s="3" t="s">
        <v>30</v>
      </c>
      <c r="C207" s="3">
        <v>2400</v>
      </c>
      <c r="D207" s="3" t="s">
        <v>35</v>
      </c>
      <c r="E207" s="3">
        <v>15.5</v>
      </c>
      <c r="F207" s="3">
        <v>42.248859604662947</v>
      </c>
      <c r="G207" s="3">
        <v>15.899502491974548</v>
      </c>
      <c r="H207" s="3">
        <v>2.7941077508303058</v>
      </c>
      <c r="I207" s="3">
        <v>15.899502491974548</v>
      </c>
      <c r="J207" s="67">
        <f t="shared" si="6"/>
        <v>15.303018026189722</v>
      </c>
      <c r="K207" s="37">
        <f t="shared" si="7"/>
        <v>1.5780249134972886</v>
      </c>
    </row>
    <row r="208" spans="1:11">
      <c r="A208" s="3" t="s">
        <v>38</v>
      </c>
      <c r="B208" s="3" t="s">
        <v>30</v>
      </c>
      <c r="C208" s="3">
        <v>2654</v>
      </c>
      <c r="D208" s="3" t="s">
        <v>35</v>
      </c>
      <c r="E208" s="3">
        <v>62.5</v>
      </c>
      <c r="F208" s="3">
        <v>42.395590021489298</v>
      </c>
      <c r="G208" s="3">
        <v>12.060805466349001</v>
      </c>
      <c r="H208" s="3">
        <v>2.2652230549847481</v>
      </c>
      <c r="I208" s="3">
        <v>12.060805466349001</v>
      </c>
      <c r="J208" s="67">
        <f t="shared" si="6"/>
        <v>16.116111122638575</v>
      </c>
      <c r="K208" s="37">
        <f t="shared" si="7"/>
        <v>1.9349727828383347</v>
      </c>
    </row>
    <row r="209" spans="1:11">
      <c r="A209" s="3" t="s">
        <v>40</v>
      </c>
      <c r="B209" s="3" t="s">
        <v>30</v>
      </c>
      <c r="C209" s="3">
        <v>1051</v>
      </c>
      <c r="D209" s="3" t="s">
        <v>35</v>
      </c>
      <c r="E209" s="3">
        <v>21.5</v>
      </c>
      <c r="F209" s="3">
        <v>42.448453608247419</v>
      </c>
      <c r="G209" s="3">
        <v>20.578641539002017</v>
      </c>
      <c r="H209" s="3">
        <v>2.7095008311231084</v>
      </c>
      <c r="I209" s="3">
        <v>20.578641539002017</v>
      </c>
      <c r="J209" s="67">
        <f t="shared" ref="J209:J272" si="8">AVERAGE(I207:I211)</f>
        <v>15.215490570167489</v>
      </c>
      <c r="K209" s="37">
        <f t="shared" si="7"/>
        <v>1.5396003603035284</v>
      </c>
    </row>
    <row r="210" spans="1:11">
      <c r="A210" s="3" t="s">
        <v>44</v>
      </c>
      <c r="B210" s="3" t="s">
        <v>30</v>
      </c>
      <c r="C210" s="3">
        <v>3110</v>
      </c>
      <c r="D210" s="3" t="s">
        <v>35</v>
      </c>
      <c r="E210" s="3">
        <v>24.5</v>
      </c>
      <c r="F210" s="3">
        <v>42.565789473684212</v>
      </c>
      <c r="G210" s="3">
        <v>15.33030354243113</v>
      </c>
      <c r="H210" s="3">
        <v>2.6602185418539568</v>
      </c>
      <c r="I210" s="3">
        <v>15.33030354243113</v>
      </c>
      <c r="J210" s="67">
        <f t="shared" si="8"/>
        <v>15.422854340818143</v>
      </c>
      <c r="K210" s="37">
        <f t="shared" si="7"/>
        <v>1.6306330556191648</v>
      </c>
    </row>
    <row r="211" spans="1:11">
      <c r="A211" s="3" t="s">
        <v>33</v>
      </c>
      <c r="B211" s="3" t="s">
        <v>30</v>
      </c>
      <c r="C211" s="3">
        <v>1990</v>
      </c>
      <c r="D211" s="3" t="s">
        <v>31</v>
      </c>
      <c r="E211" s="3">
        <v>22.5</v>
      </c>
      <c r="F211" s="3">
        <v>42.58</v>
      </c>
      <c r="G211" s="3">
        <v>15.854804949455517</v>
      </c>
      <c r="H211" s="3">
        <v>3.2201119248950381</v>
      </c>
      <c r="I211" s="3">
        <v>12.208199811080748</v>
      </c>
      <c r="J211" s="67">
        <f t="shared" si="8"/>
        <v>16.315762465417418</v>
      </c>
      <c r="K211" s="37">
        <f t="shared" si="7"/>
        <v>2.0226197223182467</v>
      </c>
    </row>
    <row r="212" spans="1:11">
      <c r="A212" s="3" t="s">
        <v>41</v>
      </c>
      <c r="B212" s="3" t="s">
        <v>30</v>
      </c>
      <c r="C212" s="3">
        <v>2217</v>
      </c>
      <c r="D212" s="3" t="s">
        <v>35</v>
      </c>
      <c r="E212" s="3">
        <v>31.5</v>
      </c>
      <c r="F212" s="3">
        <v>42.62879064669346</v>
      </c>
      <c r="G212" s="3">
        <v>16.936321345227817</v>
      </c>
      <c r="H212" s="3">
        <v>2.7939557864511597</v>
      </c>
      <c r="I212" s="3">
        <v>16.936321345227817</v>
      </c>
      <c r="J212" s="67">
        <f t="shared" si="8"/>
        <v>14.492805170674359</v>
      </c>
      <c r="K212" s="37">
        <f t="shared" si="7"/>
        <v>1.222341469926044</v>
      </c>
    </row>
    <row r="213" spans="1:11">
      <c r="A213" s="3" t="s">
        <v>40</v>
      </c>
      <c r="B213" s="3" t="s">
        <v>30</v>
      </c>
      <c r="C213" s="3">
        <v>1051</v>
      </c>
      <c r="D213" s="3" t="s">
        <v>31</v>
      </c>
      <c r="E213" s="3">
        <v>17.5</v>
      </c>
      <c r="F213" s="3">
        <v>42.85476410730805</v>
      </c>
      <c r="G213" s="3">
        <v>21.461488427721275</v>
      </c>
      <c r="H213" s="3">
        <v>3.1135165706031742</v>
      </c>
      <c r="I213" s="3">
        <v>16.525346089345383</v>
      </c>
      <c r="J213" s="67">
        <f t="shared" si="8"/>
        <v>14.355537950700164</v>
      </c>
      <c r="K213" s="37">
        <f t="shared" si="7"/>
        <v>1.1620811603573724</v>
      </c>
    </row>
    <row r="214" spans="1:11">
      <c r="A214" s="3" t="s">
        <v>33</v>
      </c>
      <c r="B214" s="3" t="s">
        <v>30</v>
      </c>
      <c r="C214" s="3">
        <v>1990</v>
      </c>
      <c r="D214" s="3" t="s">
        <v>31</v>
      </c>
      <c r="E214" s="3">
        <v>23.5</v>
      </c>
      <c r="F214" s="3">
        <v>42.95</v>
      </c>
      <c r="G214" s="3">
        <v>14.888123461411327</v>
      </c>
      <c r="H214" s="3">
        <v>3.2955690614497613</v>
      </c>
      <c r="I214" s="3">
        <v>11.463855065286722</v>
      </c>
      <c r="J214" s="67">
        <f t="shared" si="8"/>
        <v>15.656242439012397</v>
      </c>
      <c r="K214" s="37">
        <f t="shared" si="7"/>
        <v>1.7330904307264428</v>
      </c>
    </row>
    <row r="215" spans="1:11">
      <c r="A215" s="3" t="s">
        <v>37</v>
      </c>
      <c r="B215" s="3" t="s">
        <v>30</v>
      </c>
      <c r="C215" s="3">
        <v>2400</v>
      </c>
      <c r="D215" s="3" t="s">
        <v>35</v>
      </c>
      <c r="E215" s="3">
        <v>16.5</v>
      </c>
      <c r="F215" s="3">
        <v>42.991795671381368</v>
      </c>
      <c r="G215" s="3">
        <v>14.643967442560154</v>
      </c>
      <c r="H215" s="3">
        <v>2.8645111653744184</v>
      </c>
      <c r="I215" s="3">
        <v>14.643967442560154</v>
      </c>
      <c r="J215" s="67">
        <f t="shared" si="8"/>
        <v>15.132978169966833</v>
      </c>
      <c r="K215" s="37">
        <f t="shared" si="7"/>
        <v>1.5033774166154403</v>
      </c>
    </row>
    <row r="216" spans="1:11">
      <c r="A216" s="3" t="s">
        <v>41</v>
      </c>
      <c r="B216" s="3" t="s">
        <v>30</v>
      </c>
      <c r="C216" s="3">
        <v>2217</v>
      </c>
      <c r="D216" s="3" t="s">
        <v>35</v>
      </c>
      <c r="E216" s="3">
        <v>32.5</v>
      </c>
      <c r="F216" s="3">
        <v>43.085495067592255</v>
      </c>
      <c r="G216" s="3">
        <v>18.711722252641913</v>
      </c>
      <c r="H216" s="3">
        <v>2.3731389035939303</v>
      </c>
      <c r="I216" s="3">
        <v>18.711722252641913</v>
      </c>
      <c r="J216" s="67">
        <f t="shared" si="8"/>
        <v>14.213368952097758</v>
      </c>
      <c r="K216" s="37">
        <f t="shared" si="7"/>
        <v>1.0996689699709163</v>
      </c>
    </row>
    <row r="217" spans="1:11">
      <c r="A217" s="3" t="s">
        <v>32</v>
      </c>
      <c r="B217" s="3" t="s">
        <v>30</v>
      </c>
      <c r="C217" s="3">
        <v>2004</v>
      </c>
      <c r="D217" s="3" t="s">
        <v>35</v>
      </c>
      <c r="E217" s="3">
        <v>25.5</v>
      </c>
      <c r="F217" s="3">
        <v>43.263079222720478</v>
      </c>
      <c r="G217" s="3">
        <v>14.32</v>
      </c>
      <c r="H217" s="3">
        <v>2.5299999999999998</v>
      </c>
      <c r="I217" s="3">
        <v>14.32</v>
      </c>
      <c r="J217" s="67">
        <f t="shared" si="8"/>
        <v>15.92422985467439</v>
      </c>
      <c r="K217" s="37">
        <f t="shared" si="7"/>
        <v>1.8507369062020578</v>
      </c>
    </row>
    <row r="218" spans="1:11">
      <c r="A218" s="3" t="s">
        <v>32</v>
      </c>
      <c r="B218" s="3" t="s">
        <v>30</v>
      </c>
      <c r="C218" s="3">
        <v>2004</v>
      </c>
      <c r="D218" s="3" t="s">
        <v>31</v>
      </c>
      <c r="E218" s="3">
        <v>25.5</v>
      </c>
      <c r="F218" s="3">
        <v>43.263079222720478</v>
      </c>
      <c r="G218" s="3">
        <v>15.49</v>
      </c>
      <c r="H218" s="3">
        <v>2.84</v>
      </c>
      <c r="I218" s="3">
        <v>11.927300000000001</v>
      </c>
      <c r="J218" s="67">
        <f t="shared" si="8"/>
        <v>15.432159789088715</v>
      </c>
      <c r="K218" s="37">
        <f t="shared" si="7"/>
        <v>1.6347181474099459</v>
      </c>
    </row>
    <row r="219" spans="1:11">
      <c r="A219" s="3" t="s">
        <v>40</v>
      </c>
      <c r="B219" s="3" t="s">
        <v>30</v>
      </c>
      <c r="C219" s="3">
        <v>1051</v>
      </c>
      <c r="D219" s="3" t="s">
        <v>35</v>
      </c>
      <c r="E219" s="3">
        <v>22.5</v>
      </c>
      <c r="F219" s="3">
        <v>43.307560137457045</v>
      </c>
      <c r="G219" s="3">
        <v>20.018159578169882</v>
      </c>
      <c r="H219" s="3">
        <v>2.9317987301886137</v>
      </c>
      <c r="I219" s="3">
        <v>20.018159578169882</v>
      </c>
      <c r="J219" s="67">
        <f t="shared" si="8"/>
        <v>15.717806278429617</v>
      </c>
      <c r="K219" s="37">
        <f t="shared" si="7"/>
        <v>1.7601169562306023</v>
      </c>
    </row>
    <row r="220" spans="1:11">
      <c r="A220" s="3" t="s">
        <v>36</v>
      </c>
      <c r="B220" s="3" t="s">
        <v>30</v>
      </c>
      <c r="C220" s="3">
        <v>3040</v>
      </c>
      <c r="D220" s="3" t="s">
        <v>35</v>
      </c>
      <c r="E220" s="3">
        <v>26.5</v>
      </c>
      <c r="F220" s="3">
        <v>43.333333333333336</v>
      </c>
      <c r="G220" s="3">
        <v>12.183617114631778</v>
      </c>
      <c r="H220" s="3">
        <v>2.7218578962214184</v>
      </c>
      <c r="I220" s="3">
        <v>12.183617114631778</v>
      </c>
      <c r="J220" s="67">
        <f t="shared" si="8"/>
        <v>15.521887869144692</v>
      </c>
      <c r="K220" s="37">
        <f t="shared" si="7"/>
        <v>1.6741087745545205</v>
      </c>
    </row>
    <row r="221" spans="1:11" s="27" customFormat="1">
      <c r="A221" s="3" t="s">
        <v>37</v>
      </c>
      <c r="B221" s="3" t="s">
        <v>30</v>
      </c>
      <c r="C221" s="3">
        <v>2400</v>
      </c>
      <c r="D221" s="3" t="s">
        <v>35</v>
      </c>
      <c r="E221" s="3">
        <v>17.5</v>
      </c>
      <c r="F221" s="3">
        <v>43.36303226045959</v>
      </c>
      <c r="G221" s="3">
        <v>20.139954699346433</v>
      </c>
      <c r="H221" s="3">
        <v>2.5316829956814377</v>
      </c>
      <c r="I221" s="3">
        <v>20.139954699346433</v>
      </c>
      <c r="J221" s="67">
        <f t="shared" si="8"/>
        <v>16.962061117551215</v>
      </c>
      <c r="K221" s="37">
        <f t="shared" si="7"/>
        <v>2.3063448306049841</v>
      </c>
    </row>
    <row r="222" spans="1:11">
      <c r="A222" s="3" t="s">
        <v>44</v>
      </c>
      <c r="B222" s="3" t="s">
        <v>30</v>
      </c>
      <c r="C222" s="3">
        <v>3110</v>
      </c>
      <c r="D222" s="3" t="s">
        <v>35</v>
      </c>
      <c r="E222" s="3">
        <v>25.5</v>
      </c>
      <c r="F222" s="3">
        <v>43.38815789473685</v>
      </c>
      <c r="G222" s="3">
        <v>13.340407953575362</v>
      </c>
      <c r="H222" s="3">
        <v>2.7928561760617741</v>
      </c>
      <c r="I222" s="3">
        <v>13.340407953575362</v>
      </c>
      <c r="J222" s="67">
        <f t="shared" si="8"/>
        <v>15.560858148179125</v>
      </c>
      <c r="K222" s="37">
        <f t="shared" si="7"/>
        <v>1.6912167270506364</v>
      </c>
    </row>
    <row r="223" spans="1:11">
      <c r="A223" s="3" t="s">
        <v>41</v>
      </c>
      <c r="B223" s="3" t="s">
        <v>30</v>
      </c>
      <c r="C223" s="3">
        <v>2217</v>
      </c>
      <c r="D223" s="3" t="s">
        <v>35</v>
      </c>
      <c r="E223" s="3">
        <v>33.5</v>
      </c>
      <c r="F223" s="3">
        <v>43.54219948849105</v>
      </c>
      <c r="G223" s="3">
        <v>19.12816624203262</v>
      </c>
      <c r="H223" s="3">
        <v>2.3993422969127147</v>
      </c>
      <c r="I223" s="3">
        <v>19.12816624203262</v>
      </c>
      <c r="J223" s="67">
        <f t="shared" si="8"/>
        <v>16.397168217077272</v>
      </c>
      <c r="K223" s="37">
        <f t="shared" si="7"/>
        <v>2.0583568472969231</v>
      </c>
    </row>
    <row r="224" spans="1:11">
      <c r="A224" s="3" t="s">
        <v>51</v>
      </c>
      <c r="B224" s="3" t="s">
        <v>30</v>
      </c>
      <c r="C224" s="3">
        <v>1640</v>
      </c>
      <c r="D224" s="3" t="s">
        <v>35</v>
      </c>
      <c r="E224" s="3">
        <v>12.5</v>
      </c>
      <c r="F224" s="3">
        <v>43.584313725490198</v>
      </c>
      <c r="G224" s="3">
        <v>13.012144731309439</v>
      </c>
      <c r="H224" s="3">
        <v>2.469842825851317</v>
      </c>
      <c r="I224" s="3">
        <v>13.012144731309439</v>
      </c>
      <c r="J224" s="67">
        <f t="shared" si="8"/>
        <v>14.873784237308191</v>
      </c>
      <c r="K224" s="37">
        <f t="shared" si="7"/>
        <v>1.3895912801782968</v>
      </c>
    </row>
    <row r="225" spans="1:11">
      <c r="A225" s="3" t="s">
        <v>37</v>
      </c>
      <c r="B225" s="3" t="s">
        <v>30</v>
      </c>
      <c r="C225" s="3">
        <v>2400</v>
      </c>
      <c r="D225" s="3" t="s">
        <v>35</v>
      </c>
      <c r="E225" s="3">
        <v>18.5</v>
      </c>
      <c r="F225" s="3">
        <v>43.734268849537806</v>
      </c>
      <c r="G225" s="3">
        <v>16.365167459122503</v>
      </c>
      <c r="H225" s="3">
        <v>2.8360179743749536</v>
      </c>
      <c r="I225" s="3">
        <v>16.365167459122503</v>
      </c>
      <c r="J225" s="67">
        <f t="shared" si="8"/>
        <v>15.956440186379982</v>
      </c>
      <c r="K225" s="37">
        <f t="shared" si="7"/>
        <v>1.8648772418208122</v>
      </c>
    </row>
    <row r="226" spans="1:11">
      <c r="A226" s="3" t="s">
        <v>42</v>
      </c>
      <c r="B226" s="3" t="s">
        <v>30</v>
      </c>
      <c r="C226" s="3">
        <v>1031</v>
      </c>
      <c r="D226" s="3" t="s">
        <v>35</v>
      </c>
      <c r="E226" s="3">
        <v>33.5</v>
      </c>
      <c r="F226" s="3">
        <v>43.911764705882355</v>
      </c>
      <c r="G226" s="3">
        <v>12.523034800501032</v>
      </c>
      <c r="H226" s="3">
        <v>3.1306645161073754</v>
      </c>
      <c r="I226" s="3">
        <v>12.523034800501032</v>
      </c>
      <c r="J226" s="67">
        <f t="shared" si="8"/>
        <v>14.478572337403605</v>
      </c>
      <c r="K226" s="37">
        <f t="shared" si="7"/>
        <v>1.2160932561201827</v>
      </c>
    </row>
    <row r="227" spans="1:11">
      <c r="A227" s="3" t="s">
        <v>41</v>
      </c>
      <c r="B227" s="3" t="s">
        <v>30</v>
      </c>
      <c r="C227" s="3">
        <v>2217</v>
      </c>
      <c r="D227" s="3" t="s">
        <v>35</v>
      </c>
      <c r="E227" s="3">
        <v>34.5</v>
      </c>
      <c r="F227" s="3">
        <v>43.998903909389846</v>
      </c>
      <c r="G227" s="3">
        <v>18.753687698934318</v>
      </c>
      <c r="H227" s="3">
        <v>2.4909058940541366</v>
      </c>
      <c r="I227" s="3">
        <v>18.753687698934318</v>
      </c>
      <c r="J227" s="67">
        <f t="shared" si="8"/>
        <v>14.892753505614809</v>
      </c>
      <c r="K227" s="37">
        <f t="shared" si="7"/>
        <v>1.3979187889649021</v>
      </c>
    </row>
    <row r="228" spans="1:11">
      <c r="A228" s="3" t="s">
        <v>15</v>
      </c>
      <c r="B228" s="3" t="s">
        <v>133</v>
      </c>
      <c r="C228" s="2">
        <v>700</v>
      </c>
      <c r="D228" s="3" t="s">
        <v>10</v>
      </c>
      <c r="E228" s="3">
        <v>53</v>
      </c>
      <c r="F228" s="3">
        <f>0.7674*E228+3.3866</f>
        <v>44.058799999999998</v>
      </c>
      <c r="G228" s="3">
        <v>11.738826997150738</v>
      </c>
      <c r="H228" s="3">
        <v>3.0008231073623217</v>
      </c>
      <c r="I228" s="3">
        <v>11.738826997150738</v>
      </c>
      <c r="J228" s="67">
        <f t="shared" si="8"/>
        <v>13.791120013790309</v>
      </c>
      <c r="K228" s="37">
        <f t="shared" si="7"/>
        <v>0.91430168605394613</v>
      </c>
    </row>
    <row r="229" spans="1:11">
      <c r="A229" s="3" t="s">
        <v>33</v>
      </c>
      <c r="B229" s="3" t="s">
        <v>30</v>
      </c>
      <c r="C229" s="3">
        <v>1990</v>
      </c>
      <c r="D229" s="3" t="s">
        <v>35</v>
      </c>
      <c r="E229" s="3">
        <v>26.5</v>
      </c>
      <c r="F229" s="3">
        <v>44.07</v>
      </c>
      <c r="G229" s="3">
        <v>15.083050572365451</v>
      </c>
      <c r="H229" s="3">
        <v>2.9248834161320501</v>
      </c>
      <c r="I229" s="3">
        <v>15.083050572365451</v>
      </c>
      <c r="J229" s="67">
        <f t="shared" si="8"/>
        <v>14.491796796971448</v>
      </c>
      <c r="K229" s="37">
        <f t="shared" si="7"/>
        <v>1.2218987938704657</v>
      </c>
    </row>
    <row r="230" spans="1:11">
      <c r="A230" s="1" t="s">
        <v>13</v>
      </c>
      <c r="B230" s="3" t="s">
        <v>133</v>
      </c>
      <c r="C230" s="2">
        <v>1470</v>
      </c>
      <c r="D230" s="1" t="s">
        <v>11</v>
      </c>
      <c r="E230" s="3">
        <v>49.5</v>
      </c>
      <c r="F230" s="3">
        <f>0.7895*E230+5.01</f>
        <v>44.090249999999997</v>
      </c>
      <c r="G230" s="3">
        <v>14.1</v>
      </c>
      <c r="H230" s="1">
        <v>3.3</v>
      </c>
      <c r="I230" s="3">
        <v>10.856999999999999</v>
      </c>
      <c r="J230" s="67">
        <f t="shared" si="8"/>
        <v>14.021176742145522</v>
      </c>
      <c r="K230" s="37">
        <f t="shared" si="7"/>
        <v>1.0152965898018849</v>
      </c>
    </row>
    <row r="231" spans="1:11">
      <c r="A231" s="3" t="s">
        <v>37</v>
      </c>
      <c r="B231" s="3" t="s">
        <v>30</v>
      </c>
      <c r="C231" s="3">
        <v>2400</v>
      </c>
      <c r="D231" s="3" t="s">
        <v>35</v>
      </c>
      <c r="E231" s="3">
        <v>19.5</v>
      </c>
      <c r="F231" s="3">
        <v>44.105505438616028</v>
      </c>
      <c r="G231" s="3">
        <v>16.026418716406734</v>
      </c>
      <c r="H231" s="3">
        <v>2.7694953608026367</v>
      </c>
      <c r="I231" s="3">
        <v>16.026418716406734</v>
      </c>
      <c r="J231" s="67">
        <f t="shared" si="8"/>
        <v>14.283977717490208</v>
      </c>
      <c r="K231" s="37">
        <f t="shared" si="7"/>
        <v>1.1306662179782014</v>
      </c>
    </row>
    <row r="232" spans="1:11">
      <c r="A232" s="3" t="s">
        <v>40</v>
      </c>
      <c r="B232" s="3" t="s">
        <v>30</v>
      </c>
      <c r="C232" s="3">
        <v>1051</v>
      </c>
      <c r="D232" s="3" t="s">
        <v>35</v>
      </c>
      <c r="E232" s="3">
        <v>23.5</v>
      </c>
      <c r="F232" s="3">
        <v>44.166666666666664</v>
      </c>
      <c r="G232" s="3">
        <v>16.400587424804684</v>
      </c>
      <c r="H232" s="3">
        <v>2.7360743321679943</v>
      </c>
      <c r="I232" s="3">
        <v>16.400587424804684</v>
      </c>
      <c r="J232" s="67">
        <f t="shared" si="8"/>
        <v>13.269579303814984</v>
      </c>
      <c r="K232" s="37">
        <f t="shared" si="7"/>
        <v>0.68534531437477852</v>
      </c>
    </row>
    <row r="233" spans="1:11">
      <c r="A233" s="3" t="s">
        <v>44</v>
      </c>
      <c r="B233" s="3" t="s">
        <v>30</v>
      </c>
      <c r="C233" s="3">
        <v>3110</v>
      </c>
      <c r="D233" s="3" t="s">
        <v>35</v>
      </c>
      <c r="E233" s="3">
        <v>26.5</v>
      </c>
      <c r="F233" s="3">
        <v>44.21052631578948</v>
      </c>
      <c r="G233" s="3">
        <v>13.052831873874167</v>
      </c>
      <c r="H233" s="3">
        <v>2.8453292493686271</v>
      </c>
      <c r="I233" s="3">
        <v>13.052831873874167</v>
      </c>
      <c r="J233" s="67">
        <f t="shared" si="8"/>
        <v>14.848341070944519</v>
      </c>
      <c r="K233" s="37">
        <f t="shared" si="7"/>
        <v>1.3784217301446446</v>
      </c>
    </row>
    <row r="234" spans="1:11">
      <c r="A234" s="3" t="s">
        <v>33</v>
      </c>
      <c r="B234" s="3" t="s">
        <v>30</v>
      </c>
      <c r="C234" s="3">
        <v>1990</v>
      </c>
      <c r="D234" s="3" t="s">
        <v>31</v>
      </c>
      <c r="E234" s="3">
        <v>27.5</v>
      </c>
      <c r="F234" s="3">
        <v>44.44</v>
      </c>
      <c r="G234" s="3">
        <v>13.001374680505622</v>
      </c>
      <c r="H234" s="3">
        <v>3.1677551056529971</v>
      </c>
      <c r="I234" s="3">
        <v>10.011058503989329</v>
      </c>
      <c r="J234" s="67">
        <f t="shared" si="8"/>
        <v>14.994225237225056</v>
      </c>
      <c r="K234" s="37">
        <f t="shared" si="7"/>
        <v>1.4424648791417995</v>
      </c>
    </row>
    <row r="235" spans="1:11">
      <c r="A235" s="3" t="s">
        <v>41</v>
      </c>
      <c r="B235" s="3" t="s">
        <v>30</v>
      </c>
      <c r="C235" s="3">
        <v>2217</v>
      </c>
      <c r="D235" s="3" t="s">
        <v>35</v>
      </c>
      <c r="E235" s="3">
        <v>35.5</v>
      </c>
      <c r="F235" s="3">
        <v>44.455608330288641</v>
      </c>
      <c r="G235" s="3">
        <v>18.750808835647678</v>
      </c>
      <c r="H235" s="3">
        <v>2.4077946050003063</v>
      </c>
      <c r="I235" s="3">
        <v>18.750808835647678</v>
      </c>
      <c r="J235" s="67">
        <f t="shared" si="8"/>
        <v>13.781307434250888</v>
      </c>
      <c r="K235" s="37">
        <f t="shared" si="7"/>
        <v>0.90999396363613982</v>
      </c>
    </row>
    <row r="236" spans="1:11">
      <c r="A236" s="3" t="s">
        <v>37</v>
      </c>
      <c r="B236" s="3" t="s">
        <v>30</v>
      </c>
      <c r="C236" s="3">
        <v>2400</v>
      </c>
      <c r="D236" s="3" t="s">
        <v>35</v>
      </c>
      <c r="E236" s="3">
        <v>20.5</v>
      </c>
      <c r="F236" s="3">
        <v>44.47674202769425</v>
      </c>
      <c r="G236" s="3">
        <v>16.755839547809423</v>
      </c>
      <c r="H236" s="3">
        <v>2.714920491290588</v>
      </c>
      <c r="I236" s="3">
        <v>16.755839547809423</v>
      </c>
      <c r="J236" s="67">
        <f t="shared" si="8"/>
        <v>14.854245890682995</v>
      </c>
      <c r="K236" s="37">
        <f t="shared" si="7"/>
        <v>1.3810139460098352</v>
      </c>
    </row>
    <row r="237" spans="1:11">
      <c r="A237" s="3" t="s">
        <v>33</v>
      </c>
      <c r="B237" s="3" t="s">
        <v>30</v>
      </c>
      <c r="C237" s="3">
        <v>1990</v>
      </c>
      <c r="D237" s="3" t="s">
        <v>35</v>
      </c>
      <c r="E237" s="3">
        <v>28.5</v>
      </c>
      <c r="F237" s="3">
        <v>44.82</v>
      </c>
      <c r="G237" s="3">
        <v>10.335998409933849</v>
      </c>
      <c r="H237" s="3">
        <v>2.987658376441622</v>
      </c>
      <c r="I237" s="3">
        <v>10.335998409933849</v>
      </c>
      <c r="J237" s="67">
        <f t="shared" si="8"/>
        <v>14.897226550101831</v>
      </c>
      <c r="K237" s="37">
        <f t="shared" si="7"/>
        <v>1.399882455494704</v>
      </c>
    </row>
    <row r="238" spans="1:11">
      <c r="A238" s="3" t="s">
        <v>41</v>
      </c>
      <c r="B238" s="3" t="s">
        <v>30</v>
      </c>
      <c r="C238" s="3">
        <v>2217</v>
      </c>
      <c r="D238" s="3" t="s">
        <v>35</v>
      </c>
      <c r="E238" s="3">
        <v>36.5</v>
      </c>
      <c r="F238" s="3">
        <v>44.912312751187436</v>
      </c>
      <c r="G238" s="3">
        <v>18.417524156034688</v>
      </c>
      <c r="H238" s="3">
        <v>2.291796161489823</v>
      </c>
      <c r="I238" s="3">
        <v>18.417524156034688</v>
      </c>
      <c r="J238" s="67">
        <f t="shared" si="8"/>
        <v>14.341930357207829</v>
      </c>
      <c r="K238" s="37">
        <f t="shared" si="7"/>
        <v>1.1561074268142377</v>
      </c>
    </row>
    <row r="239" spans="1:11">
      <c r="A239" s="3" t="s">
        <v>33</v>
      </c>
      <c r="B239" s="3" t="s">
        <v>30</v>
      </c>
      <c r="C239" s="3">
        <v>1990</v>
      </c>
      <c r="D239" s="3" t="s">
        <v>31</v>
      </c>
      <c r="E239" s="3">
        <v>29.5</v>
      </c>
      <c r="F239" s="3">
        <v>45.19</v>
      </c>
      <c r="G239" s="3">
        <v>13.280469871537029</v>
      </c>
      <c r="H239" s="3">
        <v>2.9863821092589546</v>
      </c>
      <c r="I239" s="3">
        <v>10.225961801083512</v>
      </c>
      <c r="J239" s="67">
        <f t="shared" si="8"/>
        <v>13.570315111173652</v>
      </c>
      <c r="K239" s="37">
        <f t="shared" si="7"/>
        <v>0.81736833380523333</v>
      </c>
    </row>
    <row r="240" spans="1:11">
      <c r="A240" s="3" t="s">
        <v>37</v>
      </c>
      <c r="B240" s="3" t="s">
        <v>30</v>
      </c>
      <c r="C240" s="3">
        <v>2400</v>
      </c>
      <c r="D240" s="3" t="s">
        <v>35</v>
      </c>
      <c r="E240" s="3">
        <v>22.5</v>
      </c>
      <c r="F240" s="3">
        <v>45.219215205850688</v>
      </c>
      <c r="G240" s="3">
        <v>15.974327871177673</v>
      </c>
      <c r="H240" s="3">
        <v>2.6679704335635557</v>
      </c>
      <c r="I240" s="3">
        <v>15.974327871177673</v>
      </c>
      <c r="J240" s="67">
        <f t="shared" si="8"/>
        <v>13.562180567280947</v>
      </c>
      <c r="K240" s="37">
        <f t="shared" si="7"/>
        <v>0.81379726903633642</v>
      </c>
    </row>
    <row r="241" spans="1:11">
      <c r="A241" s="3" t="s">
        <v>33</v>
      </c>
      <c r="B241" s="3" t="s">
        <v>30</v>
      </c>
      <c r="C241" s="3">
        <v>1990</v>
      </c>
      <c r="D241" s="3" t="s">
        <v>35</v>
      </c>
      <c r="E241" s="3">
        <v>30.5</v>
      </c>
      <c r="F241" s="3">
        <v>45.56</v>
      </c>
      <c r="G241" s="3">
        <v>12.897763317638546</v>
      </c>
      <c r="H241" s="3">
        <v>2.7591799872133409</v>
      </c>
      <c r="I241" s="3">
        <v>12.897763317638546</v>
      </c>
      <c r="J241" s="67">
        <f t="shared" si="8"/>
        <v>13.481843445098757</v>
      </c>
      <c r="K241" s="37">
        <f t="shared" si="7"/>
        <v>0.77852927239835523</v>
      </c>
    </row>
    <row r="242" spans="1:11">
      <c r="A242" s="3" t="s">
        <v>33</v>
      </c>
      <c r="B242" s="3" t="s">
        <v>30</v>
      </c>
      <c r="C242" s="3">
        <v>1990</v>
      </c>
      <c r="D242" s="3" t="s">
        <v>31</v>
      </c>
      <c r="E242" s="3">
        <v>30.5</v>
      </c>
      <c r="F242" s="3">
        <v>45.56</v>
      </c>
      <c r="G242" s="3">
        <v>13.370552844766642</v>
      </c>
      <c r="H242" s="3">
        <v>3.1204447767642147</v>
      </c>
      <c r="I242" s="3">
        <v>10.295325690470316</v>
      </c>
      <c r="J242" s="67">
        <f t="shared" si="8"/>
        <v>13.936651084882058</v>
      </c>
      <c r="K242" s="37">
        <f t="shared" si="7"/>
        <v>0.97818982626322359</v>
      </c>
    </row>
    <row r="243" spans="1:11">
      <c r="A243" s="3" t="s">
        <v>37</v>
      </c>
      <c r="B243" s="3" t="s">
        <v>30</v>
      </c>
      <c r="C243" s="3">
        <v>2400</v>
      </c>
      <c r="D243" s="3" t="s">
        <v>35</v>
      </c>
      <c r="E243" s="3">
        <v>23.5</v>
      </c>
      <c r="F243" s="3">
        <v>45.590451794928903</v>
      </c>
      <c r="G243" s="3">
        <v>18.015838545123753</v>
      </c>
      <c r="H243" s="3">
        <v>2.4599554991973336</v>
      </c>
      <c r="I243" s="3">
        <v>18.015838545123753</v>
      </c>
      <c r="J243" s="67">
        <f t="shared" si="8"/>
        <v>14.56405721767617</v>
      </c>
      <c r="K243" s="37">
        <f t="shared" si="7"/>
        <v>1.2536211185598392</v>
      </c>
    </row>
    <row r="244" spans="1:11">
      <c r="A244" s="7" t="s">
        <v>13</v>
      </c>
      <c r="B244" s="3" t="s">
        <v>133</v>
      </c>
      <c r="C244" s="2">
        <v>1470</v>
      </c>
      <c r="D244" s="7" t="s">
        <v>10</v>
      </c>
      <c r="E244" s="3">
        <v>51.5</v>
      </c>
      <c r="F244" s="3">
        <f>0.7895*E244+5.01</f>
        <v>45.669249999999998</v>
      </c>
      <c r="G244" s="3">
        <v>12.5</v>
      </c>
      <c r="H244" s="7">
        <v>3</v>
      </c>
      <c r="I244" s="3">
        <v>12.5</v>
      </c>
      <c r="J244" s="67">
        <f t="shared" si="8"/>
        <v>14.244215077811152</v>
      </c>
      <c r="K244" s="37">
        <f t="shared" si="7"/>
        <v>1.1132104191590964</v>
      </c>
    </row>
    <row r="245" spans="1:11">
      <c r="A245" s="3" t="s">
        <v>41</v>
      </c>
      <c r="B245" s="3" t="s">
        <v>30</v>
      </c>
      <c r="C245" s="3">
        <v>2217</v>
      </c>
      <c r="D245" s="3" t="s">
        <v>35</v>
      </c>
      <c r="E245" s="3">
        <v>38.5</v>
      </c>
      <c r="F245" s="3">
        <v>45.825721592985019</v>
      </c>
      <c r="G245" s="3">
        <v>19.111358535148245</v>
      </c>
      <c r="H245" s="3">
        <v>2.3704615562222036</v>
      </c>
      <c r="I245" s="3">
        <v>19.111358535148245</v>
      </c>
      <c r="J245" s="67">
        <f t="shared" si="8"/>
        <v>15.523236046490869</v>
      </c>
      <c r="K245" s="37">
        <f t="shared" si="7"/>
        <v>1.6747006244094917</v>
      </c>
    </row>
    <row r="246" spans="1:11">
      <c r="A246" s="3" t="s">
        <v>33</v>
      </c>
      <c r="B246" s="3" t="s">
        <v>30</v>
      </c>
      <c r="C246" s="3">
        <v>1990</v>
      </c>
      <c r="D246" s="3" t="s">
        <v>35</v>
      </c>
      <c r="E246" s="3">
        <v>31.5</v>
      </c>
      <c r="F246" s="3">
        <v>45.94</v>
      </c>
      <c r="G246" s="3">
        <v>11.29855261831343</v>
      </c>
      <c r="H246" s="3">
        <v>2.8852962581916821</v>
      </c>
      <c r="I246" s="3">
        <v>11.29855261831343</v>
      </c>
      <c r="J246" s="67">
        <f t="shared" si="8"/>
        <v>14.687191266081062</v>
      </c>
      <c r="K246" s="37">
        <f t="shared" si="7"/>
        <v>1.3076769658095859</v>
      </c>
    </row>
    <row r="247" spans="1:11">
      <c r="A247" s="3" t="s">
        <v>37</v>
      </c>
      <c r="B247" s="3" t="s">
        <v>30</v>
      </c>
      <c r="C247" s="3">
        <v>2400</v>
      </c>
      <c r="D247" s="3" t="s">
        <v>35</v>
      </c>
      <c r="E247" s="3">
        <v>24.5</v>
      </c>
      <c r="F247" s="3">
        <v>45.961688384007125</v>
      </c>
      <c r="G247" s="3">
        <v>16.690430533868916</v>
      </c>
      <c r="H247" s="3">
        <v>2.4709481722448841</v>
      </c>
      <c r="I247" s="3">
        <v>16.690430533868916</v>
      </c>
      <c r="J247" s="67">
        <f t="shared" si="8"/>
        <v>14.856440188778189</v>
      </c>
      <c r="K247" s="37">
        <f t="shared" si="7"/>
        <v>1.3819772428736252</v>
      </c>
    </row>
    <row r="248" spans="1:11">
      <c r="A248" s="3" t="s">
        <v>39</v>
      </c>
      <c r="B248" s="3" t="s">
        <v>30</v>
      </c>
      <c r="C248" s="3">
        <v>1609</v>
      </c>
      <c r="D248" s="3" t="s">
        <v>35</v>
      </c>
      <c r="E248" s="3">
        <v>35.5</v>
      </c>
      <c r="F248" s="3">
        <v>46.135112240576028</v>
      </c>
      <c r="G248" s="3">
        <v>13.835614643074701</v>
      </c>
      <c r="H248" s="3">
        <v>3.0382229097248459</v>
      </c>
      <c r="I248" s="3">
        <v>13.835614643074701</v>
      </c>
      <c r="J248" s="67">
        <f t="shared" si="8"/>
        <v>14.416587147426458</v>
      </c>
      <c r="K248" s="37">
        <f t="shared" si="7"/>
        <v>1.1888817577202158</v>
      </c>
    </row>
    <row r="249" spans="1:11">
      <c r="A249" s="3" t="s">
        <v>50</v>
      </c>
      <c r="B249" s="3" t="s">
        <v>30</v>
      </c>
      <c r="C249" s="3">
        <v>2036</v>
      </c>
      <c r="D249" s="3" t="s">
        <v>35</v>
      </c>
      <c r="E249" s="3">
        <v>27.5</v>
      </c>
      <c r="F249" s="3">
        <v>46.252615844544096</v>
      </c>
      <c r="G249" s="3">
        <v>13.346244613485657</v>
      </c>
      <c r="H249" s="3">
        <v>2.6213531492589599</v>
      </c>
      <c r="I249" s="3">
        <v>13.346244613485657</v>
      </c>
      <c r="J249" s="67">
        <f t="shared" si="8"/>
        <v>16.037905696295709</v>
      </c>
      <c r="K249" s="37">
        <f t="shared" si="7"/>
        <v>1.9006406006738166</v>
      </c>
    </row>
    <row r="250" spans="1:11">
      <c r="A250" s="3" t="s">
        <v>42</v>
      </c>
      <c r="B250" s="3" t="s">
        <v>30</v>
      </c>
      <c r="C250" s="3">
        <v>1031</v>
      </c>
      <c r="D250" s="3" t="s">
        <v>35</v>
      </c>
      <c r="E250" s="3">
        <v>35.5</v>
      </c>
      <c r="F250" s="3">
        <v>46.264705882352949</v>
      </c>
      <c r="G250" s="3">
        <v>16.912093328389581</v>
      </c>
      <c r="H250" s="3">
        <v>2.9679638823164285</v>
      </c>
      <c r="I250" s="3">
        <v>16.912093328389581</v>
      </c>
      <c r="J250" s="67">
        <f t="shared" si="8"/>
        <v>15.976853921288406</v>
      </c>
      <c r="K250" s="37">
        <f t="shared" si="7"/>
        <v>1.8738388714456109</v>
      </c>
    </row>
    <row r="251" spans="1:11">
      <c r="A251" s="3" t="s">
        <v>42</v>
      </c>
      <c r="B251" s="3" t="s">
        <v>30</v>
      </c>
      <c r="C251" s="3">
        <v>1031</v>
      </c>
      <c r="D251" s="3" t="s">
        <v>31</v>
      </c>
      <c r="E251" s="3">
        <v>35.5</v>
      </c>
      <c r="F251" s="3">
        <v>46.264705882352949</v>
      </c>
      <c r="G251" s="3">
        <v>25.201487483973626</v>
      </c>
      <c r="H251" s="3">
        <v>2.7795207370957198</v>
      </c>
      <c r="I251" s="3">
        <v>19.405145362659692</v>
      </c>
      <c r="J251" s="67">
        <f t="shared" si="8"/>
        <v>16.147207905717014</v>
      </c>
      <c r="K251" s="37">
        <f t="shared" si="7"/>
        <v>1.9486242706097698</v>
      </c>
    </row>
    <row r="252" spans="1:11">
      <c r="A252" s="3" t="s">
        <v>37</v>
      </c>
      <c r="B252" s="3" t="s">
        <v>30</v>
      </c>
      <c r="C252" s="3">
        <v>2400</v>
      </c>
      <c r="D252" s="3" t="s">
        <v>35</v>
      </c>
      <c r="E252" s="3">
        <v>25.5</v>
      </c>
      <c r="F252" s="3">
        <v>46.332924973085348</v>
      </c>
      <c r="G252" s="3">
        <v>16.385171658832409</v>
      </c>
      <c r="H252" s="3">
        <v>2.6638824408573423</v>
      </c>
      <c r="I252" s="3">
        <v>16.385171658832409</v>
      </c>
      <c r="J252" s="67">
        <f t="shared" si="8"/>
        <v>17.090635724795295</v>
      </c>
      <c r="K252" s="37">
        <f t="shared" si="7"/>
        <v>2.3627890831851346</v>
      </c>
    </row>
    <row r="253" spans="1:11">
      <c r="A253" s="3" t="s">
        <v>37</v>
      </c>
      <c r="B253" s="3" t="s">
        <v>30</v>
      </c>
      <c r="C253" s="3">
        <v>2400</v>
      </c>
      <c r="D253" s="3" t="s">
        <v>35</v>
      </c>
      <c r="E253" s="3">
        <v>28.5</v>
      </c>
      <c r="F253" s="3">
        <v>47.44663474032</v>
      </c>
      <c r="G253" s="3">
        <v>14.687384565217721</v>
      </c>
      <c r="H253" s="3">
        <v>2.7541944896013706</v>
      </c>
      <c r="I253" s="3">
        <v>14.687384565217721</v>
      </c>
      <c r="J253" s="67">
        <f t="shared" si="8"/>
        <v>16.06821705911738</v>
      </c>
      <c r="K253" s="37">
        <f t="shared" si="7"/>
        <v>1.9139472889525306</v>
      </c>
    </row>
    <row r="254" spans="1:11">
      <c r="A254" s="3" t="s">
        <v>40</v>
      </c>
      <c r="B254" s="3" t="s">
        <v>30</v>
      </c>
      <c r="C254" s="3">
        <v>1051</v>
      </c>
      <c r="D254" s="3" t="s">
        <v>31</v>
      </c>
      <c r="E254" s="3">
        <v>18.5</v>
      </c>
      <c r="F254" s="3">
        <v>47.480111008325601</v>
      </c>
      <c r="G254" s="3">
        <v>23.458939881658541</v>
      </c>
      <c r="H254" s="3">
        <v>2.8464667055559048</v>
      </c>
      <c r="I254" s="3">
        <v>18.063383708877076</v>
      </c>
      <c r="J254" s="67">
        <f t="shared" si="8"/>
        <v>15.1646962450248</v>
      </c>
      <c r="K254" s="37">
        <f t="shared" si="7"/>
        <v>1.5173016515658873</v>
      </c>
    </row>
    <row r="255" spans="1:11">
      <c r="A255" s="7" t="s">
        <v>13</v>
      </c>
      <c r="B255" s="3" t="s">
        <v>133</v>
      </c>
      <c r="C255" s="2">
        <v>1470</v>
      </c>
      <c r="D255" s="7" t="s">
        <v>10</v>
      </c>
      <c r="E255" s="3">
        <v>54</v>
      </c>
      <c r="F255" s="3">
        <f>0.7895*E255+5.01</f>
        <v>47.642999999999994</v>
      </c>
      <c r="G255" s="3">
        <v>11.8</v>
      </c>
      <c r="H255" s="7">
        <v>3</v>
      </c>
      <c r="I255" s="3">
        <v>11.8</v>
      </c>
      <c r="J255" s="67">
        <f t="shared" si="8"/>
        <v>14.474224343805592</v>
      </c>
      <c r="K255" s="37">
        <f t="shared" si="7"/>
        <v>1.2141844869306553</v>
      </c>
    </row>
    <row r="256" spans="1:11">
      <c r="A256" s="3" t="s">
        <v>43</v>
      </c>
      <c r="B256" s="3" t="s">
        <v>30</v>
      </c>
      <c r="C256" s="3">
        <v>1020</v>
      </c>
      <c r="D256" s="3" t="s">
        <v>35</v>
      </c>
      <c r="E256" s="3">
        <v>15.5</v>
      </c>
      <c r="F256" s="3">
        <v>48.43873517786561</v>
      </c>
      <c r="G256" s="3">
        <v>14.887541292196794</v>
      </c>
      <c r="H256" s="3">
        <v>2.6770220782464902</v>
      </c>
      <c r="I256" s="3">
        <v>14.887541292196794</v>
      </c>
      <c r="J256" s="67">
        <f t="shared" si="8"/>
        <v>15.018254266885279</v>
      </c>
      <c r="K256" s="37">
        <f t="shared" si="7"/>
        <v>1.4530136231626374</v>
      </c>
    </row>
    <row r="257" spans="1:11">
      <c r="A257" s="3" t="s">
        <v>43</v>
      </c>
      <c r="B257" s="3" t="s">
        <v>30</v>
      </c>
      <c r="C257" s="3">
        <v>1020</v>
      </c>
      <c r="D257" s="3" t="s">
        <v>31</v>
      </c>
      <c r="E257" s="3">
        <v>15.5</v>
      </c>
      <c r="F257" s="3">
        <v>48.43873517786561</v>
      </c>
      <c r="G257" s="3">
        <v>16.795859938618651</v>
      </c>
      <c r="H257" s="3">
        <v>2.8167454304560113</v>
      </c>
      <c r="I257" s="3">
        <v>12.932812152736362</v>
      </c>
      <c r="J257" s="67">
        <f t="shared" si="8"/>
        <v>13.705577525109865</v>
      </c>
      <c r="K257" s="37">
        <f t="shared" si="7"/>
        <v>0.87674853352323101</v>
      </c>
    </row>
    <row r="258" spans="1:11">
      <c r="A258" s="3" t="s">
        <v>42</v>
      </c>
      <c r="B258" s="3" t="s">
        <v>30</v>
      </c>
      <c r="C258" s="3">
        <v>1031</v>
      </c>
      <c r="D258" s="3" t="s">
        <v>31</v>
      </c>
      <c r="E258" s="3">
        <v>37.5</v>
      </c>
      <c r="F258" s="3">
        <v>48.617647058823536</v>
      </c>
      <c r="G258" s="3">
        <v>22.607187247553462</v>
      </c>
      <c r="H258" s="3">
        <v>2.957003216700838</v>
      </c>
      <c r="I258" s="3">
        <v>17.407534180616167</v>
      </c>
      <c r="J258" s="67">
        <f t="shared" si="8"/>
        <v>14.750854971265891</v>
      </c>
      <c r="K258" s="37">
        <f t="shared" si="7"/>
        <v>1.3356253323857263</v>
      </c>
    </row>
    <row r="259" spans="1:11">
      <c r="A259" s="7" t="s">
        <v>13</v>
      </c>
      <c r="B259" s="3" t="s">
        <v>133</v>
      </c>
      <c r="C259" s="2">
        <v>1470</v>
      </c>
      <c r="D259" s="7" t="s">
        <v>10</v>
      </c>
      <c r="E259" s="3">
        <v>55.5</v>
      </c>
      <c r="F259" s="3">
        <f>0.7895*E259+5.01</f>
        <v>48.827249999999999</v>
      </c>
      <c r="G259" s="3">
        <v>11.5</v>
      </c>
      <c r="H259" s="7">
        <v>3</v>
      </c>
      <c r="I259" s="3">
        <v>11.5</v>
      </c>
      <c r="J259" s="67">
        <f t="shared" si="8"/>
        <v>14.200973779860288</v>
      </c>
      <c r="K259" s="37">
        <f t="shared" si="7"/>
        <v>1.0942274893586665</v>
      </c>
    </row>
    <row r="260" spans="1:11">
      <c r="A260" s="4" t="s">
        <v>9</v>
      </c>
      <c r="B260" s="3" t="s">
        <v>133</v>
      </c>
      <c r="C260" s="2">
        <v>1035</v>
      </c>
      <c r="D260" s="4" t="s">
        <v>10</v>
      </c>
      <c r="E260" s="4">
        <v>61.25</v>
      </c>
      <c r="F260" s="3">
        <f>0.7342*E260+4.059</f>
        <v>49.028749999999995</v>
      </c>
      <c r="G260" s="4">
        <v>17.026387230780134</v>
      </c>
      <c r="H260" s="4">
        <v>2.4769895581167392</v>
      </c>
      <c r="I260" s="3">
        <v>17.026387230780134</v>
      </c>
      <c r="J260" s="67">
        <f t="shared" si="8"/>
        <v>14.103700492421506</v>
      </c>
      <c r="K260" s="37">
        <f t="shared" ref="K260:K323" si="9">(0.439*J260)-5.14</f>
        <v>1.0515245161730418</v>
      </c>
    </row>
    <row r="261" spans="1:11">
      <c r="A261" s="3" t="s">
        <v>15</v>
      </c>
      <c r="B261" s="3" t="s">
        <v>133</v>
      </c>
      <c r="C261" s="2">
        <v>700</v>
      </c>
      <c r="D261" s="3" t="s">
        <v>10</v>
      </c>
      <c r="E261" s="3">
        <v>60</v>
      </c>
      <c r="F261" s="3">
        <f>0.7674*E261+3.3866</f>
        <v>49.430599999999998</v>
      </c>
      <c r="G261" s="3">
        <v>12.138135335168787</v>
      </c>
      <c r="H261" s="3">
        <v>3.2401264101584522</v>
      </c>
      <c r="I261" s="3">
        <v>12.138135335168787</v>
      </c>
      <c r="J261" s="67">
        <f t="shared" si="8"/>
        <v>13.649587699787435</v>
      </c>
      <c r="K261" s="37">
        <f t="shared" si="9"/>
        <v>0.8521690002066844</v>
      </c>
    </row>
    <row r="262" spans="1:11">
      <c r="A262" s="3" t="s">
        <v>37</v>
      </c>
      <c r="B262" s="3" t="s">
        <v>30</v>
      </c>
      <c r="C262" s="3">
        <v>2400</v>
      </c>
      <c r="D262" s="3" t="s">
        <v>35</v>
      </c>
      <c r="E262" s="3">
        <v>34.5</v>
      </c>
      <c r="F262" s="3">
        <v>49.674054274789327</v>
      </c>
      <c r="G262" s="3">
        <v>12.446445715542456</v>
      </c>
      <c r="H262" s="3">
        <v>2.9844920431847197</v>
      </c>
      <c r="I262" s="3">
        <v>12.446445715542456</v>
      </c>
      <c r="J262" s="67">
        <f t="shared" si="8"/>
        <v>13.869587699787434</v>
      </c>
      <c r="K262" s="37">
        <f t="shared" si="9"/>
        <v>0.94874900020668385</v>
      </c>
    </row>
    <row r="263" spans="1:11">
      <c r="A263" s="3" t="s">
        <v>37</v>
      </c>
      <c r="B263" s="3" t="s">
        <v>30</v>
      </c>
      <c r="C263" s="3">
        <v>2400</v>
      </c>
      <c r="D263" s="3" t="s">
        <v>35</v>
      </c>
      <c r="E263" s="3">
        <v>35.5</v>
      </c>
      <c r="F263" s="3">
        <v>50.045290863867542</v>
      </c>
      <c r="G263" s="3">
        <v>15.136970217445793</v>
      </c>
      <c r="H263" s="3">
        <v>2.7554210831309898</v>
      </c>
      <c r="I263" s="3">
        <v>15.136970217445793</v>
      </c>
      <c r="J263" s="67">
        <f t="shared" si="8"/>
        <v>14.374576295951968</v>
      </c>
      <c r="K263" s="37">
        <f t="shared" si="9"/>
        <v>1.1704389939229145</v>
      </c>
    </row>
    <row r="264" spans="1:11">
      <c r="A264" s="7" t="s">
        <v>13</v>
      </c>
      <c r="B264" s="3" t="s">
        <v>133</v>
      </c>
      <c r="C264" s="2">
        <v>1470</v>
      </c>
      <c r="D264" s="7" t="s">
        <v>10</v>
      </c>
      <c r="E264" s="3">
        <v>57.5</v>
      </c>
      <c r="F264" s="3">
        <f>0.7895*E264+5.01</f>
        <v>50.40625</v>
      </c>
      <c r="G264" s="3">
        <v>12.6</v>
      </c>
      <c r="H264" s="7">
        <v>2.9</v>
      </c>
      <c r="I264" s="3">
        <v>12.6</v>
      </c>
      <c r="J264" s="67">
        <f t="shared" si="8"/>
        <v>15.482715603111988</v>
      </c>
      <c r="K264" s="37">
        <f t="shared" si="9"/>
        <v>1.6569121497661632</v>
      </c>
    </row>
    <row r="265" spans="1:11">
      <c r="A265" s="3" t="s">
        <v>40</v>
      </c>
      <c r="B265" s="3" t="s">
        <v>30</v>
      </c>
      <c r="C265" s="3">
        <v>1051</v>
      </c>
      <c r="D265" s="3" t="s">
        <v>31</v>
      </c>
      <c r="E265" s="3">
        <v>19.5</v>
      </c>
      <c r="F265" s="3">
        <v>52.105457909343201</v>
      </c>
      <c r="G265" s="3">
        <v>25.391337937146503</v>
      </c>
      <c r="H265" s="3">
        <v>2.9925452645718682</v>
      </c>
      <c r="I265" s="3">
        <v>19.551330211602806</v>
      </c>
      <c r="J265" s="67">
        <f t="shared" si="8"/>
        <v>15.434210352444989</v>
      </c>
      <c r="K265" s="37">
        <f t="shared" si="9"/>
        <v>1.6356183447233503</v>
      </c>
    </row>
    <row r="266" spans="1:11">
      <c r="A266" s="3" t="s">
        <v>42</v>
      </c>
      <c r="B266" s="3" t="s">
        <v>30</v>
      </c>
      <c r="C266" s="3">
        <v>1031</v>
      </c>
      <c r="D266" s="3" t="s">
        <v>35</v>
      </c>
      <c r="E266" s="3">
        <v>40.5</v>
      </c>
      <c r="F266" s="3">
        <v>52.147058823529413</v>
      </c>
      <c r="G266" s="3">
        <v>17.678831870968878</v>
      </c>
      <c r="H266" s="3">
        <v>3.0255244194886428</v>
      </c>
      <c r="I266" s="3">
        <v>17.678831870968878</v>
      </c>
      <c r="J266" s="67">
        <f t="shared" si="8"/>
        <v>17.579955090113138</v>
      </c>
      <c r="K266" s="37">
        <f t="shared" si="9"/>
        <v>2.5776002845596677</v>
      </c>
    </row>
    <row r="267" spans="1:11">
      <c r="A267" s="3" t="s">
        <v>15</v>
      </c>
      <c r="B267" s="3" t="s">
        <v>133</v>
      </c>
      <c r="C267" s="2">
        <v>700</v>
      </c>
      <c r="D267" s="3" t="s">
        <v>10</v>
      </c>
      <c r="E267" s="3">
        <v>67</v>
      </c>
      <c r="F267" s="3">
        <f>0.7674*E267+3.3866</f>
        <v>54.802399999999999</v>
      </c>
      <c r="G267" s="3">
        <v>12.203919462207462</v>
      </c>
      <c r="H267" s="3">
        <v>2.9066853048754138</v>
      </c>
      <c r="I267" s="3">
        <v>12.203919462207462</v>
      </c>
      <c r="J267" s="67">
        <f t="shared" si="8"/>
        <v>20.673526062029513</v>
      </c>
      <c r="K267" s="37">
        <f t="shared" si="9"/>
        <v>3.9356779412309573</v>
      </c>
    </row>
    <row r="268" spans="1:11">
      <c r="A268" s="3" t="s">
        <v>51</v>
      </c>
      <c r="B268" s="3" t="s">
        <v>30</v>
      </c>
      <c r="C268" s="3">
        <v>1640</v>
      </c>
      <c r="D268" s="3" t="s">
        <v>35</v>
      </c>
      <c r="E268" s="3">
        <v>16.5</v>
      </c>
      <c r="F268" s="3">
        <v>59.27058823529412</v>
      </c>
      <c r="G268" s="3">
        <v>25.865693905786561</v>
      </c>
      <c r="H268" s="3">
        <v>2.1123936427809169</v>
      </c>
      <c r="I268" s="3">
        <v>25.865693905786561</v>
      </c>
      <c r="J268" s="67">
        <f t="shared" si="8"/>
        <v>19.985680741373695</v>
      </c>
      <c r="K268" s="37">
        <f t="shared" si="9"/>
        <v>3.6337138454630518</v>
      </c>
    </row>
    <row r="269" spans="1:11">
      <c r="A269" s="3" t="s">
        <v>51</v>
      </c>
      <c r="B269" s="3" t="s">
        <v>30</v>
      </c>
      <c r="C269" s="3">
        <v>1640</v>
      </c>
      <c r="D269" s="3" t="s">
        <v>35</v>
      </c>
      <c r="E269" s="3">
        <v>17.5</v>
      </c>
      <c r="F269" s="3">
        <v>63.192156862745101</v>
      </c>
      <c r="G269" s="3">
        <v>28.067854859581853</v>
      </c>
      <c r="H269" s="3">
        <v>2.1610353998045424</v>
      </c>
      <c r="I269" s="3">
        <v>28.067854859581853</v>
      </c>
      <c r="J269" s="67">
        <f t="shared" si="8"/>
        <v>19.18991436717992</v>
      </c>
      <c r="K269" s="37">
        <f t="shared" si="9"/>
        <v>3.2843724071919853</v>
      </c>
    </row>
    <row r="270" spans="1:11">
      <c r="A270" s="6" t="s">
        <v>16</v>
      </c>
      <c r="B270" s="3" t="s">
        <v>133</v>
      </c>
      <c r="C270" s="7">
        <v>800</v>
      </c>
      <c r="D270" s="6" t="s">
        <v>17</v>
      </c>
      <c r="E270" s="3">
        <v>3.5</v>
      </c>
      <c r="F270" s="3">
        <v>63.994400373308451</v>
      </c>
      <c r="G270" s="3">
        <v>16.112103608323718</v>
      </c>
      <c r="H270" s="8">
        <v>2.9266788156831609</v>
      </c>
      <c r="I270" s="3">
        <v>16.112103608323718</v>
      </c>
      <c r="J270" s="67">
        <f t="shared" si="8"/>
        <v>19.320930474738425</v>
      </c>
      <c r="K270" s="37">
        <f t="shared" si="9"/>
        <v>3.3418884784101683</v>
      </c>
    </row>
    <row r="271" spans="1:11">
      <c r="A271" s="7" t="s">
        <v>13</v>
      </c>
      <c r="B271" s="3" t="s">
        <v>133</v>
      </c>
      <c r="C271" s="2">
        <v>1470</v>
      </c>
      <c r="D271" s="7" t="s">
        <v>10</v>
      </c>
      <c r="E271" s="3">
        <v>83.5</v>
      </c>
      <c r="F271" s="3">
        <f>0.7895*E271+5.01</f>
        <v>70.933250000000001</v>
      </c>
      <c r="G271" s="3">
        <v>13.7</v>
      </c>
      <c r="H271" s="7">
        <v>2.8</v>
      </c>
      <c r="I271" s="3">
        <v>13.7</v>
      </c>
      <c r="J271" s="67">
        <f t="shared" si="8"/>
        <v>16.272991693581112</v>
      </c>
      <c r="K271" s="37">
        <f t="shared" si="9"/>
        <v>2.0038433534821083</v>
      </c>
    </row>
    <row r="272" spans="1:11">
      <c r="A272" s="1" t="s">
        <v>13</v>
      </c>
      <c r="B272" s="3" t="s">
        <v>133</v>
      </c>
      <c r="C272" s="2">
        <v>1470</v>
      </c>
      <c r="D272" s="1" t="s">
        <v>11</v>
      </c>
      <c r="E272" s="3">
        <v>83.5</v>
      </c>
      <c r="F272" s="3">
        <f>0.7895*E272+5.01</f>
        <v>70.933250000000001</v>
      </c>
      <c r="G272" s="3">
        <v>16.7</v>
      </c>
      <c r="H272" s="1">
        <v>3.2</v>
      </c>
      <c r="I272" s="3">
        <v>12.859</v>
      </c>
      <c r="J272" s="67">
        <f t="shared" si="8"/>
        <v>13.24376956062496</v>
      </c>
      <c r="K272" s="37">
        <f t="shared" si="9"/>
        <v>0.67401483711435795</v>
      </c>
    </row>
    <row r="273" spans="1:11">
      <c r="A273" s="1" t="s">
        <v>13</v>
      </c>
      <c r="B273" s="3" t="s">
        <v>133</v>
      </c>
      <c r="C273" s="2">
        <v>1470</v>
      </c>
      <c r="D273" s="1" t="s">
        <v>11</v>
      </c>
      <c r="E273" s="3">
        <v>85.5</v>
      </c>
      <c r="F273" s="3">
        <f>0.7895*E273+5.01</f>
        <v>72.512250000000009</v>
      </c>
      <c r="G273" s="3">
        <v>13.8</v>
      </c>
      <c r="H273" s="1">
        <v>3.3</v>
      </c>
      <c r="I273" s="3">
        <v>10.626000000000001</v>
      </c>
      <c r="J273" s="67">
        <f t="shared" ref="J273:J336" si="10">AVERAGE(I271:I275)</f>
        <v>12.375669106840773</v>
      </c>
      <c r="K273" s="37">
        <f t="shared" si="9"/>
        <v>0.29291873790309975</v>
      </c>
    </row>
    <row r="274" spans="1:11">
      <c r="A274" s="3" t="s">
        <v>21</v>
      </c>
      <c r="B274" s="3" t="s">
        <v>133</v>
      </c>
      <c r="C274" s="3">
        <v>1470</v>
      </c>
      <c r="D274" s="3" t="s">
        <v>10</v>
      </c>
      <c r="E274" s="3">
        <v>58.5</v>
      </c>
      <c r="F274" s="3">
        <f>0.9055*E274+20.221</f>
        <v>73.192750000000004</v>
      </c>
      <c r="G274" s="3">
        <v>12.921744194801079</v>
      </c>
      <c r="H274" s="3">
        <v>2.9372293036686252</v>
      </c>
      <c r="I274" s="3">
        <v>12.921744194801079</v>
      </c>
      <c r="J274" s="67">
        <f t="shared" si="10"/>
        <v>12.355212253412848</v>
      </c>
      <c r="K274" s="37">
        <f t="shared" si="9"/>
        <v>0.28393817924824027</v>
      </c>
    </row>
    <row r="275" spans="1:11">
      <c r="A275" s="3" t="s">
        <v>21</v>
      </c>
      <c r="B275" s="3" t="s">
        <v>133</v>
      </c>
      <c r="C275" s="3">
        <v>1470</v>
      </c>
      <c r="D275" s="3" t="s">
        <v>10</v>
      </c>
      <c r="E275" s="3">
        <v>59.5</v>
      </c>
      <c r="F275" s="3">
        <f>0.9055*E275+20.221</f>
        <v>74.098249999999993</v>
      </c>
      <c r="G275" s="3">
        <v>11.771601339402784</v>
      </c>
      <c r="H275" s="3">
        <v>3.070166485965399</v>
      </c>
      <c r="I275" s="3">
        <v>11.771601339402784</v>
      </c>
      <c r="J275" s="67">
        <f t="shared" si="10"/>
        <v>12.603412253412847</v>
      </c>
      <c r="K275" s="37">
        <f t="shared" si="9"/>
        <v>0.39289797924824033</v>
      </c>
    </row>
    <row r="276" spans="1:11">
      <c r="A276" s="6" t="s">
        <v>16</v>
      </c>
      <c r="B276" s="3" t="s">
        <v>133</v>
      </c>
      <c r="C276" s="7">
        <v>800</v>
      </c>
      <c r="D276" s="6" t="s">
        <v>17</v>
      </c>
      <c r="E276" s="3">
        <v>6.5</v>
      </c>
      <c r="F276" s="3">
        <v>75.132013201320134</v>
      </c>
      <c r="G276" s="3">
        <v>13.597715732860371</v>
      </c>
      <c r="H276" s="8">
        <v>3.2170952492934255</v>
      </c>
      <c r="I276" s="3">
        <v>13.597715732860371</v>
      </c>
      <c r="J276" s="67">
        <f t="shared" si="10"/>
        <v>13.744247622446167</v>
      </c>
      <c r="K276" s="37">
        <f t="shared" si="9"/>
        <v>0.89372470625386757</v>
      </c>
    </row>
    <row r="277" spans="1:11">
      <c r="A277" s="7" t="s">
        <v>13</v>
      </c>
      <c r="B277" s="3" t="s">
        <v>133</v>
      </c>
      <c r="C277" s="2">
        <v>1470</v>
      </c>
      <c r="D277" s="7" t="s">
        <v>10</v>
      </c>
      <c r="E277" s="3">
        <v>89.5</v>
      </c>
      <c r="F277" s="3">
        <f>0.7895*E277+5.01</f>
        <v>75.67025000000001</v>
      </c>
      <c r="G277" s="3">
        <v>14.1</v>
      </c>
      <c r="H277" s="7">
        <v>3</v>
      </c>
      <c r="I277" s="3">
        <v>14.1</v>
      </c>
      <c r="J277" s="67">
        <f t="shared" si="10"/>
        <v>13.622217725301738</v>
      </c>
      <c r="K277" s="37">
        <f t="shared" si="9"/>
        <v>0.84015358140746343</v>
      </c>
    </row>
    <row r="278" spans="1:11">
      <c r="A278" s="6" t="s">
        <v>16</v>
      </c>
      <c r="B278" s="3" t="s">
        <v>133</v>
      </c>
      <c r="C278" s="7">
        <v>800</v>
      </c>
      <c r="D278" s="6" t="s">
        <v>17</v>
      </c>
      <c r="E278" s="3">
        <v>7.5</v>
      </c>
      <c r="F278" s="3">
        <v>77.882288228822887</v>
      </c>
      <c r="G278" s="3">
        <v>16.330176845166601</v>
      </c>
      <c r="H278" s="8">
        <v>2.9311563062018253</v>
      </c>
      <c r="I278" s="3">
        <v>16.330176845166601</v>
      </c>
      <c r="J278" s="67">
        <f t="shared" si="10"/>
        <v>13.670297457421182</v>
      </c>
      <c r="K278" s="37">
        <f t="shared" si="9"/>
        <v>0.86126058380789861</v>
      </c>
    </row>
    <row r="279" spans="1:11">
      <c r="A279" s="9" t="s">
        <v>18</v>
      </c>
      <c r="B279" s="3" t="s">
        <v>133</v>
      </c>
      <c r="C279" s="5">
        <v>951</v>
      </c>
      <c r="D279" s="9" t="s">
        <v>10</v>
      </c>
      <c r="E279" s="3">
        <v>1.5</v>
      </c>
      <c r="F279" s="3">
        <v>79.277000000000001</v>
      </c>
      <c r="G279" s="3">
        <v>12.311594709078939</v>
      </c>
      <c r="H279" s="3">
        <v>3.0919135853848907</v>
      </c>
      <c r="I279" s="3">
        <v>12.311594709078939</v>
      </c>
      <c r="J279" s="67">
        <f t="shared" si="10"/>
        <v>13.93122774566327</v>
      </c>
      <c r="K279" s="37">
        <f t="shared" si="9"/>
        <v>0.97580898034617558</v>
      </c>
    </row>
    <row r="280" spans="1:11">
      <c r="A280" s="1" t="s">
        <v>13</v>
      </c>
      <c r="B280" s="3" t="s">
        <v>133</v>
      </c>
      <c r="C280" s="2">
        <v>1470</v>
      </c>
      <c r="D280" s="1" t="s">
        <v>11</v>
      </c>
      <c r="E280" s="3">
        <v>99.5</v>
      </c>
      <c r="F280" s="3">
        <f>0.7895*E280+5.01</f>
        <v>83.565250000000006</v>
      </c>
      <c r="G280" s="3">
        <v>15.6</v>
      </c>
      <c r="H280" s="1">
        <v>3.1</v>
      </c>
      <c r="I280" s="3">
        <v>12.012</v>
      </c>
      <c r="J280" s="67">
        <f t="shared" si="10"/>
        <v>13.236325113837328</v>
      </c>
      <c r="K280" s="37">
        <f t="shared" si="9"/>
        <v>0.67074672497458732</v>
      </c>
    </row>
    <row r="281" spans="1:11">
      <c r="A281" s="3" t="s">
        <v>15</v>
      </c>
      <c r="B281" s="3" t="s">
        <v>133</v>
      </c>
      <c r="C281" s="2">
        <v>700</v>
      </c>
      <c r="D281" s="3" t="s">
        <v>10</v>
      </c>
      <c r="E281" s="3">
        <v>111</v>
      </c>
      <c r="F281" s="3">
        <f>0.7674*E281+3.3866</f>
        <v>88.567999999999998</v>
      </c>
      <c r="G281" s="3">
        <v>14.902367174070807</v>
      </c>
      <c r="H281" s="3">
        <v>2.9682710938867509</v>
      </c>
      <c r="I281" s="3">
        <v>14.902367174070807</v>
      </c>
      <c r="J281" s="67">
        <f t="shared" si="10"/>
        <v>12.767585688558359</v>
      </c>
      <c r="K281" s="37">
        <f t="shared" si="9"/>
        <v>0.46497011727711968</v>
      </c>
    </row>
    <row r="282" spans="1:11">
      <c r="A282" s="4" t="s">
        <v>12</v>
      </c>
      <c r="B282" s="3" t="s">
        <v>133</v>
      </c>
      <c r="C282" s="2">
        <v>765</v>
      </c>
      <c r="D282" s="4" t="s">
        <v>10</v>
      </c>
      <c r="E282" s="3">
        <v>136.5</v>
      </c>
      <c r="F282" s="3">
        <f>0.6096*E282+7.2797</f>
        <v>90.490100000000012</v>
      </c>
      <c r="G282" s="3">
        <v>10.625486840870291</v>
      </c>
      <c r="H282" s="4">
        <v>3.1002839282939942</v>
      </c>
      <c r="I282" s="3">
        <v>10.625486840870291</v>
      </c>
      <c r="J282" s="67">
        <f t="shared" si="10"/>
        <v>12.715638405791378</v>
      </c>
      <c r="K282" s="37">
        <f t="shared" si="9"/>
        <v>0.44216526014241531</v>
      </c>
    </row>
    <row r="283" spans="1:11">
      <c r="A283" s="3" t="s">
        <v>15</v>
      </c>
      <c r="B283" s="3" t="s">
        <v>133</v>
      </c>
      <c r="C283" s="2">
        <v>700</v>
      </c>
      <c r="D283" s="3" t="s">
        <v>10</v>
      </c>
      <c r="E283" s="3">
        <v>114</v>
      </c>
      <c r="F283" s="3">
        <f>0.7674*E283+3.3866</f>
        <v>90.870199999999997</v>
      </c>
      <c r="G283" s="3">
        <v>13.986479718771747</v>
      </c>
      <c r="H283" s="3">
        <v>3.1240737143156516</v>
      </c>
      <c r="I283" s="3">
        <v>13.986479718771747</v>
      </c>
      <c r="J283" s="67">
        <f t="shared" si="10"/>
        <v>12.478941698027644</v>
      </c>
      <c r="K283" s="37">
        <f t="shared" si="9"/>
        <v>0.33825540543413624</v>
      </c>
    </row>
    <row r="284" spans="1:11">
      <c r="A284" s="4" t="s">
        <v>12</v>
      </c>
      <c r="B284" s="3" t="s">
        <v>133</v>
      </c>
      <c r="C284" s="2">
        <v>765</v>
      </c>
      <c r="D284" s="4" t="s">
        <v>10</v>
      </c>
      <c r="E284" s="3">
        <v>139</v>
      </c>
      <c r="F284" s="3">
        <f>0.6096*E284+7.2797</f>
        <v>92.014100000000013</v>
      </c>
      <c r="G284" s="3">
        <v>12.051858295244037</v>
      </c>
      <c r="H284" s="4">
        <v>2.9961174151557839</v>
      </c>
      <c r="I284" s="3">
        <v>12.051858295244037</v>
      </c>
      <c r="J284" s="67">
        <f t="shared" si="10"/>
        <v>12.01176359457641</v>
      </c>
      <c r="K284" s="37">
        <f t="shared" si="9"/>
        <v>0.13316421801904443</v>
      </c>
    </row>
    <row r="285" spans="1:11">
      <c r="A285" s="4" t="s">
        <v>12</v>
      </c>
      <c r="B285" s="3" t="s">
        <v>133</v>
      </c>
      <c r="C285" s="2">
        <v>765</v>
      </c>
      <c r="D285" s="4" t="s">
        <v>11</v>
      </c>
      <c r="E285" s="3">
        <v>139</v>
      </c>
      <c r="F285" s="3">
        <f>0.6096*E285+7.2797</f>
        <v>92.014100000000013</v>
      </c>
      <c r="G285" s="3">
        <v>14.063008391144596</v>
      </c>
      <c r="H285" s="4">
        <v>3.1789433804320897</v>
      </c>
      <c r="I285" s="3">
        <v>10.828516461181339</v>
      </c>
      <c r="J285" s="67">
        <f t="shared" si="10"/>
        <v>13.280087459701928</v>
      </c>
      <c r="K285" s="37">
        <f t="shared" si="9"/>
        <v>0.689958394809147</v>
      </c>
    </row>
    <row r="286" spans="1:11">
      <c r="A286" s="4" t="s">
        <v>12</v>
      </c>
      <c r="B286" s="3" t="s">
        <v>133</v>
      </c>
      <c r="C286" s="2">
        <v>765</v>
      </c>
      <c r="D286" s="4" t="s">
        <v>10</v>
      </c>
      <c r="E286" s="3">
        <v>140</v>
      </c>
      <c r="F286" s="3">
        <f>0.6096*E286+7.2797</f>
        <v>92.623700000000014</v>
      </c>
      <c r="G286" s="3">
        <v>12.566476656814636</v>
      </c>
      <c r="H286" s="4">
        <v>3.1242444748190605</v>
      </c>
      <c r="I286" s="3">
        <v>12.566476656814636</v>
      </c>
      <c r="J286" s="67">
        <f t="shared" si="10"/>
        <v>14.955668264194111</v>
      </c>
      <c r="K286" s="37">
        <f t="shared" si="9"/>
        <v>1.4255383679812148</v>
      </c>
    </row>
    <row r="287" spans="1:11">
      <c r="A287" s="6" t="s">
        <v>16</v>
      </c>
      <c r="B287" s="3" t="s">
        <v>133</v>
      </c>
      <c r="C287" s="7">
        <v>800</v>
      </c>
      <c r="D287" s="6" t="s">
        <v>17</v>
      </c>
      <c r="E287" s="3">
        <v>19.5</v>
      </c>
      <c r="F287" s="3">
        <v>93.185960175497797</v>
      </c>
      <c r="G287" s="3">
        <v>16.967106166497882</v>
      </c>
      <c r="H287" s="8">
        <v>3.1250897941026032</v>
      </c>
      <c r="I287" s="3">
        <v>16.967106166497882</v>
      </c>
      <c r="J287" s="67">
        <f t="shared" si="10"/>
        <v>15.088460206282097</v>
      </c>
      <c r="K287" s="37">
        <f t="shared" si="9"/>
        <v>1.4838340305578406</v>
      </c>
    </row>
    <row r="288" spans="1:11">
      <c r="A288" s="6" t="s">
        <v>16</v>
      </c>
      <c r="B288" s="3" t="s">
        <v>133</v>
      </c>
      <c r="C288" s="7">
        <v>800</v>
      </c>
      <c r="D288" s="6" t="s">
        <v>17</v>
      </c>
      <c r="E288" s="3">
        <v>20.5</v>
      </c>
      <c r="F288" s="3">
        <v>94.310946113173586</v>
      </c>
      <c r="G288" s="3">
        <v>22.364383741232661</v>
      </c>
      <c r="H288" s="8">
        <v>3.150782101876946</v>
      </c>
      <c r="I288" s="3">
        <v>22.364383741232661</v>
      </c>
      <c r="J288" s="67">
        <f t="shared" si="10"/>
        <v>16.255272440817386</v>
      </c>
      <c r="K288" s="37">
        <f t="shared" si="9"/>
        <v>1.9960646015188326</v>
      </c>
    </row>
    <row r="289" spans="1:11">
      <c r="A289" s="4" t="s">
        <v>12</v>
      </c>
      <c r="B289" s="3" t="s">
        <v>133</v>
      </c>
      <c r="C289" s="2">
        <v>765</v>
      </c>
      <c r="D289" s="4" t="s">
        <v>10</v>
      </c>
      <c r="E289" s="3">
        <v>144</v>
      </c>
      <c r="F289" s="3">
        <f>0.6096*E289+7.2797</f>
        <v>95.062100000000015</v>
      </c>
      <c r="G289" s="3">
        <v>12.715818005683975</v>
      </c>
      <c r="H289" s="4">
        <v>3.0230523602384873</v>
      </c>
      <c r="I289" s="3">
        <v>12.715818005683975</v>
      </c>
      <c r="J289" s="67">
        <f t="shared" si="10"/>
        <v>16.661977109454458</v>
      </c>
      <c r="K289" s="37">
        <f t="shared" si="9"/>
        <v>2.1746079510505076</v>
      </c>
    </row>
    <row r="290" spans="1:11">
      <c r="A290" s="6" t="s">
        <v>16</v>
      </c>
      <c r="B290" s="3" t="s">
        <v>133</v>
      </c>
      <c r="C290" s="7">
        <v>800</v>
      </c>
      <c r="D290" s="6" t="s">
        <v>17</v>
      </c>
      <c r="E290" s="3">
        <v>21.5</v>
      </c>
      <c r="F290" s="3">
        <v>95.43593205084936</v>
      </c>
      <c r="G290" s="3">
        <v>16.662577633857779</v>
      </c>
      <c r="H290" s="8">
        <v>2.9967891520090473</v>
      </c>
      <c r="I290" s="3">
        <v>16.662577633857779</v>
      </c>
      <c r="J290" s="67">
        <f t="shared" si="10"/>
        <v>15.730061430137701</v>
      </c>
      <c r="K290" s="37">
        <f t="shared" si="9"/>
        <v>1.7654969678304511</v>
      </c>
    </row>
    <row r="291" spans="1:11">
      <c r="A291" s="7" t="s">
        <v>13</v>
      </c>
      <c r="B291" s="3" t="s">
        <v>133</v>
      </c>
      <c r="C291" s="2">
        <v>1470</v>
      </c>
      <c r="D291" s="7" t="s">
        <v>10</v>
      </c>
      <c r="E291" s="3">
        <v>115.5</v>
      </c>
      <c r="F291" s="3">
        <f>0.7895*E291+5.01</f>
        <v>96.197249999999997</v>
      </c>
      <c r="G291" s="3">
        <v>14.6</v>
      </c>
      <c r="H291" s="7">
        <v>3</v>
      </c>
      <c r="I291" s="3">
        <v>14.6</v>
      </c>
      <c r="J291" s="67">
        <f t="shared" si="10"/>
        <v>14.011419866995187</v>
      </c>
      <c r="K291" s="37">
        <f t="shared" si="9"/>
        <v>1.0110133216108874</v>
      </c>
    </row>
    <row r="292" spans="1:11">
      <c r="A292" s="4" t="s">
        <v>12</v>
      </c>
      <c r="B292" s="3" t="s">
        <v>133</v>
      </c>
      <c r="C292" s="2">
        <v>765</v>
      </c>
      <c r="D292" s="4" t="s">
        <v>11</v>
      </c>
      <c r="E292" s="3">
        <v>151</v>
      </c>
      <c r="F292" s="3">
        <f>0.6096*E292+7.2797</f>
        <v>99.329300000000003</v>
      </c>
      <c r="G292" s="3">
        <v>15.98380229858973</v>
      </c>
      <c r="H292" s="4">
        <v>3.3543896434925151</v>
      </c>
      <c r="I292" s="3">
        <v>12.307527769914092</v>
      </c>
      <c r="J292" s="67">
        <f t="shared" si="10"/>
        <v>13.665274657501328</v>
      </c>
      <c r="K292" s="37">
        <f t="shared" si="9"/>
        <v>0.85905557464308302</v>
      </c>
    </row>
    <row r="293" spans="1:11">
      <c r="A293" s="4" t="s">
        <v>12</v>
      </c>
      <c r="B293" s="3" t="s">
        <v>133</v>
      </c>
      <c r="C293" s="2">
        <v>765</v>
      </c>
      <c r="D293" s="4" t="s">
        <v>10</v>
      </c>
      <c r="E293" s="3">
        <v>152</v>
      </c>
      <c r="F293" s="3">
        <f>0.6096*E293+7.2797</f>
        <v>99.938900000000004</v>
      </c>
      <c r="G293" s="3">
        <v>13.771175925520081</v>
      </c>
      <c r="H293" s="4">
        <v>3.0250106849661198</v>
      </c>
      <c r="I293" s="3">
        <v>13.771175925520081</v>
      </c>
      <c r="J293" s="67">
        <f t="shared" si="10"/>
        <v>12.629555458269868</v>
      </c>
      <c r="K293" s="37">
        <f t="shared" si="9"/>
        <v>0.40437484618047215</v>
      </c>
    </row>
    <row r="294" spans="1:11">
      <c r="A294" s="4" t="s">
        <v>12</v>
      </c>
      <c r="B294" s="3" t="s">
        <v>133</v>
      </c>
      <c r="C294" s="2">
        <v>765</v>
      </c>
      <c r="D294" s="4" t="s">
        <v>11</v>
      </c>
      <c r="E294" s="3">
        <v>152</v>
      </c>
      <c r="F294" s="3">
        <f>0.6096*E294+7.2797</f>
        <v>99.938900000000004</v>
      </c>
      <c r="G294" s="3">
        <v>14.266353192486608</v>
      </c>
      <c r="H294" s="4">
        <v>3.3795690692988574</v>
      </c>
      <c r="I294" s="3">
        <v>10.985091958214689</v>
      </c>
      <c r="J294" s="67">
        <f t="shared" si="10"/>
        <v>12.449555458269867</v>
      </c>
      <c r="K294" s="37">
        <f t="shared" si="9"/>
        <v>0.32535484618047139</v>
      </c>
    </row>
    <row r="295" spans="1:11">
      <c r="A295" s="4" t="s">
        <v>9</v>
      </c>
      <c r="B295" s="3" t="s">
        <v>133</v>
      </c>
      <c r="C295" s="2">
        <v>1035</v>
      </c>
      <c r="D295" s="4" t="s">
        <v>10</v>
      </c>
      <c r="E295" s="4">
        <v>133.25</v>
      </c>
      <c r="F295" s="3">
        <f>0.7342*E295+4.059</f>
        <v>101.89115</v>
      </c>
      <c r="G295" s="4">
        <v>11.483981637700481</v>
      </c>
      <c r="H295" s="4">
        <v>2.9262199294178486</v>
      </c>
      <c r="I295" s="3">
        <v>11.483981637700481</v>
      </c>
      <c r="J295" s="67">
        <f t="shared" si="10"/>
        <v>12.422157453135043</v>
      </c>
      <c r="K295" s="37">
        <f t="shared" si="9"/>
        <v>0.31332712192628431</v>
      </c>
    </row>
    <row r="296" spans="1:11">
      <c r="A296" s="7" t="s">
        <v>13</v>
      </c>
      <c r="B296" s="3" t="s">
        <v>133</v>
      </c>
      <c r="C296" s="2">
        <v>1470</v>
      </c>
      <c r="D296" s="7" t="s">
        <v>10</v>
      </c>
      <c r="E296" s="3">
        <v>123.5</v>
      </c>
      <c r="F296" s="3">
        <f>0.7895*E296+5.01</f>
        <v>102.51325</v>
      </c>
      <c r="G296" s="3">
        <v>13.7</v>
      </c>
      <c r="H296" s="7">
        <v>3</v>
      </c>
      <c r="I296" s="3">
        <v>13.7</v>
      </c>
      <c r="J296" s="67">
        <f t="shared" si="10"/>
        <v>12.110955739238957</v>
      </c>
      <c r="K296" s="37">
        <f t="shared" si="9"/>
        <v>0.17670956952590267</v>
      </c>
    </row>
    <row r="297" spans="1:11">
      <c r="A297" s="4" t="s">
        <v>9</v>
      </c>
      <c r="B297" s="3" t="s">
        <v>133</v>
      </c>
      <c r="C297" s="2">
        <v>1035</v>
      </c>
      <c r="D297" s="4" t="s">
        <v>10</v>
      </c>
      <c r="E297" s="4">
        <v>134.75</v>
      </c>
      <c r="F297" s="3">
        <f>0.7342*E297+4.059</f>
        <v>102.99244999999999</v>
      </c>
      <c r="G297" s="4">
        <v>12.170537744239967</v>
      </c>
      <c r="H297" s="4">
        <v>2.8834024040852673</v>
      </c>
      <c r="I297" s="3">
        <v>12.170537744239967</v>
      </c>
      <c r="J297" s="67">
        <f t="shared" si="10"/>
        <v>12.344918747099369</v>
      </c>
      <c r="K297" s="37">
        <f t="shared" si="9"/>
        <v>0.27941932997662366</v>
      </c>
    </row>
    <row r="298" spans="1:11">
      <c r="A298" s="4" t="s">
        <v>9</v>
      </c>
      <c r="B298" s="3" t="s">
        <v>133</v>
      </c>
      <c r="C298" s="2">
        <v>1035</v>
      </c>
      <c r="D298" s="4" t="s">
        <v>10</v>
      </c>
      <c r="E298" s="4">
        <v>135.75</v>
      </c>
      <c r="F298" s="3">
        <f>0.7342*E298+4.059</f>
        <v>103.72664999999999</v>
      </c>
      <c r="G298" s="4">
        <v>12.215167356039652</v>
      </c>
      <c r="H298" s="4">
        <v>2.8683954906563627</v>
      </c>
      <c r="I298" s="3">
        <v>12.215167356039652</v>
      </c>
      <c r="J298" s="67">
        <f t="shared" si="10"/>
        <v>14.288122419559272</v>
      </c>
      <c r="K298" s="37">
        <f t="shared" si="9"/>
        <v>1.1324857421865211</v>
      </c>
    </row>
    <row r="299" spans="1:11">
      <c r="A299" s="4" t="s">
        <v>9</v>
      </c>
      <c r="B299" s="3" t="s">
        <v>133</v>
      </c>
      <c r="C299" s="2">
        <v>1035</v>
      </c>
      <c r="D299" s="4" t="s">
        <v>10</v>
      </c>
      <c r="E299" s="4">
        <v>136.25</v>
      </c>
      <c r="F299" s="3">
        <f>0.7342*E299+4.059</f>
        <v>104.09374999999999</v>
      </c>
      <c r="G299" s="4">
        <v>12.154906997516749</v>
      </c>
      <c r="H299" s="4">
        <v>2.8647844490597016</v>
      </c>
      <c r="I299" s="3">
        <v>12.154906997516749</v>
      </c>
      <c r="J299" s="67">
        <f t="shared" si="10"/>
        <v>14.588122419559275</v>
      </c>
      <c r="K299" s="37">
        <f t="shared" si="9"/>
        <v>1.2641857421865224</v>
      </c>
    </row>
    <row r="300" spans="1:11">
      <c r="A300" s="3" t="s">
        <v>13</v>
      </c>
      <c r="B300" s="3" t="s">
        <v>133</v>
      </c>
      <c r="C300" s="2">
        <v>1470</v>
      </c>
      <c r="D300" s="3" t="s">
        <v>10</v>
      </c>
      <c r="E300" s="3">
        <v>126</v>
      </c>
      <c r="F300" s="3">
        <f>0.7895*E300+5.01</f>
        <v>104.48700000000001</v>
      </c>
      <c r="G300" s="3">
        <v>21.2</v>
      </c>
      <c r="H300" s="3">
        <v>2.4</v>
      </c>
      <c r="I300" s="3">
        <v>21.2</v>
      </c>
      <c r="J300" s="67">
        <f t="shared" si="10"/>
        <v>14.700516957085918</v>
      </c>
      <c r="K300" s="37">
        <f t="shared" si="9"/>
        <v>1.3135269441607189</v>
      </c>
    </row>
    <row r="301" spans="1:11">
      <c r="A301" s="7" t="s">
        <v>13</v>
      </c>
      <c r="B301" s="3" t="s">
        <v>133</v>
      </c>
      <c r="C301" s="2">
        <v>1470</v>
      </c>
      <c r="D301" s="7" t="s">
        <v>10</v>
      </c>
      <c r="E301" s="3">
        <v>127</v>
      </c>
      <c r="F301" s="3">
        <f>0.7895*E301+5.01</f>
        <v>105.2765</v>
      </c>
      <c r="G301" s="3">
        <v>15.2</v>
      </c>
      <c r="H301" s="7">
        <v>2.8</v>
      </c>
      <c r="I301" s="3">
        <v>15.2</v>
      </c>
      <c r="J301" s="67">
        <f t="shared" si="10"/>
        <v>14.778514083156704</v>
      </c>
      <c r="K301" s="37">
        <f t="shared" si="9"/>
        <v>1.3477676825057934</v>
      </c>
    </row>
    <row r="302" spans="1:11">
      <c r="A302" s="4" t="s">
        <v>9</v>
      </c>
      <c r="B302" s="3" t="s">
        <v>133</v>
      </c>
      <c r="C302" s="2">
        <v>1035</v>
      </c>
      <c r="D302" s="4" t="s">
        <v>10</v>
      </c>
      <c r="E302" s="4">
        <v>139.25</v>
      </c>
      <c r="F302" s="3">
        <f>0.7342*E302+4.059</f>
        <v>106.29634999999999</v>
      </c>
      <c r="G302" s="4">
        <v>12.732510431873191</v>
      </c>
      <c r="H302" s="4">
        <v>2.9473441036491299</v>
      </c>
      <c r="I302" s="3">
        <v>12.732510431873191</v>
      </c>
      <c r="J302" s="67">
        <f t="shared" si="10"/>
        <v>15.921532683653354</v>
      </c>
      <c r="K302" s="37">
        <f t="shared" si="9"/>
        <v>1.8495528481238228</v>
      </c>
    </row>
    <row r="303" spans="1:11">
      <c r="A303" s="4" t="s">
        <v>9</v>
      </c>
      <c r="B303" s="3" t="s">
        <v>133</v>
      </c>
      <c r="C303" s="2">
        <v>1035</v>
      </c>
      <c r="D303" s="4" t="s">
        <v>11</v>
      </c>
      <c r="E303" s="4">
        <v>139.25</v>
      </c>
      <c r="F303" s="3">
        <f>0.7342*E303+4.059</f>
        <v>106.29634999999999</v>
      </c>
      <c r="G303" s="4">
        <v>16.370328553757894</v>
      </c>
      <c r="H303" s="4">
        <v>3.2044831713981883</v>
      </c>
      <c r="I303" s="3">
        <v>12.605152986393579</v>
      </c>
      <c r="J303" s="67">
        <f t="shared" si="10"/>
        <v>14.445558853480446</v>
      </c>
      <c r="K303" s="37">
        <f t="shared" si="9"/>
        <v>1.2016003366779158</v>
      </c>
    </row>
    <row r="304" spans="1:11">
      <c r="A304" s="3" t="s">
        <v>21</v>
      </c>
      <c r="B304" s="3" t="s">
        <v>133</v>
      </c>
      <c r="C304" s="3">
        <v>1470</v>
      </c>
      <c r="D304" s="3" t="s">
        <v>10</v>
      </c>
      <c r="E304" s="3">
        <v>97</v>
      </c>
      <c r="F304" s="3">
        <f>0.9055*E304+20.221</f>
        <v>108.0545</v>
      </c>
      <c r="G304" s="3">
        <v>17.87</v>
      </c>
      <c r="H304" s="3">
        <v>2.9562278637685719</v>
      </c>
      <c r="I304" s="3">
        <v>17.87</v>
      </c>
      <c r="J304" s="67">
        <f t="shared" si="10"/>
        <v>14.099717664755449</v>
      </c>
      <c r="K304" s="37">
        <f t="shared" si="9"/>
        <v>1.0497760548276425</v>
      </c>
    </row>
    <row r="305" spans="1:11">
      <c r="A305" s="4" t="s">
        <v>9</v>
      </c>
      <c r="B305" s="3" t="s">
        <v>133</v>
      </c>
      <c r="C305" s="2">
        <v>1035</v>
      </c>
      <c r="D305" s="4" t="s">
        <v>10</v>
      </c>
      <c r="E305" s="4">
        <v>142.25</v>
      </c>
      <c r="F305" s="3">
        <f>0.7342*E305+4.059</f>
        <v>108.49894999999999</v>
      </c>
      <c r="G305" s="4">
        <v>13.82013084913547</v>
      </c>
      <c r="H305" s="4">
        <v>2.8318015137144994</v>
      </c>
      <c r="I305" s="3">
        <v>13.82013084913547</v>
      </c>
      <c r="J305" s="67">
        <f t="shared" si="10"/>
        <v>14.42092986407882</v>
      </c>
      <c r="K305" s="37">
        <f t="shared" si="9"/>
        <v>1.1907882103306022</v>
      </c>
    </row>
    <row r="306" spans="1:11">
      <c r="A306" s="4" t="s">
        <v>9</v>
      </c>
      <c r="B306" s="3" t="s">
        <v>133</v>
      </c>
      <c r="C306" s="2">
        <v>1035</v>
      </c>
      <c r="D306" s="4" t="s">
        <v>10</v>
      </c>
      <c r="E306" s="4">
        <v>143.75</v>
      </c>
      <c r="F306" s="3">
        <f>0.7342*E306+4.059</f>
        <v>109.60024999999999</v>
      </c>
      <c r="G306" s="4">
        <v>13.470794056375002</v>
      </c>
      <c r="H306" s="4">
        <v>2.8595163967989068</v>
      </c>
      <c r="I306" s="3">
        <v>13.470794056375002</v>
      </c>
      <c r="J306" s="67">
        <f t="shared" si="10"/>
        <v>14.642859601268418</v>
      </c>
      <c r="K306" s="37">
        <f t="shared" si="9"/>
        <v>1.2882153649568355</v>
      </c>
    </row>
    <row r="307" spans="1:11">
      <c r="A307" s="4" t="s">
        <v>9</v>
      </c>
      <c r="B307" s="3" t="s">
        <v>133</v>
      </c>
      <c r="C307" s="2">
        <v>1035</v>
      </c>
      <c r="D307" s="4" t="s">
        <v>10</v>
      </c>
      <c r="E307" s="4">
        <v>144.75</v>
      </c>
      <c r="F307" s="3">
        <f>0.7342*E307+4.059</f>
        <v>110.33444999999999</v>
      </c>
      <c r="G307" s="4">
        <v>14.338571428490059</v>
      </c>
      <c r="H307" s="4">
        <v>2.8221835762382588</v>
      </c>
      <c r="I307" s="3">
        <v>14.338571428490059</v>
      </c>
      <c r="J307" s="67">
        <f t="shared" si="10"/>
        <v>13.57810659208219</v>
      </c>
      <c r="K307" s="37">
        <f t="shared" si="9"/>
        <v>0.82078879392408144</v>
      </c>
    </row>
    <row r="308" spans="1:11">
      <c r="A308" s="4" t="s">
        <v>9</v>
      </c>
      <c r="B308" s="3" t="s">
        <v>133</v>
      </c>
      <c r="C308" s="2">
        <v>1035</v>
      </c>
      <c r="D308" s="4" t="s">
        <v>10</v>
      </c>
      <c r="E308" s="4">
        <v>145.25</v>
      </c>
      <c r="F308" s="3">
        <f>0.7342*E308+4.059</f>
        <v>110.70155</v>
      </c>
      <c r="G308" s="4">
        <v>13.714801672341567</v>
      </c>
      <c r="H308" s="4">
        <v>2.9773405168402434</v>
      </c>
      <c r="I308" s="3">
        <v>13.714801672341567</v>
      </c>
      <c r="J308" s="67">
        <f t="shared" si="10"/>
        <v>12.431915285828477</v>
      </c>
      <c r="K308" s="37">
        <f t="shared" si="9"/>
        <v>0.3176108104787021</v>
      </c>
    </row>
    <row r="309" spans="1:11">
      <c r="A309" s="4" t="s">
        <v>9</v>
      </c>
      <c r="B309" s="3" t="s">
        <v>133</v>
      </c>
      <c r="C309" s="2">
        <v>1035</v>
      </c>
      <c r="D309" s="4" t="s">
        <v>11</v>
      </c>
      <c r="E309" s="4">
        <v>145.25</v>
      </c>
      <c r="F309" s="3">
        <f>0.7342*E309+4.059</f>
        <v>110.70155</v>
      </c>
      <c r="G309" s="4">
        <v>16.293811628660837</v>
      </c>
      <c r="H309" s="4">
        <v>3.061043108631377</v>
      </c>
      <c r="I309" s="3">
        <v>12.546234954068845</v>
      </c>
      <c r="J309" s="67">
        <f t="shared" si="10"/>
        <v>12.324299748252304</v>
      </c>
      <c r="K309" s="37">
        <f t="shared" si="9"/>
        <v>0.2703675894827624</v>
      </c>
    </row>
    <row r="310" spans="1:11">
      <c r="A310" s="4" t="s">
        <v>12</v>
      </c>
      <c r="B310" s="3" t="s">
        <v>133</v>
      </c>
      <c r="C310" s="2">
        <v>765</v>
      </c>
      <c r="D310" s="4" t="s">
        <v>11</v>
      </c>
      <c r="E310" s="3">
        <v>170</v>
      </c>
      <c r="F310" s="3">
        <f>0.6096*E310+7.2797</f>
        <v>110.91170000000001</v>
      </c>
      <c r="G310" s="3">
        <v>10.505421192034966</v>
      </c>
      <c r="H310" s="4">
        <v>3.4081891453881172</v>
      </c>
      <c r="I310" s="3">
        <v>8.0891743178669238</v>
      </c>
      <c r="J310" s="67">
        <f t="shared" si="10"/>
        <v>11.978018475619129</v>
      </c>
      <c r="K310" s="37">
        <f t="shared" si="9"/>
        <v>0.11835011079679791</v>
      </c>
    </row>
    <row r="311" spans="1:11">
      <c r="A311" s="3" t="s">
        <v>15</v>
      </c>
      <c r="B311" s="3" t="s">
        <v>133</v>
      </c>
      <c r="C311" s="2">
        <v>700</v>
      </c>
      <c r="D311" s="3" t="s">
        <v>10</v>
      </c>
      <c r="E311" s="3">
        <v>141</v>
      </c>
      <c r="F311" s="3">
        <f>0.7674*E311+3.3866</f>
        <v>111.59</v>
      </c>
      <c r="G311" s="3">
        <v>12.932716368494134</v>
      </c>
      <c r="H311" s="3">
        <v>3.2321968902858917</v>
      </c>
      <c r="I311" s="3">
        <v>12.932716368494134</v>
      </c>
      <c r="J311" s="67">
        <f t="shared" si="10"/>
        <v>11.809470999480421</v>
      </c>
      <c r="K311" s="37">
        <f t="shared" si="9"/>
        <v>4.4357768771905448E-2</v>
      </c>
    </row>
    <row r="312" spans="1:11">
      <c r="A312" s="4" t="s">
        <v>9</v>
      </c>
      <c r="B312" s="3" t="s">
        <v>133</v>
      </c>
      <c r="C312" s="2">
        <v>1035</v>
      </c>
      <c r="D312" s="4" t="s">
        <v>10</v>
      </c>
      <c r="E312" s="4">
        <v>146.75</v>
      </c>
      <c r="F312" s="3">
        <f>0.7342*E312+4.059</f>
        <v>111.80284999999999</v>
      </c>
      <c r="G312" s="4">
        <v>12.607165065324171</v>
      </c>
      <c r="H312" s="4">
        <v>3.0067597899913152</v>
      </c>
      <c r="I312" s="3">
        <v>12.607165065324171</v>
      </c>
      <c r="J312" s="67">
        <f t="shared" si="10"/>
        <v>11.943518031209754</v>
      </c>
      <c r="K312" s="37">
        <f t="shared" si="9"/>
        <v>0.1032044157010823</v>
      </c>
    </row>
    <row r="313" spans="1:11">
      <c r="A313" s="4" t="s">
        <v>9</v>
      </c>
      <c r="B313" s="3" t="s">
        <v>133</v>
      </c>
      <c r="C313" s="2">
        <v>1035</v>
      </c>
      <c r="D313" s="4" t="s">
        <v>11</v>
      </c>
      <c r="E313" s="4">
        <v>146.75</v>
      </c>
      <c r="F313" s="3">
        <f>0.7342*E313+4.059</f>
        <v>111.80284999999999</v>
      </c>
      <c r="G313" s="4">
        <v>16.716966612529898</v>
      </c>
      <c r="H313" s="4">
        <v>2.9562312229404757</v>
      </c>
      <c r="I313" s="3">
        <v>12.872064291648021</v>
      </c>
      <c r="J313" s="67">
        <f t="shared" si="10"/>
        <v>14.149789577563851</v>
      </c>
      <c r="K313" s="37">
        <f t="shared" si="9"/>
        <v>1.0717576245505311</v>
      </c>
    </row>
    <row r="314" spans="1:11">
      <c r="A314" s="6" t="s">
        <v>16</v>
      </c>
      <c r="B314" s="3" t="s">
        <v>133</v>
      </c>
      <c r="C314" s="7">
        <v>800</v>
      </c>
      <c r="D314" s="6" t="s">
        <v>17</v>
      </c>
      <c r="E314" s="3">
        <v>28.5</v>
      </c>
      <c r="F314" s="3">
        <v>112.74486275686216</v>
      </c>
      <c r="G314" s="3">
        <v>13.216470112715523</v>
      </c>
      <c r="H314" s="8">
        <v>3.2162663349829117</v>
      </c>
      <c r="I314" s="3">
        <v>13.216470112715523</v>
      </c>
      <c r="J314" s="67">
        <f t="shared" si="10"/>
        <v>14.296661472509999</v>
      </c>
      <c r="K314" s="37">
        <f t="shared" si="9"/>
        <v>1.13623438643189</v>
      </c>
    </row>
    <row r="315" spans="1:11">
      <c r="A315" s="3" t="s">
        <v>15</v>
      </c>
      <c r="B315" s="3" t="s">
        <v>133</v>
      </c>
      <c r="C315" s="2">
        <v>700</v>
      </c>
      <c r="D315" s="3" t="s">
        <v>10</v>
      </c>
      <c r="E315" s="3">
        <v>144</v>
      </c>
      <c r="F315" s="3">
        <f>0.7674*E315+3.3866</f>
        <v>113.8922</v>
      </c>
      <c r="G315" s="3">
        <v>19.120532049637401</v>
      </c>
      <c r="H315" s="3">
        <v>2.6856543138096591</v>
      </c>
      <c r="I315" s="3">
        <v>19.120532049637401</v>
      </c>
      <c r="J315" s="67">
        <f t="shared" si="10"/>
        <v>14.109065514612869</v>
      </c>
      <c r="K315" s="37">
        <f t="shared" si="9"/>
        <v>1.0538797609150494</v>
      </c>
    </row>
    <row r="316" spans="1:11">
      <c r="A316" s="4" t="s">
        <v>12</v>
      </c>
      <c r="B316" s="3" t="s">
        <v>133</v>
      </c>
      <c r="C316" s="2">
        <v>765</v>
      </c>
      <c r="D316" s="4" t="s">
        <v>10</v>
      </c>
      <c r="E316" s="3">
        <v>178</v>
      </c>
      <c r="F316" s="3">
        <f>0.6096*E316+7.2797</f>
        <v>115.78850000000001</v>
      </c>
      <c r="G316" s="3">
        <v>13.667075843224877</v>
      </c>
      <c r="H316" s="4">
        <v>3.174226730562614</v>
      </c>
      <c r="I316" s="3">
        <v>13.667075843224877</v>
      </c>
      <c r="J316" s="67">
        <f t="shared" si="10"/>
        <v>14.814070958210646</v>
      </c>
      <c r="K316" s="37">
        <f t="shared" si="9"/>
        <v>1.3633771506544736</v>
      </c>
    </row>
    <row r="317" spans="1:11">
      <c r="A317" s="4" t="s">
        <v>9</v>
      </c>
      <c r="B317" s="3" t="s">
        <v>133</v>
      </c>
      <c r="C317" s="2">
        <v>1035</v>
      </c>
      <c r="D317" s="4" t="s">
        <v>11</v>
      </c>
      <c r="E317" s="4">
        <v>152.75</v>
      </c>
      <c r="F317" s="3">
        <f>0.7342*E317+4.059</f>
        <v>116.20804999999999</v>
      </c>
      <c r="G317" s="4">
        <v>15.154786072517554</v>
      </c>
      <c r="H317" s="4">
        <v>2.9122477011458345</v>
      </c>
      <c r="I317" s="3">
        <v>11.669185275838517</v>
      </c>
      <c r="J317" s="67">
        <f t="shared" si="10"/>
        <v>14.579787249775748</v>
      </c>
      <c r="K317" s="37">
        <f t="shared" si="9"/>
        <v>1.260526602651554</v>
      </c>
    </row>
    <row r="318" spans="1:11">
      <c r="A318" s="6" t="s">
        <v>16</v>
      </c>
      <c r="B318" s="3" t="s">
        <v>133</v>
      </c>
      <c r="C318" s="7">
        <v>800</v>
      </c>
      <c r="D318" s="6" t="s">
        <v>17</v>
      </c>
      <c r="E318" s="3">
        <v>31.5</v>
      </c>
      <c r="F318" s="3">
        <v>117.2446377681116</v>
      </c>
      <c r="G318" s="3">
        <v>16.397091509636912</v>
      </c>
      <c r="H318" s="8">
        <v>3.0290913685845995</v>
      </c>
      <c r="I318" s="3">
        <v>16.397091509636912</v>
      </c>
      <c r="J318" s="67">
        <f t="shared" si="10"/>
        <v>13.697253330443314</v>
      </c>
      <c r="K318" s="37">
        <f t="shared" si="9"/>
        <v>0.87309421206461479</v>
      </c>
    </row>
    <row r="319" spans="1:11">
      <c r="A319" s="6" t="s">
        <v>16</v>
      </c>
      <c r="B319" s="3" t="s">
        <v>133</v>
      </c>
      <c r="C319" s="7">
        <v>800</v>
      </c>
      <c r="D319" s="6" t="s">
        <v>17</v>
      </c>
      <c r="E319" s="3">
        <v>32.5</v>
      </c>
      <c r="F319" s="3">
        <v>118.74456277186141</v>
      </c>
      <c r="G319" s="3">
        <v>12.045051570541036</v>
      </c>
      <c r="H319" s="8">
        <v>3.2538744139247324</v>
      </c>
      <c r="I319" s="3">
        <v>12.045051570541036</v>
      </c>
      <c r="J319" s="67">
        <f t="shared" si="10"/>
        <v>13.349399606532767</v>
      </c>
      <c r="K319" s="37">
        <f t="shared" si="9"/>
        <v>0.72038642726788549</v>
      </c>
    </row>
    <row r="320" spans="1:11">
      <c r="A320" s="6" t="s">
        <v>16</v>
      </c>
      <c r="B320" s="3" t="s">
        <v>133</v>
      </c>
      <c r="C320" s="7">
        <v>800</v>
      </c>
      <c r="D320" s="6" t="s">
        <v>17</v>
      </c>
      <c r="E320" s="3">
        <v>33.5</v>
      </c>
      <c r="F320" s="3">
        <v>120.24448777561123</v>
      </c>
      <c r="G320" s="3">
        <v>14.707862452975236</v>
      </c>
      <c r="H320" s="8">
        <v>3.1252669009363201</v>
      </c>
      <c r="I320" s="3">
        <v>14.707862452975236</v>
      </c>
      <c r="J320" s="67">
        <f t="shared" si="10"/>
        <v>13.520157275256873</v>
      </c>
      <c r="K320" s="37">
        <f t="shared" si="9"/>
        <v>0.79534904383776706</v>
      </c>
    </row>
    <row r="321" spans="1:11">
      <c r="A321" s="4" t="s">
        <v>12</v>
      </c>
      <c r="B321" s="3" t="s">
        <v>133</v>
      </c>
      <c r="C321" s="2">
        <v>765</v>
      </c>
      <c r="D321" s="4" t="s">
        <v>10</v>
      </c>
      <c r="E321" s="3">
        <v>186</v>
      </c>
      <c r="F321" s="3">
        <f>0.6096*E321+7.2797</f>
        <v>120.66530000000002</v>
      </c>
      <c r="G321" s="3">
        <v>11.927807223672138</v>
      </c>
      <c r="H321" s="4">
        <v>3.1019950369937757</v>
      </c>
      <c r="I321" s="3">
        <v>11.927807223672138</v>
      </c>
      <c r="J321" s="67">
        <f t="shared" si="10"/>
        <v>12.854280600009716</v>
      </c>
      <c r="K321" s="37">
        <f t="shared" si="9"/>
        <v>0.50302918340426572</v>
      </c>
    </row>
    <row r="322" spans="1:11">
      <c r="A322" s="4" t="s">
        <v>12</v>
      </c>
      <c r="B322" s="3" t="s">
        <v>133</v>
      </c>
      <c r="C322" s="2">
        <v>765</v>
      </c>
      <c r="D322" s="4" t="s">
        <v>10</v>
      </c>
      <c r="E322" s="3">
        <v>189</v>
      </c>
      <c r="F322" s="3">
        <f>0.6096*E322+7.2797</f>
        <v>122.49410000000002</v>
      </c>
      <c r="G322" s="3">
        <v>12.522973619459037</v>
      </c>
      <c r="H322" s="4">
        <v>3.0999765484775161</v>
      </c>
      <c r="I322" s="3">
        <v>12.522973619459037</v>
      </c>
      <c r="J322" s="67">
        <f t="shared" si="10"/>
        <v>13.75922048485881</v>
      </c>
      <c r="K322" s="37">
        <f t="shared" si="9"/>
        <v>0.90029779285301803</v>
      </c>
    </row>
    <row r="323" spans="1:11">
      <c r="A323" s="4" t="s">
        <v>12</v>
      </c>
      <c r="B323" s="3" t="s">
        <v>133</v>
      </c>
      <c r="C323" s="2">
        <v>765</v>
      </c>
      <c r="D323" s="4" t="s">
        <v>10</v>
      </c>
      <c r="E323" s="3">
        <v>190</v>
      </c>
      <c r="F323" s="3">
        <f>0.6096*E323+7.2797</f>
        <v>123.10370000000002</v>
      </c>
      <c r="G323" s="3">
        <v>13.067708133401139</v>
      </c>
      <c r="H323" s="4">
        <v>3.3304386998800797</v>
      </c>
      <c r="I323" s="3">
        <v>13.067708133401139</v>
      </c>
      <c r="J323" s="67">
        <f t="shared" si="10"/>
        <v>14.047792077791872</v>
      </c>
      <c r="K323" s="37">
        <f t="shared" si="9"/>
        <v>1.0269807221506317</v>
      </c>
    </row>
    <row r="324" spans="1:11">
      <c r="A324" s="6" t="s">
        <v>16</v>
      </c>
      <c r="B324" s="3" t="s">
        <v>133</v>
      </c>
      <c r="C324" s="7">
        <v>800</v>
      </c>
      <c r="D324" s="6" t="s">
        <v>17</v>
      </c>
      <c r="E324" s="3">
        <v>35.5</v>
      </c>
      <c r="F324" s="3">
        <v>123.24433778311085</v>
      </c>
      <c r="G324" s="3">
        <v>16.569750994786496</v>
      </c>
      <c r="H324" s="8">
        <v>3.1155717843415824</v>
      </c>
      <c r="I324" s="3">
        <v>16.569750994786496</v>
      </c>
      <c r="J324" s="67">
        <f t="shared" si="10"/>
        <v>14.36357718160977</v>
      </c>
      <c r="K324" s="37">
        <f t="shared" ref="K324:K387" si="11">(0.439*J324)-5.14</f>
        <v>1.1656103827266895</v>
      </c>
    </row>
    <row r="325" spans="1:11">
      <c r="A325" s="6" t="s">
        <v>16</v>
      </c>
      <c r="B325" s="3" t="s">
        <v>133</v>
      </c>
      <c r="C325" s="7">
        <v>800</v>
      </c>
      <c r="D325" s="6" t="s">
        <v>17</v>
      </c>
      <c r="E325" s="3">
        <v>36.5</v>
      </c>
      <c r="F325" s="3">
        <v>124.74426278686067</v>
      </c>
      <c r="G325" s="3">
        <v>16.150720417640549</v>
      </c>
      <c r="H325" s="8">
        <v>2.9683593645989967</v>
      </c>
      <c r="I325" s="3">
        <v>16.150720417640549</v>
      </c>
      <c r="J325" s="67">
        <f t="shared" si="10"/>
        <v>14.930200901408222</v>
      </c>
      <c r="K325" s="37">
        <f t="shared" si="11"/>
        <v>1.4143581957182096</v>
      </c>
    </row>
    <row r="326" spans="1:11">
      <c r="A326" s="3" t="s">
        <v>15</v>
      </c>
      <c r="B326" s="3" t="s">
        <v>133</v>
      </c>
      <c r="C326" s="2">
        <v>700</v>
      </c>
      <c r="D326" s="3" t="s">
        <v>10</v>
      </c>
      <c r="E326" s="3">
        <v>159</v>
      </c>
      <c r="F326" s="3">
        <f>0.7674*E326+3.3866</f>
        <v>125.4032</v>
      </c>
      <c r="G326" s="3">
        <v>13.506732742761626</v>
      </c>
      <c r="H326" s="3">
        <v>3.0027399026307426</v>
      </c>
      <c r="I326" s="3">
        <v>13.506732742761626</v>
      </c>
      <c r="J326" s="67">
        <f t="shared" si="10"/>
        <v>15.329825962600424</v>
      </c>
      <c r="K326" s="37">
        <f t="shared" si="11"/>
        <v>1.5897935975815862</v>
      </c>
    </row>
    <row r="327" spans="1:11">
      <c r="A327" s="6" t="s">
        <v>16</v>
      </c>
      <c r="B327" s="3" t="s">
        <v>133</v>
      </c>
      <c r="C327" s="7">
        <v>800</v>
      </c>
      <c r="D327" s="6" t="s">
        <v>17</v>
      </c>
      <c r="E327" s="3">
        <v>37.5</v>
      </c>
      <c r="F327" s="3">
        <v>126.24418779061048</v>
      </c>
      <c r="G327" s="3">
        <v>15.356092218451288</v>
      </c>
      <c r="H327" s="8">
        <v>3.0281785452805599</v>
      </c>
      <c r="I327" s="3">
        <v>15.356092218451288</v>
      </c>
      <c r="J327" s="67">
        <f t="shared" si="10"/>
        <v>14.784395820970456</v>
      </c>
      <c r="K327" s="37">
        <f t="shared" si="11"/>
        <v>1.3503497654060306</v>
      </c>
    </row>
    <row r="328" spans="1:11">
      <c r="A328" s="6" t="s">
        <v>16</v>
      </c>
      <c r="B328" s="3" t="s">
        <v>133</v>
      </c>
      <c r="C328" s="7">
        <v>800</v>
      </c>
      <c r="D328" s="6" t="s">
        <v>17</v>
      </c>
      <c r="E328" s="3">
        <v>38.5</v>
      </c>
      <c r="F328" s="3">
        <v>127.74411279436029</v>
      </c>
      <c r="G328" s="3">
        <v>15.065833439362157</v>
      </c>
      <c r="H328" s="8">
        <v>3.4314653333910496</v>
      </c>
      <c r="I328" s="3">
        <v>15.065833439362157</v>
      </c>
      <c r="J328" s="67">
        <f t="shared" si="10"/>
        <v>14.341221999694397</v>
      </c>
      <c r="K328" s="37">
        <f t="shared" si="11"/>
        <v>1.1557964578658408</v>
      </c>
    </row>
    <row r="329" spans="1:11">
      <c r="A329" s="6" t="s">
        <v>16</v>
      </c>
      <c r="B329" s="3" t="s">
        <v>133</v>
      </c>
      <c r="C329" s="7">
        <v>800</v>
      </c>
      <c r="D329" s="6" t="s">
        <v>17</v>
      </c>
      <c r="E329" s="3">
        <v>39.5</v>
      </c>
      <c r="F329" s="3">
        <v>129.2440377981101</v>
      </c>
      <c r="G329" s="3">
        <v>13.842600286636662</v>
      </c>
      <c r="H329" s="8">
        <v>3.234329294619378</v>
      </c>
      <c r="I329" s="3">
        <v>13.842600286636662</v>
      </c>
      <c r="J329" s="67">
        <f t="shared" si="10"/>
        <v>15.136278176887441</v>
      </c>
      <c r="K329" s="37">
        <f t="shared" si="11"/>
        <v>1.504826119653587</v>
      </c>
    </row>
    <row r="330" spans="1:11">
      <c r="A330" s="4" t="s">
        <v>9</v>
      </c>
      <c r="B330" s="3" t="s">
        <v>133</v>
      </c>
      <c r="C330" s="2">
        <v>1035</v>
      </c>
      <c r="D330" s="4" t="s">
        <v>10</v>
      </c>
      <c r="E330" s="4">
        <v>177.75</v>
      </c>
      <c r="F330" s="3">
        <f>1.2638*E330-91.453</f>
        <v>133.18745000000001</v>
      </c>
      <c r="G330" s="4">
        <v>13.934851311260255</v>
      </c>
      <c r="H330" s="4">
        <v>2.9765953261272071</v>
      </c>
      <c r="I330" s="3">
        <v>13.934851311260255</v>
      </c>
      <c r="J330" s="67">
        <f t="shared" si="10"/>
        <v>14.564636587942996</v>
      </c>
      <c r="K330" s="37">
        <f t="shared" si="11"/>
        <v>1.2538754621069756</v>
      </c>
    </row>
    <row r="331" spans="1:11">
      <c r="A331" s="4" t="s">
        <v>9</v>
      </c>
      <c r="B331" s="3" t="s">
        <v>133</v>
      </c>
      <c r="C331" s="2">
        <v>1035</v>
      </c>
      <c r="D331" s="4" t="s">
        <v>10</v>
      </c>
      <c r="E331" s="4">
        <v>178.75</v>
      </c>
      <c r="F331" s="3">
        <f>1.2638*E331-91.453</f>
        <v>134.45125000000002</v>
      </c>
      <c r="G331" s="4">
        <v>17.482013628726843</v>
      </c>
      <c r="H331" s="4">
        <v>2.375016302553675</v>
      </c>
      <c r="I331" s="3">
        <v>17.482013628726843</v>
      </c>
      <c r="J331" s="67">
        <f t="shared" si="10"/>
        <v>14.059447465598103</v>
      </c>
      <c r="K331" s="37">
        <f t="shared" si="11"/>
        <v>1.0320974373975673</v>
      </c>
    </row>
    <row r="332" spans="1:11">
      <c r="A332" s="4" t="s">
        <v>9</v>
      </c>
      <c r="B332" s="3" t="s">
        <v>133</v>
      </c>
      <c r="C332" s="2">
        <v>1035</v>
      </c>
      <c r="D332" s="4" t="s">
        <v>10</v>
      </c>
      <c r="E332" s="4">
        <v>180.25</v>
      </c>
      <c r="F332" s="3">
        <f>1.2638*E332-91.453</f>
        <v>136.34694999999999</v>
      </c>
      <c r="G332" s="4">
        <v>12.497884273729072</v>
      </c>
      <c r="H332" s="4">
        <v>2.7723156044144264</v>
      </c>
      <c r="I332" s="3">
        <v>12.497884273729072</v>
      </c>
      <c r="J332" s="67">
        <f t="shared" si="10"/>
        <v>13.903123398114218</v>
      </c>
      <c r="K332" s="37">
        <f t="shared" si="11"/>
        <v>0.96347117177214159</v>
      </c>
    </row>
    <row r="333" spans="1:11">
      <c r="A333" s="3" t="s">
        <v>21</v>
      </c>
      <c r="B333" s="3" t="s">
        <v>133</v>
      </c>
      <c r="C333" s="3">
        <v>1470</v>
      </c>
      <c r="D333" s="3" t="s">
        <v>10</v>
      </c>
      <c r="E333" s="3">
        <v>129</v>
      </c>
      <c r="F333" s="3">
        <f>2.6592*E333-183.51</f>
        <v>159.52679999999998</v>
      </c>
      <c r="G333" s="3">
        <v>12.539887827637688</v>
      </c>
      <c r="H333" s="3">
        <v>3.1629927208018387</v>
      </c>
      <c r="I333" s="3">
        <v>12.539887827637688</v>
      </c>
      <c r="J333" s="67">
        <f t="shared" si="10"/>
        <v>14.942086469740275</v>
      </c>
      <c r="K333" s="37">
        <f t="shared" si="11"/>
        <v>1.4195759602159814</v>
      </c>
    </row>
    <row r="334" spans="1:11">
      <c r="A334" s="3" t="s">
        <v>21</v>
      </c>
      <c r="B334" s="3" t="s">
        <v>133</v>
      </c>
      <c r="C334" s="3">
        <v>1470</v>
      </c>
      <c r="D334" s="3" t="s">
        <v>10</v>
      </c>
      <c r="E334" s="3">
        <v>129.5</v>
      </c>
      <c r="F334" s="3">
        <f>2.6592*E334-183.51</f>
        <v>160.85640000000001</v>
      </c>
      <c r="G334" s="3">
        <v>13.060979949217229</v>
      </c>
      <c r="H334" s="3">
        <v>3.095695071074676</v>
      </c>
      <c r="I334" s="3">
        <v>13.060979949217229</v>
      </c>
      <c r="J334" s="67">
        <f t="shared" si="10"/>
        <v>14.105683743994907</v>
      </c>
      <c r="K334" s="37">
        <f t="shared" si="11"/>
        <v>1.052395163613765</v>
      </c>
    </row>
    <row r="335" spans="1:11">
      <c r="A335" s="9" t="s">
        <v>18</v>
      </c>
      <c r="B335" s="3" t="s">
        <v>133</v>
      </c>
      <c r="C335" s="5">
        <v>951</v>
      </c>
      <c r="D335" s="9" t="s">
        <v>10</v>
      </c>
      <c r="E335" s="3">
        <v>19.5</v>
      </c>
      <c r="F335" s="3">
        <v>164.16500000000002</v>
      </c>
      <c r="G335" s="3">
        <v>19.129666669390549</v>
      </c>
      <c r="H335" s="3">
        <v>3.0160117339261929</v>
      </c>
      <c r="I335" s="3">
        <v>19.129666669390549</v>
      </c>
      <c r="J335" s="67">
        <f t="shared" si="10"/>
        <v>14.91584550694748</v>
      </c>
      <c r="K335" s="37">
        <f t="shared" si="11"/>
        <v>1.4080561775499438</v>
      </c>
    </row>
    <row r="336" spans="1:11">
      <c r="A336" s="7" t="s">
        <v>13</v>
      </c>
      <c r="B336" s="3" t="s">
        <v>133</v>
      </c>
      <c r="C336" s="2">
        <v>1470</v>
      </c>
      <c r="D336" s="7" t="s">
        <v>10</v>
      </c>
      <c r="E336" s="3">
        <v>159.5</v>
      </c>
      <c r="F336" s="3">
        <f>2.3169*E336-205.1</f>
        <v>164.44555</v>
      </c>
      <c r="G336" s="3">
        <v>13.3</v>
      </c>
      <c r="H336" s="7">
        <v>2.9</v>
      </c>
      <c r="I336" s="3">
        <v>13.3</v>
      </c>
      <c r="J336" s="67">
        <f t="shared" si="10"/>
        <v>15.578243353478902</v>
      </c>
      <c r="K336" s="37">
        <f t="shared" si="11"/>
        <v>1.6988488321772381</v>
      </c>
    </row>
    <row r="337" spans="1:11">
      <c r="A337" s="4" t="s">
        <v>12</v>
      </c>
      <c r="B337" s="3" t="s">
        <v>133</v>
      </c>
      <c r="C337" s="2">
        <v>765</v>
      </c>
      <c r="D337" s="4" t="s">
        <v>10</v>
      </c>
      <c r="E337" s="3">
        <v>267</v>
      </c>
      <c r="F337" s="3">
        <f>0.6096*E337+7.2797</f>
        <v>170.0429</v>
      </c>
      <c r="G337" s="3">
        <v>16.548693088491927</v>
      </c>
      <c r="H337" s="4">
        <v>2.6764236174608764</v>
      </c>
      <c r="I337" s="3">
        <v>16.548693088491927</v>
      </c>
      <c r="J337" s="67">
        <f t="shared" ref="J337:J340" si="12">AVERAGE(I335:I339)</f>
        <v>15.055768716886837</v>
      </c>
      <c r="K337" s="37">
        <f t="shared" si="11"/>
        <v>1.4694824667133215</v>
      </c>
    </row>
    <row r="338" spans="1:11">
      <c r="A338" s="4" t="s">
        <v>12</v>
      </c>
      <c r="B338" s="3" t="s">
        <v>133</v>
      </c>
      <c r="C338" s="2">
        <v>765</v>
      </c>
      <c r="D338" s="4" t="s">
        <v>10</v>
      </c>
      <c r="E338" s="3">
        <v>271</v>
      </c>
      <c r="F338" s="3">
        <f>0.6096*E338+7.2797</f>
        <v>172.4813</v>
      </c>
      <c r="G338" s="3">
        <v>15.851877060294798</v>
      </c>
      <c r="H338" s="4">
        <v>2.9212857886909482</v>
      </c>
      <c r="I338" s="3">
        <v>15.851877060294798</v>
      </c>
      <c r="J338" s="67">
        <f t="shared" si="12"/>
        <v>14.60606573509105</v>
      </c>
      <c r="K338" s="37">
        <f t="shared" si="11"/>
        <v>1.2720628577049711</v>
      </c>
    </row>
    <row r="339" spans="1:11">
      <c r="A339" s="4" t="s">
        <v>12</v>
      </c>
      <c r="B339" s="3" t="s">
        <v>133</v>
      </c>
      <c r="C339" s="2">
        <v>765</v>
      </c>
      <c r="D339" s="4" t="s">
        <v>11</v>
      </c>
      <c r="E339" s="3">
        <v>271</v>
      </c>
      <c r="F339" s="3">
        <f>0.6096*E339+7.2797</f>
        <v>172.4813</v>
      </c>
      <c r="G339" s="3">
        <v>13.569619176957042</v>
      </c>
      <c r="H339" s="4">
        <v>3.0155066976635032</v>
      </c>
      <c r="I339" s="3">
        <v>10.448606766256923</v>
      </c>
      <c r="J339" s="67">
        <f t="shared" si="12"/>
        <v>14.431805859624507</v>
      </c>
      <c r="K339" s="37">
        <f t="shared" si="11"/>
        <v>1.1955627723751592</v>
      </c>
    </row>
    <row r="340" spans="1:11">
      <c r="A340" s="9" t="s">
        <v>18</v>
      </c>
      <c r="B340" s="3" t="s">
        <v>133</v>
      </c>
      <c r="C340" s="5">
        <v>951</v>
      </c>
      <c r="D340" s="9" t="s">
        <v>10</v>
      </c>
      <c r="E340" s="3">
        <v>21.5</v>
      </c>
      <c r="F340" s="3">
        <v>173.59700000000001</v>
      </c>
      <c r="G340" s="3">
        <v>16.881151760411612</v>
      </c>
      <c r="H340" s="3">
        <v>3.0597169599261043</v>
      </c>
      <c r="I340" s="3">
        <v>16.881151760411612</v>
      </c>
      <c r="J340" s="67">
        <f t="shared" si="12"/>
        <v>13.81706724192612</v>
      </c>
      <c r="K340" s="37">
        <f t="shared" si="11"/>
        <v>0.92569251920556717</v>
      </c>
    </row>
    <row r="341" spans="1:11">
      <c r="A341" s="4" t="s">
        <v>12</v>
      </c>
      <c r="B341" s="3" t="s">
        <v>133</v>
      </c>
      <c r="C341" s="2">
        <v>765</v>
      </c>
      <c r="D341" s="4" t="s">
        <v>10</v>
      </c>
      <c r="E341" s="3">
        <v>273</v>
      </c>
      <c r="F341" s="3">
        <f>0.6096*E341+7.2797</f>
        <v>173.70050000000001</v>
      </c>
      <c r="G341" s="3">
        <v>12.428700622667268</v>
      </c>
      <c r="H341" s="4">
        <v>3.147878906762636</v>
      </c>
      <c r="I341" s="3">
        <v>12.428700622667268</v>
      </c>
      <c r="J341" s="67">
        <f>AVERAGE(I339:I342)</f>
        <v>13.308364787333952</v>
      </c>
      <c r="K341" s="37">
        <f t="shared" si="11"/>
        <v>0.70237214163960537</v>
      </c>
    </row>
    <row r="342" spans="1:11">
      <c r="A342" s="1" t="s">
        <v>13</v>
      </c>
      <c r="B342" s="3" t="s">
        <v>133</v>
      </c>
      <c r="C342" s="2">
        <v>1470</v>
      </c>
      <c r="D342" s="1" t="s">
        <v>11</v>
      </c>
      <c r="E342" s="3">
        <v>163.5</v>
      </c>
      <c r="F342" s="3">
        <f>2.3169*E342-205.1</f>
        <v>173.71315000000001</v>
      </c>
      <c r="G342" s="3">
        <v>17.5</v>
      </c>
      <c r="H342" s="1">
        <v>3.2</v>
      </c>
      <c r="I342" s="3">
        <v>13.475</v>
      </c>
      <c r="J342" s="67">
        <f>AVERAGE(I340:I343)</f>
        <v>13.682836376382099</v>
      </c>
      <c r="K342" s="37">
        <f t="shared" si="11"/>
        <v>0.86676516923174152</v>
      </c>
    </row>
    <row r="343" spans="1:11">
      <c r="A343" s="3" t="s">
        <v>15</v>
      </c>
      <c r="B343" s="3" t="s">
        <v>133</v>
      </c>
      <c r="C343" s="2">
        <v>700</v>
      </c>
      <c r="D343" s="3" t="s">
        <v>10</v>
      </c>
      <c r="E343" s="3">
        <v>180</v>
      </c>
      <c r="F343" s="3">
        <v>180.8913</v>
      </c>
      <c r="G343" s="3">
        <v>11.946493122449516</v>
      </c>
      <c r="H343" s="3">
        <v>3.2994051267516551</v>
      </c>
      <c r="I343" s="3">
        <v>11.946493122449516</v>
      </c>
      <c r="J343" s="67">
        <f>AVERAGE(I342:I345)</f>
        <v>12.671033140371886</v>
      </c>
      <c r="K343" s="37">
        <f t="shared" si="11"/>
        <v>0.42258354862325831</v>
      </c>
    </row>
    <row r="344" spans="1:11">
      <c r="A344" s="3" t="s">
        <v>15</v>
      </c>
      <c r="B344" s="3" t="s">
        <v>133</v>
      </c>
      <c r="C344" s="2">
        <v>700</v>
      </c>
      <c r="D344" s="3" t="s">
        <v>10</v>
      </c>
      <c r="E344" s="3">
        <v>182</v>
      </c>
      <c r="F344" s="3">
        <v>180.8913</v>
      </c>
      <c r="G344" s="3">
        <v>12.403639439038026</v>
      </c>
      <c r="H344" s="3">
        <v>3.3766940289583953</v>
      </c>
      <c r="I344" s="3">
        <v>12.403639439038026</v>
      </c>
      <c r="J344" s="67">
        <f>AVERAGE(I343:I346)</f>
        <v>12.292098242970203</v>
      </c>
      <c r="K344" s="37">
        <f t="shared" si="11"/>
        <v>0.25623112866391917</v>
      </c>
    </row>
    <row r="345" spans="1:11">
      <c r="A345" s="1" t="s">
        <v>13</v>
      </c>
      <c r="B345" s="3" t="s">
        <v>133</v>
      </c>
      <c r="C345" s="2">
        <v>1470</v>
      </c>
      <c r="D345" s="1" t="s">
        <v>11</v>
      </c>
      <c r="E345" s="3">
        <v>167.5</v>
      </c>
      <c r="F345" s="3">
        <f>2.3169*E345-205.1</f>
        <v>182.98074999999997</v>
      </c>
      <c r="G345" s="3">
        <v>16.7</v>
      </c>
      <c r="H345" s="1">
        <v>3</v>
      </c>
      <c r="I345" s="3">
        <v>12.859</v>
      </c>
      <c r="J345" s="67">
        <f t="shared" ref="J345:J408" si="13">AVERAGE(I343:I347)</f>
        <v>12.126190970937495</v>
      </c>
      <c r="K345" s="37">
        <f t="shared" si="11"/>
        <v>0.1833978362415607</v>
      </c>
    </row>
    <row r="346" spans="1:11">
      <c r="A346" s="4" t="s">
        <v>12</v>
      </c>
      <c r="B346" s="3" t="s">
        <v>133</v>
      </c>
      <c r="C346" s="2">
        <v>765</v>
      </c>
      <c r="D346" s="4" t="s">
        <v>10</v>
      </c>
      <c r="E346" s="3">
        <v>293</v>
      </c>
      <c r="F346" s="3">
        <f>0.6096*E346+7.2797</f>
        <v>185.89250000000001</v>
      </c>
      <c r="G346" s="3">
        <v>11.95926041039327</v>
      </c>
      <c r="H346" s="4">
        <v>3.1966781976112566</v>
      </c>
      <c r="I346" s="3">
        <v>11.95926041039327</v>
      </c>
      <c r="J346" s="67">
        <f t="shared" si="13"/>
        <v>11.932532118527181</v>
      </c>
      <c r="K346" s="37">
        <f t="shared" si="11"/>
        <v>9.8381600033432548E-2</v>
      </c>
    </row>
    <row r="347" spans="1:11">
      <c r="A347" s="4" t="s">
        <v>12</v>
      </c>
      <c r="B347" s="3" t="s">
        <v>133</v>
      </c>
      <c r="C347" s="2">
        <v>765</v>
      </c>
      <c r="D347" s="4" t="s">
        <v>11</v>
      </c>
      <c r="E347" s="3">
        <v>293</v>
      </c>
      <c r="F347" s="3">
        <f>0.6096*E347+7.2797</f>
        <v>185.89250000000001</v>
      </c>
      <c r="G347" s="3">
        <v>14.886444003645011</v>
      </c>
      <c r="H347" s="4">
        <v>2.9970444258895639</v>
      </c>
      <c r="I347" s="3">
        <v>11.462561882806659</v>
      </c>
      <c r="J347" s="67">
        <f t="shared" si="13"/>
        <v>12.151612682637424</v>
      </c>
      <c r="K347" s="37">
        <f t="shared" si="11"/>
        <v>0.19455796767782907</v>
      </c>
    </row>
    <row r="348" spans="1:11">
      <c r="A348" s="4" t="s">
        <v>12</v>
      </c>
      <c r="B348" s="3" t="s">
        <v>133</v>
      </c>
      <c r="C348" s="2">
        <v>765</v>
      </c>
      <c r="D348" s="4" t="s">
        <v>10</v>
      </c>
      <c r="E348" s="3">
        <v>295</v>
      </c>
      <c r="F348" s="3">
        <f>0.6096*E348+7.2797</f>
        <v>187.11170000000001</v>
      </c>
      <c r="G348" s="3">
        <v>10.978198860397946</v>
      </c>
      <c r="H348" s="4">
        <v>3.1091123414661332</v>
      </c>
      <c r="I348" s="3">
        <v>10.978198860397946</v>
      </c>
      <c r="J348" s="67">
        <f t="shared" si="13"/>
        <v>11.477248700354057</v>
      </c>
      <c r="K348" s="37">
        <f t="shared" si="11"/>
        <v>-0.10148782054456884</v>
      </c>
    </row>
    <row r="349" spans="1:11">
      <c r="A349" s="3" t="s">
        <v>15</v>
      </c>
      <c r="B349" s="3" t="s">
        <v>133</v>
      </c>
      <c r="C349" s="2">
        <v>700</v>
      </c>
      <c r="D349" s="3" t="s">
        <v>10</v>
      </c>
      <c r="E349" s="3">
        <v>188</v>
      </c>
      <c r="F349" s="3">
        <v>188.8913</v>
      </c>
      <c r="G349" s="3">
        <v>13.499042259589247</v>
      </c>
      <c r="H349" s="3">
        <v>3.2775109382007486</v>
      </c>
      <c r="I349" s="3">
        <v>13.499042259589247</v>
      </c>
      <c r="J349" s="67">
        <f t="shared" si="13"/>
        <v>11.850131175867929</v>
      </c>
      <c r="K349" s="37">
        <f t="shared" si="11"/>
        <v>6.2207586206021404E-2</v>
      </c>
    </row>
    <row r="350" spans="1:11">
      <c r="A350" s="4" t="s">
        <v>12</v>
      </c>
      <c r="B350" s="3" t="s">
        <v>133</v>
      </c>
      <c r="C350" s="2">
        <v>765</v>
      </c>
      <c r="D350" s="4" t="s">
        <v>11</v>
      </c>
      <c r="E350" s="3">
        <v>299</v>
      </c>
      <c r="F350" s="3">
        <f>0.6096*E350+7.2797</f>
        <v>189.55009999999999</v>
      </c>
      <c r="G350" s="3">
        <v>12.321013102056057</v>
      </c>
      <c r="H350" s="4">
        <v>3.3920086676813552</v>
      </c>
      <c r="I350" s="3">
        <v>9.4871800885831643</v>
      </c>
      <c r="J350" s="67">
        <f t="shared" si="13"/>
        <v>13.352639742319786</v>
      </c>
      <c r="K350" s="37">
        <f t="shared" si="11"/>
        <v>0.72180884687838631</v>
      </c>
    </row>
    <row r="351" spans="1:11">
      <c r="A351" s="6" t="s">
        <v>16</v>
      </c>
      <c r="B351" s="3" t="s">
        <v>133</v>
      </c>
      <c r="C351" s="7">
        <v>800</v>
      </c>
      <c r="D351" s="6" t="s">
        <v>17</v>
      </c>
      <c r="E351" s="3">
        <v>64.5</v>
      </c>
      <c r="F351" s="3">
        <v>189.79746217667153</v>
      </c>
      <c r="G351" s="3">
        <v>13.823672787962625</v>
      </c>
      <c r="H351" s="8">
        <v>3.3305646681820229</v>
      </c>
      <c r="I351" s="3">
        <v>13.823672787962625</v>
      </c>
      <c r="J351" s="67">
        <f t="shared" si="13"/>
        <v>13.876690529253773</v>
      </c>
      <c r="K351" s="37">
        <f t="shared" si="11"/>
        <v>0.95186714234240721</v>
      </c>
    </row>
    <row r="352" spans="1:11">
      <c r="A352" s="6" t="s">
        <v>16</v>
      </c>
      <c r="B352" s="3" t="s">
        <v>133</v>
      </c>
      <c r="C352" s="7">
        <v>800</v>
      </c>
      <c r="D352" s="6" t="s">
        <v>17</v>
      </c>
      <c r="E352" s="3">
        <v>65.5</v>
      </c>
      <c r="F352" s="3">
        <v>191.62460367786937</v>
      </c>
      <c r="G352" s="3">
        <v>18.975104715065957</v>
      </c>
      <c r="H352" s="8">
        <v>3.1716329839268731</v>
      </c>
      <c r="I352" s="3">
        <v>18.975104715065957</v>
      </c>
      <c r="J352" s="67">
        <f t="shared" si="13"/>
        <v>13.317482077335921</v>
      </c>
      <c r="K352" s="37">
        <f t="shared" si="11"/>
        <v>0.70637463195047001</v>
      </c>
    </row>
    <row r="353" spans="1:11">
      <c r="A353" s="4" t="s">
        <v>12</v>
      </c>
      <c r="B353" s="3" t="s">
        <v>133</v>
      </c>
      <c r="C353" s="2">
        <v>765</v>
      </c>
      <c r="D353" s="4" t="s">
        <v>10</v>
      </c>
      <c r="E353" s="3">
        <v>303</v>
      </c>
      <c r="F353" s="3">
        <f>0.6096*E353+7.2797</f>
        <v>191.98849999999999</v>
      </c>
      <c r="G353" s="3">
        <v>13.598452795067866</v>
      </c>
      <c r="H353" s="4">
        <v>3.0138727162936569</v>
      </c>
      <c r="I353" s="3">
        <v>13.598452795067866</v>
      </c>
      <c r="J353" s="67">
        <f t="shared" si="13"/>
        <v>14.592612378521954</v>
      </c>
      <c r="K353" s="37">
        <f t="shared" si="11"/>
        <v>1.266156834171138</v>
      </c>
    </row>
    <row r="354" spans="1:11">
      <c r="A354" s="1" t="s">
        <v>13</v>
      </c>
      <c r="B354" s="3" t="s">
        <v>133</v>
      </c>
      <c r="C354" s="2">
        <v>1470</v>
      </c>
      <c r="D354" s="1" t="s">
        <v>11</v>
      </c>
      <c r="E354" s="3">
        <v>171.5</v>
      </c>
      <c r="F354" s="3">
        <f>2.3169*E354-205.1</f>
        <v>192.24834999999999</v>
      </c>
      <c r="G354" s="3">
        <v>13.9</v>
      </c>
      <c r="H354" s="1">
        <v>2.9</v>
      </c>
      <c r="I354" s="3">
        <v>10.703000000000001</v>
      </c>
      <c r="J354" s="67">
        <f t="shared" si="13"/>
        <v>14.098852748443051</v>
      </c>
      <c r="K354" s="37">
        <f t="shared" si="11"/>
        <v>1.0493963565664997</v>
      </c>
    </row>
    <row r="355" spans="1:11">
      <c r="A355" s="9" t="s">
        <v>18</v>
      </c>
      <c r="B355" s="3" t="s">
        <v>133</v>
      </c>
      <c r="C355" s="5">
        <v>951</v>
      </c>
      <c r="D355" s="9" t="s">
        <v>10</v>
      </c>
      <c r="E355" s="3">
        <v>25.5</v>
      </c>
      <c r="F355" s="3">
        <v>192.46100000000001</v>
      </c>
      <c r="G355" s="3">
        <v>15.862831594513327</v>
      </c>
      <c r="H355" s="3">
        <v>3.0732169419183233</v>
      </c>
      <c r="I355" s="3">
        <v>15.862831594513327</v>
      </c>
      <c r="J355" s="67">
        <f t="shared" si="13"/>
        <v>13.875411797967638</v>
      </c>
      <c r="K355" s="37">
        <f t="shared" si="11"/>
        <v>0.95130577930779392</v>
      </c>
    </row>
    <row r="356" spans="1:11">
      <c r="A356" s="4" t="s">
        <v>12</v>
      </c>
      <c r="B356" s="3" t="s">
        <v>133</v>
      </c>
      <c r="C356" s="2">
        <v>765</v>
      </c>
      <c r="D356" s="4" t="s">
        <v>10</v>
      </c>
      <c r="E356" s="3">
        <v>306</v>
      </c>
      <c r="F356" s="3">
        <f>0.6096*E356+7.2797</f>
        <v>193.81729999999999</v>
      </c>
      <c r="G356" s="3">
        <v>11.354874637568098</v>
      </c>
      <c r="H356" s="4">
        <v>3.1483878827677239</v>
      </c>
      <c r="I356" s="3">
        <v>11.354874637568098</v>
      </c>
      <c r="J356" s="67">
        <f t="shared" si="13"/>
        <v>13.73963241389861</v>
      </c>
      <c r="K356" s="37">
        <f t="shared" si="11"/>
        <v>0.89169862970148994</v>
      </c>
    </row>
    <row r="357" spans="1:11">
      <c r="A357" s="6" t="s">
        <v>16</v>
      </c>
      <c r="B357" s="3" t="s">
        <v>133</v>
      </c>
      <c r="C357" s="7">
        <v>800</v>
      </c>
      <c r="D357" s="6" t="s">
        <v>17</v>
      </c>
      <c r="E357" s="3">
        <v>69.5</v>
      </c>
      <c r="F357" s="3">
        <v>196.6975269499049</v>
      </c>
      <c r="G357" s="3">
        <v>17.857899962688883</v>
      </c>
      <c r="H357" s="8">
        <v>3.1013572562758656</v>
      </c>
      <c r="I357" s="3">
        <v>17.857899962688883</v>
      </c>
      <c r="J357" s="67">
        <f t="shared" si="13"/>
        <v>14.064155357451758</v>
      </c>
      <c r="K357" s="37">
        <f t="shared" si="11"/>
        <v>1.034164201921322</v>
      </c>
    </row>
    <row r="358" spans="1:11">
      <c r="A358" s="6" t="s">
        <v>16</v>
      </c>
      <c r="B358" s="3" t="s">
        <v>133</v>
      </c>
      <c r="C358" s="7">
        <v>800</v>
      </c>
      <c r="D358" s="6" t="s">
        <v>17</v>
      </c>
      <c r="E358" s="3">
        <v>71.5</v>
      </c>
      <c r="F358" s="3">
        <v>199.23398858592265</v>
      </c>
      <c r="G358" s="3">
        <v>12.919555874722745</v>
      </c>
      <c r="H358" s="8">
        <v>3.1354211050862646</v>
      </c>
      <c r="I358" s="3">
        <v>12.919555874722745</v>
      </c>
      <c r="J358" s="67">
        <f t="shared" si="13"/>
        <v>13.30902766340173</v>
      </c>
      <c r="K358" s="37">
        <f t="shared" si="11"/>
        <v>0.70266314423335974</v>
      </c>
    </row>
    <row r="359" spans="1:11">
      <c r="A359" s="4" t="s">
        <v>12</v>
      </c>
      <c r="B359" s="3" t="s">
        <v>133</v>
      </c>
      <c r="C359" s="2">
        <v>765</v>
      </c>
      <c r="D359" s="4" t="s">
        <v>10</v>
      </c>
      <c r="E359" s="3">
        <v>316</v>
      </c>
      <c r="F359" s="3">
        <f>0.6096*E359+7.2797</f>
        <v>199.91329999999999</v>
      </c>
      <c r="G359" s="3">
        <v>12.32561471776574</v>
      </c>
      <c r="H359" s="4">
        <v>3.030061662988822</v>
      </c>
      <c r="I359" s="3">
        <v>12.32561471776574</v>
      </c>
      <c r="J359" s="67">
        <f t="shared" si="13"/>
        <v>14.163215112119872</v>
      </c>
      <c r="K359" s="37">
        <f t="shared" si="11"/>
        <v>1.0776514342206243</v>
      </c>
    </row>
    <row r="360" spans="1:11">
      <c r="A360" s="6" t="s">
        <v>16</v>
      </c>
      <c r="B360" s="3" t="s">
        <v>133</v>
      </c>
      <c r="C360" s="7">
        <v>800</v>
      </c>
      <c r="D360" s="6" t="s">
        <v>17</v>
      </c>
      <c r="E360" s="3">
        <v>72.5</v>
      </c>
      <c r="F360" s="3">
        <v>200.50221940393152</v>
      </c>
      <c r="G360" s="3">
        <v>12.087193124263193</v>
      </c>
      <c r="H360" s="8">
        <v>3.0744303214291815</v>
      </c>
      <c r="I360" s="3">
        <v>12.087193124263193</v>
      </c>
      <c r="J360" s="67">
        <f t="shared" si="13"/>
        <v>13.287287147376754</v>
      </c>
      <c r="K360" s="37">
        <f t="shared" si="11"/>
        <v>0.69311905769839477</v>
      </c>
    </row>
    <row r="361" spans="1:11">
      <c r="A361" s="6" t="s">
        <v>16</v>
      </c>
      <c r="B361" s="3" t="s">
        <v>133</v>
      </c>
      <c r="C361" s="7">
        <v>800</v>
      </c>
      <c r="D361" s="6" t="s">
        <v>17</v>
      </c>
      <c r="E361" s="3">
        <v>73.5</v>
      </c>
      <c r="F361" s="3">
        <v>201.77045022194039</v>
      </c>
      <c r="G361" s="3">
        <v>15.6258118811588</v>
      </c>
      <c r="H361" s="8">
        <v>3.0961424266889077</v>
      </c>
      <c r="I361" s="3">
        <v>15.6258118811588</v>
      </c>
      <c r="J361" s="67">
        <f t="shared" si="13"/>
        <v>14.1110431852867</v>
      </c>
      <c r="K361" s="37">
        <f t="shared" si="11"/>
        <v>1.0547479583408617</v>
      </c>
    </row>
    <row r="362" spans="1:11">
      <c r="A362" s="9" t="s">
        <v>18</v>
      </c>
      <c r="B362" s="3" t="s">
        <v>133</v>
      </c>
      <c r="C362" s="5">
        <v>951</v>
      </c>
      <c r="D362" s="9" t="s">
        <v>10</v>
      </c>
      <c r="E362" s="3">
        <v>27.5</v>
      </c>
      <c r="F362" s="3">
        <v>201.893</v>
      </c>
      <c r="G362" s="3">
        <v>13.478260138973278</v>
      </c>
      <c r="H362" s="3">
        <v>3.18527037709603</v>
      </c>
      <c r="I362" s="3">
        <v>13.478260138973278</v>
      </c>
      <c r="J362" s="67">
        <f t="shared" si="13"/>
        <v>13.729966116151354</v>
      </c>
      <c r="K362" s="37">
        <f t="shared" si="11"/>
        <v>0.88745512499044477</v>
      </c>
    </row>
    <row r="363" spans="1:11">
      <c r="A363" s="6" t="s">
        <v>16</v>
      </c>
      <c r="B363" s="3" t="s">
        <v>133</v>
      </c>
      <c r="C363" s="7">
        <v>800</v>
      </c>
      <c r="D363" s="6" t="s">
        <v>17</v>
      </c>
      <c r="E363" s="3">
        <v>74.5</v>
      </c>
      <c r="F363" s="3">
        <v>203.03868103994927</v>
      </c>
      <c r="G363" s="3">
        <v>17.038336064272489</v>
      </c>
      <c r="H363" s="8">
        <v>2.9692016837906419</v>
      </c>
      <c r="I363" s="3">
        <v>17.038336064272489</v>
      </c>
      <c r="J363" s="67">
        <f t="shared" si="13"/>
        <v>15.001935465964635</v>
      </c>
      <c r="K363" s="37">
        <f t="shared" si="11"/>
        <v>1.4458496695584753</v>
      </c>
    </row>
    <row r="364" spans="1:11">
      <c r="A364" s="4" t="s">
        <v>12</v>
      </c>
      <c r="B364" s="3" t="s">
        <v>133</v>
      </c>
      <c r="C364" s="2">
        <v>765</v>
      </c>
      <c r="D364" s="4" t="s">
        <v>10</v>
      </c>
      <c r="E364" s="3">
        <v>323</v>
      </c>
      <c r="F364" s="3">
        <f>0.6096*E364+7.2797</f>
        <v>204.18049999999999</v>
      </c>
      <c r="G364" s="3">
        <v>10.420229372089006</v>
      </c>
      <c r="H364" s="4">
        <v>3.2290362825674657</v>
      </c>
      <c r="I364" s="3">
        <v>10.420229372089006</v>
      </c>
      <c r="J364" s="67">
        <f t="shared" si="13"/>
        <v>14.409508204778433</v>
      </c>
      <c r="K364" s="37">
        <f t="shared" si="11"/>
        <v>1.1857741018977324</v>
      </c>
    </row>
    <row r="365" spans="1:11">
      <c r="A365" s="6" t="s">
        <v>16</v>
      </c>
      <c r="B365" s="3" t="s">
        <v>133</v>
      </c>
      <c r="C365" s="7">
        <v>800</v>
      </c>
      <c r="D365" s="6" t="s">
        <v>17</v>
      </c>
      <c r="E365" s="3">
        <v>76.5</v>
      </c>
      <c r="F365" s="3">
        <v>205.57514267596704</v>
      </c>
      <c r="G365" s="3">
        <v>18.447039873329615</v>
      </c>
      <c r="H365" s="8">
        <v>3.0449730728979953</v>
      </c>
      <c r="I365" s="3">
        <v>18.447039873329615</v>
      </c>
      <c r="J365" s="67">
        <f t="shared" si="13"/>
        <v>16.514890086995859</v>
      </c>
      <c r="K365" s="37">
        <f t="shared" si="11"/>
        <v>2.1100367481911819</v>
      </c>
    </row>
    <row r="366" spans="1:11">
      <c r="A366" s="3" t="s">
        <v>21</v>
      </c>
      <c r="B366" s="3" t="s">
        <v>133</v>
      </c>
      <c r="C366" s="3">
        <v>1470</v>
      </c>
      <c r="D366" s="3" t="s">
        <v>10</v>
      </c>
      <c r="E366" s="3">
        <v>146.5</v>
      </c>
      <c r="F366" s="3">
        <f>2.6592*E366-183.51</f>
        <v>206.06279999999998</v>
      </c>
      <c r="G366" s="3">
        <v>12.663675575227783</v>
      </c>
      <c r="H366" s="3">
        <v>3.1086856686572104</v>
      </c>
      <c r="I366" s="3">
        <v>12.663675575227783</v>
      </c>
      <c r="J366" s="67">
        <f t="shared" si="13"/>
        <v>19.014019022646018</v>
      </c>
      <c r="K366" s="37">
        <f t="shared" si="11"/>
        <v>3.2071543509416029</v>
      </c>
    </row>
    <row r="367" spans="1:11">
      <c r="A367" s="6" t="s">
        <v>16</v>
      </c>
      <c r="B367" s="3" t="s">
        <v>133</v>
      </c>
      <c r="C367" s="7">
        <v>800</v>
      </c>
      <c r="D367" s="6" t="s">
        <v>17</v>
      </c>
      <c r="E367" s="3">
        <v>77.5</v>
      </c>
      <c r="F367" s="3">
        <v>206.84337349397592</v>
      </c>
      <c r="G367" s="3">
        <v>24.005169550060398</v>
      </c>
      <c r="H367" s="8">
        <v>2.723085601781738</v>
      </c>
      <c r="I367" s="3">
        <v>24.005169550060398</v>
      </c>
      <c r="J367" s="67">
        <f t="shared" si="13"/>
        <v>19.230446187246152</v>
      </c>
      <c r="K367" s="37">
        <f t="shared" si="11"/>
        <v>3.3021658762010615</v>
      </c>
    </row>
    <row r="368" spans="1:11">
      <c r="A368" s="6" t="s">
        <v>16</v>
      </c>
      <c r="B368" s="3" t="s">
        <v>133</v>
      </c>
      <c r="C368" s="7">
        <v>800</v>
      </c>
      <c r="D368" s="6" t="s">
        <v>17</v>
      </c>
      <c r="E368" s="3">
        <v>78.5</v>
      </c>
      <c r="F368" s="3">
        <v>208.11160431198479</v>
      </c>
      <c r="G368" s="3">
        <v>29.533980742523276</v>
      </c>
      <c r="H368" s="8">
        <v>2.8512151076828292</v>
      </c>
      <c r="I368" s="3">
        <v>29.533980742523276</v>
      </c>
      <c r="J368" s="67">
        <f t="shared" si="13"/>
        <v>20.46988043367957</v>
      </c>
      <c r="K368" s="37">
        <f t="shared" si="11"/>
        <v>3.8462775103853319</v>
      </c>
    </row>
    <row r="369" spans="1:11">
      <c r="A369" s="3" t="s">
        <v>21</v>
      </c>
      <c r="B369" s="3" t="s">
        <v>133</v>
      </c>
      <c r="C369" s="3">
        <v>1470</v>
      </c>
      <c r="D369" s="3" t="s">
        <v>10</v>
      </c>
      <c r="E369" s="3">
        <v>147.5</v>
      </c>
      <c r="F369" s="3">
        <f>2.6592*E369-183.51</f>
        <v>208.72199999999998</v>
      </c>
      <c r="G369" s="3">
        <v>11.502365195089684</v>
      </c>
      <c r="H369" s="3">
        <v>3.3372954776903767</v>
      </c>
      <c r="I369" s="3">
        <v>11.502365195089684</v>
      </c>
      <c r="J369" s="67">
        <f t="shared" si="13"/>
        <v>22.750981991960856</v>
      </c>
      <c r="K369" s="37">
        <f t="shared" si="11"/>
        <v>4.8476810944708157</v>
      </c>
    </row>
    <row r="370" spans="1:11">
      <c r="A370" s="6" t="s">
        <v>16</v>
      </c>
      <c r="B370" s="3" t="s">
        <v>133</v>
      </c>
      <c r="C370" s="7">
        <v>800</v>
      </c>
      <c r="D370" s="6" t="s">
        <v>17</v>
      </c>
      <c r="E370" s="3">
        <v>79.5</v>
      </c>
      <c r="F370" s="3">
        <v>209.37983512999367</v>
      </c>
      <c r="G370" s="3">
        <v>24.644211105496709</v>
      </c>
      <c r="H370" s="8">
        <v>2.8497735853437733</v>
      </c>
      <c r="I370" s="3">
        <v>24.644211105496709</v>
      </c>
      <c r="J370" s="67">
        <f t="shared" si="13"/>
        <v>20.684518846595431</v>
      </c>
      <c r="K370" s="37">
        <f t="shared" si="11"/>
        <v>3.9405037736553945</v>
      </c>
    </row>
    <row r="371" spans="1:11">
      <c r="A371" s="6" t="s">
        <v>16</v>
      </c>
      <c r="B371" s="3" t="s">
        <v>133</v>
      </c>
      <c r="C371" s="7">
        <v>800</v>
      </c>
      <c r="D371" s="6" t="s">
        <v>17</v>
      </c>
      <c r="E371" s="3">
        <v>80.5</v>
      </c>
      <c r="F371" s="3">
        <v>210.64806594800254</v>
      </c>
      <c r="G371" s="3">
        <v>24.069183366634221</v>
      </c>
      <c r="H371" s="8">
        <v>2.7163927462952224</v>
      </c>
      <c r="I371" s="3">
        <v>24.069183366634221</v>
      </c>
      <c r="J371" s="67">
        <f t="shared" si="13"/>
        <v>20.334247583084725</v>
      </c>
      <c r="K371" s="37">
        <f t="shared" si="11"/>
        <v>3.7867346889741951</v>
      </c>
    </row>
    <row r="372" spans="1:11">
      <c r="A372" s="9" t="s">
        <v>18</v>
      </c>
      <c r="B372" s="3" t="s">
        <v>133</v>
      </c>
      <c r="C372" s="5">
        <v>951</v>
      </c>
      <c r="D372" s="9" t="s">
        <v>10</v>
      </c>
      <c r="E372" s="3">
        <v>29.5</v>
      </c>
      <c r="F372" s="3">
        <v>211.32500000000002</v>
      </c>
      <c r="G372" s="3">
        <v>13.672853823233272</v>
      </c>
      <c r="H372" s="3">
        <v>3.2179903661319833</v>
      </c>
      <c r="I372" s="3">
        <v>13.672853823233272</v>
      </c>
      <c r="J372" s="67">
        <f t="shared" si="13"/>
        <v>23.032662546409064</v>
      </c>
      <c r="K372" s="37">
        <f t="shared" si="11"/>
        <v>4.9713388578735787</v>
      </c>
    </row>
    <row r="373" spans="1:11">
      <c r="A373" s="6" t="s">
        <v>16</v>
      </c>
      <c r="B373" s="3" t="s">
        <v>133</v>
      </c>
      <c r="C373" s="7">
        <v>800</v>
      </c>
      <c r="D373" s="6" t="s">
        <v>17</v>
      </c>
      <c r="E373" s="3">
        <v>81.5</v>
      </c>
      <c r="F373" s="3">
        <v>211.91629676601141</v>
      </c>
      <c r="G373" s="3">
        <v>27.782624424969761</v>
      </c>
      <c r="H373" s="8">
        <v>2.6387136151599129</v>
      </c>
      <c r="I373" s="3">
        <v>27.782624424969761</v>
      </c>
      <c r="J373" s="67">
        <f t="shared" si="13"/>
        <v>20.822960750703626</v>
      </c>
      <c r="K373" s="37">
        <f t="shared" si="11"/>
        <v>4.0012797695588924</v>
      </c>
    </row>
    <row r="374" spans="1:11">
      <c r="A374" s="6" t="s">
        <v>16</v>
      </c>
      <c r="B374" s="3" t="s">
        <v>133</v>
      </c>
      <c r="C374" s="7">
        <v>800</v>
      </c>
      <c r="D374" s="6" t="s">
        <v>17</v>
      </c>
      <c r="E374" s="3">
        <v>82.5</v>
      </c>
      <c r="F374" s="3">
        <v>213.18452758402032</v>
      </c>
      <c r="G374" s="3">
        <v>24.994440011711376</v>
      </c>
      <c r="H374" s="8">
        <v>2.7101261501092364</v>
      </c>
      <c r="I374" s="3">
        <v>24.994440011711376</v>
      </c>
      <c r="J374" s="67">
        <f t="shared" si="13"/>
        <v>19.066293609731638</v>
      </c>
      <c r="K374" s="37">
        <f t="shared" si="11"/>
        <v>3.2301028946721884</v>
      </c>
    </row>
    <row r="375" spans="1:11">
      <c r="A375" s="3" t="s">
        <v>21</v>
      </c>
      <c r="B375" s="3" t="s">
        <v>133</v>
      </c>
      <c r="C375" s="3">
        <v>1470</v>
      </c>
      <c r="D375" s="3" t="s">
        <v>10</v>
      </c>
      <c r="E375" s="3">
        <v>149.5</v>
      </c>
      <c r="F375" s="3">
        <f>2.6592*E375-183.51</f>
        <v>214.04039999999998</v>
      </c>
      <c r="G375" s="3">
        <v>13.595702126969519</v>
      </c>
      <c r="H375" s="3">
        <v>3.1181600223316632</v>
      </c>
      <c r="I375" s="3">
        <v>13.595702126969519</v>
      </c>
      <c r="J375" s="67">
        <f t="shared" si="13"/>
        <v>20.488832579748841</v>
      </c>
      <c r="K375" s="37">
        <f t="shared" si="11"/>
        <v>3.8545975025097414</v>
      </c>
    </row>
    <row r="376" spans="1:11">
      <c r="A376" s="4" t="s">
        <v>9</v>
      </c>
      <c r="B376" s="3" t="s">
        <v>133</v>
      </c>
      <c r="C376" s="2">
        <v>1035</v>
      </c>
      <c r="D376" s="4" t="s">
        <v>10</v>
      </c>
      <c r="E376" s="4">
        <v>242.75</v>
      </c>
      <c r="F376" s="3">
        <f>1.2638*E376-91.453</f>
        <v>215.33445000000003</v>
      </c>
      <c r="G376" s="4">
        <v>15.285847661774262</v>
      </c>
      <c r="H376" s="4">
        <v>2.8141538477987167</v>
      </c>
      <c r="I376" s="3">
        <v>15.285847661774262</v>
      </c>
      <c r="J376" s="67">
        <f t="shared" si="13"/>
        <v>17.86042902163954</v>
      </c>
      <c r="K376" s="37">
        <f t="shared" si="11"/>
        <v>2.700728340499758</v>
      </c>
    </row>
    <row r="377" spans="1:11">
      <c r="A377" s="6" t="s">
        <v>16</v>
      </c>
      <c r="B377" s="3" t="s">
        <v>133</v>
      </c>
      <c r="C377" s="7">
        <v>800</v>
      </c>
      <c r="D377" s="6" t="s">
        <v>17</v>
      </c>
      <c r="E377" s="3">
        <v>84.5</v>
      </c>
      <c r="F377" s="3">
        <v>215.72098922003806</v>
      </c>
      <c r="G377" s="3">
        <v>20.785548673319294</v>
      </c>
      <c r="H377" s="8">
        <v>2.7644334095892118</v>
      </c>
      <c r="I377" s="3">
        <v>20.785548673319294</v>
      </c>
      <c r="J377" s="67">
        <f t="shared" si="13"/>
        <v>17.818006374403399</v>
      </c>
      <c r="K377" s="37">
        <f t="shared" si="11"/>
        <v>2.6821047983630928</v>
      </c>
    </row>
    <row r="378" spans="1:11">
      <c r="A378" s="3" t="s">
        <v>21</v>
      </c>
      <c r="B378" s="3" t="s">
        <v>133</v>
      </c>
      <c r="C378" s="3">
        <v>1470</v>
      </c>
      <c r="D378" s="3" t="s">
        <v>10</v>
      </c>
      <c r="E378" s="3">
        <v>150.5</v>
      </c>
      <c r="F378" s="3">
        <f>2.6592*E378-183.51</f>
        <v>216.69959999999998</v>
      </c>
      <c r="G378" s="3">
        <v>14.640606634423246</v>
      </c>
      <c r="H378" s="3">
        <v>3.0586029987134484</v>
      </c>
      <c r="I378" s="3">
        <v>14.640606634423246</v>
      </c>
      <c r="J378" s="67">
        <f t="shared" si="13"/>
        <v>17.730021591798618</v>
      </c>
      <c r="K378" s="37">
        <f t="shared" si="11"/>
        <v>2.6434794787995939</v>
      </c>
    </row>
    <row r="379" spans="1:11">
      <c r="A379" s="6" t="s">
        <v>16</v>
      </c>
      <c r="B379" s="3" t="s">
        <v>133</v>
      </c>
      <c r="C379" s="7">
        <v>800</v>
      </c>
      <c r="D379" s="6" t="s">
        <v>17</v>
      </c>
      <c r="E379" s="3">
        <v>85.5</v>
      </c>
      <c r="F379" s="3">
        <v>216.98922003804694</v>
      </c>
      <c r="G379" s="3">
        <v>24.782326775530667</v>
      </c>
      <c r="H379" s="8">
        <v>2.8720799012801987</v>
      </c>
      <c r="I379" s="3">
        <v>24.782326775530667</v>
      </c>
      <c r="J379" s="67">
        <f t="shared" si="13"/>
        <v>18.41726616727032</v>
      </c>
      <c r="K379" s="37">
        <f t="shared" si="11"/>
        <v>2.9451798474316702</v>
      </c>
    </row>
    <row r="380" spans="1:11">
      <c r="A380" s="4" t="s">
        <v>9</v>
      </c>
      <c r="B380" s="3" t="s">
        <v>133</v>
      </c>
      <c r="C380" s="2">
        <v>1035</v>
      </c>
      <c r="D380" s="4" t="s">
        <v>10</v>
      </c>
      <c r="E380" s="4">
        <v>244.25</v>
      </c>
      <c r="F380" s="3">
        <f>1.2638*E380-91.453</f>
        <v>217.23015000000001</v>
      </c>
      <c r="G380" s="4">
        <v>13.15577821394562</v>
      </c>
      <c r="H380" s="4">
        <v>2.9937389654547415</v>
      </c>
      <c r="I380" s="3">
        <v>13.15577821394562</v>
      </c>
      <c r="J380" s="67">
        <f t="shared" si="13"/>
        <v>16.65262143050888</v>
      </c>
      <c r="K380" s="37">
        <f t="shared" si="11"/>
        <v>2.170500807993399</v>
      </c>
    </row>
    <row r="381" spans="1:11">
      <c r="A381" s="6" t="s">
        <v>16</v>
      </c>
      <c r="B381" s="3" t="s">
        <v>133</v>
      </c>
      <c r="C381" s="7">
        <v>800</v>
      </c>
      <c r="D381" s="6" t="s">
        <v>17</v>
      </c>
      <c r="E381" s="3">
        <v>86.5</v>
      </c>
      <c r="F381" s="3">
        <v>218.25745085605581</v>
      </c>
      <c r="G381" s="3">
        <v>18.72207053913278</v>
      </c>
      <c r="H381" s="8">
        <v>2.9746057942543733</v>
      </c>
      <c r="I381" s="3">
        <v>18.72207053913278</v>
      </c>
      <c r="J381" s="67">
        <f t="shared" si="13"/>
        <v>16.783816587095835</v>
      </c>
      <c r="K381" s="37">
        <f t="shared" si="11"/>
        <v>2.228095481735072</v>
      </c>
    </row>
    <row r="382" spans="1:11">
      <c r="A382" s="3" t="s">
        <v>21</v>
      </c>
      <c r="B382" s="3" t="s">
        <v>133</v>
      </c>
      <c r="C382" s="3">
        <v>1470</v>
      </c>
      <c r="D382" s="3" t="s">
        <v>10</v>
      </c>
      <c r="E382" s="3">
        <v>151.5</v>
      </c>
      <c r="F382" s="3">
        <f>2.6592*E382-183.51</f>
        <v>219.35879999999997</v>
      </c>
      <c r="G382" s="3">
        <v>11.962324989512087</v>
      </c>
      <c r="H382" s="3">
        <v>3.0315164707018258</v>
      </c>
      <c r="I382" s="3">
        <v>11.962324989512087</v>
      </c>
      <c r="J382" s="67">
        <f t="shared" si="13"/>
        <v>14.363651188259899</v>
      </c>
      <c r="K382" s="37">
        <f t="shared" si="11"/>
        <v>1.1656428716460958</v>
      </c>
    </row>
    <row r="383" spans="1:11">
      <c r="A383" s="6" t="s">
        <v>16</v>
      </c>
      <c r="B383" s="3" t="s">
        <v>133</v>
      </c>
      <c r="C383" s="7">
        <v>800</v>
      </c>
      <c r="D383" s="6" t="s">
        <v>17</v>
      </c>
      <c r="E383" s="3">
        <v>90.5</v>
      </c>
      <c r="F383" s="3">
        <v>223.33037412809134</v>
      </c>
      <c r="G383" s="3">
        <v>15.296582417358003</v>
      </c>
      <c r="H383" s="8">
        <v>3.1579577185509295</v>
      </c>
      <c r="I383" s="3">
        <v>15.296582417358003</v>
      </c>
      <c r="J383" s="67">
        <f t="shared" si="13"/>
        <v>14.141691180988101</v>
      </c>
      <c r="K383" s="37">
        <f t="shared" si="11"/>
        <v>1.0682024284537768</v>
      </c>
    </row>
    <row r="384" spans="1:11">
      <c r="A384" s="6" t="s">
        <v>16</v>
      </c>
      <c r="B384" s="3" t="s">
        <v>133</v>
      </c>
      <c r="C384" s="7">
        <v>800</v>
      </c>
      <c r="D384" s="6" t="s">
        <v>17</v>
      </c>
      <c r="E384" s="3">
        <v>91.5</v>
      </c>
      <c r="F384" s="3">
        <v>224.59860494610021</v>
      </c>
      <c r="G384" s="3">
        <v>12.681499781351015</v>
      </c>
      <c r="H384" s="8">
        <v>3.2703159997158129</v>
      </c>
      <c r="I384" s="3">
        <v>12.681499781351015</v>
      </c>
      <c r="J384" s="67">
        <f t="shared" si="13"/>
        <v>13.769071440592759</v>
      </c>
      <c r="K384" s="37">
        <f t="shared" si="11"/>
        <v>0.90462236242022165</v>
      </c>
    </row>
    <row r="385" spans="1:11">
      <c r="A385" s="6" t="s">
        <v>16</v>
      </c>
      <c r="B385" s="3" t="s">
        <v>133</v>
      </c>
      <c r="C385" s="7">
        <v>800</v>
      </c>
      <c r="D385" s="6" t="s">
        <v>17</v>
      </c>
      <c r="E385" s="3">
        <v>92.5</v>
      </c>
      <c r="F385" s="3">
        <v>225.86683576410908</v>
      </c>
      <c r="G385" s="3">
        <v>12.045978177586631</v>
      </c>
      <c r="H385" s="8">
        <v>3.2069519183944766</v>
      </c>
      <c r="I385" s="3">
        <v>12.045978177586631</v>
      </c>
      <c r="J385" s="67">
        <f t="shared" si="13"/>
        <v>13.692144264554397</v>
      </c>
      <c r="K385" s="37">
        <f t="shared" si="11"/>
        <v>0.87085133213938093</v>
      </c>
    </row>
    <row r="386" spans="1:11">
      <c r="A386" s="6" t="s">
        <v>16</v>
      </c>
      <c r="B386" s="3" t="s">
        <v>133</v>
      </c>
      <c r="C386" s="7">
        <v>800</v>
      </c>
      <c r="D386" s="6" t="s">
        <v>17</v>
      </c>
      <c r="E386" s="3">
        <v>93.5</v>
      </c>
      <c r="F386" s="3">
        <v>227.13506658211796</v>
      </c>
      <c r="G386" s="3">
        <v>16.858971837156066</v>
      </c>
      <c r="H386" s="8">
        <v>3.2179244272499141</v>
      </c>
      <c r="I386" s="3">
        <v>16.858971837156066</v>
      </c>
      <c r="J386" s="67">
        <f t="shared" si="13"/>
        <v>13.113212736889199</v>
      </c>
      <c r="K386" s="37">
        <f t="shared" si="11"/>
        <v>0.61670039149435851</v>
      </c>
    </row>
    <row r="387" spans="1:11">
      <c r="A387" s="3" t="s">
        <v>21</v>
      </c>
      <c r="B387" s="3" t="s">
        <v>133</v>
      </c>
      <c r="C387" s="3">
        <v>1470</v>
      </c>
      <c r="D387" s="3" t="s">
        <v>10</v>
      </c>
      <c r="E387" s="3">
        <v>154.5</v>
      </c>
      <c r="F387" s="3">
        <f>2.6592*E387-183.51</f>
        <v>227.33639999999997</v>
      </c>
      <c r="G387" s="3">
        <v>11.577689109320275</v>
      </c>
      <c r="H387" s="3">
        <v>3.1160898726587911</v>
      </c>
      <c r="I387" s="3">
        <v>11.577689109320275</v>
      </c>
      <c r="J387" s="67">
        <f t="shared" si="13"/>
        <v>13.420287837513579</v>
      </c>
      <c r="K387" s="37">
        <f t="shared" si="11"/>
        <v>0.75150636066846133</v>
      </c>
    </row>
    <row r="388" spans="1:11">
      <c r="A388" s="6" t="s">
        <v>16</v>
      </c>
      <c r="B388" s="3" t="s">
        <v>133</v>
      </c>
      <c r="C388" s="7">
        <v>800</v>
      </c>
      <c r="D388" s="6" t="s">
        <v>17</v>
      </c>
      <c r="E388" s="3">
        <v>94.5</v>
      </c>
      <c r="F388" s="3">
        <v>228.40329740012683</v>
      </c>
      <c r="G388" s="3">
        <v>12.401924779031994</v>
      </c>
      <c r="H388" s="8">
        <v>3.2758975339078162</v>
      </c>
      <c r="I388" s="3">
        <v>12.401924779031994</v>
      </c>
      <c r="J388" s="67">
        <f t="shared" si="13"/>
        <v>12.97175431067981</v>
      </c>
      <c r="K388" s="37">
        <f t="shared" ref="K388:K451" si="14">(0.439*J388)-5.14</f>
        <v>0.5546001423884368</v>
      </c>
    </row>
    <row r="389" spans="1:11">
      <c r="A389" s="4" t="s">
        <v>12</v>
      </c>
      <c r="B389" s="3" t="s">
        <v>133</v>
      </c>
      <c r="C389" s="2">
        <v>765</v>
      </c>
      <c r="D389" s="4" t="s">
        <v>10</v>
      </c>
      <c r="E389" s="3">
        <v>364</v>
      </c>
      <c r="F389" s="3">
        <f>0.6096*E389+7.2797</f>
        <v>229.17410000000001</v>
      </c>
      <c r="G389" s="3">
        <v>14.216875284472932</v>
      </c>
      <c r="H389" s="4">
        <v>3.0291325692478455</v>
      </c>
      <c r="I389" s="3">
        <v>14.216875284472932</v>
      </c>
      <c r="J389" s="67">
        <f t="shared" si="13"/>
        <v>12.02900639621868</v>
      </c>
      <c r="K389" s="37">
        <f t="shared" si="14"/>
        <v>0.14073380794000112</v>
      </c>
    </row>
    <row r="390" spans="1:11">
      <c r="A390" s="4" t="s">
        <v>12</v>
      </c>
      <c r="B390" s="3" t="s">
        <v>133</v>
      </c>
      <c r="C390" s="2">
        <v>765</v>
      </c>
      <c r="D390" s="4" t="s">
        <v>11</v>
      </c>
      <c r="E390" s="3">
        <v>364</v>
      </c>
      <c r="F390" s="3">
        <f>0.6096*E390+7.2797</f>
        <v>229.17410000000001</v>
      </c>
      <c r="G390" s="3">
        <v>12.731572134308797</v>
      </c>
      <c r="H390" s="4">
        <v>3.2843256107977736</v>
      </c>
      <c r="I390" s="3">
        <v>9.8033105434177745</v>
      </c>
      <c r="J390" s="67">
        <f t="shared" si="13"/>
        <v>12.459977180792832</v>
      </c>
      <c r="K390" s="37">
        <f t="shared" si="14"/>
        <v>0.32992998236805349</v>
      </c>
    </row>
    <row r="391" spans="1:11">
      <c r="A391" s="6" t="s">
        <v>16</v>
      </c>
      <c r="B391" s="3" t="s">
        <v>133</v>
      </c>
      <c r="C391" s="7">
        <v>800</v>
      </c>
      <c r="D391" s="6" t="s">
        <v>17</v>
      </c>
      <c r="E391" s="3">
        <v>96.5</v>
      </c>
      <c r="F391" s="3">
        <v>230.93975903614458</v>
      </c>
      <c r="G391" s="3">
        <v>12.145232264850426</v>
      </c>
      <c r="H391" s="8">
        <v>3.2999996142597197</v>
      </c>
      <c r="I391" s="3">
        <v>12.145232264850426</v>
      </c>
      <c r="J391" s="67">
        <f t="shared" si="13"/>
        <v>12.09920554445568</v>
      </c>
      <c r="K391" s="37">
        <f t="shared" si="14"/>
        <v>0.17155123401604389</v>
      </c>
    </row>
    <row r="392" spans="1:11">
      <c r="A392" s="5" t="s">
        <v>12</v>
      </c>
      <c r="B392" s="3" t="s">
        <v>133</v>
      </c>
      <c r="C392" s="2">
        <v>765</v>
      </c>
      <c r="D392" s="5" t="s">
        <v>10</v>
      </c>
      <c r="E392" s="3">
        <v>368</v>
      </c>
      <c r="F392" s="3">
        <f>0.6096*E392+7.2797</f>
        <v>231.61250000000001</v>
      </c>
      <c r="G392" s="3">
        <v>13.732543032191032</v>
      </c>
      <c r="H392" s="5">
        <v>2.9533412944929829</v>
      </c>
      <c r="I392" s="3">
        <v>13.732543032191032</v>
      </c>
      <c r="J392" s="67">
        <f t="shared" si="13"/>
        <v>12.960390619815035</v>
      </c>
      <c r="K392" s="37">
        <f t="shared" si="14"/>
        <v>0.54961148209880051</v>
      </c>
    </row>
    <row r="393" spans="1:11">
      <c r="A393" s="5" t="s">
        <v>12</v>
      </c>
      <c r="B393" s="3" t="s">
        <v>133</v>
      </c>
      <c r="C393" s="2">
        <v>765</v>
      </c>
      <c r="D393" s="5" t="s">
        <v>11</v>
      </c>
      <c r="E393" s="3">
        <v>368</v>
      </c>
      <c r="F393" s="3">
        <f>0.6096*E393+7.2797</f>
        <v>231.61250000000001</v>
      </c>
      <c r="G393" s="3">
        <v>13.763722853696411</v>
      </c>
      <c r="H393" s="5">
        <v>2.9636784126441378</v>
      </c>
      <c r="I393" s="3">
        <v>10.598066597346236</v>
      </c>
      <c r="J393" s="67">
        <f t="shared" si="13"/>
        <v>15.386504373664687</v>
      </c>
      <c r="K393" s="37">
        <f t="shared" si="14"/>
        <v>1.6146754200387976</v>
      </c>
    </row>
    <row r="394" spans="1:11">
      <c r="A394" s="3" t="s">
        <v>15</v>
      </c>
      <c r="B394" s="3" t="s">
        <v>133</v>
      </c>
      <c r="C394" s="2">
        <v>700</v>
      </c>
      <c r="D394" s="3" t="s">
        <v>10</v>
      </c>
      <c r="E394" s="3">
        <v>218</v>
      </c>
      <c r="F394" s="3">
        <f>2.1688*E394-239.98</f>
        <v>232.81840000000003</v>
      </c>
      <c r="G394" s="3">
        <v>18.52280066126972</v>
      </c>
      <c r="H394" s="3">
        <v>3.0657340232868426</v>
      </c>
      <c r="I394" s="3">
        <v>18.52280066126972</v>
      </c>
      <c r="J394" s="67">
        <f t="shared" si="13"/>
        <v>15.05253117580888</v>
      </c>
      <c r="K394" s="37">
        <f t="shared" si="14"/>
        <v>1.4680611861800985</v>
      </c>
    </row>
    <row r="395" spans="1:11">
      <c r="A395" s="6" t="s">
        <v>16</v>
      </c>
      <c r="B395" s="3" t="s">
        <v>133</v>
      </c>
      <c r="C395" s="7">
        <v>800</v>
      </c>
      <c r="D395" s="6" t="s">
        <v>17</v>
      </c>
      <c r="E395" s="3">
        <v>99</v>
      </c>
      <c r="F395" s="3">
        <v>233.47622067216236</v>
      </c>
      <c r="G395" s="3">
        <v>21.933879312666015</v>
      </c>
      <c r="H395" s="8">
        <v>2.9091071218434581</v>
      </c>
      <c r="I395" s="3">
        <v>21.933879312666015</v>
      </c>
      <c r="J395" s="67">
        <f t="shared" si="13"/>
        <v>16.02992026985487</v>
      </c>
      <c r="K395" s="37">
        <f t="shared" si="14"/>
        <v>1.8971349984662877</v>
      </c>
    </row>
    <row r="396" spans="1:11">
      <c r="A396" s="4" t="s">
        <v>12</v>
      </c>
      <c r="B396" s="3" t="s">
        <v>133</v>
      </c>
      <c r="C396" s="2">
        <v>765</v>
      </c>
      <c r="D396" s="4" t="s">
        <v>11</v>
      </c>
      <c r="E396" s="3">
        <v>372</v>
      </c>
      <c r="F396" s="3">
        <f>0.6096*E396+7.2797</f>
        <v>234.05090000000001</v>
      </c>
      <c r="G396" s="3">
        <v>13.604371786456369</v>
      </c>
      <c r="H396" s="4">
        <v>3.1971434589964551</v>
      </c>
      <c r="I396" s="3">
        <v>10.475366275571405</v>
      </c>
      <c r="J396" s="67">
        <f t="shared" si="13"/>
        <v>17.135770527398005</v>
      </c>
      <c r="K396" s="37">
        <f t="shared" si="14"/>
        <v>2.3826032615277244</v>
      </c>
    </row>
    <row r="397" spans="1:11">
      <c r="A397" s="6" t="s">
        <v>16</v>
      </c>
      <c r="B397" s="3" t="s">
        <v>133</v>
      </c>
      <c r="C397" s="7">
        <v>800</v>
      </c>
      <c r="D397" s="6" t="s">
        <v>17</v>
      </c>
      <c r="E397" s="3">
        <v>99.5</v>
      </c>
      <c r="F397" s="3">
        <v>234.74445149017123</v>
      </c>
      <c r="G397" s="3">
        <v>18.619488502420982</v>
      </c>
      <c r="H397" s="8">
        <v>2.9876771860387081</v>
      </c>
      <c r="I397" s="3">
        <v>18.619488502420982</v>
      </c>
      <c r="J397" s="67">
        <f t="shared" si="13"/>
        <v>15.658294374790069</v>
      </c>
      <c r="K397" s="37">
        <f t="shared" si="14"/>
        <v>1.7339912305328404</v>
      </c>
    </row>
    <row r="398" spans="1:11">
      <c r="A398" s="6" t="s">
        <v>16</v>
      </c>
      <c r="B398" s="3" t="s">
        <v>133</v>
      </c>
      <c r="C398" s="7">
        <v>800</v>
      </c>
      <c r="D398" s="6" t="s">
        <v>17</v>
      </c>
      <c r="E398" s="3">
        <v>100.5</v>
      </c>
      <c r="F398" s="3">
        <v>236.0126823081801</v>
      </c>
      <c r="G398" s="3">
        <v>16.12731788506192</v>
      </c>
      <c r="H398" s="8">
        <v>3.0821714004036553</v>
      </c>
      <c r="I398" s="3">
        <v>16.12731788506192</v>
      </c>
      <c r="J398" s="67">
        <f t="shared" si="13"/>
        <v>13.622265493772399</v>
      </c>
      <c r="K398" s="37">
        <f t="shared" si="14"/>
        <v>0.84017455176608369</v>
      </c>
    </row>
    <row r="399" spans="1:11">
      <c r="A399" s="4" t="s">
        <v>9</v>
      </c>
      <c r="B399" s="3" t="s">
        <v>133</v>
      </c>
      <c r="C399" s="2">
        <v>1035</v>
      </c>
      <c r="D399" s="4" t="s">
        <v>10</v>
      </c>
      <c r="E399" s="4">
        <v>259.25</v>
      </c>
      <c r="F399" s="3">
        <f>1.2638*E399-91.453</f>
        <v>236.18715</v>
      </c>
      <c r="G399" s="4">
        <v>11.135419898230019</v>
      </c>
      <c r="H399" s="4">
        <v>3.1245069563677532</v>
      </c>
      <c r="I399" s="3">
        <v>11.135419898230019</v>
      </c>
      <c r="J399" s="67">
        <f t="shared" si="13"/>
        <v>14.476787157910124</v>
      </c>
      <c r="K399" s="37">
        <f t="shared" si="14"/>
        <v>1.2153095623225445</v>
      </c>
    </row>
    <row r="400" spans="1:11">
      <c r="A400" s="5" t="s">
        <v>12</v>
      </c>
      <c r="B400" s="3" t="s">
        <v>133</v>
      </c>
      <c r="C400" s="2">
        <v>765</v>
      </c>
      <c r="D400" s="5" t="s">
        <v>10</v>
      </c>
      <c r="E400" s="3">
        <v>376</v>
      </c>
      <c r="F400" s="3">
        <f>0.6096*E400+7.2797</f>
        <v>236.48930000000001</v>
      </c>
      <c r="G400" s="3">
        <v>11.753734907577675</v>
      </c>
      <c r="H400" s="5">
        <v>3.2746107673945133</v>
      </c>
      <c r="I400" s="3">
        <v>11.753734907577675</v>
      </c>
      <c r="J400" s="67">
        <f t="shared" si="13"/>
        <v>12.928750193239143</v>
      </c>
      <c r="K400" s="37">
        <f t="shared" si="14"/>
        <v>0.53572133483198403</v>
      </c>
    </row>
    <row r="401" spans="1:11">
      <c r="A401" s="6" t="s">
        <v>16</v>
      </c>
      <c r="B401" s="3" t="s">
        <v>133</v>
      </c>
      <c r="C401" s="7">
        <v>800</v>
      </c>
      <c r="D401" s="6" t="s">
        <v>17</v>
      </c>
      <c r="E401" s="3">
        <v>101.5</v>
      </c>
      <c r="F401" s="3">
        <v>237.28091312618898</v>
      </c>
      <c r="G401" s="3">
        <v>14.747974596260025</v>
      </c>
      <c r="H401" s="8">
        <v>3.0548883022008053</v>
      </c>
      <c r="I401" s="3">
        <v>14.747974596260025</v>
      </c>
      <c r="J401" s="67">
        <f t="shared" si="13"/>
        <v>12.077865431381451</v>
      </c>
      <c r="K401" s="37">
        <f t="shared" si="14"/>
        <v>0.16218292437645676</v>
      </c>
    </row>
    <row r="402" spans="1:11">
      <c r="A402" s="4" t="s">
        <v>12</v>
      </c>
      <c r="B402" s="3" t="s">
        <v>133</v>
      </c>
      <c r="C402" s="2">
        <v>765</v>
      </c>
      <c r="D402" s="4" t="s">
        <v>10</v>
      </c>
      <c r="E402" s="3">
        <v>378</v>
      </c>
      <c r="F402" s="3">
        <f>0.6096*E402+7.2797</f>
        <v>237.70850000000002</v>
      </c>
      <c r="G402" s="3">
        <v>10.879303679066073</v>
      </c>
      <c r="H402" s="4">
        <v>3.2078394245629429</v>
      </c>
      <c r="I402" s="3">
        <v>10.879303679066073</v>
      </c>
      <c r="J402" s="67">
        <f t="shared" si="13"/>
        <v>13.089972364916409</v>
      </c>
      <c r="K402" s="37">
        <f t="shared" si="14"/>
        <v>0.60649786819830442</v>
      </c>
    </row>
    <row r="403" spans="1:11">
      <c r="A403" s="4" t="s">
        <v>9</v>
      </c>
      <c r="B403" s="3" t="s">
        <v>133</v>
      </c>
      <c r="C403" s="2">
        <v>1035</v>
      </c>
      <c r="D403" s="4" t="s">
        <v>10</v>
      </c>
      <c r="E403" s="4">
        <v>260.75</v>
      </c>
      <c r="F403" s="3">
        <f>1.2638*E403-91.453</f>
        <v>238.08284999999998</v>
      </c>
      <c r="G403" s="4">
        <v>11.872894075773466</v>
      </c>
      <c r="H403" s="4">
        <v>2.9996110808601215</v>
      </c>
      <c r="I403" s="3">
        <v>11.872894075773466</v>
      </c>
      <c r="J403" s="67">
        <f t="shared" si="13"/>
        <v>14.700787216595591</v>
      </c>
      <c r="K403" s="37">
        <f t="shared" si="14"/>
        <v>1.3136455880854649</v>
      </c>
    </row>
    <row r="404" spans="1:11">
      <c r="A404" s="6" t="s">
        <v>16</v>
      </c>
      <c r="B404" s="3" t="s">
        <v>133</v>
      </c>
      <c r="C404" s="7">
        <v>800</v>
      </c>
      <c r="D404" s="6" t="s">
        <v>17</v>
      </c>
      <c r="E404" s="3">
        <v>102.5</v>
      </c>
      <c r="F404" s="3">
        <v>238.54914394419785</v>
      </c>
      <c r="G404" s="3">
        <v>16.195954565904803</v>
      </c>
      <c r="H404" s="8">
        <v>2.972042897851995</v>
      </c>
      <c r="I404" s="3">
        <v>16.195954565904803</v>
      </c>
      <c r="J404" s="67">
        <f t="shared" si="13"/>
        <v>14.290963885219753</v>
      </c>
      <c r="K404" s="37">
        <f t="shared" si="14"/>
        <v>1.1337331456114716</v>
      </c>
    </row>
    <row r="405" spans="1:11">
      <c r="A405" s="6" t="s">
        <v>16</v>
      </c>
      <c r="B405" s="3" t="s">
        <v>133</v>
      </c>
      <c r="C405" s="7">
        <v>800</v>
      </c>
      <c r="D405" s="6" t="s">
        <v>17</v>
      </c>
      <c r="E405" s="3">
        <v>103.5</v>
      </c>
      <c r="F405" s="3">
        <v>239.81737476220673</v>
      </c>
      <c r="G405" s="3">
        <v>19.807809165973595</v>
      </c>
      <c r="H405" s="8">
        <v>2.7693496550891883</v>
      </c>
      <c r="I405" s="3">
        <v>19.807809165973595</v>
      </c>
      <c r="J405" s="67">
        <f t="shared" si="13"/>
        <v>14.354887908595154</v>
      </c>
      <c r="K405" s="37">
        <f t="shared" si="14"/>
        <v>1.1617957918732733</v>
      </c>
    </row>
    <row r="406" spans="1:11">
      <c r="A406" s="4" t="s">
        <v>9</v>
      </c>
      <c r="B406" s="3" t="s">
        <v>133</v>
      </c>
      <c r="C406" s="2">
        <v>1035</v>
      </c>
      <c r="D406" s="4" t="s">
        <v>10</v>
      </c>
      <c r="E406" s="4">
        <v>262.25</v>
      </c>
      <c r="F406" s="3">
        <f>1.2638*E406-91.453</f>
        <v>239.97855000000001</v>
      </c>
      <c r="G406" s="4">
        <v>12.698857939380835</v>
      </c>
      <c r="H406" s="4">
        <v>2.9597338287691488</v>
      </c>
      <c r="I406" s="3">
        <v>12.698857939380835</v>
      </c>
      <c r="J406" s="67">
        <f t="shared" si="13"/>
        <v>14.386075372803514</v>
      </c>
      <c r="K406" s="37">
        <f t="shared" si="14"/>
        <v>1.1754870886607431</v>
      </c>
    </row>
    <row r="407" spans="1:11">
      <c r="A407" s="4" t="s">
        <v>12</v>
      </c>
      <c r="B407" s="3" t="s">
        <v>133</v>
      </c>
      <c r="C407" s="2">
        <v>765</v>
      </c>
      <c r="D407" s="4" t="s">
        <v>10</v>
      </c>
      <c r="E407" s="3">
        <v>384</v>
      </c>
      <c r="F407" s="3">
        <f>0.6096*E407+7.2797</f>
        <v>241.36610000000002</v>
      </c>
      <c r="G407" s="3">
        <v>11.198923795943069</v>
      </c>
      <c r="H407" s="4">
        <v>3.1596382389450466</v>
      </c>
      <c r="I407" s="3">
        <v>11.198923795943069</v>
      </c>
      <c r="J407" s="67">
        <f t="shared" si="13"/>
        <v>14.188548623131073</v>
      </c>
      <c r="K407" s="37">
        <f t="shared" si="14"/>
        <v>1.0887728455545416</v>
      </c>
    </row>
    <row r="408" spans="1:11">
      <c r="A408" s="4" t="s">
        <v>9</v>
      </c>
      <c r="B408" s="3" t="s">
        <v>133</v>
      </c>
      <c r="C408" s="2">
        <v>1035</v>
      </c>
      <c r="D408" s="4" t="s">
        <v>10</v>
      </c>
      <c r="E408" s="4">
        <v>263.75</v>
      </c>
      <c r="F408" s="3">
        <f>1.2638*E408-91.453</f>
        <v>241.87424999999999</v>
      </c>
      <c r="G408" s="4">
        <v>12.028831396815276</v>
      </c>
      <c r="H408" s="4">
        <v>3.1534774295988619</v>
      </c>
      <c r="I408" s="3">
        <v>12.028831396815276</v>
      </c>
      <c r="J408" s="67">
        <f t="shared" si="13"/>
        <v>12.753913115923687</v>
      </c>
      <c r="K408" s="37">
        <f t="shared" si="14"/>
        <v>0.45896785789049943</v>
      </c>
    </row>
    <row r="409" spans="1:11">
      <c r="A409" s="3" t="s">
        <v>15</v>
      </c>
      <c r="B409" s="3" t="s">
        <v>133</v>
      </c>
      <c r="C409" s="2">
        <v>700</v>
      </c>
      <c r="D409" s="3" t="s">
        <v>10</v>
      </c>
      <c r="E409" s="3">
        <v>222.5</v>
      </c>
      <c r="F409" s="3">
        <f>2.1688*E409-239.98</f>
        <v>242.578</v>
      </c>
      <c r="G409" s="3">
        <v>15.208320817542589</v>
      </c>
      <c r="H409" s="3">
        <v>3.1168113825669277</v>
      </c>
      <c r="I409" s="3">
        <v>15.208320817542589</v>
      </c>
      <c r="J409" s="67">
        <f t="shared" ref="J409:J472" si="15">AVERAGE(I407:I411)</f>
        <v>12.355186551387973</v>
      </c>
      <c r="K409" s="37">
        <f t="shared" si="14"/>
        <v>0.2839268960593202</v>
      </c>
    </row>
    <row r="410" spans="1:11">
      <c r="A410" s="4" t="s">
        <v>9</v>
      </c>
      <c r="B410" s="3" t="s">
        <v>133</v>
      </c>
      <c r="C410" s="2">
        <v>1035</v>
      </c>
      <c r="D410" s="4" t="s">
        <v>10</v>
      </c>
      <c r="E410" s="4">
        <v>265.25</v>
      </c>
      <c r="F410" s="3">
        <f>1.2638*E410-91.453</f>
        <v>243.76995000000002</v>
      </c>
      <c r="G410" s="4">
        <v>12.634631629936669</v>
      </c>
      <c r="H410" s="4">
        <v>3.028125038231515</v>
      </c>
      <c r="I410" s="3">
        <v>12.634631629936669</v>
      </c>
      <c r="J410" s="67">
        <f t="shared" si="15"/>
        <v>15.022855943668498</v>
      </c>
      <c r="K410" s="37">
        <f t="shared" si="14"/>
        <v>1.4550337592704707</v>
      </c>
    </row>
    <row r="411" spans="1:11">
      <c r="A411" s="4" t="s">
        <v>12</v>
      </c>
      <c r="B411" s="3" t="s">
        <v>133</v>
      </c>
      <c r="C411" s="2">
        <v>765</v>
      </c>
      <c r="D411" s="4" t="s">
        <v>10</v>
      </c>
      <c r="E411" s="3">
        <v>390</v>
      </c>
      <c r="F411" s="3">
        <f>0.6096*E411+7.2797</f>
        <v>245.02369999999999</v>
      </c>
      <c r="G411" s="3">
        <v>10.705225116702257</v>
      </c>
      <c r="H411" s="4">
        <v>3.168874412992182</v>
      </c>
      <c r="I411" s="3">
        <v>10.705225116702257</v>
      </c>
      <c r="J411" s="67">
        <f t="shared" si="15"/>
        <v>14.885460613118175</v>
      </c>
      <c r="K411" s="37">
        <f t="shared" si="14"/>
        <v>1.3947172091588795</v>
      </c>
    </row>
    <row r="412" spans="1:11">
      <c r="A412" s="6" t="s">
        <v>16</v>
      </c>
      <c r="B412" s="3" t="s">
        <v>133</v>
      </c>
      <c r="C412" s="7">
        <v>800</v>
      </c>
      <c r="D412" s="6" t="s">
        <v>17</v>
      </c>
      <c r="E412" s="3">
        <v>107.5</v>
      </c>
      <c r="F412" s="3">
        <v>246.86269430051814</v>
      </c>
      <c r="G412" s="3">
        <v>24.537270757345691</v>
      </c>
      <c r="H412" s="8">
        <v>2.5918345849043507</v>
      </c>
      <c r="I412" s="3">
        <v>24.537270757345691</v>
      </c>
      <c r="J412" s="67">
        <f t="shared" si="15"/>
        <v>15.990063250711511</v>
      </c>
      <c r="K412" s="37">
        <f t="shared" si="14"/>
        <v>1.8796377670623539</v>
      </c>
    </row>
    <row r="413" spans="1:11">
      <c r="A413" s="9" t="s">
        <v>18</v>
      </c>
      <c r="B413" s="3" t="s">
        <v>133</v>
      </c>
      <c r="C413" s="5">
        <v>951</v>
      </c>
      <c r="D413" s="9" t="s">
        <v>10</v>
      </c>
      <c r="E413" s="3">
        <v>37.5</v>
      </c>
      <c r="F413" s="3">
        <v>249.053</v>
      </c>
      <c r="G413" s="3">
        <v>11.341854744063662</v>
      </c>
      <c r="H413" s="3">
        <v>3.0142372629554908</v>
      </c>
      <c r="I413" s="3">
        <v>11.341854744063662</v>
      </c>
      <c r="J413" s="67">
        <f t="shared" si="15"/>
        <v>16.152575843930581</v>
      </c>
      <c r="K413" s="37">
        <f t="shared" si="14"/>
        <v>1.9509807954855258</v>
      </c>
    </row>
    <row r="414" spans="1:11">
      <c r="A414" s="6" t="s">
        <v>16</v>
      </c>
      <c r="B414" s="3" t="s">
        <v>133</v>
      </c>
      <c r="C414" s="7">
        <v>800</v>
      </c>
      <c r="D414" s="6" t="s">
        <v>17</v>
      </c>
      <c r="E414" s="3">
        <v>109.5</v>
      </c>
      <c r="F414" s="3">
        <v>252.0440414507772</v>
      </c>
      <c r="G414" s="3">
        <v>20.731334005509275</v>
      </c>
      <c r="H414" s="8">
        <v>2.8534358505862163</v>
      </c>
      <c r="I414" s="3">
        <v>20.731334005509275</v>
      </c>
      <c r="J414" s="67">
        <f t="shared" si="15"/>
        <v>16.454447438307607</v>
      </c>
      <c r="K414" s="37">
        <f t="shared" si="14"/>
        <v>2.0835024254170396</v>
      </c>
    </row>
    <row r="415" spans="1:11">
      <c r="A415" s="6" t="s">
        <v>16</v>
      </c>
      <c r="B415" s="3" t="s">
        <v>133</v>
      </c>
      <c r="C415" s="7">
        <v>800</v>
      </c>
      <c r="D415" s="6" t="s">
        <v>17</v>
      </c>
      <c r="E415" s="3">
        <v>111.5</v>
      </c>
      <c r="F415" s="3">
        <v>257.22538860103629</v>
      </c>
      <c r="G415" s="3">
        <v>13.447194596032025</v>
      </c>
      <c r="H415" s="8">
        <v>3.1532702058033153</v>
      </c>
      <c r="I415" s="3">
        <v>13.447194596032025</v>
      </c>
      <c r="J415" s="67">
        <f t="shared" si="15"/>
        <v>13.957450744985175</v>
      </c>
      <c r="K415" s="37">
        <f t="shared" si="14"/>
        <v>0.98732087704849203</v>
      </c>
    </row>
    <row r="416" spans="1:11">
      <c r="A416" s="6" t="s">
        <v>16</v>
      </c>
      <c r="B416" s="3" t="s">
        <v>133</v>
      </c>
      <c r="C416" s="7">
        <v>800</v>
      </c>
      <c r="D416" s="6" t="s">
        <v>17</v>
      </c>
      <c r="E416" s="3">
        <v>113.5</v>
      </c>
      <c r="F416" s="3">
        <v>262.40673575129534</v>
      </c>
      <c r="G416" s="3">
        <v>12.214583088587382</v>
      </c>
      <c r="H416" s="8">
        <v>3.2292730540909549</v>
      </c>
      <c r="I416" s="3">
        <v>12.214583088587382</v>
      </c>
      <c r="J416" s="67">
        <f t="shared" si="15"/>
        <v>14.829079796172445</v>
      </c>
      <c r="K416" s="37">
        <f t="shared" si="14"/>
        <v>1.3699660305197039</v>
      </c>
    </row>
    <row r="417" spans="1:11">
      <c r="A417" s="9" t="s">
        <v>18</v>
      </c>
      <c r="B417" s="3" t="s">
        <v>133</v>
      </c>
      <c r="C417" s="5">
        <v>951</v>
      </c>
      <c r="D417" s="9" t="s">
        <v>10</v>
      </c>
      <c r="E417" s="3">
        <v>41.5</v>
      </c>
      <c r="F417" s="3">
        <v>267.91700000000003</v>
      </c>
      <c r="G417" s="3">
        <v>12.052287290733537</v>
      </c>
      <c r="H417" s="3">
        <v>3.020276458625804</v>
      </c>
      <c r="I417" s="3">
        <v>12.052287290733537</v>
      </c>
      <c r="J417" s="67">
        <f t="shared" si="15"/>
        <v>13.911882085191433</v>
      </c>
      <c r="K417" s="37">
        <f t="shared" si="14"/>
        <v>0.96731623539903921</v>
      </c>
    </row>
    <row r="418" spans="1:11">
      <c r="A418" s="7" t="s">
        <v>13</v>
      </c>
      <c r="B418" s="3" t="s">
        <v>133</v>
      </c>
      <c r="C418" s="2">
        <v>1470</v>
      </c>
      <c r="D418" s="7" t="s">
        <v>10</v>
      </c>
      <c r="E418" s="3">
        <v>204.5</v>
      </c>
      <c r="F418" s="3">
        <f>2.3169*E418-205.1</f>
        <v>268.70605</v>
      </c>
      <c r="G418" s="3">
        <v>15.7</v>
      </c>
      <c r="H418" s="7">
        <v>2.9</v>
      </c>
      <c r="I418" s="3">
        <v>15.7</v>
      </c>
      <c r="J418" s="67">
        <f t="shared" si="15"/>
        <v>14.013981281450123</v>
      </c>
      <c r="K418" s="37">
        <f t="shared" si="14"/>
        <v>1.0121377825566045</v>
      </c>
    </row>
    <row r="419" spans="1:11">
      <c r="A419" s="6" t="s">
        <v>16</v>
      </c>
      <c r="B419" s="3" t="s">
        <v>133</v>
      </c>
      <c r="C419" s="7">
        <v>800</v>
      </c>
      <c r="D419" s="6" t="s">
        <v>17</v>
      </c>
      <c r="E419" s="3">
        <v>116.5</v>
      </c>
      <c r="F419" s="3">
        <v>270.17875647668393</v>
      </c>
      <c r="G419" s="3">
        <v>16.145345450604221</v>
      </c>
      <c r="H419" s="8">
        <v>3.1364044832027189</v>
      </c>
      <c r="I419" s="3">
        <v>16.145345450604221</v>
      </c>
      <c r="J419" s="67">
        <f t="shared" si="15"/>
        <v>14.409468907969549</v>
      </c>
      <c r="K419" s="37">
        <f t="shared" si="14"/>
        <v>1.185756850598632</v>
      </c>
    </row>
    <row r="420" spans="1:11">
      <c r="A420" s="3" t="s">
        <v>21</v>
      </c>
      <c r="B420" s="3" t="s">
        <v>133</v>
      </c>
      <c r="C420" s="3">
        <v>1470</v>
      </c>
      <c r="D420" s="3" t="s">
        <v>10</v>
      </c>
      <c r="E420" s="3">
        <v>171.5</v>
      </c>
      <c r="F420" s="3">
        <f>2.6592*E420-183.51</f>
        <v>272.5428</v>
      </c>
      <c r="G420" s="3">
        <v>13.957690577325469</v>
      </c>
      <c r="H420" s="3">
        <v>2.997773298646027</v>
      </c>
      <c r="I420" s="3">
        <v>13.957690577325469</v>
      </c>
      <c r="J420" s="67">
        <f t="shared" si="15"/>
        <v>14.666028649038481</v>
      </c>
      <c r="K420" s="37">
        <f t="shared" si="14"/>
        <v>1.2983865769278937</v>
      </c>
    </row>
    <row r="421" spans="1:11">
      <c r="A421" s="6" t="s">
        <v>16</v>
      </c>
      <c r="B421" s="3" t="s">
        <v>133</v>
      </c>
      <c r="C421" s="7">
        <v>800</v>
      </c>
      <c r="D421" s="6" t="s">
        <v>17</v>
      </c>
      <c r="E421" s="3">
        <v>118.5</v>
      </c>
      <c r="F421" s="3">
        <v>275.36010362694299</v>
      </c>
      <c r="G421" s="3">
        <v>14.192021221184518</v>
      </c>
      <c r="H421" s="8">
        <v>3.072937178223218</v>
      </c>
      <c r="I421" s="3">
        <v>14.192021221184518</v>
      </c>
      <c r="J421" s="67">
        <f t="shared" si="15"/>
        <v>13.904932608803577</v>
      </c>
      <c r="K421" s="37">
        <f t="shared" si="14"/>
        <v>0.96426541526477028</v>
      </c>
    </row>
    <row r="422" spans="1:11">
      <c r="A422" s="9" t="s">
        <v>18</v>
      </c>
      <c r="B422" s="3" t="s">
        <v>133</v>
      </c>
      <c r="C422" s="5">
        <v>951</v>
      </c>
      <c r="D422" s="9" t="s">
        <v>10</v>
      </c>
      <c r="E422" s="3">
        <v>43.5</v>
      </c>
      <c r="F422" s="3">
        <v>277.34900000000005</v>
      </c>
      <c r="G422" s="3">
        <v>13.33508599607819</v>
      </c>
      <c r="H422" s="3">
        <v>3.0519991825258788</v>
      </c>
      <c r="I422" s="3">
        <v>13.33508599607819</v>
      </c>
      <c r="J422" s="67">
        <f t="shared" si="15"/>
        <v>12.349232402478503</v>
      </c>
      <c r="K422" s="37">
        <f t="shared" si="14"/>
        <v>0.28131302468806307</v>
      </c>
    </row>
    <row r="423" spans="1:11">
      <c r="A423" s="6" t="s">
        <v>16</v>
      </c>
      <c r="B423" s="3" t="s">
        <v>133</v>
      </c>
      <c r="C423" s="7">
        <v>800</v>
      </c>
      <c r="D423" s="6" t="s">
        <v>17</v>
      </c>
      <c r="E423" s="3">
        <v>119.5</v>
      </c>
      <c r="F423" s="3">
        <v>277.95077720207252</v>
      </c>
      <c r="G423" s="3">
        <v>11.894519798825483</v>
      </c>
      <c r="H423" s="8">
        <v>3.1941870553413154</v>
      </c>
      <c r="I423" s="3">
        <v>11.894519798825483</v>
      </c>
      <c r="J423" s="67">
        <f t="shared" si="15"/>
        <v>12.357865311520822</v>
      </c>
      <c r="K423" s="37">
        <f t="shared" si="14"/>
        <v>0.28510287175764137</v>
      </c>
    </row>
    <row r="424" spans="1:11">
      <c r="A424" s="4" t="s">
        <v>12</v>
      </c>
      <c r="B424" s="3" t="s">
        <v>133</v>
      </c>
      <c r="C424" s="2">
        <v>765</v>
      </c>
      <c r="D424" s="4" t="s">
        <v>10</v>
      </c>
      <c r="E424" s="3">
        <v>451</v>
      </c>
      <c r="F424" s="3">
        <f>0.6096*E424+7.2797</f>
        <v>282.20929999999998</v>
      </c>
      <c r="G424" s="3">
        <v>8.3668444189788502</v>
      </c>
      <c r="H424" s="4">
        <v>3.30595631411515</v>
      </c>
      <c r="I424" s="3">
        <v>8.3668444189788502</v>
      </c>
      <c r="J424" s="67">
        <f t="shared" si="15"/>
        <v>12.127358065116315</v>
      </c>
      <c r="K424" s="37">
        <f t="shared" si="14"/>
        <v>0.18391019058606251</v>
      </c>
    </row>
    <row r="425" spans="1:11">
      <c r="A425" s="6" t="s">
        <v>16</v>
      </c>
      <c r="B425" s="3" t="s">
        <v>133</v>
      </c>
      <c r="C425" s="7">
        <v>800</v>
      </c>
      <c r="D425" s="6" t="s">
        <v>17</v>
      </c>
      <c r="E425" s="3">
        <v>121.5</v>
      </c>
      <c r="F425" s="3">
        <v>283.13212435233163</v>
      </c>
      <c r="G425" s="3">
        <v>14.00085512253707</v>
      </c>
      <c r="H425" s="8">
        <v>3.2588397722266711</v>
      </c>
      <c r="I425" s="3">
        <v>14.00085512253707</v>
      </c>
      <c r="J425" s="67">
        <f t="shared" si="15"/>
        <v>12.652844661271342</v>
      </c>
      <c r="K425" s="37">
        <f t="shared" si="14"/>
        <v>0.41459880629811963</v>
      </c>
    </row>
    <row r="426" spans="1:11">
      <c r="A426" s="6" t="s">
        <v>16</v>
      </c>
      <c r="B426" s="3" t="s">
        <v>133</v>
      </c>
      <c r="C426" s="7">
        <v>800</v>
      </c>
      <c r="D426" s="6" t="s">
        <v>17</v>
      </c>
      <c r="E426" s="3">
        <v>122.5</v>
      </c>
      <c r="F426" s="3">
        <v>285.72279792746116</v>
      </c>
      <c r="G426" s="3">
        <v>13.03948498916199</v>
      </c>
      <c r="H426" s="8">
        <v>3.1751164450036042</v>
      </c>
      <c r="I426" s="3">
        <v>13.03948498916199</v>
      </c>
      <c r="J426" s="67">
        <f t="shared" si="15"/>
        <v>13.76197103240666</v>
      </c>
      <c r="K426" s="37">
        <f t="shared" si="14"/>
        <v>0.90150528322652423</v>
      </c>
    </row>
    <row r="427" spans="1:11">
      <c r="A427" s="6" t="s">
        <v>16</v>
      </c>
      <c r="B427" s="3" t="s">
        <v>133</v>
      </c>
      <c r="C427" s="7">
        <v>800</v>
      </c>
      <c r="D427" s="6" t="s">
        <v>17</v>
      </c>
      <c r="E427" s="3">
        <v>123.5</v>
      </c>
      <c r="F427" s="3">
        <v>288.31347150259069</v>
      </c>
      <c r="G427" s="3">
        <v>15.962518976853321</v>
      </c>
      <c r="H427" s="8">
        <v>2.9679866213782033</v>
      </c>
      <c r="I427" s="3">
        <v>15.962518976853321</v>
      </c>
      <c r="J427" s="67">
        <f t="shared" si="15"/>
        <v>14.689239114156402</v>
      </c>
      <c r="K427" s="37">
        <f t="shared" si="14"/>
        <v>1.308575971114661</v>
      </c>
    </row>
    <row r="428" spans="1:11">
      <c r="A428" s="6" t="s">
        <v>16</v>
      </c>
      <c r="B428" s="3" t="s">
        <v>133</v>
      </c>
      <c r="C428" s="7">
        <v>800</v>
      </c>
      <c r="D428" s="6" t="s">
        <v>17</v>
      </c>
      <c r="E428" s="3">
        <v>125.5</v>
      </c>
      <c r="F428" s="3">
        <v>293.49481865284974</v>
      </c>
      <c r="G428" s="3">
        <v>17.44015165450207</v>
      </c>
      <c r="H428" s="8">
        <v>2.9494567092099615</v>
      </c>
      <c r="I428" s="3">
        <v>17.44015165450207</v>
      </c>
      <c r="J428" s="67">
        <f t="shared" si="15"/>
        <v>16.633164554240032</v>
      </c>
      <c r="K428" s="37">
        <f t="shared" si="14"/>
        <v>2.1619592393113747</v>
      </c>
    </row>
    <row r="429" spans="1:11">
      <c r="A429" s="3" t="s">
        <v>21</v>
      </c>
      <c r="B429" s="3" t="s">
        <v>133</v>
      </c>
      <c r="C429" s="3">
        <v>1470</v>
      </c>
      <c r="D429" s="3" t="s">
        <v>10</v>
      </c>
      <c r="E429" s="3">
        <v>179.5</v>
      </c>
      <c r="F429" s="3">
        <f>2.6592*E429-183.51</f>
        <v>293.81639999999999</v>
      </c>
      <c r="G429" s="3">
        <v>13.003184827727548</v>
      </c>
      <c r="H429" s="3">
        <v>3.1170908571985909</v>
      </c>
      <c r="I429" s="3">
        <v>13.003184827727548</v>
      </c>
      <c r="J429" s="67">
        <f t="shared" si="15"/>
        <v>16.464863442834371</v>
      </c>
      <c r="K429" s="37">
        <f t="shared" si="14"/>
        <v>2.0880750514042896</v>
      </c>
    </row>
    <row r="430" spans="1:11">
      <c r="A430" s="6" t="s">
        <v>16</v>
      </c>
      <c r="B430" s="3" t="s">
        <v>133</v>
      </c>
      <c r="C430" s="7">
        <v>800</v>
      </c>
      <c r="D430" s="6" t="s">
        <v>17</v>
      </c>
      <c r="E430" s="3">
        <v>126.5</v>
      </c>
      <c r="F430" s="3">
        <v>296.08549222797927</v>
      </c>
      <c r="G430" s="3">
        <v>23.720482322955235</v>
      </c>
      <c r="H430" s="8">
        <v>2.8482749347546346</v>
      </c>
      <c r="I430" s="3">
        <v>23.720482322955235</v>
      </c>
      <c r="J430" s="67">
        <f t="shared" si="15"/>
        <v>16.750459379407847</v>
      </c>
      <c r="K430" s="37">
        <f t="shared" si="14"/>
        <v>2.2134516675600446</v>
      </c>
    </row>
    <row r="431" spans="1:11">
      <c r="A431" s="4" t="s">
        <v>12</v>
      </c>
      <c r="B431" s="3" t="s">
        <v>133</v>
      </c>
      <c r="C431" s="2">
        <v>765</v>
      </c>
      <c r="D431" s="4" t="s">
        <v>10</v>
      </c>
      <c r="E431" s="3">
        <v>478</v>
      </c>
      <c r="F431" s="3">
        <f>0.6096*E431+7.2797</f>
        <v>298.66849999999999</v>
      </c>
      <c r="G431" s="3">
        <v>12.197979432133677</v>
      </c>
      <c r="H431" s="4">
        <v>3.0973971630881953</v>
      </c>
      <c r="I431" s="3">
        <v>12.197979432133677</v>
      </c>
      <c r="J431" s="67">
        <f t="shared" si="15"/>
        <v>15.738003332149333</v>
      </c>
      <c r="K431" s="37">
        <f t="shared" si="14"/>
        <v>1.7689834628135577</v>
      </c>
    </row>
    <row r="432" spans="1:11">
      <c r="A432" s="6" t="s">
        <v>16</v>
      </c>
      <c r="B432" s="3" t="s">
        <v>133</v>
      </c>
      <c r="C432" s="7">
        <v>800</v>
      </c>
      <c r="D432" s="6" t="s">
        <v>17</v>
      </c>
      <c r="E432" s="3">
        <v>127.5</v>
      </c>
      <c r="F432" s="3">
        <v>298.6761658031088</v>
      </c>
      <c r="G432" s="3">
        <v>17.390498659720699</v>
      </c>
      <c r="H432" s="8">
        <v>2.9102491536760997</v>
      </c>
      <c r="I432" s="3">
        <v>17.390498659720699</v>
      </c>
      <c r="J432" s="67">
        <f t="shared" si="15"/>
        <v>15.852795921079714</v>
      </c>
      <c r="K432" s="37">
        <f t="shared" si="14"/>
        <v>1.8193774093539945</v>
      </c>
    </row>
    <row r="433" spans="1:11">
      <c r="A433" s="3" t="s">
        <v>21</v>
      </c>
      <c r="B433" s="3" t="s">
        <v>133</v>
      </c>
      <c r="C433" s="3">
        <v>1470</v>
      </c>
      <c r="D433" s="3" t="s">
        <v>10</v>
      </c>
      <c r="E433" s="3">
        <v>182</v>
      </c>
      <c r="F433" s="3">
        <f>2.6592*E433-183.51</f>
        <v>300.46439999999996</v>
      </c>
      <c r="G433" s="3">
        <v>12.377871418209516</v>
      </c>
      <c r="H433" s="3">
        <v>3.1151798531202815</v>
      </c>
      <c r="I433" s="3">
        <v>12.377871418209516</v>
      </c>
      <c r="J433" s="67">
        <f t="shared" si="15"/>
        <v>14.753871450959366</v>
      </c>
      <c r="K433" s="37">
        <f t="shared" si="14"/>
        <v>1.3369495669711622</v>
      </c>
    </row>
    <row r="434" spans="1:11">
      <c r="A434" s="6" t="s">
        <v>16</v>
      </c>
      <c r="B434" s="3" t="s">
        <v>133</v>
      </c>
      <c r="C434" s="7">
        <v>800</v>
      </c>
      <c r="D434" s="6" t="s">
        <v>17</v>
      </c>
      <c r="E434" s="3">
        <v>128.5</v>
      </c>
      <c r="F434" s="3">
        <v>300.55501142670585</v>
      </c>
      <c r="G434" s="3">
        <v>13.577147772379442</v>
      </c>
      <c r="H434" s="8">
        <v>3.135097357950642</v>
      </c>
      <c r="I434" s="3">
        <v>13.577147772379442</v>
      </c>
      <c r="J434" s="67">
        <f t="shared" si="15"/>
        <v>14.669192236718635</v>
      </c>
      <c r="K434" s="37">
        <f t="shared" si="14"/>
        <v>1.2997753919194812</v>
      </c>
    </row>
    <row r="435" spans="1:11">
      <c r="A435" s="6" t="s">
        <v>16</v>
      </c>
      <c r="B435" s="3" t="s">
        <v>133</v>
      </c>
      <c r="C435" s="7">
        <v>800</v>
      </c>
      <c r="D435" s="6" t="s">
        <v>17</v>
      </c>
      <c r="E435" s="3">
        <v>129.5</v>
      </c>
      <c r="F435" s="3">
        <v>301.64326912612904</v>
      </c>
      <c r="G435" s="3">
        <v>18.225859972353497</v>
      </c>
      <c r="H435" s="8">
        <v>3.0769133536076274</v>
      </c>
      <c r="I435" s="3">
        <v>18.225859972353497</v>
      </c>
      <c r="J435" s="67">
        <f t="shared" si="15"/>
        <v>14.501043510809078</v>
      </c>
      <c r="K435" s="37">
        <f t="shared" si="14"/>
        <v>1.2259581012451859</v>
      </c>
    </row>
    <row r="436" spans="1:11">
      <c r="A436" s="3" t="s">
        <v>21</v>
      </c>
      <c r="B436" s="3" t="s">
        <v>133</v>
      </c>
      <c r="C436" s="3">
        <v>1470</v>
      </c>
      <c r="D436" s="3" t="s">
        <v>10</v>
      </c>
      <c r="E436" s="3">
        <v>182.5</v>
      </c>
      <c r="F436" s="3">
        <f>2.6592*E436-183.51</f>
        <v>301.79399999999998</v>
      </c>
      <c r="G436" s="3">
        <v>11.774583360930016</v>
      </c>
      <c r="H436" s="3">
        <v>3.1739469733846781</v>
      </c>
      <c r="I436" s="3">
        <v>11.774583360930016</v>
      </c>
      <c r="J436" s="67">
        <f t="shared" si="15"/>
        <v>14.735489517603744</v>
      </c>
      <c r="K436" s="37">
        <f t="shared" si="14"/>
        <v>1.3288798982280436</v>
      </c>
    </row>
    <row r="437" spans="1:11">
      <c r="A437" s="3" t="s">
        <v>15</v>
      </c>
      <c r="B437" s="3" t="s">
        <v>133</v>
      </c>
      <c r="C437" s="2">
        <v>700</v>
      </c>
      <c r="D437" s="3" t="s">
        <v>10</v>
      </c>
      <c r="E437" s="3">
        <v>255</v>
      </c>
      <c r="F437" s="3">
        <f>0.7225*E437+118.88</f>
        <v>303.11750000000001</v>
      </c>
      <c r="G437" s="3">
        <v>16.549755030172921</v>
      </c>
      <c r="H437" s="3">
        <v>3.1675717750935592</v>
      </c>
      <c r="I437" s="3">
        <v>16.549755030172921</v>
      </c>
      <c r="J437" s="67">
        <f t="shared" si="15"/>
        <v>14.719311880761467</v>
      </c>
      <c r="K437" s="37">
        <f t="shared" si="14"/>
        <v>1.3217779156542839</v>
      </c>
    </row>
    <row r="438" spans="1:11">
      <c r="A438" s="4" t="s">
        <v>9</v>
      </c>
      <c r="B438" s="3" t="s">
        <v>133</v>
      </c>
      <c r="C438" s="2">
        <v>1035</v>
      </c>
      <c r="D438" s="4" t="s">
        <v>10</v>
      </c>
      <c r="E438" s="4">
        <v>318.75</v>
      </c>
      <c r="F438" s="3">
        <f>0.3885*E438+179.97</f>
        <v>303.80437499999999</v>
      </c>
      <c r="G438" s="4">
        <v>13.550101452182842</v>
      </c>
      <c r="H438" s="4">
        <v>3.0323791561870577</v>
      </c>
      <c r="I438" s="3">
        <v>13.550101452182842</v>
      </c>
      <c r="J438" s="67">
        <f t="shared" si="15"/>
        <v>13.711820189932022</v>
      </c>
      <c r="K438" s="37">
        <f t="shared" si="14"/>
        <v>0.87948906338015753</v>
      </c>
    </row>
    <row r="439" spans="1:11">
      <c r="A439" s="4" t="s">
        <v>9</v>
      </c>
      <c r="B439" s="3" t="s">
        <v>133</v>
      </c>
      <c r="C439" s="2">
        <v>1035</v>
      </c>
      <c r="D439" s="4" t="s">
        <v>10</v>
      </c>
      <c r="E439" s="4">
        <v>321.75</v>
      </c>
      <c r="F439" s="3">
        <f>0.3885*E439+179.97</f>
        <v>304.969875</v>
      </c>
      <c r="G439" s="4">
        <v>13.496259588168057</v>
      </c>
      <c r="H439" s="4">
        <v>3.3710766178369647</v>
      </c>
      <c r="I439" s="3">
        <v>13.496259588168057</v>
      </c>
      <c r="J439" s="67">
        <f t="shared" si="15"/>
        <v>13.758305865677647</v>
      </c>
      <c r="K439" s="37">
        <f t="shared" si="14"/>
        <v>0.89989627503248748</v>
      </c>
    </row>
    <row r="440" spans="1:11">
      <c r="A440" s="6" t="s">
        <v>16</v>
      </c>
      <c r="B440" s="3" t="s">
        <v>133</v>
      </c>
      <c r="C440" s="7">
        <v>800</v>
      </c>
      <c r="D440" s="6" t="s">
        <v>17</v>
      </c>
      <c r="E440" s="3">
        <v>133.5</v>
      </c>
      <c r="F440" s="3">
        <v>305.99629992382194</v>
      </c>
      <c r="G440" s="3">
        <v>13.188401518206268</v>
      </c>
      <c r="H440" s="8">
        <v>3.0956707983500791</v>
      </c>
      <c r="I440" s="3">
        <v>13.188401518206268</v>
      </c>
      <c r="J440" s="67">
        <f t="shared" si="15"/>
        <v>13.25540167621941</v>
      </c>
      <c r="K440" s="37">
        <f t="shared" si="14"/>
        <v>0.6791213358603212</v>
      </c>
    </row>
    <row r="441" spans="1:11">
      <c r="A441" s="9" t="s">
        <v>18</v>
      </c>
      <c r="B441" s="3" t="s">
        <v>133</v>
      </c>
      <c r="C441" s="5">
        <v>951</v>
      </c>
      <c r="D441" s="9" t="s">
        <v>10</v>
      </c>
      <c r="E441" s="3">
        <v>49.75</v>
      </c>
      <c r="F441" s="3">
        <v>306.82400000000001</v>
      </c>
      <c r="G441" s="3">
        <v>12.007011739658148</v>
      </c>
      <c r="H441" s="3">
        <v>3.1014662050092601</v>
      </c>
      <c r="I441" s="3">
        <v>12.007011739658148</v>
      </c>
      <c r="J441" s="67">
        <f t="shared" si="15"/>
        <v>14.116077271161577</v>
      </c>
      <c r="K441" s="37">
        <f t="shared" si="14"/>
        <v>1.056957922039933</v>
      </c>
    </row>
    <row r="442" spans="1:11">
      <c r="A442" s="4" t="s">
        <v>9</v>
      </c>
      <c r="B442" s="3" t="s">
        <v>133</v>
      </c>
      <c r="C442" s="2">
        <v>1035</v>
      </c>
      <c r="D442" s="4" t="s">
        <v>10</v>
      </c>
      <c r="E442" s="4">
        <v>327.75</v>
      </c>
      <c r="F442" s="3">
        <f>0.3885*E442+179.97</f>
        <v>307.30087500000002</v>
      </c>
      <c r="G442" s="4">
        <v>14.035234082881733</v>
      </c>
      <c r="H442" s="4">
        <v>3.1923809204370901</v>
      </c>
      <c r="I442" s="3">
        <v>14.035234082881733</v>
      </c>
      <c r="J442" s="67">
        <f t="shared" si="15"/>
        <v>15.236879206114704</v>
      </c>
      <c r="K442" s="37">
        <f t="shared" si="14"/>
        <v>1.5489899714843558</v>
      </c>
    </row>
    <row r="443" spans="1:11">
      <c r="A443" s="4" t="s">
        <v>9</v>
      </c>
      <c r="B443" s="3" t="s">
        <v>133</v>
      </c>
      <c r="C443" s="2">
        <v>1035</v>
      </c>
      <c r="D443" s="4" t="s">
        <v>10</v>
      </c>
      <c r="E443" s="4">
        <v>328.75</v>
      </c>
      <c r="F443" s="3">
        <f>0.3885*E443+179.97</f>
        <v>307.68937499999998</v>
      </c>
      <c r="G443" s="4">
        <v>17.853479426893688</v>
      </c>
      <c r="H443" s="4">
        <v>2.9455267955913982</v>
      </c>
      <c r="I443" s="3">
        <v>17.853479426893688</v>
      </c>
      <c r="J443" s="67">
        <f t="shared" si="15"/>
        <v>14.861719777436941</v>
      </c>
      <c r="K443" s="37">
        <f t="shared" si="14"/>
        <v>1.3842949822948176</v>
      </c>
    </row>
    <row r="444" spans="1:11">
      <c r="A444" s="4" t="s">
        <v>9</v>
      </c>
      <c r="B444" s="3" t="s">
        <v>133</v>
      </c>
      <c r="C444" s="2">
        <v>1035</v>
      </c>
      <c r="D444" s="4" t="s">
        <v>10</v>
      </c>
      <c r="E444" s="4">
        <v>329.25</v>
      </c>
      <c r="F444" s="3">
        <f>0.3885*E444+179.97</f>
        <v>307.88362499999999</v>
      </c>
      <c r="G444" s="4">
        <v>19.100269262933697</v>
      </c>
      <c r="H444" s="4">
        <v>3.0505168726522944</v>
      </c>
      <c r="I444" s="3">
        <v>19.100269262933697</v>
      </c>
      <c r="J444" s="67">
        <f t="shared" si="15"/>
        <v>15.725406851052171</v>
      </c>
      <c r="K444" s="37">
        <f t="shared" si="14"/>
        <v>1.7634536076119032</v>
      </c>
    </row>
    <row r="445" spans="1:11">
      <c r="A445" s="6" t="s">
        <v>16</v>
      </c>
      <c r="B445" s="3" t="s">
        <v>133</v>
      </c>
      <c r="C445" s="7">
        <v>800</v>
      </c>
      <c r="D445" s="6" t="s">
        <v>17</v>
      </c>
      <c r="E445" s="3">
        <v>135.5</v>
      </c>
      <c r="F445" s="3">
        <v>308.17281532266838</v>
      </c>
      <c r="G445" s="3">
        <v>11.312604374817436</v>
      </c>
      <c r="H445" s="8">
        <v>3.202029298550336</v>
      </c>
      <c r="I445" s="3">
        <v>11.312604374817436</v>
      </c>
      <c r="J445" s="67">
        <f t="shared" si="15"/>
        <v>15.581951614765629</v>
      </c>
      <c r="K445" s="37">
        <f t="shared" si="14"/>
        <v>1.700476758882111</v>
      </c>
    </row>
    <row r="446" spans="1:11">
      <c r="A446" s="3" t="s">
        <v>15</v>
      </c>
      <c r="B446" s="3" t="s">
        <v>133</v>
      </c>
      <c r="C446" s="2">
        <v>700</v>
      </c>
      <c r="D446" s="3" t="s">
        <v>10</v>
      </c>
      <c r="E446" s="3">
        <v>262</v>
      </c>
      <c r="F446" s="3">
        <f>0.7225*E446+118.88</f>
        <v>308.17500000000001</v>
      </c>
      <c r="G446" s="3">
        <v>16.325447107734295</v>
      </c>
      <c r="H446" s="3">
        <v>2.975191855373915</v>
      </c>
      <c r="I446" s="3">
        <v>16.325447107734295</v>
      </c>
      <c r="J446" s="67">
        <f t="shared" si="15"/>
        <v>14.774406967186593</v>
      </c>
      <c r="K446" s="37">
        <f t="shared" si="14"/>
        <v>1.345964658594915</v>
      </c>
    </row>
    <row r="447" spans="1:11">
      <c r="A447" s="4" t="s">
        <v>9</v>
      </c>
      <c r="B447" s="3" t="s">
        <v>133</v>
      </c>
      <c r="C447" s="2">
        <v>1035</v>
      </c>
      <c r="D447" s="4" t="s">
        <v>10</v>
      </c>
      <c r="E447" s="4">
        <v>330.75</v>
      </c>
      <c r="F447" s="3">
        <f>0.3885*E447+179.97</f>
        <v>308.46637499999997</v>
      </c>
      <c r="G447" s="4">
        <v>13.317957901449033</v>
      </c>
      <c r="H447" s="4">
        <v>3.132667653456775</v>
      </c>
      <c r="I447" s="3">
        <v>13.317957901449033</v>
      </c>
      <c r="J447" s="67">
        <f t="shared" si="15"/>
        <v>13.202504706483378</v>
      </c>
      <c r="K447" s="37">
        <f t="shared" si="14"/>
        <v>0.65589956614620348</v>
      </c>
    </row>
    <row r="448" spans="1:11">
      <c r="A448" s="4" t="s">
        <v>9</v>
      </c>
      <c r="B448" s="3" t="s">
        <v>133</v>
      </c>
      <c r="C448" s="2">
        <v>1035</v>
      </c>
      <c r="D448" s="4" t="s">
        <v>10</v>
      </c>
      <c r="E448" s="4">
        <v>332.25</v>
      </c>
      <c r="F448" s="3">
        <f>0.3885*E448+179.97</f>
        <v>309.049125</v>
      </c>
      <c r="G448" s="4">
        <v>13.815756188998503</v>
      </c>
      <c r="H448" s="4">
        <v>3.220928742827923</v>
      </c>
      <c r="I448" s="3">
        <v>13.815756188998503</v>
      </c>
      <c r="J448" s="67">
        <f t="shared" si="15"/>
        <v>13.499983831519893</v>
      </c>
      <c r="K448" s="37">
        <f t="shared" si="14"/>
        <v>0.78649290203723332</v>
      </c>
    </row>
    <row r="449" spans="1:11">
      <c r="A449" s="6" t="s">
        <v>16</v>
      </c>
      <c r="B449" s="3" t="s">
        <v>133</v>
      </c>
      <c r="C449" s="7">
        <v>800</v>
      </c>
      <c r="D449" s="6" t="s">
        <v>17</v>
      </c>
      <c r="E449" s="3">
        <v>136.5</v>
      </c>
      <c r="F449" s="3">
        <v>309.26107302209164</v>
      </c>
      <c r="G449" s="3">
        <v>11.240757959417627</v>
      </c>
      <c r="H449" s="8">
        <v>3.2896915185795756</v>
      </c>
      <c r="I449" s="3">
        <v>11.240757959417627</v>
      </c>
      <c r="J449" s="67">
        <f t="shared" si="15"/>
        <v>12.707503040471966</v>
      </c>
      <c r="K449" s="37">
        <f t="shared" si="14"/>
        <v>0.43859383476719316</v>
      </c>
    </row>
    <row r="450" spans="1:11">
      <c r="A450" s="7" t="s">
        <v>13</v>
      </c>
      <c r="B450" s="3" t="s">
        <v>133</v>
      </c>
      <c r="C450" s="2">
        <v>1470</v>
      </c>
      <c r="D450" s="7" t="s">
        <v>10</v>
      </c>
      <c r="E450" s="3">
        <v>222.5</v>
      </c>
      <c r="F450" s="3">
        <f>2.3169*E450-205.1</f>
        <v>310.41025000000002</v>
      </c>
      <c r="G450" s="3">
        <v>12.8</v>
      </c>
      <c r="H450" s="7">
        <v>3</v>
      </c>
      <c r="I450" s="3">
        <v>12.8</v>
      </c>
      <c r="J450" s="67">
        <f t="shared" si="15"/>
        <v>12.53746105097289</v>
      </c>
      <c r="K450" s="37">
        <f t="shared" si="14"/>
        <v>0.36394540137709885</v>
      </c>
    </row>
    <row r="451" spans="1:11">
      <c r="A451" s="6" t="s">
        <v>16</v>
      </c>
      <c r="B451" s="3" t="s">
        <v>133</v>
      </c>
      <c r="C451" s="7">
        <v>800</v>
      </c>
      <c r="D451" s="6" t="s">
        <v>17</v>
      </c>
      <c r="E451" s="3">
        <v>138.5</v>
      </c>
      <c r="F451" s="3">
        <v>311.43758842093808</v>
      </c>
      <c r="G451" s="3">
        <v>12.363043152494669</v>
      </c>
      <c r="H451" s="8">
        <v>3.233588796320598</v>
      </c>
      <c r="I451" s="3">
        <v>12.363043152494669</v>
      </c>
      <c r="J451" s="67">
        <f t="shared" si="15"/>
        <v>12.452892969279723</v>
      </c>
      <c r="K451" s="37">
        <f t="shared" si="14"/>
        <v>0.32682001351379864</v>
      </c>
    </row>
    <row r="452" spans="1:11">
      <c r="A452" s="6" t="s">
        <v>16</v>
      </c>
      <c r="B452" s="3" t="s">
        <v>133</v>
      </c>
      <c r="C452" s="7">
        <v>800</v>
      </c>
      <c r="D452" s="6" t="s">
        <v>17</v>
      </c>
      <c r="E452" s="3">
        <v>139.5</v>
      </c>
      <c r="F452" s="3">
        <v>312.52584612036128</v>
      </c>
      <c r="G452" s="3">
        <v>12.467747953953655</v>
      </c>
      <c r="H452" s="8">
        <v>3.1987078316658928</v>
      </c>
      <c r="I452" s="3">
        <v>12.467747953953655</v>
      </c>
      <c r="J452" s="67">
        <f t="shared" si="15"/>
        <v>13.698762471290546</v>
      </c>
      <c r="K452" s="37">
        <f t="shared" ref="K452:K515" si="16">(0.439*J452)-5.14</f>
        <v>0.8737567248965501</v>
      </c>
    </row>
    <row r="453" spans="1:11">
      <c r="A453" s="4" t="s">
        <v>9</v>
      </c>
      <c r="B453" s="3" t="s">
        <v>133</v>
      </c>
      <c r="C453" s="2">
        <v>1035</v>
      </c>
      <c r="D453" s="4" t="s">
        <v>10</v>
      </c>
      <c r="E453" s="4">
        <v>341.25</v>
      </c>
      <c r="F453" s="3">
        <f>0.3885*E453+179.97</f>
        <v>312.54562499999997</v>
      </c>
      <c r="G453" s="4">
        <v>13.392915780532668</v>
      </c>
      <c r="H453" s="4">
        <v>3.2118592976560483</v>
      </c>
      <c r="I453" s="3">
        <v>13.392915780532668</v>
      </c>
      <c r="J453" s="67">
        <f t="shared" si="15"/>
        <v>13.542808869466054</v>
      </c>
      <c r="K453" s="37">
        <f t="shared" si="16"/>
        <v>0.80529309369559776</v>
      </c>
    </row>
    <row r="454" spans="1:11">
      <c r="A454" s="4" t="s">
        <v>12</v>
      </c>
      <c r="B454" s="3" t="s">
        <v>133</v>
      </c>
      <c r="C454" s="2">
        <v>765</v>
      </c>
      <c r="D454" s="4" t="s">
        <v>10</v>
      </c>
      <c r="E454" s="3">
        <v>502</v>
      </c>
      <c r="F454" s="3">
        <f>0.6096*E454+7.2797</f>
        <v>313.2989</v>
      </c>
      <c r="G454" s="3">
        <v>17.47010546947174</v>
      </c>
      <c r="H454" s="4">
        <v>2.7957107723202914</v>
      </c>
      <c r="I454" s="3">
        <v>17.47010546947174</v>
      </c>
      <c r="J454" s="67">
        <f t="shared" si="15"/>
        <v>14.001973952714286</v>
      </c>
      <c r="K454" s="37">
        <f t="shared" si="16"/>
        <v>1.0068665652415714</v>
      </c>
    </row>
    <row r="455" spans="1:11">
      <c r="A455" s="6" t="s">
        <v>16</v>
      </c>
      <c r="B455" s="3" t="s">
        <v>133</v>
      </c>
      <c r="C455" s="7">
        <v>800</v>
      </c>
      <c r="D455" s="6" t="s">
        <v>17</v>
      </c>
      <c r="E455" s="3">
        <v>140.5</v>
      </c>
      <c r="F455" s="3">
        <v>313.61410381978453</v>
      </c>
      <c r="G455" s="3">
        <v>12.020231990877546</v>
      </c>
      <c r="H455" s="8">
        <v>3.1996772366976511</v>
      </c>
      <c r="I455" s="3">
        <v>12.020231990877546</v>
      </c>
      <c r="J455" s="67">
        <f t="shared" si="15"/>
        <v>14.23857776580615</v>
      </c>
      <c r="K455" s="37">
        <f t="shared" si="16"/>
        <v>1.1107356391889001</v>
      </c>
    </row>
    <row r="456" spans="1:11">
      <c r="A456" s="4" t="s">
        <v>9</v>
      </c>
      <c r="B456" s="3" t="s">
        <v>133</v>
      </c>
      <c r="C456" s="2">
        <v>1035</v>
      </c>
      <c r="D456" s="4" t="s">
        <v>10</v>
      </c>
      <c r="E456" s="4">
        <v>344.25</v>
      </c>
      <c r="F456" s="3">
        <f>0.3885*E456+179.97</f>
        <v>313.71112500000004</v>
      </c>
      <c r="G456" s="4">
        <v>14.658868568735818</v>
      </c>
      <c r="H456" s="4">
        <v>3.1741665809448585</v>
      </c>
      <c r="I456" s="3">
        <v>14.658868568735818</v>
      </c>
      <c r="J456" s="67">
        <f t="shared" si="15"/>
        <v>14.084109196321057</v>
      </c>
      <c r="K456" s="37">
        <f t="shared" si="16"/>
        <v>1.0429239371849439</v>
      </c>
    </row>
    <row r="457" spans="1:11">
      <c r="A457" s="4" t="s">
        <v>9</v>
      </c>
      <c r="B457" s="3" t="s">
        <v>133</v>
      </c>
      <c r="C457" s="2">
        <v>1035</v>
      </c>
      <c r="D457" s="4" t="s">
        <v>10</v>
      </c>
      <c r="E457" s="4">
        <v>344.75</v>
      </c>
      <c r="F457" s="3">
        <f>0.3885*E457+179.97</f>
        <v>313.90537499999999</v>
      </c>
      <c r="G457" s="4">
        <v>13.650767019412973</v>
      </c>
      <c r="H457" s="4">
        <v>3.0240428371240333</v>
      </c>
      <c r="I457" s="3">
        <v>13.650767019412973</v>
      </c>
      <c r="J457" s="67">
        <f t="shared" si="15"/>
        <v>13.070088102426709</v>
      </c>
      <c r="K457" s="37">
        <f t="shared" si="16"/>
        <v>0.59776867696532587</v>
      </c>
    </row>
    <row r="458" spans="1:11">
      <c r="A458" s="4" t="s">
        <v>9</v>
      </c>
      <c r="B458" s="3" t="s">
        <v>133</v>
      </c>
      <c r="C458" s="2">
        <v>1035</v>
      </c>
      <c r="D458" s="4" t="s">
        <v>10</v>
      </c>
      <c r="E458" s="4">
        <v>345.75</v>
      </c>
      <c r="F458" s="3">
        <f>0.3885*E458+179.97</f>
        <v>314.29387500000001</v>
      </c>
      <c r="G458" s="4">
        <v>12.620572933107203</v>
      </c>
      <c r="H458" s="4">
        <v>3.1747633206009218</v>
      </c>
      <c r="I458" s="3">
        <v>12.620572933107203</v>
      </c>
      <c r="J458" s="67">
        <f t="shared" si="15"/>
        <v>13.291821469220869</v>
      </c>
      <c r="K458" s="37">
        <f t="shared" si="16"/>
        <v>0.69510962498796136</v>
      </c>
    </row>
    <row r="459" spans="1:11">
      <c r="A459" s="7" t="s">
        <v>13</v>
      </c>
      <c r="B459" s="3" t="s">
        <v>133</v>
      </c>
      <c r="C459" s="2">
        <v>1470</v>
      </c>
      <c r="D459" s="7" t="s">
        <v>10</v>
      </c>
      <c r="E459" s="3">
        <v>224.5</v>
      </c>
      <c r="F459" s="3">
        <f>2.3169*E459-205.1</f>
        <v>315.04404999999997</v>
      </c>
      <c r="G459" s="3">
        <v>12.4</v>
      </c>
      <c r="H459" s="7">
        <v>3.1</v>
      </c>
      <c r="I459" s="3">
        <v>12.4</v>
      </c>
      <c r="J459" s="67">
        <f t="shared" si="15"/>
        <v>13.026740708460943</v>
      </c>
      <c r="K459" s="37">
        <f t="shared" si="16"/>
        <v>0.57873917101435435</v>
      </c>
    </row>
    <row r="460" spans="1:11">
      <c r="A460" s="4" t="s">
        <v>9</v>
      </c>
      <c r="B460" s="3" t="s">
        <v>133</v>
      </c>
      <c r="C460" s="2">
        <v>1035</v>
      </c>
      <c r="D460" s="4" t="s">
        <v>10</v>
      </c>
      <c r="E460" s="4">
        <v>348.75</v>
      </c>
      <c r="F460" s="3">
        <f>0.3885*E460+179.97</f>
        <v>315.45937500000002</v>
      </c>
      <c r="G460" s="4">
        <v>13.128898824848356</v>
      </c>
      <c r="H460" s="4">
        <v>3.2054367792378429</v>
      </c>
      <c r="I460" s="3">
        <v>13.128898824848356</v>
      </c>
      <c r="J460" s="67">
        <f t="shared" si="15"/>
        <v>13.016587304578346</v>
      </c>
      <c r="K460" s="37">
        <f t="shared" si="16"/>
        <v>0.57428182670989436</v>
      </c>
    </row>
    <row r="461" spans="1:11">
      <c r="A461" s="4" t="s">
        <v>12</v>
      </c>
      <c r="B461" s="3" t="s">
        <v>133</v>
      </c>
      <c r="C461" s="2">
        <v>765</v>
      </c>
      <c r="D461" s="4" t="s">
        <v>10</v>
      </c>
      <c r="E461" s="3">
        <v>506</v>
      </c>
      <c r="F461" s="3">
        <f>0.6096*E461+7.2797</f>
        <v>315.7373</v>
      </c>
      <c r="G461" s="3">
        <v>13.333464764936176</v>
      </c>
      <c r="H461" s="4">
        <v>3.1775277229860999</v>
      </c>
      <c r="I461" s="3">
        <v>13.333464764936176</v>
      </c>
      <c r="J461" s="67">
        <f t="shared" si="15"/>
        <v>13.113046287592905</v>
      </c>
      <c r="K461" s="37">
        <f t="shared" si="16"/>
        <v>0.61662732025328548</v>
      </c>
    </row>
    <row r="462" spans="1:11">
      <c r="A462" s="7" t="s">
        <v>13</v>
      </c>
      <c r="B462" s="3" t="s">
        <v>133</v>
      </c>
      <c r="C462" s="2">
        <v>1470</v>
      </c>
      <c r="D462" s="7" t="s">
        <v>10</v>
      </c>
      <c r="E462" s="3">
        <v>225</v>
      </c>
      <c r="F462" s="3">
        <f>2.3169*E462-205.1</f>
        <v>316.20249999999999</v>
      </c>
      <c r="G462" s="3">
        <v>13.6</v>
      </c>
      <c r="H462" s="7">
        <v>2.9</v>
      </c>
      <c r="I462" s="3">
        <v>13.6</v>
      </c>
      <c r="J462" s="67">
        <f t="shared" si="15"/>
        <v>13.232736793329314</v>
      </c>
      <c r="K462" s="37">
        <f t="shared" si="16"/>
        <v>0.66917145227156904</v>
      </c>
    </row>
    <row r="463" spans="1:11">
      <c r="A463" s="6" t="s">
        <v>16</v>
      </c>
      <c r="B463" s="3" t="s">
        <v>133</v>
      </c>
      <c r="C463" s="7">
        <v>800</v>
      </c>
      <c r="D463" s="6" t="s">
        <v>17</v>
      </c>
      <c r="E463" s="3">
        <v>143.5</v>
      </c>
      <c r="F463" s="3">
        <v>316.87887691805417</v>
      </c>
      <c r="G463" s="3">
        <v>13.102867848180001</v>
      </c>
      <c r="H463" s="8">
        <v>3.2524477435803747</v>
      </c>
      <c r="I463" s="3">
        <v>13.102867848180001</v>
      </c>
      <c r="J463" s="67">
        <f t="shared" si="15"/>
        <v>13.856728886508147</v>
      </c>
      <c r="K463" s="37">
        <f t="shared" si="16"/>
        <v>0.94310398117707717</v>
      </c>
    </row>
    <row r="464" spans="1:11">
      <c r="A464" s="4" t="s">
        <v>12</v>
      </c>
      <c r="B464" s="3" t="s">
        <v>133</v>
      </c>
      <c r="C464" s="2">
        <v>765</v>
      </c>
      <c r="D464" s="4" t="s">
        <v>10</v>
      </c>
      <c r="E464" s="3">
        <v>510</v>
      </c>
      <c r="F464" s="3">
        <f>0.6096*E464+7.2797</f>
        <v>318.17570000000001</v>
      </c>
      <c r="G464" s="3">
        <v>12.998452528682044</v>
      </c>
      <c r="H464" s="4">
        <v>3.2364696438226961</v>
      </c>
      <c r="I464" s="3">
        <v>12.998452528682044</v>
      </c>
      <c r="J464" s="67">
        <f t="shared" si="15"/>
        <v>13.571557463683902</v>
      </c>
      <c r="K464" s="37">
        <f t="shared" si="16"/>
        <v>0.81791372655723382</v>
      </c>
    </row>
    <row r="465" spans="1:11">
      <c r="A465" s="4" t="s">
        <v>12</v>
      </c>
      <c r="B465" s="3" t="s">
        <v>133</v>
      </c>
      <c r="C465" s="2">
        <v>765</v>
      </c>
      <c r="D465" s="4" t="s">
        <v>10</v>
      </c>
      <c r="E465" s="3">
        <v>513</v>
      </c>
      <c r="F465" s="3">
        <f>0.6096*E465+7.2797</f>
        <v>320.00450000000001</v>
      </c>
      <c r="G465" s="3">
        <v>16.248859290742519</v>
      </c>
      <c r="H465" s="4">
        <v>2.8916120458815993</v>
      </c>
      <c r="I465" s="3">
        <v>16.248859290742519</v>
      </c>
      <c r="J465" s="67">
        <f t="shared" si="15"/>
        <v>13.967114995795674</v>
      </c>
      <c r="K465" s="37">
        <f t="shared" si="16"/>
        <v>0.99156348315430076</v>
      </c>
    </row>
    <row r="466" spans="1:11">
      <c r="A466" s="4" t="s">
        <v>9</v>
      </c>
      <c r="B466" s="3" t="s">
        <v>133</v>
      </c>
      <c r="C466" s="2">
        <v>1035</v>
      </c>
      <c r="D466" s="4" t="s">
        <v>10</v>
      </c>
      <c r="E466" s="4">
        <v>360.75</v>
      </c>
      <c r="F466" s="3">
        <f>0.3885*E466+179.97</f>
        <v>320.121375</v>
      </c>
      <c r="G466" s="4">
        <v>11.907607650814954</v>
      </c>
      <c r="H466" s="4">
        <v>3.1194200660043832</v>
      </c>
      <c r="I466" s="3">
        <v>11.907607650814954</v>
      </c>
      <c r="J466" s="67">
        <f t="shared" si="15"/>
        <v>13.615246831677487</v>
      </c>
      <c r="K466" s="37">
        <f t="shared" si="16"/>
        <v>0.83709335910641691</v>
      </c>
    </row>
    <row r="467" spans="1:11">
      <c r="A467" s="4" t="s">
        <v>12</v>
      </c>
      <c r="B467" s="3" t="s">
        <v>133</v>
      </c>
      <c r="C467" s="2">
        <v>765</v>
      </c>
      <c r="D467" s="4" t="s">
        <v>10</v>
      </c>
      <c r="E467" s="3">
        <v>514</v>
      </c>
      <c r="F467" s="3">
        <f>0.6096*E467+7.2797</f>
        <v>320.61410000000001</v>
      </c>
      <c r="G467" s="3">
        <v>15.57778766055886</v>
      </c>
      <c r="H467" s="4">
        <v>3.0164914745439431</v>
      </c>
      <c r="I467" s="3">
        <v>15.57778766055886</v>
      </c>
      <c r="J467" s="67">
        <f t="shared" si="15"/>
        <v>13.574266625149983</v>
      </c>
      <c r="K467" s="37">
        <f t="shared" si="16"/>
        <v>0.81910304844084258</v>
      </c>
    </row>
    <row r="468" spans="1:11">
      <c r="A468" s="4" t="s">
        <v>9</v>
      </c>
      <c r="B468" s="3" t="s">
        <v>133</v>
      </c>
      <c r="C468" s="2">
        <v>1035</v>
      </c>
      <c r="D468" s="4" t="s">
        <v>10</v>
      </c>
      <c r="E468" s="4">
        <v>362.25</v>
      </c>
      <c r="F468" s="3">
        <f>0.3885*E468+179.97</f>
        <v>320.70412499999998</v>
      </c>
      <c r="G468" s="4">
        <v>11.343527027589049</v>
      </c>
      <c r="H468" s="4">
        <v>3.025555979730624</v>
      </c>
      <c r="I468" s="3">
        <v>11.343527027589049</v>
      </c>
      <c r="J468" s="67">
        <f t="shared" si="15"/>
        <v>12.753405996392134</v>
      </c>
      <c r="K468" s="37">
        <f t="shared" si="16"/>
        <v>0.45874523241614718</v>
      </c>
    </row>
    <row r="469" spans="1:11">
      <c r="A469" s="6" t="s">
        <v>16</v>
      </c>
      <c r="B469" s="3" t="s">
        <v>133</v>
      </c>
      <c r="C469" s="7">
        <v>800</v>
      </c>
      <c r="D469" s="6" t="s">
        <v>17</v>
      </c>
      <c r="E469" s="3">
        <v>147.5</v>
      </c>
      <c r="F469" s="3">
        <v>321.23190771574707</v>
      </c>
      <c r="G469" s="3">
        <v>12.793551496044525</v>
      </c>
      <c r="H469" s="8">
        <v>3.2455466919116041</v>
      </c>
      <c r="I469" s="3">
        <v>12.793551496044525</v>
      </c>
      <c r="J469" s="67">
        <f t="shared" si="15"/>
        <v>12.532419302138695</v>
      </c>
      <c r="K469" s="37">
        <f t="shared" si="16"/>
        <v>0.36173207363888782</v>
      </c>
    </row>
    <row r="470" spans="1:11">
      <c r="A470" s="6" t="s">
        <v>16</v>
      </c>
      <c r="B470" s="3" t="s">
        <v>133</v>
      </c>
      <c r="C470" s="7">
        <v>800</v>
      </c>
      <c r="D470" s="6" t="s">
        <v>17</v>
      </c>
      <c r="E470" s="3">
        <v>148.5</v>
      </c>
      <c r="F470" s="3">
        <v>322.32016541517032</v>
      </c>
      <c r="G470" s="3">
        <v>12.144556146953287</v>
      </c>
      <c r="H470" s="8">
        <v>3.1463154010185463</v>
      </c>
      <c r="I470" s="3">
        <v>12.144556146953287</v>
      </c>
      <c r="J470" s="67">
        <f t="shared" si="15"/>
        <v>11.762206661630442</v>
      </c>
      <c r="K470" s="37">
        <f t="shared" si="16"/>
        <v>2.3608724455764118E-2</v>
      </c>
    </row>
    <row r="471" spans="1:11">
      <c r="A471" s="4" t="s">
        <v>12</v>
      </c>
      <c r="B471" s="3" t="s">
        <v>133</v>
      </c>
      <c r="C471" s="2">
        <v>765</v>
      </c>
      <c r="D471" s="4" t="s">
        <v>10</v>
      </c>
      <c r="E471" s="3">
        <v>518</v>
      </c>
      <c r="F471" s="3">
        <f>0.6096*E471+7.2797</f>
        <v>323.05250000000001</v>
      </c>
      <c r="G471" s="3">
        <v>10.802674179547763</v>
      </c>
      <c r="H471" s="4">
        <v>3.1966172334294685</v>
      </c>
      <c r="I471" s="3">
        <v>10.802674179547763</v>
      </c>
      <c r="J471" s="67">
        <f t="shared" si="15"/>
        <v>12.093501256112633</v>
      </c>
      <c r="K471" s="37">
        <f t="shared" si="16"/>
        <v>0.16904705143344589</v>
      </c>
    </row>
    <row r="472" spans="1:11">
      <c r="A472" s="6" t="s">
        <v>16</v>
      </c>
      <c r="B472" s="3" t="s">
        <v>133</v>
      </c>
      <c r="C472" s="7">
        <v>800</v>
      </c>
      <c r="D472" s="6" t="s">
        <v>17</v>
      </c>
      <c r="E472" s="3">
        <v>149.5</v>
      </c>
      <c r="F472" s="3">
        <v>323.40842311459352</v>
      </c>
      <c r="G472" s="3">
        <v>11.726724458017586</v>
      </c>
      <c r="H472" s="8">
        <v>3.2318674655602755</v>
      </c>
      <c r="I472" s="3">
        <v>11.726724458017586</v>
      </c>
      <c r="J472" s="67">
        <f t="shared" si="15"/>
        <v>11.954677407944455</v>
      </c>
      <c r="K472" s="37">
        <f t="shared" si="16"/>
        <v>0.1081033820876165</v>
      </c>
    </row>
    <row r="473" spans="1:11">
      <c r="A473" s="7" t="s">
        <v>13</v>
      </c>
      <c r="B473" s="3" t="s">
        <v>133</v>
      </c>
      <c r="C473" s="2">
        <v>1470</v>
      </c>
      <c r="D473" s="7" t="s">
        <v>10</v>
      </c>
      <c r="E473" s="3">
        <v>228.5</v>
      </c>
      <c r="F473" s="3">
        <f>2.3169*E473-205.1</f>
        <v>324.31164999999999</v>
      </c>
      <c r="G473" s="3">
        <v>13</v>
      </c>
      <c r="H473" s="7">
        <v>3</v>
      </c>
      <c r="I473" s="3">
        <v>13</v>
      </c>
      <c r="J473" s="67">
        <f t="shared" ref="J473:J536" si="17">AVERAGE(I471:I475)</f>
        <v>12.158374993022793</v>
      </c>
      <c r="K473" s="37">
        <f t="shared" si="16"/>
        <v>0.19752662193700665</v>
      </c>
    </row>
    <row r="474" spans="1:11">
      <c r="A474" s="4" t="s">
        <v>9</v>
      </c>
      <c r="B474" s="3" t="s">
        <v>133</v>
      </c>
      <c r="C474" s="2">
        <v>1035</v>
      </c>
      <c r="D474" s="4" t="s">
        <v>10</v>
      </c>
      <c r="E474" s="4">
        <v>372.75</v>
      </c>
      <c r="F474" s="3">
        <f>0.3885*E474+179.97</f>
        <v>324.78337499999998</v>
      </c>
      <c r="G474" s="4">
        <v>12.099432255203647</v>
      </c>
      <c r="H474" s="4">
        <v>3.0765324415614663</v>
      </c>
      <c r="I474" s="3">
        <v>12.099432255203647</v>
      </c>
      <c r="J474" s="67">
        <f t="shared" si="17"/>
        <v>12.486963824976142</v>
      </c>
      <c r="K474" s="37">
        <f t="shared" si="16"/>
        <v>0.34177711916452669</v>
      </c>
    </row>
    <row r="475" spans="1:11">
      <c r="A475" s="9" t="s">
        <v>18</v>
      </c>
      <c r="B475" s="3" t="s">
        <v>133</v>
      </c>
      <c r="C475" s="5">
        <v>951</v>
      </c>
      <c r="D475" s="9" t="s">
        <v>10</v>
      </c>
      <c r="E475" s="3">
        <v>54</v>
      </c>
      <c r="F475" s="3">
        <v>326.86700000000002</v>
      </c>
      <c r="G475" s="3">
        <v>13.163044072344976</v>
      </c>
      <c r="H475" s="3">
        <v>3.0524440612999393</v>
      </c>
      <c r="I475" s="3">
        <v>13.163044072344976</v>
      </c>
      <c r="J475" s="67">
        <f t="shared" si="17"/>
        <v>12.644532718755194</v>
      </c>
      <c r="K475" s="37">
        <f t="shared" si="16"/>
        <v>0.41094986353353047</v>
      </c>
    </row>
    <row r="476" spans="1:11">
      <c r="A476" s="4" t="s">
        <v>9</v>
      </c>
      <c r="B476" s="3" t="s">
        <v>133</v>
      </c>
      <c r="C476" s="2">
        <v>1035</v>
      </c>
      <c r="D476" s="4" t="s">
        <v>10</v>
      </c>
      <c r="E476" s="4">
        <v>379.75</v>
      </c>
      <c r="F476" s="3">
        <f>0.3885*E476+179.97</f>
        <v>327.50287500000002</v>
      </c>
      <c r="G476" s="4">
        <v>12.445618339314505</v>
      </c>
      <c r="H476" s="4">
        <v>2.9452160644598728</v>
      </c>
      <c r="I476" s="3">
        <v>12.445618339314505</v>
      </c>
      <c r="J476" s="67">
        <f t="shared" si="17"/>
        <v>12.665675985043386</v>
      </c>
      <c r="K476" s="37">
        <f t="shared" si="16"/>
        <v>0.42023175743404639</v>
      </c>
    </row>
    <row r="477" spans="1:11">
      <c r="A477" s="4" t="s">
        <v>12</v>
      </c>
      <c r="B477" s="3" t="s">
        <v>133</v>
      </c>
      <c r="C477" s="2">
        <v>765</v>
      </c>
      <c r="D477" s="4" t="s">
        <v>10</v>
      </c>
      <c r="E477" s="3">
        <v>526</v>
      </c>
      <c r="F477" s="3">
        <f>0.6096*E477+7.2797</f>
        <v>327.92930000000001</v>
      </c>
      <c r="G477" s="3">
        <v>12.514568926912846</v>
      </c>
      <c r="H477" s="4">
        <v>3.0056127898513822</v>
      </c>
      <c r="I477" s="3">
        <v>12.514568926912846</v>
      </c>
      <c r="J477" s="67">
        <f t="shared" si="17"/>
        <v>12.458530525765816</v>
      </c>
      <c r="K477" s="37">
        <f t="shared" si="16"/>
        <v>0.32929490081119361</v>
      </c>
    </row>
    <row r="478" spans="1:11">
      <c r="A478" s="4" t="s">
        <v>9</v>
      </c>
      <c r="B478" s="3" t="s">
        <v>133</v>
      </c>
      <c r="C478" s="2">
        <v>1035</v>
      </c>
      <c r="D478" s="4" t="s">
        <v>10</v>
      </c>
      <c r="E478" s="4">
        <v>381.75</v>
      </c>
      <c r="F478" s="3">
        <f>0.3885*E478+179.97</f>
        <v>328.279875</v>
      </c>
      <c r="G478" s="4">
        <v>13.105716331440957</v>
      </c>
      <c r="H478" s="4">
        <v>3.0809251011149339</v>
      </c>
      <c r="I478" s="3">
        <v>13.105716331440957</v>
      </c>
      <c r="J478" s="67">
        <f t="shared" si="17"/>
        <v>12.425921711296821</v>
      </c>
      <c r="K478" s="37">
        <f t="shared" si="16"/>
        <v>0.3149796312593045</v>
      </c>
    </row>
    <row r="479" spans="1:11">
      <c r="A479" s="4" t="s">
        <v>12</v>
      </c>
      <c r="B479" s="3" t="s">
        <v>133</v>
      </c>
      <c r="C479" s="2">
        <v>765</v>
      </c>
      <c r="D479" s="4" t="s">
        <v>10</v>
      </c>
      <c r="E479" s="3">
        <v>527</v>
      </c>
      <c r="F479" s="3">
        <f>0.6096*E479+7.2797</f>
        <v>328.53890000000001</v>
      </c>
      <c r="G479" s="3">
        <v>11.063704958815798</v>
      </c>
      <c r="H479" s="4">
        <v>3.2414642639389393</v>
      </c>
      <c r="I479" s="3">
        <v>11.063704958815798</v>
      </c>
      <c r="J479" s="67">
        <f t="shared" si="17"/>
        <v>12.495691715052301</v>
      </c>
      <c r="K479" s="37">
        <f t="shared" si="16"/>
        <v>0.34560866290796</v>
      </c>
    </row>
    <row r="480" spans="1:11">
      <c r="A480" s="7" t="s">
        <v>13</v>
      </c>
      <c r="B480" s="3" t="s">
        <v>133</v>
      </c>
      <c r="C480" s="2">
        <v>1470</v>
      </c>
      <c r="D480" s="7" t="s">
        <v>10</v>
      </c>
      <c r="E480" s="3">
        <v>230.5</v>
      </c>
      <c r="F480" s="3">
        <f>2.3169*E480-205.1</f>
        <v>328.94544999999994</v>
      </c>
      <c r="G480" s="3">
        <v>13</v>
      </c>
      <c r="H480" s="7">
        <v>3.1</v>
      </c>
      <c r="I480" s="3">
        <v>13</v>
      </c>
      <c r="J480" s="67">
        <f t="shared" si="17"/>
        <v>12.711123588060591</v>
      </c>
      <c r="K480" s="37">
        <f t="shared" si="16"/>
        <v>0.44018325515860024</v>
      </c>
    </row>
    <row r="481" spans="1:11">
      <c r="A481" s="4" t="s">
        <v>9</v>
      </c>
      <c r="B481" s="3" t="s">
        <v>133</v>
      </c>
      <c r="C481" s="2">
        <v>1035</v>
      </c>
      <c r="D481" s="4" t="s">
        <v>10</v>
      </c>
      <c r="E481" s="4">
        <v>384.75</v>
      </c>
      <c r="F481" s="3">
        <f>0.3885*E481+179.97</f>
        <v>329.44537500000001</v>
      </c>
      <c r="G481" s="4">
        <v>12.794468358091905</v>
      </c>
      <c r="H481" s="4">
        <v>3.104832669923935</v>
      </c>
      <c r="I481" s="3">
        <v>12.794468358091905</v>
      </c>
      <c r="J481" s="67">
        <f t="shared" si="17"/>
        <v>12.593664147622622</v>
      </c>
      <c r="K481" s="37">
        <f t="shared" si="16"/>
        <v>0.38861856080633128</v>
      </c>
    </row>
    <row r="482" spans="1:11">
      <c r="A482" s="4" t="s">
        <v>9</v>
      </c>
      <c r="B482" s="3" t="s">
        <v>133</v>
      </c>
      <c r="C482" s="2">
        <v>1035</v>
      </c>
      <c r="D482" s="4" t="s">
        <v>10</v>
      </c>
      <c r="E482" s="4">
        <v>386.25</v>
      </c>
      <c r="F482" s="3">
        <f>0.3885*E482+179.97</f>
        <v>330.02812500000005</v>
      </c>
      <c r="G482" s="4">
        <v>13.591728291954301</v>
      </c>
      <c r="H482" s="4">
        <v>3.1207821268694831</v>
      </c>
      <c r="I482" s="3">
        <v>13.591728291954295</v>
      </c>
      <c r="J482" s="67">
        <f t="shared" si="17"/>
        <v>12.737217878588492</v>
      </c>
      <c r="K482" s="37">
        <f t="shared" si="16"/>
        <v>0.45163864870034853</v>
      </c>
    </row>
    <row r="483" spans="1:11">
      <c r="A483" s="4" t="s">
        <v>12</v>
      </c>
      <c r="B483" s="3" t="s">
        <v>133</v>
      </c>
      <c r="C483" s="2">
        <v>765</v>
      </c>
      <c r="D483" s="4" t="s">
        <v>10</v>
      </c>
      <c r="E483" s="3">
        <v>530</v>
      </c>
      <c r="F483" s="3">
        <f>0.6096*E483+7.2797</f>
        <v>330.36770000000001</v>
      </c>
      <c r="G483" s="3">
        <v>12.518419129251104</v>
      </c>
      <c r="H483" s="4">
        <v>3.1246642336469641</v>
      </c>
      <c r="I483" s="3">
        <v>12.518419129251104</v>
      </c>
      <c r="J483" s="67">
        <f t="shared" si="17"/>
        <v>12.832072891299173</v>
      </c>
      <c r="K483" s="37">
        <f t="shared" si="16"/>
        <v>0.49327999928033783</v>
      </c>
    </row>
    <row r="484" spans="1:11">
      <c r="A484" s="4" t="s">
        <v>9</v>
      </c>
      <c r="B484" s="3" t="s">
        <v>133</v>
      </c>
      <c r="C484" s="2">
        <v>1035</v>
      </c>
      <c r="D484" s="4" t="s">
        <v>10</v>
      </c>
      <c r="E484" s="4">
        <v>387.75</v>
      </c>
      <c r="F484" s="3">
        <f>0.3885*E484+179.97</f>
        <v>330.61087499999996</v>
      </c>
      <c r="G484" s="4">
        <v>11.78147361364516</v>
      </c>
      <c r="H484" s="4">
        <v>3.1186346763272597</v>
      </c>
      <c r="I484" s="3">
        <v>11.78147361364516</v>
      </c>
      <c r="J484" s="67">
        <f t="shared" si="17"/>
        <v>12.805142459599656</v>
      </c>
      <c r="K484" s="37">
        <f t="shared" si="16"/>
        <v>0.4814575397642491</v>
      </c>
    </row>
    <row r="485" spans="1:11">
      <c r="A485" s="6" t="s">
        <v>16</v>
      </c>
      <c r="B485" s="3" t="s">
        <v>133</v>
      </c>
      <c r="C485" s="7">
        <v>800</v>
      </c>
      <c r="D485" s="6" t="s">
        <v>17</v>
      </c>
      <c r="E485" s="3">
        <v>156.5</v>
      </c>
      <c r="F485" s="3">
        <v>331.02622701055611</v>
      </c>
      <c r="G485" s="3">
        <v>13.474275063553412</v>
      </c>
      <c r="H485" s="8">
        <v>3.2505993602916194</v>
      </c>
      <c r="I485" s="3">
        <v>13.474275063553412</v>
      </c>
      <c r="J485" s="67">
        <f t="shared" si="17"/>
        <v>12.122955281783076</v>
      </c>
      <c r="K485" s="37">
        <f t="shared" si="16"/>
        <v>0.18197736870277037</v>
      </c>
    </row>
    <row r="486" spans="1:11">
      <c r="A486" s="6" t="s">
        <v>16</v>
      </c>
      <c r="B486" s="3" t="s">
        <v>133</v>
      </c>
      <c r="C486" s="7">
        <v>800</v>
      </c>
      <c r="D486" s="6" t="s">
        <v>17</v>
      </c>
      <c r="E486" s="3">
        <v>157.5</v>
      </c>
      <c r="F486" s="3">
        <v>332.11448470997931</v>
      </c>
      <c r="G486" s="3">
        <v>12.65981619959431</v>
      </c>
      <c r="H486" s="8">
        <v>3.2354137856883756</v>
      </c>
      <c r="I486" s="3">
        <v>12.65981619959431</v>
      </c>
      <c r="J486" s="67">
        <f t="shared" si="17"/>
        <v>11.746836030127113</v>
      </c>
      <c r="K486" s="37">
        <f t="shared" si="16"/>
        <v>1.6861017225803465E-2</v>
      </c>
    </row>
    <row r="487" spans="1:11">
      <c r="A487" s="4" t="s">
        <v>9</v>
      </c>
      <c r="B487" s="3" t="s">
        <v>133</v>
      </c>
      <c r="C487" s="2">
        <v>1035</v>
      </c>
      <c r="D487" s="4" t="s">
        <v>10</v>
      </c>
      <c r="E487" s="4">
        <v>393.75</v>
      </c>
      <c r="F487" s="3">
        <f>0.3885*E487+179.97</f>
        <v>332.94187499999998</v>
      </c>
      <c r="G487" s="4">
        <v>10.180792402871399</v>
      </c>
      <c r="H487" s="4">
        <v>3.1175781435631724</v>
      </c>
      <c r="I487" s="3">
        <v>10.180792402871399</v>
      </c>
      <c r="J487" s="67">
        <f t="shared" si="17"/>
        <v>11.550541307398081</v>
      </c>
      <c r="K487" s="37">
        <f t="shared" si="16"/>
        <v>-6.9312366052241892E-2</v>
      </c>
    </row>
    <row r="488" spans="1:11">
      <c r="A488" s="4" t="s">
        <v>9</v>
      </c>
      <c r="B488" s="3" t="s">
        <v>133</v>
      </c>
      <c r="C488" s="2">
        <v>1035</v>
      </c>
      <c r="D488" s="4" t="s">
        <v>10</v>
      </c>
      <c r="E488" s="4">
        <v>395.25</v>
      </c>
      <c r="F488" s="3">
        <f>0.3885*E488+179.97</f>
        <v>333.52462500000001</v>
      </c>
      <c r="G488" s="4">
        <v>10.637822870971284</v>
      </c>
      <c r="H488" s="4">
        <v>3.1253246567107884</v>
      </c>
      <c r="I488" s="3">
        <v>10.637822870971284</v>
      </c>
      <c r="J488" s="67">
        <f t="shared" si="17"/>
        <v>11.214148561519114</v>
      </c>
      <c r="K488" s="37">
        <f t="shared" si="16"/>
        <v>-0.21698878149310907</v>
      </c>
    </row>
    <row r="489" spans="1:11">
      <c r="A489" s="7" t="s">
        <v>13</v>
      </c>
      <c r="B489" s="3" t="s">
        <v>133</v>
      </c>
      <c r="C489" s="2">
        <v>1470</v>
      </c>
      <c r="D489" s="7" t="s">
        <v>10</v>
      </c>
      <c r="E489" s="3">
        <v>232.5</v>
      </c>
      <c r="F489" s="3">
        <f>2.3169*E489-205.1</f>
        <v>333.57925</v>
      </c>
      <c r="G489" s="3">
        <v>10.8</v>
      </c>
      <c r="H489" s="7">
        <v>3.1</v>
      </c>
      <c r="I489" s="3">
        <v>10.8</v>
      </c>
      <c r="J489" s="67">
        <f t="shared" si="17"/>
        <v>10.790375669249144</v>
      </c>
      <c r="K489" s="37">
        <f t="shared" si="16"/>
        <v>-0.40302508119962521</v>
      </c>
    </row>
    <row r="490" spans="1:11">
      <c r="A490" s="4" t="s">
        <v>9</v>
      </c>
      <c r="B490" s="3" t="s">
        <v>133</v>
      </c>
      <c r="C490" s="2">
        <v>1035</v>
      </c>
      <c r="D490" s="4" t="s">
        <v>10</v>
      </c>
      <c r="E490" s="4">
        <v>395.75</v>
      </c>
      <c r="F490" s="3">
        <f>0.3885*E490+179.97</f>
        <v>333.71887500000003</v>
      </c>
      <c r="G490" s="4">
        <v>11.792311334158574</v>
      </c>
      <c r="H490" s="4">
        <v>2.9848379351084393</v>
      </c>
      <c r="I490" s="3">
        <v>11.792311334158574</v>
      </c>
      <c r="J490" s="67">
        <f t="shared" si="17"/>
        <v>11.36707220429243</v>
      </c>
      <c r="K490" s="37">
        <f t="shared" si="16"/>
        <v>-0.14985530231562283</v>
      </c>
    </row>
    <row r="491" spans="1:11">
      <c r="A491" s="4" t="s">
        <v>9</v>
      </c>
      <c r="B491" s="3" t="s">
        <v>133</v>
      </c>
      <c r="C491" s="2">
        <v>1035</v>
      </c>
      <c r="D491" s="4" t="s">
        <v>10</v>
      </c>
      <c r="E491" s="4">
        <v>396.75</v>
      </c>
      <c r="F491" s="3">
        <f>0.3885*E491+179.97</f>
        <v>334.10737499999999</v>
      </c>
      <c r="G491" s="4">
        <v>10.540951738244468</v>
      </c>
      <c r="H491" s="4">
        <v>3.0899130980050478</v>
      </c>
      <c r="I491" s="3">
        <v>10.540951738244468</v>
      </c>
      <c r="J491" s="67">
        <f t="shared" si="17"/>
        <v>11.868064986126937</v>
      </c>
      <c r="K491" s="37">
        <f t="shared" si="16"/>
        <v>7.0080528909725714E-2</v>
      </c>
    </row>
    <row r="492" spans="1:11">
      <c r="A492" s="6" t="s">
        <v>16</v>
      </c>
      <c r="B492" s="3" t="s">
        <v>133</v>
      </c>
      <c r="C492" s="7">
        <v>800</v>
      </c>
      <c r="D492" s="6" t="s">
        <v>17</v>
      </c>
      <c r="E492" s="3">
        <v>159.5</v>
      </c>
      <c r="F492" s="3">
        <v>334.29100010882576</v>
      </c>
      <c r="G492" s="3">
        <v>13.06427507808783</v>
      </c>
      <c r="H492" s="8">
        <v>3.2007060512631118</v>
      </c>
      <c r="I492" s="3">
        <v>13.06427507808783</v>
      </c>
      <c r="J492" s="67">
        <f t="shared" si="17"/>
        <v>12.124759853009753</v>
      </c>
      <c r="K492" s="37">
        <f t="shared" si="16"/>
        <v>0.1827695754712817</v>
      </c>
    </row>
    <row r="493" spans="1:11">
      <c r="A493" s="6" t="s">
        <v>16</v>
      </c>
      <c r="B493" s="3" t="s">
        <v>133</v>
      </c>
      <c r="C493" s="7">
        <v>800</v>
      </c>
      <c r="D493" s="6" t="s">
        <v>17</v>
      </c>
      <c r="E493" s="3">
        <v>160.5</v>
      </c>
      <c r="F493" s="3">
        <v>335.37925780824901</v>
      </c>
      <c r="G493" s="3">
        <v>13.142786780143817</v>
      </c>
      <c r="H493" s="8">
        <v>3.0975388392767522</v>
      </c>
      <c r="I493" s="3">
        <v>13.142786780143817</v>
      </c>
      <c r="J493" s="67">
        <f t="shared" si="17"/>
        <v>12.221955826605129</v>
      </c>
      <c r="K493" s="37">
        <f t="shared" si="16"/>
        <v>0.22543860787965198</v>
      </c>
    </row>
    <row r="494" spans="1:11">
      <c r="A494" s="4" t="s">
        <v>9</v>
      </c>
      <c r="B494" s="3" t="s">
        <v>133</v>
      </c>
      <c r="C494" s="2">
        <v>1035</v>
      </c>
      <c r="D494" s="4" t="s">
        <v>10</v>
      </c>
      <c r="E494" s="4">
        <v>401.25</v>
      </c>
      <c r="F494" s="3">
        <f>0.3885*E494+179.97</f>
        <v>335.85562500000003</v>
      </c>
      <c r="G494" s="4">
        <v>12.083474334414076</v>
      </c>
      <c r="H494" s="4">
        <v>3.1734894093852652</v>
      </c>
      <c r="I494" s="3">
        <v>12.083474334414076</v>
      </c>
      <c r="J494" s="67">
        <f t="shared" si="17"/>
        <v>12.831110931367657</v>
      </c>
      <c r="K494" s="37">
        <f t="shared" si="16"/>
        <v>0.49285769887040232</v>
      </c>
    </row>
    <row r="495" spans="1:11">
      <c r="A495" s="6" t="s">
        <v>16</v>
      </c>
      <c r="B495" s="3" t="s">
        <v>133</v>
      </c>
      <c r="C495" s="7">
        <v>800</v>
      </c>
      <c r="D495" s="6" t="s">
        <v>17</v>
      </c>
      <c r="E495" s="3">
        <v>161.5</v>
      </c>
      <c r="F495" s="3">
        <v>336.4675155076722</v>
      </c>
      <c r="G495" s="3">
        <v>12.278291202135449</v>
      </c>
      <c r="H495" s="8">
        <v>2.9779615717107468</v>
      </c>
      <c r="I495" s="3">
        <v>12.278291202135449</v>
      </c>
      <c r="J495" s="67">
        <f t="shared" si="17"/>
        <v>12.696900567024054</v>
      </c>
      <c r="K495" s="37">
        <f t="shared" si="16"/>
        <v>0.4339393489235599</v>
      </c>
    </row>
    <row r="496" spans="1:11">
      <c r="A496" s="4" t="s">
        <v>12</v>
      </c>
      <c r="B496" s="3" t="s">
        <v>133</v>
      </c>
      <c r="C496" s="2">
        <v>765</v>
      </c>
      <c r="D496" s="4" t="s">
        <v>10</v>
      </c>
      <c r="E496" s="3">
        <v>548</v>
      </c>
      <c r="F496" s="3">
        <f>1.1562*E496-287.26</f>
        <v>346.33759999999995</v>
      </c>
      <c r="G496" s="3">
        <v>13.586727262057112</v>
      </c>
      <c r="H496" s="4">
        <v>3.3374253181757649</v>
      </c>
      <c r="I496" s="3">
        <v>13.586727262057112</v>
      </c>
      <c r="J496" s="67">
        <f t="shared" si="17"/>
        <v>12.426287022280082</v>
      </c>
      <c r="K496" s="37">
        <f t="shared" si="16"/>
        <v>0.31514000278095633</v>
      </c>
    </row>
    <row r="497" spans="1:11">
      <c r="A497" s="3" t="s">
        <v>21</v>
      </c>
      <c r="B497" s="3" t="s">
        <v>133</v>
      </c>
      <c r="C497" s="3">
        <v>1470</v>
      </c>
      <c r="D497" s="3" t="s">
        <v>10</v>
      </c>
      <c r="E497" s="3">
        <v>203.5</v>
      </c>
      <c r="F497" s="3">
        <f>2.6592*E497-183.51</f>
        <v>357.63720000000001</v>
      </c>
      <c r="G497" s="3">
        <v>12.393223256369817</v>
      </c>
      <c r="H497" s="3">
        <v>3.0745877715626055</v>
      </c>
      <c r="I497" s="3">
        <v>12.393223256369817</v>
      </c>
      <c r="J497" s="67">
        <f t="shared" si="17"/>
        <v>12.286475977183729</v>
      </c>
      <c r="K497" s="37">
        <f t="shared" si="16"/>
        <v>0.25376295398365745</v>
      </c>
    </row>
    <row r="498" spans="1:11">
      <c r="A498" s="3" t="s">
        <v>21</v>
      </c>
      <c r="B498" s="3" t="s">
        <v>133</v>
      </c>
      <c r="C498" s="3">
        <v>1470</v>
      </c>
      <c r="D498" s="3" t="s">
        <v>10</v>
      </c>
      <c r="E498" s="3">
        <v>204.5</v>
      </c>
      <c r="F498" s="3">
        <f>2.6592*E498-183.51</f>
        <v>360.29639999999995</v>
      </c>
      <c r="G498" s="3">
        <v>11.789719056423955</v>
      </c>
      <c r="H498" s="3">
        <v>3.0759736421573756</v>
      </c>
      <c r="I498" s="3">
        <v>11.789719056423955</v>
      </c>
      <c r="J498" s="67">
        <f t="shared" si="17"/>
        <v>12.531468839794943</v>
      </c>
      <c r="K498" s="37">
        <f t="shared" si="16"/>
        <v>0.36131482066998011</v>
      </c>
    </row>
    <row r="499" spans="1:11">
      <c r="A499" s="9" t="s">
        <v>18</v>
      </c>
      <c r="B499" s="3" t="s">
        <v>133</v>
      </c>
      <c r="C499" s="5">
        <v>951</v>
      </c>
      <c r="D499" s="9" t="s">
        <v>10</v>
      </c>
      <c r="E499" s="3">
        <v>62</v>
      </c>
      <c r="F499" s="3">
        <v>364.59500000000003</v>
      </c>
      <c r="G499" s="3">
        <v>11.384419108932315</v>
      </c>
      <c r="H499" s="3">
        <v>3.2490224296189569</v>
      </c>
      <c r="I499" s="3">
        <v>11.384419108932315</v>
      </c>
      <c r="J499" s="67">
        <f t="shared" si="17"/>
        <v>12.519747739265517</v>
      </c>
      <c r="K499" s="37">
        <f t="shared" si="16"/>
        <v>0.35616925753756234</v>
      </c>
    </row>
    <row r="500" spans="1:11">
      <c r="A500" s="3" t="s">
        <v>21</v>
      </c>
      <c r="B500" s="3" t="s">
        <v>133</v>
      </c>
      <c r="C500" s="3">
        <v>1470</v>
      </c>
      <c r="D500" s="3" t="s">
        <v>10</v>
      </c>
      <c r="E500" s="3">
        <v>206.5</v>
      </c>
      <c r="F500" s="3">
        <f>2.6592*E500-183.51</f>
        <v>365.61479999999995</v>
      </c>
      <c r="G500" s="3">
        <v>13.503255515191528</v>
      </c>
      <c r="H500" s="3">
        <v>3.0361317943455557</v>
      </c>
      <c r="I500" s="3">
        <v>13.503255515191528</v>
      </c>
      <c r="J500" s="67">
        <f t="shared" si="17"/>
        <v>12.530786330687125</v>
      </c>
      <c r="K500" s="37">
        <f t="shared" si="16"/>
        <v>0.36101519917164815</v>
      </c>
    </row>
    <row r="501" spans="1:11">
      <c r="A501" s="3" t="s">
        <v>15</v>
      </c>
      <c r="B501" s="3" t="s">
        <v>133</v>
      </c>
      <c r="C501" s="2">
        <v>700</v>
      </c>
      <c r="D501" s="3" t="s">
        <v>10</v>
      </c>
      <c r="E501" s="3">
        <v>344</v>
      </c>
      <c r="F501" s="3">
        <f>0.7225*E501+118.88</f>
        <v>367.42</v>
      </c>
      <c r="G501" s="3">
        <v>13.528121759409975</v>
      </c>
      <c r="H501" s="3">
        <v>3.2272932147203934</v>
      </c>
      <c r="I501" s="3">
        <v>13.528121759409975</v>
      </c>
      <c r="J501" s="67">
        <f t="shared" si="17"/>
        <v>12.672842519402334</v>
      </c>
      <c r="K501" s="37">
        <f t="shared" si="16"/>
        <v>0.42337786601762506</v>
      </c>
    </row>
    <row r="502" spans="1:11">
      <c r="A502" s="3" t="s">
        <v>21</v>
      </c>
      <c r="B502" s="3" t="s">
        <v>133</v>
      </c>
      <c r="C502" s="3">
        <v>1470</v>
      </c>
      <c r="D502" s="3" t="s">
        <v>10</v>
      </c>
      <c r="E502" s="3">
        <v>207.5</v>
      </c>
      <c r="F502" s="3">
        <f>2.6592*E502-183.51</f>
        <v>368.274</v>
      </c>
      <c r="G502" s="3">
        <v>12.44841621347785</v>
      </c>
      <c r="H502" s="3">
        <v>3.0598131501862302</v>
      </c>
      <c r="I502" s="3">
        <v>12.44841621347785</v>
      </c>
      <c r="J502" s="67">
        <f t="shared" si="17"/>
        <v>13.267674680701678</v>
      </c>
      <c r="K502" s="37">
        <f t="shared" si="16"/>
        <v>0.68450918482803669</v>
      </c>
    </row>
    <row r="503" spans="1:11">
      <c r="A503" s="7" t="s">
        <v>13</v>
      </c>
      <c r="B503" s="3" t="s">
        <v>133</v>
      </c>
      <c r="C503" s="2">
        <v>1470</v>
      </c>
      <c r="D503" s="7" t="s">
        <v>10</v>
      </c>
      <c r="E503" s="3">
        <v>272.5</v>
      </c>
      <c r="F503" s="3">
        <f>0.8365*E503+142.3</f>
        <v>370.24625000000003</v>
      </c>
      <c r="G503" s="3">
        <v>12.5</v>
      </c>
      <c r="H503" s="7">
        <v>3</v>
      </c>
      <c r="I503" s="3">
        <v>12.5</v>
      </c>
      <c r="J503" s="67">
        <f t="shared" si="17"/>
        <v>12.967023577663372</v>
      </c>
      <c r="K503" s="37">
        <f t="shared" si="16"/>
        <v>0.55252335059422109</v>
      </c>
    </row>
    <row r="504" spans="1:11">
      <c r="A504" s="3" t="s">
        <v>21</v>
      </c>
      <c r="B504" s="3" t="s">
        <v>133</v>
      </c>
      <c r="C504" s="3">
        <v>1470</v>
      </c>
      <c r="D504" s="3" t="s">
        <v>10</v>
      </c>
      <c r="E504" s="3">
        <v>208.5</v>
      </c>
      <c r="F504" s="3">
        <f>2.6592*E504-183.51</f>
        <v>370.93319999999994</v>
      </c>
      <c r="G504" s="3">
        <v>14.358579915429033</v>
      </c>
      <c r="H504" s="3">
        <v>3.1117528373944201</v>
      </c>
      <c r="I504" s="3">
        <v>14.358579915429033</v>
      </c>
      <c r="J504" s="67">
        <f t="shared" si="17"/>
        <v>13.01132018546733</v>
      </c>
      <c r="K504" s="37">
        <f t="shared" si="16"/>
        <v>0.57196956142015853</v>
      </c>
    </row>
    <row r="505" spans="1:11">
      <c r="A505" s="7" t="s">
        <v>13</v>
      </c>
      <c r="B505" s="3" t="s">
        <v>133</v>
      </c>
      <c r="C505" s="2">
        <v>1470</v>
      </c>
      <c r="D505" s="7" t="s">
        <v>10</v>
      </c>
      <c r="E505" s="3">
        <v>274.5</v>
      </c>
      <c r="F505" s="3">
        <f>0.8365*E505+142.3</f>
        <v>371.91925000000003</v>
      </c>
      <c r="G505" s="3">
        <v>12</v>
      </c>
      <c r="H505" s="7">
        <v>3</v>
      </c>
      <c r="I505" s="3">
        <v>12</v>
      </c>
      <c r="J505" s="67">
        <f t="shared" si="17"/>
        <v>12.982112668396905</v>
      </c>
      <c r="K505" s="37">
        <f t="shared" si="16"/>
        <v>0.5591474614262415</v>
      </c>
    </row>
    <row r="506" spans="1:11">
      <c r="A506" s="3" t="s">
        <v>15</v>
      </c>
      <c r="B506" s="3" t="s">
        <v>133</v>
      </c>
      <c r="C506" s="2">
        <v>700</v>
      </c>
      <c r="D506" s="3" t="s">
        <v>10</v>
      </c>
      <c r="E506" s="3">
        <v>351</v>
      </c>
      <c r="F506" s="3">
        <f>0.7225*E506+118.88</f>
        <v>372.47750000000002</v>
      </c>
      <c r="G506" s="3">
        <v>13.749604798429765</v>
      </c>
      <c r="H506" s="3">
        <v>3.1895197925182015</v>
      </c>
      <c r="I506" s="3">
        <v>13.749604798429765</v>
      </c>
      <c r="J506" s="67">
        <f t="shared" si="17"/>
        <v>13.190317938284357</v>
      </c>
      <c r="K506" s="37">
        <f t="shared" si="16"/>
        <v>0.65054957490683307</v>
      </c>
    </row>
    <row r="507" spans="1:11">
      <c r="A507" s="6" t="s">
        <v>16</v>
      </c>
      <c r="B507" s="3" t="s">
        <v>133</v>
      </c>
      <c r="C507" s="7">
        <v>800</v>
      </c>
      <c r="D507" s="6" t="s">
        <v>17</v>
      </c>
      <c r="E507" s="3">
        <v>173.5</v>
      </c>
      <c r="F507" s="3">
        <v>372.48535306814682</v>
      </c>
      <c r="G507" s="3">
        <v>12.302378628125732</v>
      </c>
      <c r="H507" s="8">
        <v>3.0884524199070476</v>
      </c>
      <c r="I507" s="3">
        <v>12.302378628125732</v>
      </c>
      <c r="J507" s="67">
        <f t="shared" si="17"/>
        <v>12.577330947402292</v>
      </c>
      <c r="K507" s="37">
        <f t="shared" si="16"/>
        <v>0.381448285909606</v>
      </c>
    </row>
    <row r="508" spans="1:11">
      <c r="A508" s="7" t="s">
        <v>13</v>
      </c>
      <c r="B508" s="3" t="s">
        <v>133</v>
      </c>
      <c r="C508" s="2">
        <v>1470</v>
      </c>
      <c r="D508" s="1" t="s">
        <v>10</v>
      </c>
      <c r="E508" s="3">
        <v>276.5</v>
      </c>
      <c r="F508" s="3">
        <f>0.8365*E508+142.3</f>
        <v>373.59225000000004</v>
      </c>
      <c r="G508" s="3">
        <v>13.541026349437258</v>
      </c>
      <c r="H508" s="1">
        <v>3.0404611796617496</v>
      </c>
      <c r="I508" s="3">
        <v>13.541026349437258</v>
      </c>
      <c r="J508" s="67">
        <f t="shared" si="17"/>
        <v>12.406022258399521</v>
      </c>
      <c r="K508" s="37">
        <f t="shared" si="16"/>
        <v>0.30624377143738979</v>
      </c>
    </row>
    <row r="509" spans="1:11">
      <c r="A509" s="3" t="s">
        <v>21</v>
      </c>
      <c r="B509" s="3" t="s">
        <v>133</v>
      </c>
      <c r="C509" s="3">
        <v>1470</v>
      </c>
      <c r="D509" s="3" t="s">
        <v>10</v>
      </c>
      <c r="E509" s="3">
        <v>209.5</v>
      </c>
      <c r="F509" s="3">
        <f>2.6592*E509-183.51</f>
        <v>373.5924</v>
      </c>
      <c r="G509" s="3">
        <v>11.293644961018707</v>
      </c>
      <c r="H509" s="3">
        <v>3.0835652270787421</v>
      </c>
      <c r="I509" s="3">
        <v>11.293644961018707</v>
      </c>
      <c r="J509" s="67">
        <f t="shared" si="17"/>
        <v>12.119535050918071</v>
      </c>
      <c r="K509" s="37">
        <f t="shared" si="16"/>
        <v>0.18047588735303322</v>
      </c>
    </row>
    <row r="510" spans="1:11">
      <c r="A510" s="6" t="s">
        <v>16</v>
      </c>
      <c r="B510" s="3" t="s">
        <v>133</v>
      </c>
      <c r="C510" s="7">
        <v>800</v>
      </c>
      <c r="D510" s="6" t="s">
        <v>17</v>
      </c>
      <c r="E510" s="3">
        <v>174.5</v>
      </c>
      <c r="F510" s="3">
        <v>374.83333333333337</v>
      </c>
      <c r="G510" s="3">
        <v>11.143456554986145</v>
      </c>
      <c r="H510" s="8">
        <v>3.2513631162791503</v>
      </c>
      <c r="I510" s="3">
        <v>11.143456554986145</v>
      </c>
      <c r="J510" s="67">
        <f t="shared" si="17"/>
        <v>12.201783939392067</v>
      </c>
      <c r="K510" s="37">
        <f t="shared" si="16"/>
        <v>0.2165831493931174</v>
      </c>
    </row>
    <row r="511" spans="1:11">
      <c r="A511" s="3" t="s">
        <v>21</v>
      </c>
      <c r="B511" s="3" t="s">
        <v>133</v>
      </c>
      <c r="C511" s="3">
        <v>1470</v>
      </c>
      <c r="D511" s="3" t="s">
        <v>10</v>
      </c>
      <c r="E511" s="3">
        <v>210</v>
      </c>
      <c r="F511" s="3">
        <f>2.6592*E511-183.51</f>
        <v>374.92199999999991</v>
      </c>
      <c r="G511" s="3">
        <v>12.317168761022515</v>
      </c>
      <c r="H511" s="3">
        <v>3.0666015381924647</v>
      </c>
      <c r="I511" s="3">
        <v>12.317168761022515</v>
      </c>
      <c r="J511" s="67">
        <f t="shared" si="17"/>
        <v>11.837350478668547</v>
      </c>
      <c r="K511" s="37">
        <f t="shared" si="16"/>
        <v>5.6596860135492477E-2</v>
      </c>
    </row>
    <row r="512" spans="1:11">
      <c r="A512" s="7" t="s">
        <v>13</v>
      </c>
      <c r="B512" s="3" t="s">
        <v>133</v>
      </c>
      <c r="C512" s="2">
        <v>1470</v>
      </c>
      <c r="D512" s="1" t="s">
        <v>10</v>
      </c>
      <c r="E512" s="3">
        <v>278.5</v>
      </c>
      <c r="F512" s="3">
        <f>0.8365*E512+142.3</f>
        <v>375.26525000000004</v>
      </c>
      <c r="G512" s="3">
        <v>12.713623070495705</v>
      </c>
      <c r="H512" s="1">
        <v>3.1126212530608646</v>
      </c>
      <c r="I512" s="3">
        <v>12.713623070495705</v>
      </c>
      <c r="J512" s="67">
        <f t="shared" si="17"/>
        <v>12.621402759121281</v>
      </c>
      <c r="K512" s="37">
        <f t="shared" si="16"/>
        <v>0.40079581125424291</v>
      </c>
    </row>
    <row r="513" spans="1:11">
      <c r="A513" s="6" t="s">
        <v>16</v>
      </c>
      <c r="B513" s="3" t="s">
        <v>133</v>
      </c>
      <c r="C513" s="7">
        <v>800</v>
      </c>
      <c r="D513" s="6" t="s">
        <v>17</v>
      </c>
      <c r="E513" s="3">
        <v>175.5</v>
      </c>
      <c r="F513" s="3">
        <v>376.5</v>
      </c>
      <c r="G513" s="3">
        <v>11.718859045819663</v>
      </c>
      <c r="H513" s="8">
        <v>3.2036019450915498</v>
      </c>
      <c r="I513" s="3">
        <v>11.718859045819663</v>
      </c>
      <c r="J513" s="67">
        <f t="shared" si="17"/>
        <v>12.806066543706503</v>
      </c>
      <c r="K513" s="37">
        <f t="shared" si="16"/>
        <v>0.4818632126871556</v>
      </c>
    </row>
    <row r="514" spans="1:11">
      <c r="A514" s="3" t="s">
        <v>15</v>
      </c>
      <c r="B514" s="3" t="s">
        <v>133</v>
      </c>
      <c r="C514" s="2">
        <v>700</v>
      </c>
      <c r="D514" s="3" t="s">
        <v>10</v>
      </c>
      <c r="E514" s="3">
        <v>358</v>
      </c>
      <c r="F514" s="3">
        <f>0.7225*E514+118.88</f>
        <v>377.53500000000003</v>
      </c>
      <c r="G514" s="3">
        <v>15.213906363282378</v>
      </c>
      <c r="H514" s="3">
        <v>2.991663894196686</v>
      </c>
      <c r="I514" s="3">
        <v>15.213906363282378</v>
      </c>
      <c r="J514" s="67">
        <f t="shared" si="17"/>
        <v>12.628752634435557</v>
      </c>
      <c r="K514" s="37">
        <f t="shared" si="16"/>
        <v>0.40402240651720955</v>
      </c>
    </row>
    <row r="515" spans="1:11">
      <c r="A515" s="6" t="s">
        <v>16</v>
      </c>
      <c r="B515" s="3" t="s">
        <v>133</v>
      </c>
      <c r="C515" s="7">
        <v>800</v>
      </c>
      <c r="D515" s="6" t="s">
        <v>17</v>
      </c>
      <c r="E515" s="3">
        <v>176.5</v>
      </c>
      <c r="F515" s="3">
        <v>378.16666666666669</v>
      </c>
      <c r="G515" s="3">
        <v>12.066775477912259</v>
      </c>
      <c r="H515" s="8">
        <v>3.1919701608248396</v>
      </c>
      <c r="I515" s="3">
        <v>12.066775477912259</v>
      </c>
      <c r="J515" s="67">
        <f t="shared" si="17"/>
        <v>12.789655110263071</v>
      </c>
      <c r="K515" s="37">
        <f t="shared" si="16"/>
        <v>0.47465859340548899</v>
      </c>
    </row>
    <row r="516" spans="1:11">
      <c r="A516" s="3" t="s">
        <v>21</v>
      </c>
      <c r="B516" s="3" t="s">
        <v>133</v>
      </c>
      <c r="C516" s="3">
        <v>1470</v>
      </c>
      <c r="D516" s="3" t="s">
        <v>10</v>
      </c>
      <c r="E516" s="3">
        <v>211.5</v>
      </c>
      <c r="F516" s="3">
        <f>2.6592*E516-183.51</f>
        <v>378.91079999999999</v>
      </c>
      <c r="G516" s="3">
        <v>11.430599214667781</v>
      </c>
      <c r="H516" s="3">
        <v>3.0432603772081492</v>
      </c>
      <c r="I516" s="3">
        <v>11.430599214667781</v>
      </c>
      <c r="J516" s="67">
        <f t="shared" si="17"/>
        <v>12.813267172854058</v>
      </c>
      <c r="K516" s="37">
        <f t="shared" ref="K516:K579" si="18">(0.439*J516)-5.14</f>
        <v>0.48502428888293192</v>
      </c>
    </row>
    <row r="517" spans="1:11">
      <c r="A517" s="3" t="s">
        <v>15</v>
      </c>
      <c r="B517" s="3" t="s">
        <v>133</v>
      </c>
      <c r="C517" s="2">
        <v>700</v>
      </c>
      <c r="D517" s="3" t="s">
        <v>10</v>
      </c>
      <c r="E517" s="3">
        <v>360.5</v>
      </c>
      <c r="F517" s="3">
        <f>0.7225*E517+118.88</f>
        <v>379.34125</v>
      </c>
      <c r="G517" s="3">
        <v>13.518135449633279</v>
      </c>
      <c r="H517" s="3">
        <v>3.0632184727784884</v>
      </c>
      <c r="I517" s="3">
        <v>13.518135449633279</v>
      </c>
      <c r="J517" s="67">
        <f t="shared" si="17"/>
        <v>12.477738840210412</v>
      </c>
      <c r="K517" s="37">
        <f t="shared" si="18"/>
        <v>0.33772735085237127</v>
      </c>
    </row>
    <row r="518" spans="1:11">
      <c r="A518" s="6" t="s">
        <v>16</v>
      </c>
      <c r="B518" s="3" t="s">
        <v>133</v>
      </c>
      <c r="C518" s="7">
        <v>800</v>
      </c>
      <c r="D518" s="6" t="s">
        <v>17</v>
      </c>
      <c r="E518" s="3">
        <v>177.5</v>
      </c>
      <c r="F518" s="3">
        <v>379.83333333333337</v>
      </c>
      <c r="G518" s="3">
        <v>11.836919358774598</v>
      </c>
      <c r="H518" s="8">
        <v>3.2201250537007984</v>
      </c>
      <c r="I518" s="3">
        <v>11.836919358774598</v>
      </c>
      <c r="J518" s="67">
        <f t="shared" si="17"/>
        <v>12.770108969751059</v>
      </c>
      <c r="K518" s="37">
        <f t="shared" si="18"/>
        <v>0.46607783772071532</v>
      </c>
    </row>
    <row r="519" spans="1:11">
      <c r="A519" s="6" t="s">
        <v>16</v>
      </c>
      <c r="B519" s="3" t="s">
        <v>133</v>
      </c>
      <c r="C519" s="7">
        <v>800</v>
      </c>
      <c r="D519" s="6" t="s">
        <v>17</v>
      </c>
      <c r="E519" s="3">
        <v>178.5</v>
      </c>
      <c r="F519" s="3">
        <v>381.5</v>
      </c>
      <c r="G519" s="3">
        <v>13.53626470006415</v>
      </c>
      <c r="H519" s="8">
        <v>3.0057678367012048</v>
      </c>
      <c r="I519" s="3">
        <v>13.53626470006415</v>
      </c>
      <c r="J519" s="67">
        <f t="shared" si="17"/>
        <v>12.897944957541281</v>
      </c>
      <c r="K519" s="37">
        <f t="shared" si="18"/>
        <v>0.52219783636062278</v>
      </c>
    </row>
    <row r="520" spans="1:11">
      <c r="A520" s="3" t="s">
        <v>21</v>
      </c>
      <c r="B520" s="3" t="s">
        <v>133</v>
      </c>
      <c r="C520" s="3">
        <v>1470</v>
      </c>
      <c r="D520" s="3" t="s">
        <v>10</v>
      </c>
      <c r="E520" s="3">
        <v>212.5</v>
      </c>
      <c r="F520" s="3">
        <f>2.6592*E520-183.51</f>
        <v>381.56999999999994</v>
      </c>
      <c r="G520" s="3">
        <v>13.528626125615482</v>
      </c>
      <c r="H520" s="3">
        <v>3.0272468404032242</v>
      </c>
      <c r="I520" s="3">
        <v>13.528626125615482</v>
      </c>
      <c r="J520" s="67">
        <f t="shared" si="17"/>
        <v>12.691033773727963</v>
      </c>
      <c r="K520" s="37">
        <f t="shared" si="18"/>
        <v>0.43136382666657624</v>
      </c>
    </row>
    <row r="521" spans="1:11">
      <c r="A521" s="1" t="s">
        <v>13</v>
      </c>
      <c r="B521" s="3" t="s">
        <v>133</v>
      </c>
      <c r="C521" s="2">
        <v>1470</v>
      </c>
      <c r="D521" s="1" t="s">
        <v>10</v>
      </c>
      <c r="E521" s="3">
        <v>286.5</v>
      </c>
      <c r="F521" s="3">
        <f>0.8365*E521+142.3</f>
        <v>381.95725000000004</v>
      </c>
      <c r="G521" s="3">
        <v>12.069779153618891</v>
      </c>
      <c r="H521" s="1">
        <v>3.0872817959408319</v>
      </c>
      <c r="I521" s="3">
        <v>12.069779153618891</v>
      </c>
      <c r="J521" s="67">
        <f t="shared" si="17"/>
        <v>12.656862099787563</v>
      </c>
      <c r="K521" s="37">
        <f t="shared" si="18"/>
        <v>0.41636246180674075</v>
      </c>
    </row>
    <row r="522" spans="1:11">
      <c r="A522" s="3" t="s">
        <v>15</v>
      </c>
      <c r="B522" s="3" t="s">
        <v>133</v>
      </c>
      <c r="C522" s="2">
        <v>700</v>
      </c>
      <c r="D522" s="3" t="s">
        <v>10</v>
      </c>
      <c r="E522" s="3">
        <v>364.5</v>
      </c>
      <c r="F522" s="3">
        <f>0.7225*E522+118.88</f>
        <v>382.23124999999999</v>
      </c>
      <c r="G522" s="3">
        <v>12.483579530566695</v>
      </c>
      <c r="H522" s="3">
        <v>3.1680695181049261</v>
      </c>
      <c r="I522" s="3">
        <v>12.483579530566695</v>
      </c>
      <c r="J522" s="67">
        <f t="shared" si="17"/>
        <v>12.533248423902489</v>
      </c>
      <c r="K522" s="37">
        <f t="shared" si="18"/>
        <v>0.36209605809319267</v>
      </c>
    </row>
    <row r="523" spans="1:11">
      <c r="A523" s="9" t="s">
        <v>18</v>
      </c>
      <c r="B523" s="3" t="s">
        <v>133</v>
      </c>
      <c r="C523" s="5">
        <v>951</v>
      </c>
      <c r="D523" s="9" t="s">
        <v>10</v>
      </c>
      <c r="E523" s="3">
        <v>65.75</v>
      </c>
      <c r="F523" s="3">
        <v>382.28</v>
      </c>
      <c r="G523" s="3">
        <v>11.666060989072601</v>
      </c>
      <c r="H523" s="3">
        <v>3.2281562520634077</v>
      </c>
      <c r="I523" s="3">
        <v>11.666060989072601</v>
      </c>
      <c r="J523" s="67">
        <f t="shared" si="17"/>
        <v>12.034079790602258</v>
      </c>
      <c r="K523" s="37">
        <f t="shared" si="18"/>
        <v>0.14296102807439137</v>
      </c>
    </row>
    <row r="524" spans="1:11">
      <c r="A524" s="6" t="s">
        <v>16</v>
      </c>
      <c r="B524" s="3" t="s">
        <v>133</v>
      </c>
      <c r="C524" s="7">
        <v>800</v>
      </c>
      <c r="D524" s="6" t="s">
        <v>17</v>
      </c>
      <c r="E524" s="3">
        <v>179.5</v>
      </c>
      <c r="F524" s="3">
        <v>383.16666666666669</v>
      </c>
      <c r="G524" s="3">
        <v>12.918196320638788</v>
      </c>
      <c r="H524" s="8">
        <v>3.0447468631800185</v>
      </c>
      <c r="I524" s="3">
        <v>12.918196320638788</v>
      </c>
      <c r="J524" s="67">
        <f t="shared" si="17"/>
        <v>11.735596213056535</v>
      </c>
      <c r="K524" s="37">
        <f t="shared" si="18"/>
        <v>1.1926737531819498E-2</v>
      </c>
    </row>
    <row r="525" spans="1:11">
      <c r="A525" s="1" t="s">
        <v>13</v>
      </c>
      <c r="B525" s="3" t="s">
        <v>133</v>
      </c>
      <c r="C525" s="2">
        <v>1470</v>
      </c>
      <c r="D525" s="1" t="s">
        <v>10</v>
      </c>
      <c r="E525" s="3">
        <v>288.5</v>
      </c>
      <c r="F525" s="3">
        <f>0.8365*E525+142.3</f>
        <v>383.63025000000005</v>
      </c>
      <c r="G525" s="3">
        <v>11.032782959114316</v>
      </c>
      <c r="H525" s="1">
        <v>3.1028097199728553</v>
      </c>
      <c r="I525" s="3">
        <v>11.032782959114316</v>
      </c>
      <c r="J525" s="67">
        <f t="shared" si="17"/>
        <v>11.711300234097129</v>
      </c>
      <c r="K525" s="37">
        <f t="shared" si="18"/>
        <v>1.2608027686402679E-3</v>
      </c>
    </row>
    <row r="526" spans="1:11">
      <c r="A526" s="3" t="s">
        <v>21</v>
      </c>
      <c r="B526" s="3" t="s">
        <v>133</v>
      </c>
      <c r="C526" s="3">
        <v>1470</v>
      </c>
      <c r="D526" s="3" t="s">
        <v>10</v>
      </c>
      <c r="E526" s="3">
        <v>213.5</v>
      </c>
      <c r="F526" s="3">
        <f>2.6592*E526-183.51</f>
        <v>384.22919999999999</v>
      </c>
      <c r="G526" s="3">
        <v>10.577361265890275</v>
      </c>
      <c r="H526" s="3">
        <v>3.1457767733522504</v>
      </c>
      <c r="I526" s="3">
        <v>10.577361265890275</v>
      </c>
      <c r="J526" s="67">
        <f t="shared" si="17"/>
        <v>11.797374288127795</v>
      </c>
      <c r="K526" s="37">
        <f t="shared" si="18"/>
        <v>3.9047312488102115E-2</v>
      </c>
    </row>
    <row r="527" spans="1:11">
      <c r="A527" s="3" t="s">
        <v>15</v>
      </c>
      <c r="B527" s="3" t="s">
        <v>133</v>
      </c>
      <c r="C527" s="2">
        <v>700</v>
      </c>
      <c r="D527" s="3" t="s">
        <v>10</v>
      </c>
      <c r="E527" s="3">
        <v>368</v>
      </c>
      <c r="F527" s="3">
        <f>0.7225*E527+118.88</f>
        <v>384.76</v>
      </c>
      <c r="G527" s="3">
        <v>12.36209963576967</v>
      </c>
      <c r="H527" s="3">
        <v>3.1035437649363895</v>
      </c>
      <c r="I527" s="3">
        <v>12.36209963576967</v>
      </c>
      <c r="J527" s="67">
        <f t="shared" si="17"/>
        <v>11.738608527013476</v>
      </c>
      <c r="K527" s="37">
        <f t="shared" si="18"/>
        <v>1.3249143358915916E-2</v>
      </c>
    </row>
    <row r="528" spans="1:11">
      <c r="A528" s="6" t="s">
        <v>16</v>
      </c>
      <c r="B528" s="3" t="s">
        <v>133</v>
      </c>
      <c r="C528" s="7">
        <v>800</v>
      </c>
      <c r="D528" s="6" t="s">
        <v>17</v>
      </c>
      <c r="E528" s="3">
        <v>180.5</v>
      </c>
      <c r="F528" s="3">
        <v>384.83333333333337</v>
      </c>
      <c r="G528" s="3">
        <v>12.096431259225916</v>
      </c>
      <c r="H528" s="8">
        <v>3.1515471035155365</v>
      </c>
      <c r="I528" s="3">
        <v>12.096431259225916</v>
      </c>
      <c r="J528" s="67">
        <f t="shared" si="17"/>
        <v>12.031421236126553</v>
      </c>
      <c r="K528" s="37">
        <f t="shared" si="18"/>
        <v>0.14179392265955748</v>
      </c>
    </row>
    <row r="529" spans="1:11">
      <c r="A529" s="1" t="s">
        <v>13</v>
      </c>
      <c r="B529" s="3" t="s">
        <v>133</v>
      </c>
      <c r="C529" s="2">
        <v>1470</v>
      </c>
      <c r="D529" s="1" t="s">
        <v>10</v>
      </c>
      <c r="E529" s="3">
        <v>290.5</v>
      </c>
      <c r="F529" s="3">
        <f>0.8365*E529+142.3</f>
        <v>385.30325000000005</v>
      </c>
      <c r="G529" s="3">
        <v>12.624367515067204</v>
      </c>
      <c r="H529" s="1">
        <v>2.9606392942831721</v>
      </c>
      <c r="I529" s="3">
        <v>12.624367515067204</v>
      </c>
      <c r="J529" s="67">
        <f t="shared" si="17"/>
        <v>12.4140735860441</v>
      </c>
      <c r="K529" s="37">
        <f t="shared" si="18"/>
        <v>0.30977830427336084</v>
      </c>
    </row>
    <row r="530" spans="1:11">
      <c r="A530" s="6" t="s">
        <v>16</v>
      </c>
      <c r="B530" s="3" t="s">
        <v>133</v>
      </c>
      <c r="C530" s="7">
        <v>800</v>
      </c>
      <c r="D530" s="6" t="s">
        <v>17</v>
      </c>
      <c r="E530" s="3">
        <v>181.5</v>
      </c>
      <c r="F530" s="3">
        <v>386.5</v>
      </c>
      <c r="G530" s="3">
        <v>12.496846504679693</v>
      </c>
      <c r="H530" s="8">
        <v>3.1244245177694374</v>
      </c>
      <c r="I530" s="3">
        <v>12.496846504679693</v>
      </c>
      <c r="J530" s="67">
        <f t="shared" si="17"/>
        <v>12.69084558256119</v>
      </c>
      <c r="K530" s="37">
        <f t="shared" si="18"/>
        <v>0.43128121074436265</v>
      </c>
    </row>
    <row r="531" spans="1:11">
      <c r="A531" s="3" t="s">
        <v>15</v>
      </c>
      <c r="B531" s="3" t="s">
        <v>133</v>
      </c>
      <c r="C531" s="2">
        <v>700</v>
      </c>
      <c r="D531" s="3" t="s">
        <v>10</v>
      </c>
      <c r="E531" s="3">
        <v>370.5</v>
      </c>
      <c r="F531" s="3">
        <f>0.7225*E531+118.88</f>
        <v>386.56625000000003</v>
      </c>
      <c r="G531" s="3">
        <v>12.490623015478013</v>
      </c>
      <c r="H531" s="3">
        <v>3.1975940903930606</v>
      </c>
      <c r="I531" s="3">
        <v>12.490623015478013</v>
      </c>
      <c r="J531" s="67">
        <f t="shared" si="17"/>
        <v>12.666854511868721</v>
      </c>
      <c r="K531" s="37">
        <f t="shared" si="18"/>
        <v>0.42074913071036857</v>
      </c>
    </row>
    <row r="532" spans="1:11">
      <c r="A532" s="1" t="s">
        <v>13</v>
      </c>
      <c r="B532" s="3" t="s">
        <v>133</v>
      </c>
      <c r="C532" s="2">
        <v>1470</v>
      </c>
      <c r="D532" s="1" t="s">
        <v>10</v>
      </c>
      <c r="E532" s="3">
        <v>292.5</v>
      </c>
      <c r="F532" s="3">
        <f>0.8365*E532+142.3</f>
        <v>386.97625000000005</v>
      </c>
      <c r="G532" s="3">
        <v>13.745959618355119</v>
      </c>
      <c r="H532" s="1">
        <v>2.9935242963597051</v>
      </c>
      <c r="I532" s="3">
        <v>13.745959618355119</v>
      </c>
      <c r="J532" s="67">
        <f t="shared" si="17"/>
        <v>12.623730328142502</v>
      </c>
      <c r="K532" s="37">
        <f t="shared" si="18"/>
        <v>0.40181761405455863</v>
      </c>
    </row>
    <row r="533" spans="1:11">
      <c r="A533" s="3" t="s">
        <v>15</v>
      </c>
      <c r="B533" s="3" t="s">
        <v>133</v>
      </c>
      <c r="C533" s="2">
        <v>700</v>
      </c>
      <c r="D533" s="3" t="s">
        <v>10</v>
      </c>
      <c r="E533" s="3">
        <v>372.5</v>
      </c>
      <c r="F533" s="3">
        <f>0.7225*E533+118.88</f>
        <v>388.01125000000002</v>
      </c>
      <c r="G533" s="3">
        <v>11.976475905763575</v>
      </c>
      <c r="H533" s="3">
        <v>3.2034711037937069</v>
      </c>
      <c r="I533" s="3">
        <v>11.976475905763575</v>
      </c>
      <c r="J533" s="67">
        <f t="shared" si="17"/>
        <v>12.52392276055275</v>
      </c>
      <c r="K533" s="37">
        <f t="shared" si="18"/>
        <v>0.35800209188265786</v>
      </c>
    </row>
    <row r="534" spans="1:11">
      <c r="A534" s="6" t="s">
        <v>16</v>
      </c>
      <c r="B534" s="3" t="s">
        <v>133</v>
      </c>
      <c r="C534" s="7">
        <v>800</v>
      </c>
      <c r="D534" s="6" t="s">
        <v>17</v>
      </c>
      <c r="E534" s="3">
        <v>182.5</v>
      </c>
      <c r="F534" s="3">
        <v>388.16666666666669</v>
      </c>
      <c r="G534" s="3">
        <v>12.408746596436112</v>
      </c>
      <c r="H534" s="8">
        <v>3.1750679001115447</v>
      </c>
      <c r="I534" s="3">
        <v>12.408746596436112</v>
      </c>
      <c r="J534" s="67">
        <f t="shared" si="17"/>
        <v>12.571731889876677</v>
      </c>
      <c r="K534" s="37">
        <f t="shared" si="18"/>
        <v>0.37899029965586184</v>
      </c>
    </row>
    <row r="535" spans="1:11">
      <c r="A535" s="9" t="s">
        <v>18</v>
      </c>
      <c r="B535" s="3" t="s">
        <v>133</v>
      </c>
      <c r="C535" s="5">
        <v>951</v>
      </c>
      <c r="D535" s="9" t="s">
        <v>10</v>
      </c>
      <c r="E535" s="3">
        <v>67</v>
      </c>
      <c r="F535" s="3">
        <v>388.17500000000007</v>
      </c>
      <c r="G535" s="3">
        <v>11.997808666730938</v>
      </c>
      <c r="H535" s="3">
        <v>3.2035649505403998</v>
      </c>
      <c r="I535" s="3">
        <v>11.997808666730938</v>
      </c>
      <c r="J535" s="67">
        <f t="shared" si="17"/>
        <v>12.622892171342301</v>
      </c>
      <c r="K535" s="37">
        <f t="shared" si="18"/>
        <v>0.40144966321927011</v>
      </c>
    </row>
    <row r="536" spans="1:11">
      <c r="A536" s="1" t="s">
        <v>13</v>
      </c>
      <c r="B536" s="3" t="s">
        <v>133</v>
      </c>
      <c r="C536" s="2">
        <v>1470</v>
      </c>
      <c r="D536" s="1" t="s">
        <v>10</v>
      </c>
      <c r="E536" s="3">
        <v>294.5</v>
      </c>
      <c r="F536" s="3">
        <f>0.8365*E536+142.3</f>
        <v>388.64925000000005</v>
      </c>
      <c r="G536" s="3">
        <v>12.729668662097643</v>
      </c>
      <c r="H536" s="1">
        <v>3.1128113567325695</v>
      </c>
      <c r="I536" s="3">
        <v>12.729668662097643</v>
      </c>
      <c r="J536" s="67">
        <f t="shared" si="17"/>
        <v>12.550647371259419</v>
      </c>
      <c r="K536" s="37">
        <f t="shared" si="18"/>
        <v>0.36973419598288526</v>
      </c>
    </row>
    <row r="537" spans="1:11">
      <c r="A537" s="3" t="s">
        <v>15</v>
      </c>
      <c r="B537" s="3" t="s">
        <v>133</v>
      </c>
      <c r="C537" s="2">
        <v>700</v>
      </c>
      <c r="D537" s="3" t="s">
        <v>10</v>
      </c>
      <c r="E537" s="3">
        <v>374.5</v>
      </c>
      <c r="F537" s="3">
        <f>0.7225*E537+118.88</f>
        <v>389.45625000000001</v>
      </c>
      <c r="G537" s="3">
        <v>14.001761025683226</v>
      </c>
      <c r="H537" s="3">
        <v>3.1704131146530639</v>
      </c>
      <c r="I537" s="3">
        <v>14.001761025683226</v>
      </c>
      <c r="J537" s="67">
        <f t="shared" ref="J537:J600" si="19">AVERAGE(I535:I539)</f>
        <v>12.696631893087639</v>
      </c>
      <c r="K537" s="37">
        <f t="shared" si="18"/>
        <v>0.43382140106547418</v>
      </c>
    </row>
    <row r="538" spans="1:11">
      <c r="A538" s="3" t="s">
        <v>21</v>
      </c>
      <c r="B538" s="3" t="s">
        <v>133</v>
      </c>
      <c r="C538" s="3">
        <v>1470</v>
      </c>
      <c r="D538" s="3" t="s">
        <v>10</v>
      </c>
      <c r="E538" s="3">
        <v>215.5</v>
      </c>
      <c r="F538" s="3">
        <f>2.6592*E538-183.51</f>
        <v>389.54759999999999</v>
      </c>
      <c r="G538" s="3">
        <v>11.615251905349165</v>
      </c>
      <c r="H538" s="3">
        <v>3.0524618347847854</v>
      </c>
      <c r="I538" s="3">
        <v>11.615251905349165</v>
      </c>
      <c r="J538" s="67">
        <f t="shared" si="19"/>
        <v>13.16029312520234</v>
      </c>
      <c r="K538" s="37">
        <f t="shared" si="18"/>
        <v>0.63736868196382801</v>
      </c>
    </row>
    <row r="539" spans="1:11">
      <c r="A539" s="3" t="s">
        <v>15</v>
      </c>
      <c r="B539" s="3" t="s">
        <v>133</v>
      </c>
      <c r="C539" s="2">
        <v>700</v>
      </c>
      <c r="D539" s="3" t="s">
        <v>10</v>
      </c>
      <c r="E539" s="3">
        <v>375</v>
      </c>
      <c r="F539" s="3">
        <f>0.7225*E539+118.88</f>
        <v>389.8175</v>
      </c>
      <c r="G539" s="3">
        <v>13.138669205577223</v>
      </c>
      <c r="H539" s="3">
        <v>3.1877069211126341</v>
      </c>
      <c r="I539" s="3">
        <v>13.138669205577223</v>
      </c>
      <c r="J539" s="67">
        <f t="shared" si="19"/>
        <v>12.911075081773257</v>
      </c>
      <c r="K539" s="37">
        <f t="shared" si="18"/>
        <v>0.52796196089845981</v>
      </c>
    </row>
    <row r="540" spans="1:11">
      <c r="A540" s="6" t="s">
        <v>16</v>
      </c>
      <c r="B540" s="3" t="s">
        <v>133</v>
      </c>
      <c r="C540" s="7">
        <v>800</v>
      </c>
      <c r="D540" s="6" t="s">
        <v>17</v>
      </c>
      <c r="E540" s="3">
        <v>183.5</v>
      </c>
      <c r="F540" s="3">
        <v>389.83333333333337</v>
      </c>
      <c r="G540" s="3">
        <v>14.316114827304453</v>
      </c>
      <c r="H540" s="8">
        <v>3.1631085809081783</v>
      </c>
      <c r="I540" s="3">
        <v>14.316114827304453</v>
      </c>
      <c r="J540" s="67">
        <f t="shared" si="19"/>
        <v>12.796956316590924</v>
      </c>
      <c r="K540" s="37">
        <f t="shared" si="18"/>
        <v>0.47786382298341579</v>
      </c>
    </row>
    <row r="541" spans="1:11">
      <c r="A541" s="4" t="s">
        <v>9</v>
      </c>
      <c r="B541" s="3" t="s">
        <v>133</v>
      </c>
      <c r="C541" s="2">
        <v>1035</v>
      </c>
      <c r="D541" s="4" t="s">
        <v>10</v>
      </c>
      <c r="E541" s="4">
        <v>416.75</v>
      </c>
      <c r="F541" s="3">
        <f>5.4054*E541-1862.5</f>
        <v>390.20045000000027</v>
      </c>
      <c r="G541" s="4">
        <v>11.483578444952213</v>
      </c>
      <c r="H541" s="4">
        <v>2.9906523770494382</v>
      </c>
      <c r="I541" s="3">
        <v>11.483578444952213</v>
      </c>
      <c r="J541" s="67">
        <f t="shared" si="19"/>
        <v>13.098103384476437</v>
      </c>
      <c r="K541" s="37">
        <f t="shared" si="18"/>
        <v>0.61006738578515574</v>
      </c>
    </row>
    <row r="542" spans="1:11">
      <c r="A542" s="4" t="s">
        <v>12</v>
      </c>
      <c r="B542" s="3" t="s">
        <v>133</v>
      </c>
      <c r="C542" s="2">
        <v>765</v>
      </c>
      <c r="D542" s="4" t="s">
        <v>10</v>
      </c>
      <c r="E542" s="3">
        <v>586</v>
      </c>
      <c r="F542" s="3">
        <f>1.1562*E542-287.26</f>
        <v>390.27319999999997</v>
      </c>
      <c r="G542" s="3">
        <v>13.431167199771558</v>
      </c>
      <c r="H542" s="4">
        <v>2.9790295156159692</v>
      </c>
      <c r="I542" s="3">
        <v>13.431167199771558</v>
      </c>
      <c r="J542" s="67">
        <f t="shared" si="19"/>
        <v>12.924332708023115</v>
      </c>
      <c r="K542" s="37">
        <f t="shared" si="18"/>
        <v>0.53378205882214758</v>
      </c>
    </row>
    <row r="543" spans="1:11">
      <c r="A543" s="1" t="s">
        <v>13</v>
      </c>
      <c r="B543" s="3" t="s">
        <v>133</v>
      </c>
      <c r="C543" s="2">
        <v>1470</v>
      </c>
      <c r="D543" s="1" t="s">
        <v>10</v>
      </c>
      <c r="E543" s="3">
        <v>296.5</v>
      </c>
      <c r="F543" s="3">
        <f>0.8365*E543+142.3</f>
        <v>390.32225000000005</v>
      </c>
      <c r="G543" s="3">
        <v>13.120987244776732</v>
      </c>
      <c r="H543" s="1">
        <v>3.13018334163558</v>
      </c>
      <c r="I543" s="3">
        <v>13.120987244776732</v>
      </c>
      <c r="J543" s="67">
        <f t="shared" si="19"/>
        <v>12.261913908755886</v>
      </c>
      <c r="K543" s="37">
        <f t="shared" si="18"/>
        <v>0.24298020594383463</v>
      </c>
    </row>
    <row r="544" spans="1:11">
      <c r="A544" s="3" t="s">
        <v>15</v>
      </c>
      <c r="B544" s="3" t="s">
        <v>133</v>
      </c>
      <c r="C544" s="2">
        <v>700</v>
      </c>
      <c r="D544" s="3" t="s">
        <v>10</v>
      </c>
      <c r="E544" s="3">
        <v>376.5</v>
      </c>
      <c r="F544" s="3">
        <f>0.7225*E544+118.88</f>
        <v>390.90125</v>
      </c>
      <c r="G544" s="3">
        <v>12.269815823310623</v>
      </c>
      <c r="H544" s="3">
        <v>3.1903559237975334</v>
      </c>
      <c r="I544" s="3">
        <v>12.269815823310623</v>
      </c>
      <c r="J544" s="67">
        <f t="shared" si="19"/>
        <v>12.494910431356542</v>
      </c>
      <c r="K544" s="37">
        <f t="shared" si="18"/>
        <v>0.34526567936552244</v>
      </c>
    </row>
    <row r="545" spans="1:11">
      <c r="A545" s="3" t="s">
        <v>21</v>
      </c>
      <c r="B545" s="3" t="s">
        <v>133</v>
      </c>
      <c r="C545" s="3">
        <v>1470</v>
      </c>
      <c r="D545" s="3" t="s">
        <v>10</v>
      </c>
      <c r="E545" s="3">
        <v>216.5</v>
      </c>
      <c r="F545" s="3">
        <f>2.6592*E545-183.51</f>
        <v>392.20679999999993</v>
      </c>
      <c r="G545" s="3">
        <v>11.004020830968301</v>
      </c>
      <c r="H545" s="3">
        <v>3.232782343545253</v>
      </c>
      <c r="I545" s="3">
        <v>11.004020830968301</v>
      </c>
      <c r="J545" s="67">
        <f t="shared" si="19"/>
        <v>11.822630316423915</v>
      </c>
      <c r="K545" s="37">
        <f t="shared" si="18"/>
        <v>5.0134708910098524E-2</v>
      </c>
    </row>
    <row r="546" spans="1:11">
      <c r="A546" s="3" t="s">
        <v>15</v>
      </c>
      <c r="B546" s="3" t="s">
        <v>133</v>
      </c>
      <c r="C546" s="2">
        <v>700</v>
      </c>
      <c r="D546" s="3" t="s">
        <v>10</v>
      </c>
      <c r="E546" s="3">
        <v>378.5</v>
      </c>
      <c r="F546" s="3">
        <f>0.7225*E546+118.88</f>
        <v>392.34625</v>
      </c>
      <c r="G546" s="3">
        <v>12.648561057955497</v>
      </c>
      <c r="H546" s="3">
        <v>3.169876222009854</v>
      </c>
      <c r="I546" s="3">
        <v>12.648561057955497</v>
      </c>
      <c r="J546" s="67">
        <f t="shared" si="19"/>
        <v>11.745615955551873</v>
      </c>
      <c r="K546" s="37">
        <f t="shared" si="18"/>
        <v>1.6325404487272266E-2</v>
      </c>
    </row>
    <row r="547" spans="1:11">
      <c r="A547" s="3" t="s">
        <v>21</v>
      </c>
      <c r="B547" s="3" t="s">
        <v>133</v>
      </c>
      <c r="C547" s="3">
        <v>1470</v>
      </c>
      <c r="D547" s="3" t="s">
        <v>10</v>
      </c>
      <c r="E547" s="3">
        <v>217</v>
      </c>
      <c r="F547" s="3">
        <f>2.6592*E547-183.51</f>
        <v>393.53639999999996</v>
      </c>
      <c r="G547" s="3">
        <v>10.069766625108425</v>
      </c>
      <c r="H547" s="3">
        <v>3.1572773269744938</v>
      </c>
      <c r="I547" s="3">
        <v>10.069766625108425</v>
      </c>
      <c r="J547" s="67">
        <f t="shared" si="19"/>
        <v>11.692620260573808</v>
      </c>
      <c r="K547" s="37">
        <f t="shared" si="18"/>
        <v>-6.9397056080982011E-3</v>
      </c>
    </row>
    <row r="548" spans="1:11">
      <c r="A548" s="3" t="s">
        <v>15</v>
      </c>
      <c r="B548" s="3" t="s">
        <v>133</v>
      </c>
      <c r="C548" s="2">
        <v>700</v>
      </c>
      <c r="D548" s="3" t="s">
        <v>10</v>
      </c>
      <c r="E548" s="3">
        <v>380.5</v>
      </c>
      <c r="F548" s="3">
        <f>0.7225*E548+118.88</f>
        <v>393.79124999999999</v>
      </c>
      <c r="G548" s="3">
        <v>12.735915440416528</v>
      </c>
      <c r="H548" s="3">
        <v>3.1973964217727482</v>
      </c>
      <c r="I548" s="3">
        <v>12.735915440416528</v>
      </c>
      <c r="J548" s="67">
        <f t="shared" si="19"/>
        <v>11.811610107918071</v>
      </c>
      <c r="K548" s="37">
        <f t="shared" si="18"/>
        <v>4.5296837376033849E-2</v>
      </c>
    </row>
    <row r="549" spans="1:11">
      <c r="A549" s="4" t="s">
        <v>12</v>
      </c>
      <c r="B549" s="3" t="s">
        <v>133</v>
      </c>
      <c r="C549" s="2">
        <v>765</v>
      </c>
      <c r="D549" s="4" t="s">
        <v>10</v>
      </c>
      <c r="E549" s="3">
        <v>590</v>
      </c>
      <c r="F549" s="3">
        <f>1.1562*E549-287.26</f>
        <v>394.89799999999991</v>
      </c>
      <c r="G549" s="3">
        <v>12.004837348420292</v>
      </c>
      <c r="H549" s="4">
        <v>3.1615211804499674</v>
      </c>
      <c r="I549" s="3">
        <v>12.004837348420292</v>
      </c>
      <c r="J549" s="67">
        <f t="shared" si="19"/>
        <v>11.893586465540869</v>
      </c>
      <c r="K549" s="37">
        <f t="shared" si="18"/>
        <v>8.128445837244147E-2</v>
      </c>
    </row>
    <row r="550" spans="1:11">
      <c r="A550" s="3" t="s">
        <v>15</v>
      </c>
      <c r="B550" s="3" t="s">
        <v>133</v>
      </c>
      <c r="C550" s="2">
        <v>700</v>
      </c>
      <c r="D550" s="3" t="s">
        <v>10</v>
      </c>
      <c r="E550" s="3">
        <v>384</v>
      </c>
      <c r="F550" s="3">
        <f>0.7225*E550+118.88</f>
        <v>396.32</v>
      </c>
      <c r="G550" s="3">
        <v>11.59897006768961</v>
      </c>
      <c r="H550" s="3">
        <v>3.1527851707488286</v>
      </c>
      <c r="I550" s="3">
        <v>11.59897006768961</v>
      </c>
      <c r="J550" s="67">
        <f t="shared" si="19"/>
        <v>12.509885172995897</v>
      </c>
      <c r="K550" s="37">
        <f t="shared" si="18"/>
        <v>0.35183959094519945</v>
      </c>
    </row>
    <row r="551" spans="1:11">
      <c r="A551" s="6" t="s">
        <v>16</v>
      </c>
      <c r="B551" s="3" t="s">
        <v>133</v>
      </c>
      <c r="C551" s="7">
        <v>800</v>
      </c>
      <c r="D551" s="6" t="s">
        <v>17</v>
      </c>
      <c r="E551" s="3">
        <v>187.5</v>
      </c>
      <c r="F551" s="3">
        <v>396.5</v>
      </c>
      <c r="G551" s="3">
        <v>13.0584428460695</v>
      </c>
      <c r="H551" s="8">
        <v>3.1625164768737708</v>
      </c>
      <c r="I551" s="3">
        <v>13.0584428460695</v>
      </c>
      <c r="J551" s="67">
        <f t="shared" si="19"/>
        <v>12.167254294029366</v>
      </c>
      <c r="K551" s="37">
        <f t="shared" si="18"/>
        <v>0.20142463507889197</v>
      </c>
    </row>
    <row r="552" spans="1:11">
      <c r="A552" s="3" t="s">
        <v>15</v>
      </c>
      <c r="B552" s="3" t="s">
        <v>133</v>
      </c>
      <c r="C552" s="2">
        <v>700</v>
      </c>
      <c r="D552" s="3" t="s">
        <v>10</v>
      </c>
      <c r="E552" s="3">
        <v>384.5</v>
      </c>
      <c r="F552" s="3">
        <f>0.7225*E552+118.88</f>
        <v>396.68125000000003</v>
      </c>
      <c r="G552" s="3">
        <v>13.151260162383558</v>
      </c>
      <c r="H552" s="3">
        <v>2.91891177263973</v>
      </c>
      <c r="I552" s="3">
        <v>13.151260162383558</v>
      </c>
      <c r="J552" s="67">
        <f t="shared" si="19"/>
        <v>12.257465905904924</v>
      </c>
      <c r="K552" s="37">
        <f t="shared" si="18"/>
        <v>0.24102753269226174</v>
      </c>
    </row>
    <row r="553" spans="1:11">
      <c r="A553" s="3" t="s">
        <v>21</v>
      </c>
      <c r="B553" s="3" t="s">
        <v>133</v>
      </c>
      <c r="C553" s="3">
        <v>1470</v>
      </c>
      <c r="D553" s="3" t="s">
        <v>10</v>
      </c>
      <c r="E553" s="3">
        <v>218.5</v>
      </c>
      <c r="F553" s="3">
        <f>2.6592*E553-183.51</f>
        <v>397.52519999999993</v>
      </c>
      <c r="G553" s="3">
        <v>11.022761045583868</v>
      </c>
      <c r="H553" s="3">
        <v>3.183174767501816</v>
      </c>
      <c r="I553" s="3">
        <v>11.022761045583868</v>
      </c>
      <c r="J553" s="67">
        <f t="shared" si="19"/>
        <v>12.286294130430576</v>
      </c>
      <c r="K553" s="37">
        <f t="shared" si="18"/>
        <v>0.25368312325902309</v>
      </c>
    </row>
    <row r="554" spans="1:11">
      <c r="A554" s="9" t="s">
        <v>18</v>
      </c>
      <c r="B554" s="3" t="s">
        <v>133</v>
      </c>
      <c r="C554" s="5">
        <v>951</v>
      </c>
      <c r="D554" s="9" t="s">
        <v>10</v>
      </c>
      <c r="E554" s="3">
        <v>69</v>
      </c>
      <c r="F554" s="3">
        <v>397.60699999999997</v>
      </c>
      <c r="G554" s="3">
        <v>12.455895407798083</v>
      </c>
      <c r="H554" s="3">
        <v>3.1797506789482601</v>
      </c>
      <c r="I554" s="3">
        <v>12.455895407798083</v>
      </c>
      <c r="J554" s="67">
        <f t="shared" si="19"/>
        <v>11.796846186362144</v>
      </c>
      <c r="K554" s="37">
        <f t="shared" si="18"/>
        <v>3.8815475812981504E-2</v>
      </c>
    </row>
    <row r="555" spans="1:11">
      <c r="A555" s="3" t="s">
        <v>15</v>
      </c>
      <c r="B555" s="3" t="s">
        <v>133</v>
      </c>
      <c r="C555" s="2">
        <v>700</v>
      </c>
      <c r="D555" s="3" t="s">
        <v>10</v>
      </c>
      <c r="E555" s="3">
        <v>386.5</v>
      </c>
      <c r="F555" s="3">
        <f>0.7225*E555+118.88</f>
        <v>398.12625000000003</v>
      </c>
      <c r="G555" s="3">
        <v>11.743111190317876</v>
      </c>
      <c r="H555" s="3">
        <v>3.2648846371073068</v>
      </c>
      <c r="I555" s="3">
        <v>11.743111190317876</v>
      </c>
      <c r="J555" s="67">
        <f t="shared" si="19"/>
        <v>11.872748353048452</v>
      </c>
      <c r="K555" s="37">
        <f t="shared" si="18"/>
        <v>7.2136526988271221E-2</v>
      </c>
    </row>
    <row r="556" spans="1:11">
      <c r="A556" s="4" t="s">
        <v>9</v>
      </c>
      <c r="B556" s="3" t="s">
        <v>133</v>
      </c>
      <c r="C556" s="2">
        <v>1035</v>
      </c>
      <c r="D556" s="4" t="s">
        <v>10</v>
      </c>
      <c r="E556" s="4">
        <v>418.25</v>
      </c>
      <c r="F556" s="3">
        <f>5.4054*E556-1862.5</f>
        <v>398.3085500000002</v>
      </c>
      <c r="G556" s="4">
        <v>10.611203125727338</v>
      </c>
      <c r="H556" s="4">
        <v>3.0276247379134325</v>
      </c>
      <c r="I556" s="3">
        <v>10.611203125727338</v>
      </c>
      <c r="J556" s="67">
        <f t="shared" si="19"/>
        <v>11.981903587206878</v>
      </c>
      <c r="K556" s="37">
        <f t="shared" si="18"/>
        <v>0.12005567478381973</v>
      </c>
    </row>
    <row r="557" spans="1:11">
      <c r="A557" s="4" t="s">
        <v>12</v>
      </c>
      <c r="B557" s="3" t="s">
        <v>133</v>
      </c>
      <c r="C557" s="2">
        <v>765</v>
      </c>
      <c r="D557" s="4" t="s">
        <v>10</v>
      </c>
      <c r="E557" s="3">
        <v>594</v>
      </c>
      <c r="F557" s="3">
        <f>1.1562*E557-287.26</f>
        <v>399.52279999999996</v>
      </c>
      <c r="G557" s="3">
        <v>13.530770995815095</v>
      </c>
      <c r="H557" s="4">
        <v>3.2935700091578877</v>
      </c>
      <c r="I557" s="3">
        <v>13.530770995815095</v>
      </c>
      <c r="J557" s="67">
        <f t="shared" si="19"/>
        <v>12.10807845229199</v>
      </c>
      <c r="K557" s="37">
        <f t="shared" si="18"/>
        <v>0.17544644055618352</v>
      </c>
    </row>
    <row r="558" spans="1:11">
      <c r="A558" s="6" t="s">
        <v>16</v>
      </c>
      <c r="B558" s="3" t="s">
        <v>133</v>
      </c>
      <c r="C558" s="7">
        <v>800</v>
      </c>
      <c r="D558" s="6" t="s">
        <v>17</v>
      </c>
      <c r="E558" s="3">
        <v>189.5</v>
      </c>
      <c r="F558" s="3">
        <v>399.83333333333337</v>
      </c>
      <c r="G558" s="3">
        <v>11.568537216376004</v>
      </c>
      <c r="H558" s="8">
        <v>3.1936437114529816</v>
      </c>
      <c r="I558" s="3">
        <v>11.568537216376004</v>
      </c>
      <c r="J558" s="67">
        <f t="shared" si="19"/>
        <v>11.93212297234324</v>
      </c>
      <c r="K558" s="37">
        <f t="shared" si="18"/>
        <v>9.8201984858683034E-2</v>
      </c>
    </row>
    <row r="559" spans="1:11">
      <c r="A559" s="4" t="s">
        <v>12</v>
      </c>
      <c r="B559" s="3" t="s">
        <v>133</v>
      </c>
      <c r="C559" s="2">
        <v>765</v>
      </c>
      <c r="D559" s="4" t="s">
        <v>10</v>
      </c>
      <c r="E559" s="3">
        <v>595</v>
      </c>
      <c r="F559" s="3">
        <f>1.1562*E559-287.26</f>
        <v>400.67899999999997</v>
      </c>
      <c r="G559" s="3">
        <v>13.086769733223639</v>
      </c>
      <c r="H559" s="4">
        <v>2.9777224671972995</v>
      </c>
      <c r="I559" s="3">
        <v>13.086769733223639</v>
      </c>
      <c r="J559" s="67">
        <f t="shared" si="19"/>
        <v>12.082604434959601</v>
      </c>
      <c r="K559" s="37">
        <f t="shared" si="18"/>
        <v>0.16426334694726474</v>
      </c>
    </row>
    <row r="560" spans="1:11">
      <c r="A560" s="3" t="s">
        <v>15</v>
      </c>
      <c r="B560" s="3" t="s">
        <v>133</v>
      </c>
      <c r="C560" s="2">
        <v>700</v>
      </c>
      <c r="D560" s="3" t="s">
        <v>10</v>
      </c>
      <c r="E560" s="3">
        <v>390.5</v>
      </c>
      <c r="F560" s="3">
        <f>0.7225*E560+118.88</f>
        <v>401.01625000000001</v>
      </c>
      <c r="G560" s="3">
        <v>10.863333790574126</v>
      </c>
      <c r="H560" s="3">
        <v>3.1425736940380817</v>
      </c>
      <c r="I560" s="3">
        <v>10.863333790574126</v>
      </c>
      <c r="J560" s="67">
        <f t="shared" si="19"/>
        <v>11.605429884122094</v>
      </c>
      <c r="K560" s="37">
        <f t="shared" si="18"/>
        <v>-4.5216280870400638E-2</v>
      </c>
    </row>
    <row r="561" spans="1:11">
      <c r="A561" s="1" t="s">
        <v>13</v>
      </c>
      <c r="B561" s="3" t="s">
        <v>133</v>
      </c>
      <c r="C561" s="2">
        <v>1470</v>
      </c>
      <c r="D561" s="1" t="s">
        <v>10</v>
      </c>
      <c r="E561" s="3">
        <v>309.5</v>
      </c>
      <c r="F561" s="3">
        <f>0.8365*E561+142.3</f>
        <v>401.19675000000001</v>
      </c>
      <c r="G561" s="3">
        <v>11.363610438809141</v>
      </c>
      <c r="H561" s="1">
        <v>3.2387634414965412</v>
      </c>
      <c r="I561" s="3">
        <v>11.363610438809141</v>
      </c>
      <c r="J561" s="67">
        <f t="shared" si="19"/>
        <v>11.668681648762682</v>
      </c>
      <c r="K561" s="37">
        <f t="shared" si="18"/>
        <v>-1.7448756193182646E-2</v>
      </c>
    </row>
    <row r="562" spans="1:11">
      <c r="A562" s="3" t="s">
        <v>15</v>
      </c>
      <c r="B562" s="3" t="s">
        <v>133</v>
      </c>
      <c r="C562" s="2">
        <v>700</v>
      </c>
      <c r="D562" s="3" t="s">
        <v>10</v>
      </c>
      <c r="E562" s="3">
        <v>391</v>
      </c>
      <c r="F562" s="3">
        <f>0.7225*E562+118.88</f>
        <v>401.3775</v>
      </c>
      <c r="G562" s="3">
        <v>11.144898241627569</v>
      </c>
      <c r="H562" s="3">
        <v>3.2840963279851811</v>
      </c>
      <c r="I562" s="3">
        <v>11.144898241627569</v>
      </c>
      <c r="J562" s="67">
        <f t="shared" si="19"/>
        <v>11.687378178982637</v>
      </c>
      <c r="K562" s="37">
        <f t="shared" si="18"/>
        <v>-9.2409794266217204E-3</v>
      </c>
    </row>
    <row r="563" spans="1:11">
      <c r="A563" s="3" t="s">
        <v>15</v>
      </c>
      <c r="B563" s="3" t="s">
        <v>133</v>
      </c>
      <c r="C563" s="2">
        <v>700</v>
      </c>
      <c r="D563" s="3" t="s">
        <v>10</v>
      </c>
      <c r="E563" s="3">
        <v>392.5</v>
      </c>
      <c r="F563" s="3">
        <f>0.7225*E563+118.88</f>
        <v>402.46125000000001</v>
      </c>
      <c r="G563" s="3">
        <v>11.884796039578937</v>
      </c>
      <c r="H563" s="3">
        <v>3.3265744142727081</v>
      </c>
      <c r="I563" s="3">
        <v>11.884796039578937</v>
      </c>
      <c r="J563" s="67">
        <f t="shared" si="19"/>
        <v>11.944946245186191</v>
      </c>
      <c r="K563" s="37">
        <f t="shared" si="18"/>
        <v>0.10383140163673854</v>
      </c>
    </row>
    <row r="564" spans="1:11">
      <c r="A564" s="1" t="s">
        <v>13</v>
      </c>
      <c r="B564" s="3" t="s">
        <v>133</v>
      </c>
      <c r="C564" s="2">
        <v>1470</v>
      </c>
      <c r="D564" s="1" t="s">
        <v>10</v>
      </c>
      <c r="E564" s="3">
        <v>311.5</v>
      </c>
      <c r="F564" s="3">
        <f>0.8365*E564+142.3</f>
        <v>402.86975000000001</v>
      </c>
      <c r="G564" s="3">
        <v>13.180252384323415</v>
      </c>
      <c r="H564" s="1">
        <v>3.117898806151397</v>
      </c>
      <c r="I564" s="3">
        <v>13.180252384323415</v>
      </c>
      <c r="J564" s="67">
        <f t="shared" si="19"/>
        <v>12.411344583661331</v>
      </c>
      <c r="K564" s="37">
        <f t="shared" si="18"/>
        <v>0.30858027222732431</v>
      </c>
    </row>
    <row r="565" spans="1:11">
      <c r="A565" s="4" t="s">
        <v>12</v>
      </c>
      <c r="B565" s="3" t="s">
        <v>133</v>
      </c>
      <c r="C565" s="2">
        <v>765</v>
      </c>
      <c r="D565" s="4" t="s">
        <v>10</v>
      </c>
      <c r="E565" s="3">
        <v>598</v>
      </c>
      <c r="F565" s="3">
        <f>1.1562*E565-287.26</f>
        <v>404.1475999999999</v>
      </c>
      <c r="G565" s="3">
        <v>12.151174121591886</v>
      </c>
      <c r="H565" s="4">
        <v>3.2573412722408763</v>
      </c>
      <c r="I565" s="3">
        <v>12.151174121591886</v>
      </c>
      <c r="J565" s="67">
        <f t="shared" si="19"/>
        <v>12.411923432532319</v>
      </c>
      <c r="K565" s="37">
        <f t="shared" si="18"/>
        <v>0.30883438688168852</v>
      </c>
    </row>
    <row r="566" spans="1:11">
      <c r="A566" s="3" t="s">
        <v>15</v>
      </c>
      <c r="B566" s="3" t="s">
        <v>133</v>
      </c>
      <c r="C566" s="2">
        <v>700</v>
      </c>
      <c r="D566" s="3" t="s">
        <v>10</v>
      </c>
      <c r="E566" s="3">
        <v>396.5</v>
      </c>
      <c r="F566" s="3">
        <f>0.7225*E566+118.88</f>
        <v>405.35124999999999</v>
      </c>
      <c r="G566" s="3">
        <v>13.695602131184847</v>
      </c>
      <c r="H566" s="3">
        <v>3.1588559451697291</v>
      </c>
      <c r="I566" s="3">
        <v>13.695602131184847</v>
      </c>
      <c r="J566" s="67">
        <f t="shared" si="19"/>
        <v>12.435763404464808</v>
      </c>
      <c r="K566" s="37">
        <f t="shared" si="18"/>
        <v>0.31930013456005124</v>
      </c>
    </row>
    <row r="567" spans="1:11">
      <c r="A567" s="6" t="s">
        <v>16</v>
      </c>
      <c r="B567" s="3" t="s">
        <v>133</v>
      </c>
      <c r="C567" s="7">
        <v>800</v>
      </c>
      <c r="D567" s="6" t="s">
        <v>17</v>
      </c>
      <c r="E567" s="3">
        <v>193.5</v>
      </c>
      <c r="F567" s="3">
        <v>406.5</v>
      </c>
      <c r="G567" s="3">
        <v>11.147792485982503</v>
      </c>
      <c r="H567" s="8">
        <v>3.375384704629901</v>
      </c>
      <c r="I567" s="3">
        <v>11.147792485982503</v>
      </c>
      <c r="J567" s="67">
        <f t="shared" si="19"/>
        <v>11.848335152068495</v>
      </c>
      <c r="K567" s="37">
        <f t="shared" si="18"/>
        <v>6.1419131758070122E-2</v>
      </c>
    </row>
    <row r="568" spans="1:11">
      <c r="A568" s="1" t="s">
        <v>13</v>
      </c>
      <c r="B568" s="3" t="s">
        <v>133</v>
      </c>
      <c r="C568" s="2">
        <v>1470</v>
      </c>
      <c r="D568" s="1" t="s">
        <v>10</v>
      </c>
      <c r="E568" s="3">
        <v>316.5</v>
      </c>
      <c r="F568" s="3">
        <f>0.8365*E568+142.3</f>
        <v>407.05225000000002</v>
      </c>
      <c r="G568" s="3">
        <v>12.003995899241389</v>
      </c>
      <c r="H568" s="1">
        <v>3.0388179656737195</v>
      </c>
      <c r="I568" s="3">
        <v>12.003995899241389</v>
      </c>
      <c r="J568" s="67">
        <f t="shared" si="19"/>
        <v>11.611964272859563</v>
      </c>
      <c r="K568" s="37">
        <f t="shared" si="18"/>
        <v>-4.2347684214651515E-2</v>
      </c>
    </row>
    <row r="569" spans="1:11">
      <c r="A569" s="1" t="s">
        <v>13</v>
      </c>
      <c r="B569" s="3" t="s">
        <v>133</v>
      </c>
      <c r="C569" s="2">
        <v>1470</v>
      </c>
      <c r="D569" s="1" t="s">
        <v>10</v>
      </c>
      <c r="E569" s="3">
        <v>317</v>
      </c>
      <c r="F569" s="3">
        <f>0.8365*E569+142.3</f>
        <v>407.47050000000002</v>
      </c>
      <c r="G569" s="3">
        <v>10.243111122341844</v>
      </c>
      <c r="H569" s="1">
        <v>3.0997343179775494</v>
      </c>
      <c r="I569" s="3">
        <v>10.243111122341844</v>
      </c>
      <c r="J569" s="67">
        <f t="shared" si="19"/>
        <v>11.514718260300734</v>
      </c>
      <c r="K569" s="37">
        <f t="shared" si="18"/>
        <v>-8.5038683727977293E-2</v>
      </c>
    </row>
    <row r="570" spans="1:11">
      <c r="A570" s="3" t="s">
        <v>15</v>
      </c>
      <c r="B570" s="3" t="s">
        <v>133</v>
      </c>
      <c r="C570" s="2">
        <v>700</v>
      </c>
      <c r="D570" s="3" t="s">
        <v>10</v>
      </c>
      <c r="E570" s="3">
        <v>399.5</v>
      </c>
      <c r="F570" s="3">
        <f>0.7225*E570+118.88</f>
        <v>407.51875000000001</v>
      </c>
      <c r="G570" s="3">
        <v>10.969319725547232</v>
      </c>
      <c r="H570" s="3">
        <v>3.2346579091690453</v>
      </c>
      <c r="I570" s="3">
        <v>10.969319725547232</v>
      </c>
      <c r="J570" s="67">
        <f t="shared" si="19"/>
        <v>11.859752731050033</v>
      </c>
      <c r="K570" s="37">
        <f t="shared" si="18"/>
        <v>6.6431448930964976E-2</v>
      </c>
    </row>
    <row r="571" spans="1:11">
      <c r="A571" s="3" t="s">
        <v>21</v>
      </c>
      <c r="B571" s="3" t="s">
        <v>133</v>
      </c>
      <c r="C571" s="3">
        <v>1470</v>
      </c>
      <c r="D571" s="3" t="s">
        <v>10</v>
      </c>
      <c r="E571" s="3">
        <v>222.5</v>
      </c>
      <c r="F571" s="3">
        <f>2.6592*E571-183.51</f>
        <v>408.16199999999992</v>
      </c>
      <c r="G571" s="3">
        <v>13.209372068390703</v>
      </c>
      <c r="H571" s="3">
        <v>3.0664351829220688</v>
      </c>
      <c r="I571" s="3">
        <v>13.209372068390703</v>
      </c>
      <c r="J571" s="67">
        <f t="shared" si="19"/>
        <v>11.727041395175119</v>
      </c>
      <c r="K571" s="37">
        <f t="shared" si="18"/>
        <v>8.1711724818775977E-3</v>
      </c>
    </row>
    <row r="572" spans="1:11">
      <c r="A572" s="6" t="s">
        <v>16</v>
      </c>
      <c r="B572" s="3" t="s">
        <v>133</v>
      </c>
      <c r="C572" s="7">
        <v>800</v>
      </c>
      <c r="D572" s="6" t="s">
        <v>17</v>
      </c>
      <c r="E572" s="3">
        <v>194.5</v>
      </c>
      <c r="F572" s="3">
        <v>408.16666666666669</v>
      </c>
      <c r="G572" s="3">
        <v>12.87296483972901</v>
      </c>
      <c r="H572" s="8">
        <v>3.1474683571643682</v>
      </c>
      <c r="I572" s="3">
        <v>12.87296483972901</v>
      </c>
      <c r="J572" s="67">
        <f t="shared" si="19"/>
        <v>11.810386068124293</v>
      </c>
      <c r="K572" s="37">
        <f t="shared" si="18"/>
        <v>4.475948390656459E-2</v>
      </c>
    </row>
    <row r="573" spans="1:11">
      <c r="A573" s="6" t="s">
        <v>16</v>
      </c>
      <c r="B573" s="3" t="s">
        <v>133</v>
      </c>
      <c r="C573" s="7">
        <v>800</v>
      </c>
      <c r="D573" s="6" t="s">
        <v>17</v>
      </c>
      <c r="E573" s="3">
        <v>195.5</v>
      </c>
      <c r="F573" s="3">
        <v>409.83333333333337</v>
      </c>
      <c r="G573" s="3">
        <v>11.340439219866818</v>
      </c>
      <c r="H573" s="8">
        <v>3.134519081063361</v>
      </c>
      <c r="I573" s="3">
        <v>11.340439219866818</v>
      </c>
      <c r="J573" s="67">
        <f t="shared" si="19"/>
        <v>12.001617353484145</v>
      </c>
      <c r="K573" s="37">
        <f t="shared" si="18"/>
        <v>0.12871001817953953</v>
      </c>
    </row>
    <row r="574" spans="1:11">
      <c r="A574" s="3" t="s">
        <v>15</v>
      </c>
      <c r="B574" s="3" t="s">
        <v>133</v>
      </c>
      <c r="C574" s="2">
        <v>700</v>
      </c>
      <c r="D574" s="3" t="s">
        <v>10</v>
      </c>
      <c r="E574" s="3">
        <v>403</v>
      </c>
      <c r="F574" s="3">
        <f>0.7225*E574+118.88</f>
        <v>410.04750000000001</v>
      </c>
      <c r="G574" s="3">
        <v>10.659834487087704</v>
      </c>
      <c r="H574" s="3">
        <v>3.1602781319912379</v>
      </c>
      <c r="I574" s="3">
        <v>10.659834487087704</v>
      </c>
      <c r="J574" s="67">
        <f t="shared" si="19"/>
        <v>11.541478917306835</v>
      </c>
      <c r="K574" s="37">
        <f t="shared" si="18"/>
        <v>-7.3290755302299004E-2</v>
      </c>
    </row>
    <row r="575" spans="1:11">
      <c r="A575" s="1" t="s">
        <v>13</v>
      </c>
      <c r="B575" s="3" t="s">
        <v>133</v>
      </c>
      <c r="C575" s="2">
        <v>1470</v>
      </c>
      <c r="D575" s="1" t="s">
        <v>10</v>
      </c>
      <c r="E575" s="3">
        <v>320.5</v>
      </c>
      <c r="F575" s="3">
        <f>0.8365*E575+142.3</f>
        <v>410.39825000000002</v>
      </c>
      <c r="G575" s="3">
        <v>11.925476152346494</v>
      </c>
      <c r="H575" s="1">
        <v>3.1060671989352278</v>
      </c>
      <c r="I575" s="3">
        <v>11.925476152346494</v>
      </c>
      <c r="J575" s="67">
        <f t="shared" si="19"/>
        <v>11.06672802328627</v>
      </c>
      <c r="K575" s="37">
        <f t="shared" si="18"/>
        <v>-0.28170639777732731</v>
      </c>
    </row>
    <row r="576" spans="1:11">
      <c r="A576" s="3" t="s">
        <v>15</v>
      </c>
      <c r="B576" s="3" t="s">
        <v>133</v>
      </c>
      <c r="C576" s="2">
        <v>700</v>
      </c>
      <c r="D576" s="3" t="s">
        <v>10</v>
      </c>
      <c r="E576" s="3">
        <v>404.5</v>
      </c>
      <c r="F576" s="3">
        <f>0.7225*E576+118.88</f>
        <v>411.13125000000002</v>
      </c>
      <c r="G576" s="3">
        <v>10.908679887504142</v>
      </c>
      <c r="H576" s="3">
        <v>3.2749017190073055</v>
      </c>
      <c r="I576" s="3">
        <v>10.908679887504142</v>
      </c>
      <c r="J576" s="67">
        <f t="shared" si="19"/>
        <v>10.954654616780291</v>
      </c>
      <c r="K576" s="37">
        <f t="shared" si="18"/>
        <v>-0.3309066232334521</v>
      </c>
    </row>
    <row r="577" spans="1:11">
      <c r="A577" s="4" t="s">
        <v>9</v>
      </c>
      <c r="B577" s="3" t="s">
        <v>133</v>
      </c>
      <c r="C577" s="2">
        <v>1035</v>
      </c>
      <c r="D577" s="4" t="s">
        <v>10</v>
      </c>
      <c r="E577" s="4">
        <v>420.75</v>
      </c>
      <c r="F577" s="3">
        <f>5.4054*E577-1862.5</f>
        <v>411.82205000000022</v>
      </c>
      <c r="G577" s="4">
        <v>10.499210369626187</v>
      </c>
      <c r="H577" s="4">
        <v>2.8847842087367503</v>
      </c>
      <c r="I577" s="3">
        <v>10.499210369626187</v>
      </c>
      <c r="J577" s="67">
        <f t="shared" si="19"/>
        <v>11.204948463510686</v>
      </c>
      <c r="K577" s="37">
        <f t="shared" si="18"/>
        <v>-0.22102762451880853</v>
      </c>
    </row>
    <row r="578" spans="1:11">
      <c r="A578" s="6" t="s">
        <v>16</v>
      </c>
      <c r="B578" s="3" t="s">
        <v>133</v>
      </c>
      <c r="C578" s="7">
        <v>800</v>
      </c>
      <c r="D578" s="6" t="s">
        <v>17</v>
      </c>
      <c r="E578" s="3">
        <v>197.5</v>
      </c>
      <c r="F578" s="3">
        <v>413.16666666666669</v>
      </c>
      <c r="G578" s="3">
        <v>10.780072187336922</v>
      </c>
      <c r="H578" s="8">
        <v>3.0124891029545284</v>
      </c>
      <c r="I578" s="3">
        <v>10.780072187336922</v>
      </c>
      <c r="J578" s="67">
        <f t="shared" si="19"/>
        <v>11.850997829909755</v>
      </c>
      <c r="K578" s="37">
        <f t="shared" si="18"/>
        <v>6.2588047330383034E-2</v>
      </c>
    </row>
    <row r="579" spans="1:11">
      <c r="A579" s="4" t="s">
        <v>12</v>
      </c>
      <c r="B579" s="3" t="s">
        <v>133</v>
      </c>
      <c r="C579" s="2">
        <v>765</v>
      </c>
      <c r="D579" s="4" t="s">
        <v>10</v>
      </c>
      <c r="E579" s="3">
        <v>606</v>
      </c>
      <c r="F579" s="3">
        <f>1.1562*E579-287.26</f>
        <v>413.3972</v>
      </c>
      <c r="G579" s="3">
        <v>11.911303720739681</v>
      </c>
      <c r="H579" s="4">
        <v>3.197219275275383</v>
      </c>
      <c r="I579" s="3">
        <v>11.911303720739681</v>
      </c>
      <c r="J579" s="67">
        <f t="shared" si="19"/>
        <v>12.026637418302526</v>
      </c>
      <c r="K579" s="37">
        <f t="shared" si="18"/>
        <v>0.13969382663480889</v>
      </c>
    </row>
    <row r="580" spans="1:11">
      <c r="A580" s="3" t="s">
        <v>21</v>
      </c>
      <c r="B580" s="3" t="s">
        <v>133</v>
      </c>
      <c r="C580" s="3">
        <v>1470</v>
      </c>
      <c r="D580" s="3" t="s">
        <v>10</v>
      </c>
      <c r="E580" s="3">
        <v>224.5</v>
      </c>
      <c r="F580" s="3">
        <f>2.6592*E580-183.51</f>
        <v>413.48039999999992</v>
      </c>
      <c r="G580" s="3">
        <v>15.155722984341836</v>
      </c>
      <c r="H580" s="3">
        <v>2.9341271928937602</v>
      </c>
      <c r="I580" s="3">
        <v>15.155722984341836</v>
      </c>
      <c r="J580" s="67">
        <f t="shared" si="19"/>
        <v>12.031914039423871</v>
      </c>
      <c r="K580" s="37">
        <f t="shared" ref="K580:K643" si="20">(0.439*J580)-5.14</f>
        <v>0.14201026330707922</v>
      </c>
    </row>
    <row r="581" spans="1:11">
      <c r="A581" s="3" t="s">
        <v>15</v>
      </c>
      <c r="B581" s="3" t="s">
        <v>133</v>
      </c>
      <c r="C581" s="2">
        <v>700</v>
      </c>
      <c r="D581" s="3" t="s">
        <v>10</v>
      </c>
      <c r="E581" s="3">
        <v>408.5</v>
      </c>
      <c r="F581" s="3">
        <f>0.7225*E581+118.88</f>
        <v>414.02125000000001</v>
      </c>
      <c r="G581" s="3">
        <v>11.786877829468006</v>
      </c>
      <c r="H581" s="3">
        <v>3.268849919561478</v>
      </c>
      <c r="I581" s="3">
        <v>11.786877829468006</v>
      </c>
      <c r="J581" s="67">
        <f t="shared" si="19"/>
        <v>12.220634042053357</v>
      </c>
      <c r="K581" s="37">
        <f t="shared" si="20"/>
        <v>0.22485834446142405</v>
      </c>
    </row>
    <row r="582" spans="1:11">
      <c r="A582" s="3" t="s">
        <v>15</v>
      </c>
      <c r="B582" s="3" t="s">
        <v>133</v>
      </c>
      <c r="C582" s="2">
        <v>700</v>
      </c>
      <c r="D582" s="3" t="s">
        <v>10</v>
      </c>
      <c r="E582" s="3">
        <v>410</v>
      </c>
      <c r="F582" s="3">
        <f>0.7225*E582+118.88</f>
        <v>415.10500000000002</v>
      </c>
      <c r="G582" s="3">
        <v>10.52559347523291</v>
      </c>
      <c r="H582" s="3">
        <v>3.2308012722902375</v>
      </c>
      <c r="I582" s="3">
        <v>10.52559347523291</v>
      </c>
      <c r="J582" s="67">
        <f t="shared" si="19"/>
        <v>12.030038767562463</v>
      </c>
      <c r="K582" s="37">
        <f t="shared" si="20"/>
        <v>0.14118701895992114</v>
      </c>
    </row>
    <row r="583" spans="1:11">
      <c r="A583" s="1" t="s">
        <v>13</v>
      </c>
      <c r="B583" s="3" t="s">
        <v>133</v>
      </c>
      <c r="C583" s="2">
        <v>1470</v>
      </c>
      <c r="D583" s="1" t="s">
        <v>10</v>
      </c>
      <c r="E583" s="3">
        <v>326.5</v>
      </c>
      <c r="F583" s="3">
        <f>0.8365*E583+142.3</f>
        <v>415.41725000000002</v>
      </c>
      <c r="G583" s="3">
        <v>11.723672200484351</v>
      </c>
      <c r="H583" s="1">
        <v>2.9864012428557358</v>
      </c>
      <c r="I583" s="3">
        <v>11.723672200484351</v>
      </c>
      <c r="J583" s="67">
        <f t="shared" si="19"/>
        <v>11.134740703407568</v>
      </c>
      <c r="K583" s="37">
        <f t="shared" si="20"/>
        <v>-0.25184883120407786</v>
      </c>
    </row>
    <row r="584" spans="1:11">
      <c r="A584" s="3" t="s">
        <v>15</v>
      </c>
      <c r="B584" s="3" t="s">
        <v>133</v>
      </c>
      <c r="C584" s="2">
        <v>700</v>
      </c>
      <c r="D584" s="3" t="s">
        <v>10</v>
      </c>
      <c r="E584" s="3">
        <v>410.5</v>
      </c>
      <c r="F584" s="3">
        <f>0.7225*E584+118.88</f>
        <v>415.46625</v>
      </c>
      <c r="G584" s="3">
        <v>10.958327348285209</v>
      </c>
      <c r="H584" s="3">
        <v>3.3056684143439412</v>
      </c>
      <c r="I584" s="3">
        <v>10.958327348285209</v>
      </c>
      <c r="J584" s="67">
        <f t="shared" si="19"/>
        <v>11.167379074244268</v>
      </c>
      <c r="K584" s="37">
        <f t="shared" si="20"/>
        <v>-0.23752058640676577</v>
      </c>
    </row>
    <row r="585" spans="1:11">
      <c r="A585" s="3" t="s">
        <v>21</v>
      </c>
      <c r="B585" s="3" t="s">
        <v>133</v>
      </c>
      <c r="C585" s="3">
        <v>1470</v>
      </c>
      <c r="D585" s="3" t="s">
        <v>10</v>
      </c>
      <c r="E585" s="3">
        <v>225.5</v>
      </c>
      <c r="F585" s="3">
        <f>2.6592*E585-183.51</f>
        <v>416.13959999999997</v>
      </c>
      <c r="G585" s="3">
        <v>10.679232663567362</v>
      </c>
      <c r="H585" s="3">
        <v>3.1229261449628676</v>
      </c>
      <c r="I585" s="3">
        <v>10.679232663567362</v>
      </c>
      <c r="J585" s="67">
        <f t="shared" si="19"/>
        <v>11.456308854242462</v>
      </c>
      <c r="K585" s="37">
        <f t="shared" si="20"/>
        <v>-0.11068041298755915</v>
      </c>
    </row>
    <row r="586" spans="1:11">
      <c r="A586" s="6" t="s">
        <v>16</v>
      </c>
      <c r="B586" s="3" t="s">
        <v>133</v>
      </c>
      <c r="C586" s="7">
        <v>800</v>
      </c>
      <c r="D586" s="6" t="s">
        <v>17</v>
      </c>
      <c r="E586" s="3">
        <v>199.5</v>
      </c>
      <c r="F586" s="3">
        <v>416.5</v>
      </c>
      <c r="G586" s="3">
        <v>11.950069683651506</v>
      </c>
      <c r="H586" s="8">
        <v>3.2012930777232245</v>
      </c>
      <c r="I586" s="3">
        <v>11.950069683651506</v>
      </c>
      <c r="J586" s="67">
        <f t="shared" si="19"/>
        <v>11.448580196461551</v>
      </c>
      <c r="K586" s="37">
        <f t="shared" si="20"/>
        <v>-0.11407329375337927</v>
      </c>
    </row>
    <row r="587" spans="1:11">
      <c r="A587" s="4" t="s">
        <v>12</v>
      </c>
      <c r="B587" s="3" t="s">
        <v>133</v>
      </c>
      <c r="C587" s="2">
        <v>765</v>
      </c>
      <c r="D587" s="4" t="s">
        <v>10</v>
      </c>
      <c r="E587" s="3">
        <v>609</v>
      </c>
      <c r="F587" s="3">
        <f>1.1562*E587-287.26</f>
        <v>416.86579999999992</v>
      </c>
      <c r="G587" s="3">
        <v>11.970242375223878</v>
      </c>
      <c r="H587" s="4">
        <v>3.0889903503259482</v>
      </c>
      <c r="I587" s="3">
        <v>11.970242375223878</v>
      </c>
      <c r="J587" s="67">
        <f t="shared" si="19"/>
        <v>12.303507243165464</v>
      </c>
      <c r="K587" s="37">
        <f t="shared" si="20"/>
        <v>0.26123967974963946</v>
      </c>
    </row>
    <row r="588" spans="1:11">
      <c r="A588" s="3" t="s">
        <v>15</v>
      </c>
      <c r="B588" s="3" t="s">
        <v>133</v>
      </c>
      <c r="C588" s="2">
        <v>700</v>
      </c>
      <c r="D588" s="3" t="s">
        <v>10</v>
      </c>
      <c r="E588" s="3">
        <v>412.5</v>
      </c>
      <c r="F588" s="3">
        <f>0.7225*E588+118.88</f>
        <v>416.91125</v>
      </c>
      <c r="G588" s="3">
        <v>11.685028911579801</v>
      </c>
      <c r="H588" s="3">
        <v>3.1658048149522795</v>
      </c>
      <c r="I588" s="3">
        <v>11.685028911579801</v>
      </c>
      <c r="J588" s="67">
        <f t="shared" si="19"/>
        <v>12.309405284498439</v>
      </c>
      <c r="K588" s="37">
        <f t="shared" si="20"/>
        <v>0.26382891989481472</v>
      </c>
    </row>
    <row r="589" spans="1:11">
      <c r="A589" s="3" t="s">
        <v>21</v>
      </c>
      <c r="B589" s="3" t="s">
        <v>133</v>
      </c>
      <c r="C589" s="3">
        <v>1470</v>
      </c>
      <c r="D589" s="3" t="s">
        <v>10</v>
      </c>
      <c r="E589" s="3">
        <v>226.5</v>
      </c>
      <c r="F589" s="3">
        <f>2.6592*E589-183.51</f>
        <v>418.79879999999991</v>
      </c>
      <c r="G589" s="3">
        <v>15.232962581804779</v>
      </c>
      <c r="H589" s="3">
        <v>3.1149764150053971</v>
      </c>
      <c r="I589" s="3">
        <v>15.232962581804779</v>
      </c>
      <c r="J589" s="67">
        <f t="shared" si="19"/>
        <v>12.359391900434051</v>
      </c>
      <c r="K589" s="37">
        <f t="shared" si="20"/>
        <v>0.28577304429054884</v>
      </c>
    </row>
    <row r="590" spans="1:11">
      <c r="A590" s="1" t="s">
        <v>13</v>
      </c>
      <c r="B590" s="3" t="s">
        <v>133</v>
      </c>
      <c r="C590" s="2">
        <v>1470</v>
      </c>
      <c r="D590" s="1" t="s">
        <v>10</v>
      </c>
      <c r="E590" s="3">
        <v>331.25</v>
      </c>
      <c r="F590" s="3">
        <f>0.8365*E590+142.3</f>
        <v>419.390625</v>
      </c>
      <c r="G590" s="3">
        <v>10.708722870232236</v>
      </c>
      <c r="H590" s="1">
        <v>3.0576620702725132</v>
      </c>
      <c r="I590" s="3">
        <v>10.708722870232236</v>
      </c>
      <c r="J590" s="67">
        <f t="shared" si="19"/>
        <v>12.096841381995365</v>
      </c>
      <c r="K590" s="37">
        <f t="shared" si="20"/>
        <v>0.17051336669596573</v>
      </c>
    </row>
    <row r="591" spans="1:11">
      <c r="A591" s="6" t="s">
        <v>16</v>
      </c>
      <c r="B591" s="3" t="s">
        <v>133</v>
      </c>
      <c r="C591" s="7">
        <v>800</v>
      </c>
      <c r="D591" s="6" t="s">
        <v>17</v>
      </c>
      <c r="E591" s="3">
        <v>201.5</v>
      </c>
      <c r="F591" s="3">
        <v>419.83333333333337</v>
      </c>
      <c r="G591" s="3">
        <v>12.200002763329561</v>
      </c>
      <c r="H591" s="8">
        <v>3.0829876437880639</v>
      </c>
      <c r="I591" s="3">
        <v>12.200002763329561</v>
      </c>
      <c r="J591" s="67">
        <f t="shared" si="19"/>
        <v>12.049777829376513</v>
      </c>
      <c r="K591" s="37">
        <f t="shared" si="20"/>
        <v>0.14985246709628974</v>
      </c>
    </row>
    <row r="592" spans="1:11">
      <c r="A592" s="1" t="s">
        <v>13</v>
      </c>
      <c r="B592" s="3" t="s">
        <v>133</v>
      </c>
      <c r="C592" s="2">
        <v>1470</v>
      </c>
      <c r="D592" s="1" t="s">
        <v>10</v>
      </c>
      <c r="E592" s="3">
        <v>332</v>
      </c>
      <c r="F592" s="3">
        <f>0.8365*E592+142.3</f>
        <v>420.01800000000003</v>
      </c>
      <c r="G592" s="3">
        <v>10.657489783030446</v>
      </c>
      <c r="H592" s="1">
        <v>3.0494818321660646</v>
      </c>
      <c r="I592" s="3">
        <v>10.657489783030446</v>
      </c>
      <c r="J592" s="67">
        <f t="shared" si="19"/>
        <v>11.46306470868392</v>
      </c>
      <c r="K592" s="37">
        <f t="shared" si="20"/>
        <v>-0.10771459288775898</v>
      </c>
    </row>
    <row r="593" spans="1:11">
      <c r="A593" s="1" t="s">
        <v>13</v>
      </c>
      <c r="B593" s="3" t="s">
        <v>133</v>
      </c>
      <c r="C593" s="2">
        <v>1470</v>
      </c>
      <c r="D593" s="1" t="s">
        <v>10</v>
      </c>
      <c r="E593" s="3">
        <v>334.5</v>
      </c>
      <c r="F593" s="3">
        <f>0.8365*E593+142.3</f>
        <v>422.10925000000003</v>
      </c>
      <c r="G593" s="3">
        <v>11.449711148485553</v>
      </c>
      <c r="H593" s="1">
        <v>2.8003869565075776</v>
      </c>
      <c r="I593" s="3">
        <v>11.449711148485553</v>
      </c>
      <c r="J593" s="67">
        <f t="shared" si="19"/>
        <v>11.982931206792525</v>
      </c>
      <c r="K593" s="37">
        <f t="shared" si="20"/>
        <v>0.12050679978191869</v>
      </c>
    </row>
    <row r="594" spans="1:11">
      <c r="A594" s="4" t="s">
        <v>12</v>
      </c>
      <c r="B594" s="3" t="s">
        <v>133</v>
      </c>
      <c r="C594" s="2">
        <v>765</v>
      </c>
      <c r="D594" s="4" t="s">
        <v>10</v>
      </c>
      <c r="E594" s="3">
        <v>614</v>
      </c>
      <c r="F594" s="3">
        <f>1.1562*E594-287.26</f>
        <v>422.64679999999998</v>
      </c>
      <c r="G594" s="3">
        <v>12.299396978341806</v>
      </c>
      <c r="H594" s="4">
        <v>3.2493808072382402</v>
      </c>
      <c r="I594" s="3">
        <v>12.299396978341806</v>
      </c>
      <c r="J594" s="67">
        <f t="shared" si="19"/>
        <v>11.917355079950127</v>
      </c>
      <c r="K594" s="37">
        <f t="shared" si="20"/>
        <v>9.1718880098105693E-2</v>
      </c>
    </row>
    <row r="595" spans="1:11">
      <c r="A595" s="3" t="s">
        <v>21</v>
      </c>
      <c r="B595" s="3" t="s">
        <v>133</v>
      </c>
      <c r="C595" s="3">
        <v>1470</v>
      </c>
      <c r="D595" s="3" t="s">
        <v>10</v>
      </c>
      <c r="E595" s="3">
        <v>228.5</v>
      </c>
      <c r="F595" s="3">
        <f>2.6592*E595-183.51</f>
        <v>424.11719999999991</v>
      </c>
      <c r="G595" s="3">
        <v>13.308055360775265</v>
      </c>
      <c r="H595" s="3">
        <v>3.0074094829940838</v>
      </c>
      <c r="I595" s="3">
        <v>13.308055360775265</v>
      </c>
      <c r="J595" s="67">
        <f t="shared" si="19"/>
        <v>11.968473269490607</v>
      </c>
      <c r="K595" s="37">
        <f t="shared" si="20"/>
        <v>0.11415976530637728</v>
      </c>
    </row>
    <row r="596" spans="1:11">
      <c r="A596" s="9" t="s">
        <v>18</v>
      </c>
      <c r="B596" s="3" t="s">
        <v>133</v>
      </c>
      <c r="C596" s="5">
        <v>951</v>
      </c>
      <c r="D596" s="9" t="s">
        <v>10</v>
      </c>
      <c r="E596" s="3">
        <v>75</v>
      </c>
      <c r="F596" s="3">
        <v>425.90300000000002</v>
      </c>
      <c r="G596" s="3">
        <v>11.872122129117573</v>
      </c>
      <c r="H596" s="3">
        <v>3.1730380659090525</v>
      </c>
      <c r="I596" s="3">
        <v>11.872122129117573</v>
      </c>
      <c r="J596" s="67">
        <f t="shared" si="19"/>
        <v>11.961958283482328</v>
      </c>
      <c r="K596" s="37">
        <f t="shared" si="20"/>
        <v>0.11129968644874211</v>
      </c>
    </row>
    <row r="597" spans="1:11">
      <c r="A597" s="9" t="s">
        <v>18</v>
      </c>
      <c r="B597" s="3" t="s">
        <v>133</v>
      </c>
      <c r="C597" s="5">
        <v>951</v>
      </c>
      <c r="D597" s="9" t="s">
        <v>10</v>
      </c>
      <c r="E597" s="3">
        <v>77</v>
      </c>
      <c r="F597" s="3">
        <v>435.33499999999998</v>
      </c>
      <c r="G597" s="3">
        <v>10.913080730732842</v>
      </c>
      <c r="H597" s="3">
        <v>3.2778647473449163</v>
      </c>
      <c r="I597" s="3">
        <v>10.913080730732842</v>
      </c>
      <c r="J597" s="67">
        <f t="shared" si="19"/>
        <v>11.942867644074447</v>
      </c>
      <c r="K597" s="37">
        <f t="shared" si="20"/>
        <v>0.10291889574868218</v>
      </c>
    </row>
    <row r="598" spans="1:11">
      <c r="A598" s="9" t="s">
        <v>18</v>
      </c>
      <c r="B598" s="3" t="s">
        <v>133</v>
      </c>
      <c r="C598" s="5">
        <v>951</v>
      </c>
      <c r="D598" s="9" t="s">
        <v>10</v>
      </c>
      <c r="E598" s="3">
        <v>80.75</v>
      </c>
      <c r="F598" s="3">
        <v>453.02</v>
      </c>
      <c r="G598" s="3">
        <v>11.417136218444151</v>
      </c>
      <c r="H598" s="3">
        <v>3.2314448890758904</v>
      </c>
      <c r="I598" s="3">
        <v>11.417136218444151</v>
      </c>
      <c r="J598" s="67">
        <f t="shared" si="19"/>
        <v>11.553235188320858</v>
      </c>
      <c r="K598" s="37">
        <f t="shared" si="20"/>
        <v>-6.812975232714269E-2</v>
      </c>
    </row>
    <row r="599" spans="1:11">
      <c r="A599" s="9" t="s">
        <v>18</v>
      </c>
      <c r="B599" s="3" t="s">
        <v>133</v>
      </c>
      <c r="C599" s="5">
        <v>951</v>
      </c>
      <c r="D599" s="9" t="s">
        <v>10</v>
      </c>
      <c r="E599" s="3">
        <v>82</v>
      </c>
      <c r="F599" s="3">
        <v>458.91499999999996</v>
      </c>
      <c r="G599" s="3">
        <v>12.203943781302408</v>
      </c>
      <c r="H599" s="3">
        <v>3.1967761041892375</v>
      </c>
      <c r="I599" s="3">
        <v>12.203943781302408</v>
      </c>
      <c r="J599" s="67">
        <f t="shared" si="19"/>
        <v>11.170867109928421</v>
      </c>
      <c r="K599" s="37">
        <f t="shared" si="20"/>
        <v>-0.23598933874142247</v>
      </c>
    </row>
    <row r="600" spans="1:11">
      <c r="A600" s="4" t="s">
        <v>12</v>
      </c>
      <c r="B600" s="3" t="s">
        <v>133</v>
      </c>
      <c r="C600" s="2">
        <v>765</v>
      </c>
      <c r="D600" s="4" t="s">
        <v>10</v>
      </c>
      <c r="E600" s="3">
        <v>671</v>
      </c>
      <c r="F600" s="3">
        <f>1.1562*E600-287.26</f>
        <v>488.5501999999999</v>
      </c>
      <c r="G600" s="3">
        <v>11.359893082007316</v>
      </c>
      <c r="H600" s="4">
        <v>3.0966326150287395</v>
      </c>
      <c r="I600" s="3">
        <v>11.359893082007316</v>
      </c>
      <c r="J600" s="67">
        <f t="shared" si="19"/>
        <v>11.134096158543699</v>
      </c>
      <c r="K600" s="37">
        <f t="shared" si="20"/>
        <v>-0.25213178639931577</v>
      </c>
    </row>
    <row r="601" spans="1:11">
      <c r="A601" s="6" t="s">
        <v>16</v>
      </c>
      <c r="B601" s="3" t="s">
        <v>133</v>
      </c>
      <c r="C601" s="7">
        <v>800</v>
      </c>
      <c r="D601" s="6" t="s">
        <v>17</v>
      </c>
      <c r="E601" s="3">
        <v>223.5</v>
      </c>
      <c r="F601" s="3">
        <v>492.54286638628281</v>
      </c>
      <c r="G601" s="3">
        <v>9.9602817371553893</v>
      </c>
      <c r="H601" s="8">
        <v>3.2683232277948262</v>
      </c>
      <c r="I601" s="3">
        <v>9.9602817371553893</v>
      </c>
      <c r="J601" s="67">
        <f t="shared" ref="J601:J664" si="21">AVERAGE(I599:I603)</f>
        <v>10.952313151510442</v>
      </c>
      <c r="K601" s="37">
        <f t="shared" si="20"/>
        <v>-0.33193452648691579</v>
      </c>
    </row>
    <row r="602" spans="1:11">
      <c r="A602" s="6" t="s">
        <v>16</v>
      </c>
      <c r="B602" s="3" t="s">
        <v>133</v>
      </c>
      <c r="C602" s="7">
        <v>800</v>
      </c>
      <c r="D602" s="6" t="s">
        <v>17</v>
      </c>
      <c r="E602" s="3">
        <v>224.5</v>
      </c>
      <c r="F602" s="3">
        <v>495.77806535101911</v>
      </c>
      <c r="G602" s="3">
        <v>10.729225973809228</v>
      </c>
      <c r="H602" s="8">
        <v>3.1104889535405555</v>
      </c>
      <c r="I602" s="3">
        <v>10.729225973809228</v>
      </c>
      <c r="J602" s="67">
        <f t="shared" si="21"/>
        <v>10.682387896530093</v>
      </c>
      <c r="K602" s="37">
        <f t="shared" si="20"/>
        <v>-0.45043171342328847</v>
      </c>
    </row>
    <row r="603" spans="1:11">
      <c r="A603" s="4" t="s">
        <v>12</v>
      </c>
      <c r="B603" s="3" t="s">
        <v>133</v>
      </c>
      <c r="C603" s="2">
        <v>765</v>
      </c>
      <c r="D603" s="4" t="s">
        <v>10</v>
      </c>
      <c r="E603" s="3">
        <v>678</v>
      </c>
      <c r="F603" s="3">
        <f>1.1562*E603-287.26</f>
        <v>496.64359999999999</v>
      </c>
      <c r="G603" s="3">
        <v>10.50822118327787</v>
      </c>
      <c r="H603" s="4">
        <v>3.0479135822911685</v>
      </c>
      <c r="I603" s="3">
        <v>10.50822118327787</v>
      </c>
      <c r="J603" s="67">
        <f t="shared" si="21"/>
        <v>10.948540528143273</v>
      </c>
      <c r="K603" s="37">
        <f t="shared" si="20"/>
        <v>-0.33359070814510261</v>
      </c>
    </row>
    <row r="604" spans="1:11">
      <c r="A604" s="6" t="s">
        <v>16</v>
      </c>
      <c r="B604" s="3" t="s">
        <v>133</v>
      </c>
      <c r="C604" s="7">
        <v>800</v>
      </c>
      <c r="D604" s="6" t="s">
        <v>17</v>
      </c>
      <c r="E604" s="3">
        <v>225.5</v>
      </c>
      <c r="F604" s="3">
        <v>499.01326431575546</v>
      </c>
      <c r="G604" s="3">
        <v>10.854317506400662</v>
      </c>
      <c r="H604" s="8">
        <v>3.1882191385802141</v>
      </c>
      <c r="I604" s="3">
        <v>10.854317506400662</v>
      </c>
      <c r="J604" s="67">
        <f t="shared" si="21"/>
        <v>10.877302315074882</v>
      </c>
      <c r="K604" s="37">
        <f t="shared" si="20"/>
        <v>-0.36486428368212653</v>
      </c>
    </row>
    <row r="605" spans="1:11">
      <c r="A605" s="9" t="s">
        <v>18</v>
      </c>
      <c r="B605" s="3" t="s">
        <v>133</v>
      </c>
      <c r="C605" s="5">
        <v>951</v>
      </c>
      <c r="D605" s="9" t="s">
        <v>10</v>
      </c>
      <c r="E605" s="3">
        <v>86</v>
      </c>
      <c r="F605" s="3">
        <v>500.05439999999999</v>
      </c>
      <c r="G605" s="3">
        <v>12.690656240073217</v>
      </c>
      <c r="H605" s="3">
        <v>3.150757583206822</v>
      </c>
      <c r="I605" s="3">
        <v>12.690656240073217</v>
      </c>
      <c r="J605" s="67">
        <f t="shared" si="21"/>
        <v>10.909704721500583</v>
      </c>
      <c r="K605" s="37">
        <f t="shared" si="20"/>
        <v>-0.35063962726124398</v>
      </c>
    </row>
    <row r="606" spans="1:11">
      <c r="A606" s="3" t="s">
        <v>21</v>
      </c>
      <c r="B606" s="3" t="s">
        <v>133</v>
      </c>
      <c r="C606" s="3">
        <v>1470</v>
      </c>
      <c r="D606" s="3" t="s">
        <v>10</v>
      </c>
      <c r="E606" s="3">
        <v>295.5</v>
      </c>
      <c r="F606" s="3">
        <f>1.1658*E606+155.87</f>
        <v>500.3639</v>
      </c>
      <c r="G606" s="3">
        <v>9.6040906718134345</v>
      </c>
      <c r="H606" s="3">
        <v>2.9487747565879006</v>
      </c>
      <c r="I606" s="3">
        <v>9.6040906718134345</v>
      </c>
      <c r="J606" s="67">
        <f t="shared" si="21"/>
        <v>10.831950800143616</v>
      </c>
      <c r="K606" s="37">
        <f t="shared" si="20"/>
        <v>-0.38477359873695249</v>
      </c>
    </row>
    <row r="607" spans="1:11">
      <c r="A607" s="4" t="s">
        <v>12</v>
      </c>
      <c r="B607" s="3" t="s">
        <v>133</v>
      </c>
      <c r="C607" s="2">
        <v>765</v>
      </c>
      <c r="D607" s="4" t="s">
        <v>10</v>
      </c>
      <c r="E607" s="3">
        <v>683</v>
      </c>
      <c r="F607" s="3">
        <f>1.1562*E607-287.26</f>
        <v>502.42459999999994</v>
      </c>
      <c r="G607" s="3">
        <v>10.891238005937735</v>
      </c>
      <c r="H607" s="4">
        <v>2.8601462245703209</v>
      </c>
      <c r="I607" s="3">
        <v>10.891238005937735</v>
      </c>
      <c r="J607" s="67">
        <f t="shared" si="21"/>
        <v>10.765148972779837</v>
      </c>
      <c r="K607" s="37">
        <f t="shared" si="20"/>
        <v>-0.41409960094965115</v>
      </c>
    </row>
    <row r="608" spans="1:11">
      <c r="A608" s="3" t="s">
        <v>21</v>
      </c>
      <c r="B608" s="3" t="s">
        <v>133</v>
      </c>
      <c r="C608" s="3">
        <v>1470</v>
      </c>
      <c r="D608" s="3" t="s">
        <v>10</v>
      </c>
      <c r="E608" s="3">
        <v>299.5</v>
      </c>
      <c r="F608" s="3">
        <f>1.1658*E608+155.87</f>
        <v>505.02709999999996</v>
      </c>
      <c r="G608" s="3">
        <v>10.119451576493031</v>
      </c>
      <c r="H608" s="3">
        <v>2.9573912314249085</v>
      </c>
      <c r="I608" s="3">
        <v>10.119451576493031</v>
      </c>
      <c r="J608" s="67">
        <f t="shared" si="21"/>
        <v>10.175692618134608</v>
      </c>
      <c r="K608" s="37">
        <f t="shared" si="20"/>
        <v>-0.67287094063890684</v>
      </c>
    </row>
    <row r="609" spans="1:11">
      <c r="A609" s="6" t="s">
        <v>16</v>
      </c>
      <c r="B609" s="3" t="s">
        <v>133</v>
      </c>
      <c r="C609" s="7">
        <v>800</v>
      </c>
      <c r="D609" s="6" t="s">
        <v>17</v>
      </c>
      <c r="E609" s="3">
        <v>228</v>
      </c>
      <c r="F609" s="3">
        <v>505.48366224522812</v>
      </c>
      <c r="G609" s="3">
        <v>10.520308369581763</v>
      </c>
      <c r="H609" s="8">
        <v>3.0316999622205199</v>
      </c>
      <c r="I609" s="3">
        <v>10.520308369581763</v>
      </c>
      <c r="J609" s="67">
        <f t="shared" si="21"/>
        <v>10.425393079669906</v>
      </c>
      <c r="K609" s="37">
        <f t="shared" si="20"/>
        <v>-0.56325243802491087</v>
      </c>
    </row>
    <row r="610" spans="1:11">
      <c r="A610" s="3" t="s">
        <v>21</v>
      </c>
      <c r="B610" s="3" t="s">
        <v>133</v>
      </c>
      <c r="C610" s="3">
        <v>1470</v>
      </c>
      <c r="D610" s="3" t="s">
        <v>10</v>
      </c>
      <c r="E610" s="3">
        <v>301</v>
      </c>
      <c r="F610" s="3">
        <f>1.1658*E610+155.87</f>
        <v>506.7758</v>
      </c>
      <c r="G610" s="3">
        <v>9.7433744668470776</v>
      </c>
      <c r="H610" s="3">
        <v>3.1690042502316351</v>
      </c>
      <c r="I610" s="3">
        <v>9.7433744668470776</v>
      </c>
      <c r="J610" s="67">
        <f t="shared" si="21"/>
        <v>10.307614629455717</v>
      </c>
      <c r="K610" s="37">
        <f t="shared" si="20"/>
        <v>-0.61495717766893954</v>
      </c>
    </row>
    <row r="611" spans="1:11">
      <c r="A611" s="3" t="s">
        <v>21</v>
      </c>
      <c r="B611" s="3" t="s">
        <v>133</v>
      </c>
      <c r="C611" s="3">
        <v>1470</v>
      </c>
      <c r="D611" s="3" t="s">
        <v>10</v>
      </c>
      <c r="E611" s="3">
        <v>303.5</v>
      </c>
      <c r="F611" s="3">
        <f>1.1658*E611+155.87</f>
        <v>509.69029999999998</v>
      </c>
      <c r="G611" s="3">
        <v>10.852592979489916</v>
      </c>
      <c r="H611" s="3">
        <v>3.0783725145301268</v>
      </c>
      <c r="I611" s="3">
        <v>10.852592979489916</v>
      </c>
      <c r="J611" s="67">
        <f t="shared" si="21"/>
        <v>10.670321680642527</v>
      </c>
      <c r="K611" s="37">
        <f t="shared" si="20"/>
        <v>-0.45572878219793012</v>
      </c>
    </row>
    <row r="612" spans="1:11">
      <c r="A612" s="4" t="s">
        <v>12</v>
      </c>
      <c r="B612" s="3" t="s">
        <v>133</v>
      </c>
      <c r="C612" s="2">
        <v>765</v>
      </c>
      <c r="D612" s="4" t="s">
        <v>10</v>
      </c>
      <c r="E612" s="3">
        <v>695</v>
      </c>
      <c r="F612" s="3">
        <f>1.1562*E612-287.26</f>
        <v>516.29899999999998</v>
      </c>
      <c r="G612" s="3">
        <v>10.302345754866788</v>
      </c>
      <c r="H612" s="4">
        <v>3.1520062912974938</v>
      </c>
      <c r="I612" s="3">
        <v>10.302345754866788</v>
      </c>
      <c r="J612" s="67">
        <f t="shared" si="21"/>
        <v>10.600224555581654</v>
      </c>
      <c r="K612" s="37">
        <f t="shared" si="20"/>
        <v>-0.48650142009965336</v>
      </c>
    </row>
    <row r="613" spans="1:11">
      <c r="A613" s="9" t="s">
        <v>18</v>
      </c>
      <c r="B613" s="3" t="s">
        <v>133</v>
      </c>
      <c r="C613" s="5">
        <v>951</v>
      </c>
      <c r="D613" s="9" t="s">
        <v>10</v>
      </c>
      <c r="E613" s="3">
        <v>88</v>
      </c>
      <c r="F613" s="3">
        <v>517.97226666666666</v>
      </c>
      <c r="G613" s="3">
        <v>11.932986832427089</v>
      </c>
      <c r="H613" s="3">
        <v>3.2356934407848055</v>
      </c>
      <c r="I613" s="3">
        <v>11.932986832427089</v>
      </c>
      <c r="J613" s="67">
        <f t="shared" si="21"/>
        <v>10.929495264222462</v>
      </c>
      <c r="K613" s="37">
        <f t="shared" si="20"/>
        <v>-0.34195157900633877</v>
      </c>
    </row>
    <row r="614" spans="1:11">
      <c r="A614" s="4" t="s">
        <v>12</v>
      </c>
      <c r="B614" s="3" t="s">
        <v>133</v>
      </c>
      <c r="C614" s="2">
        <v>765</v>
      </c>
      <c r="D614" s="4" t="s">
        <v>10</v>
      </c>
      <c r="E614" s="3">
        <v>699</v>
      </c>
      <c r="F614" s="3">
        <f>1.1562*E614-287.26</f>
        <v>520.92379999999991</v>
      </c>
      <c r="G614" s="3">
        <v>10.169822744277402</v>
      </c>
      <c r="H614" s="4">
        <v>2.9223329677177481</v>
      </c>
      <c r="I614" s="3">
        <v>10.169822744277402</v>
      </c>
      <c r="J614" s="67">
        <f t="shared" si="21"/>
        <v>10.69982892547517</v>
      </c>
      <c r="K614" s="37">
        <f t="shared" si="20"/>
        <v>-0.44277510171639989</v>
      </c>
    </row>
    <row r="615" spans="1:11">
      <c r="A615" s="9" t="s">
        <v>18</v>
      </c>
      <c r="B615" s="3" t="s">
        <v>133</v>
      </c>
      <c r="C615" s="5">
        <v>951</v>
      </c>
      <c r="D615" s="9" t="s">
        <v>10</v>
      </c>
      <c r="E615" s="3">
        <v>90</v>
      </c>
      <c r="F615" s="3">
        <v>535.89013333333332</v>
      </c>
      <c r="G615" s="3">
        <v>11.389728010051105</v>
      </c>
      <c r="H615" s="3">
        <v>3.1523977606963101</v>
      </c>
      <c r="I615" s="3">
        <v>11.389728010051105</v>
      </c>
      <c r="J615" s="67">
        <f t="shared" si="21"/>
        <v>11.055983937795162</v>
      </c>
      <c r="K615" s="37">
        <f t="shared" si="20"/>
        <v>-0.28642305130792334</v>
      </c>
    </row>
    <row r="616" spans="1:11">
      <c r="A616" s="4" t="s">
        <v>12</v>
      </c>
      <c r="B616" s="3" t="s">
        <v>133</v>
      </c>
      <c r="C616" s="2">
        <v>765</v>
      </c>
      <c r="D616" s="4" t="s">
        <v>10</v>
      </c>
      <c r="E616" s="3">
        <v>720</v>
      </c>
      <c r="F616" s="3">
        <f>1.1562*E616-287.26</f>
        <v>545.20399999999995</v>
      </c>
      <c r="G616" s="3">
        <v>9.7042612857534767</v>
      </c>
      <c r="H616" s="4">
        <v>2.9085342902436584</v>
      </c>
      <c r="I616" s="3">
        <v>9.7042612857534767</v>
      </c>
      <c r="J616" s="67">
        <f t="shared" si="21"/>
        <v>10.713026061004868</v>
      </c>
      <c r="K616" s="37">
        <f t="shared" si="20"/>
        <v>-0.43698155921886261</v>
      </c>
    </row>
    <row r="617" spans="1:11">
      <c r="A617" s="4" t="s">
        <v>12</v>
      </c>
      <c r="B617" s="3" t="s">
        <v>133</v>
      </c>
      <c r="C617" s="2">
        <v>765</v>
      </c>
      <c r="D617" s="4" t="s">
        <v>10</v>
      </c>
      <c r="E617" s="3">
        <v>721.5</v>
      </c>
      <c r="F617" s="3">
        <f>1.1562*E617-287.26</f>
        <v>546.93829999999991</v>
      </c>
      <c r="G617" s="3">
        <v>12.083120816466735</v>
      </c>
      <c r="H617" s="4">
        <v>3.0584101625086619</v>
      </c>
      <c r="I617" s="3">
        <v>12.083120816466735</v>
      </c>
      <c r="J617" s="67">
        <f t="shared" si="21"/>
        <v>10.632311559943618</v>
      </c>
      <c r="K617" s="37">
        <f t="shared" si="20"/>
        <v>-0.47241522518475154</v>
      </c>
    </row>
    <row r="618" spans="1:11">
      <c r="A618" s="4" t="s">
        <v>12</v>
      </c>
      <c r="B618" s="3" t="s">
        <v>133</v>
      </c>
      <c r="C618" s="2">
        <v>765</v>
      </c>
      <c r="D618" s="4" t="s">
        <v>10</v>
      </c>
      <c r="E618" s="3">
        <v>725</v>
      </c>
      <c r="F618" s="3">
        <f>1.1562*E618-287.26</f>
        <v>550.9849999999999</v>
      </c>
      <c r="G618" s="3">
        <v>10.218197448475621</v>
      </c>
      <c r="H618" s="4">
        <v>2.9516363693109158</v>
      </c>
      <c r="I618" s="3">
        <v>10.218197448475621</v>
      </c>
      <c r="J618" s="67">
        <f t="shared" si="21"/>
        <v>10.773218497727475</v>
      </c>
      <c r="K618" s="37">
        <f t="shared" si="20"/>
        <v>-0.41055707949763764</v>
      </c>
    </row>
    <row r="619" spans="1:11">
      <c r="A619" s="4" t="s">
        <v>12</v>
      </c>
      <c r="B619" s="3" t="s">
        <v>133</v>
      </c>
      <c r="C619" s="2">
        <v>765</v>
      </c>
      <c r="D619" s="4" t="s">
        <v>10</v>
      </c>
      <c r="E619" s="3">
        <v>732</v>
      </c>
      <c r="F619" s="3">
        <f>1.1562*E619-287.26</f>
        <v>559.07839999999999</v>
      </c>
      <c r="G619" s="3">
        <v>9.7662502389711445</v>
      </c>
      <c r="H619" s="4">
        <v>3.095516243486403</v>
      </c>
      <c r="I619" s="3">
        <v>9.7662502389711445</v>
      </c>
      <c r="J619" s="67">
        <f t="shared" si="21"/>
        <v>11.01714789838122</v>
      </c>
      <c r="K619" s="37">
        <f t="shared" si="20"/>
        <v>-0.30347207261064391</v>
      </c>
    </row>
    <row r="620" spans="1:11">
      <c r="A620" s="9" t="s">
        <v>18</v>
      </c>
      <c r="B620" s="3" t="s">
        <v>133</v>
      </c>
      <c r="C620" s="5">
        <v>951</v>
      </c>
      <c r="D620" s="9" t="s">
        <v>10</v>
      </c>
      <c r="E620" s="3">
        <v>95</v>
      </c>
      <c r="F620" s="3">
        <v>580.6848</v>
      </c>
      <c r="G620" s="3">
        <v>12.094262698970395</v>
      </c>
      <c r="H620" s="3">
        <v>3.2416901704247634</v>
      </c>
      <c r="I620" s="3">
        <v>12.094262698970395</v>
      </c>
      <c r="J620" s="67">
        <f t="shared" si="21"/>
        <v>10.514954257146538</v>
      </c>
      <c r="K620" s="37">
        <f t="shared" si="20"/>
        <v>-0.52393508111266929</v>
      </c>
    </row>
    <row r="621" spans="1:11">
      <c r="A621" s="9" t="s">
        <v>18</v>
      </c>
      <c r="B621" s="3" t="s">
        <v>133</v>
      </c>
      <c r="C621" s="5">
        <v>951</v>
      </c>
      <c r="D621" s="9" t="s">
        <v>10</v>
      </c>
      <c r="E621" s="3">
        <v>145.5</v>
      </c>
      <c r="F621" s="3">
        <v>673.7083333333328</v>
      </c>
      <c r="G621" s="3">
        <v>10.923908289022197</v>
      </c>
      <c r="H621" s="3">
        <v>3.1514891933963245</v>
      </c>
      <c r="I621" s="3">
        <v>10.923908289022197</v>
      </c>
      <c r="J621" s="67">
        <f t="shared" si="21"/>
        <v>10.524690727957395</v>
      </c>
      <c r="K621" s="37">
        <f t="shared" si="20"/>
        <v>-0.51966077042670289</v>
      </c>
    </row>
    <row r="622" spans="1:11">
      <c r="A622" s="9" t="s">
        <v>18</v>
      </c>
      <c r="B622" s="3" t="s">
        <v>133</v>
      </c>
      <c r="C622" s="5">
        <v>951</v>
      </c>
      <c r="D622" s="9" t="s">
        <v>10</v>
      </c>
      <c r="E622" s="3">
        <v>149.5</v>
      </c>
      <c r="F622" s="3">
        <v>691.71725000000004</v>
      </c>
      <c r="G622" s="3">
        <v>9.5721526102933279</v>
      </c>
      <c r="H622" s="3">
        <v>3.288285711712597</v>
      </c>
      <c r="I622" s="3">
        <v>9.5721526102933279</v>
      </c>
      <c r="J622" s="67">
        <f t="shared" si="21"/>
        <v>10.838415931740698</v>
      </c>
      <c r="K622" s="37">
        <f t="shared" si="20"/>
        <v>-0.38193540596583286</v>
      </c>
    </row>
    <row r="623" spans="1:11">
      <c r="A623" s="9" t="s">
        <v>18</v>
      </c>
      <c r="B623" s="3" t="s">
        <v>133</v>
      </c>
      <c r="C623" s="5">
        <v>951</v>
      </c>
      <c r="D623" s="9" t="s">
        <v>10</v>
      </c>
      <c r="E623" s="3">
        <v>152</v>
      </c>
      <c r="F623" s="3">
        <v>698.75600000000009</v>
      </c>
      <c r="G623" s="3">
        <v>10.266879802529914</v>
      </c>
      <c r="H623" s="3">
        <v>3.2408955277055944</v>
      </c>
      <c r="I623" s="3">
        <v>10.266879802529914</v>
      </c>
      <c r="J623" s="67">
        <f t="shared" si="21"/>
        <v>10.531795436686497</v>
      </c>
      <c r="K623" s="37">
        <f t="shared" si="20"/>
        <v>-0.5165418032946274</v>
      </c>
    </row>
    <row r="624" spans="1:11">
      <c r="A624" s="9" t="s">
        <v>18</v>
      </c>
      <c r="B624" s="3" t="s">
        <v>133</v>
      </c>
      <c r="C624" s="5">
        <v>951</v>
      </c>
      <c r="D624" s="9" t="s">
        <v>10</v>
      </c>
      <c r="E624" s="3">
        <v>169.75</v>
      </c>
      <c r="F624" s="3">
        <v>748.73112500000002</v>
      </c>
      <c r="G624" s="3">
        <v>11.334876257887656</v>
      </c>
      <c r="H624" s="3">
        <v>3.2451277644059315</v>
      </c>
      <c r="I624" s="3">
        <v>11.334876257887656</v>
      </c>
      <c r="J624" s="67">
        <f t="shared" si="21"/>
        <v>10.769057675262532</v>
      </c>
      <c r="K624" s="37">
        <f t="shared" si="20"/>
        <v>-0.41238368055974828</v>
      </c>
    </row>
    <row r="625" spans="1:11">
      <c r="A625" s="9" t="s">
        <v>18</v>
      </c>
      <c r="B625" s="3" t="s">
        <v>133</v>
      </c>
      <c r="C625" s="5">
        <v>951</v>
      </c>
      <c r="D625" s="9" t="s">
        <v>10</v>
      </c>
      <c r="E625" s="3">
        <v>171</v>
      </c>
      <c r="F625" s="3">
        <v>752.2505000000001</v>
      </c>
      <c r="G625" s="3">
        <v>10.561160223699389</v>
      </c>
      <c r="H625" s="3">
        <v>3.0483175823035022</v>
      </c>
      <c r="I625" s="3">
        <v>10.561160223699389</v>
      </c>
      <c r="J625" s="67">
        <f t="shared" si="21"/>
        <v>11.070804893672912</v>
      </c>
      <c r="K625" s="37">
        <f t="shared" si="20"/>
        <v>-0.27991665167759106</v>
      </c>
    </row>
    <row r="626" spans="1:11">
      <c r="A626" s="9" t="s">
        <v>18</v>
      </c>
      <c r="B626" s="3" t="s">
        <v>133</v>
      </c>
      <c r="C626" s="5">
        <v>951</v>
      </c>
      <c r="D626" s="9" t="s">
        <v>10</v>
      </c>
      <c r="E626" s="3">
        <v>173</v>
      </c>
      <c r="F626" s="3">
        <v>757.88149999999996</v>
      </c>
      <c r="G626" s="3">
        <v>12.110219481902369</v>
      </c>
      <c r="H626" s="3">
        <v>3.1267964203269516</v>
      </c>
      <c r="I626" s="3">
        <v>12.110219481902369</v>
      </c>
      <c r="J626" s="67">
        <f t="shared" si="21"/>
        <v>11.225516413417045</v>
      </c>
      <c r="K626" s="37">
        <f t="shared" si="20"/>
        <v>-0.21199829450991636</v>
      </c>
    </row>
    <row r="627" spans="1:11">
      <c r="A627" s="9" t="s">
        <v>18</v>
      </c>
      <c r="B627" s="3" t="s">
        <v>133</v>
      </c>
      <c r="C627" s="5">
        <v>951</v>
      </c>
      <c r="D627" s="9" t="s">
        <v>10</v>
      </c>
      <c r="E627" s="3">
        <v>175</v>
      </c>
      <c r="F627" s="3">
        <v>763.51250000000005</v>
      </c>
      <c r="G627" s="3">
        <v>11.080888702345236</v>
      </c>
      <c r="H627" s="3">
        <v>3.2114957768442354</v>
      </c>
      <c r="I627" s="3">
        <v>11.080888702345236</v>
      </c>
      <c r="J627" s="67">
        <f t="shared" si="21"/>
        <v>11.377952627207629</v>
      </c>
      <c r="K627" s="37">
        <f t="shared" si="20"/>
        <v>-0.14507879665585044</v>
      </c>
    </row>
    <row r="628" spans="1:11">
      <c r="A628" s="9" t="s">
        <v>18</v>
      </c>
      <c r="B628" s="3" t="s">
        <v>133</v>
      </c>
      <c r="C628" s="5">
        <v>951</v>
      </c>
      <c r="D628" s="9" t="s">
        <v>10</v>
      </c>
      <c r="E628" s="3">
        <v>177</v>
      </c>
      <c r="F628" s="3">
        <v>769.14350000000002</v>
      </c>
      <c r="G628" s="3">
        <v>11.040437401250575</v>
      </c>
      <c r="H628" s="3">
        <v>3.211899059015654</v>
      </c>
      <c r="I628" s="3">
        <v>11.040437401250575</v>
      </c>
      <c r="J628" s="67">
        <f t="shared" si="21"/>
        <v>11.68758247899464</v>
      </c>
      <c r="K628" s="37">
        <f t="shared" si="20"/>
        <v>-9.1512917213529832E-3</v>
      </c>
    </row>
    <row r="629" spans="1:11">
      <c r="A629" s="9" t="s">
        <v>18</v>
      </c>
      <c r="B629" s="3" t="s">
        <v>133</v>
      </c>
      <c r="C629" s="5">
        <v>951</v>
      </c>
      <c r="D629" s="9" t="s">
        <v>10</v>
      </c>
      <c r="E629" s="3">
        <v>179</v>
      </c>
      <c r="F629" s="3">
        <v>774.77449999999999</v>
      </c>
      <c r="G629" s="3">
        <v>12.097057326840574</v>
      </c>
      <c r="H629" s="3">
        <v>3.1382193698955616</v>
      </c>
      <c r="I629" s="3">
        <v>12.097057326840574</v>
      </c>
      <c r="J629" s="67">
        <f t="shared" si="21"/>
        <v>11.514490670395864</v>
      </c>
      <c r="K629" s="37">
        <f t="shared" si="20"/>
        <v>-8.5138595696215624E-2</v>
      </c>
    </row>
    <row r="630" spans="1:11">
      <c r="A630" s="9" t="s">
        <v>18</v>
      </c>
      <c r="B630" s="3" t="s">
        <v>133</v>
      </c>
      <c r="C630" s="5">
        <v>951</v>
      </c>
      <c r="D630" s="9" t="s">
        <v>10</v>
      </c>
      <c r="E630" s="3">
        <v>181</v>
      </c>
      <c r="F630" s="3">
        <v>780.40550000000007</v>
      </c>
      <c r="G630" s="3">
        <v>12.109309482634453</v>
      </c>
      <c r="H630" s="3">
        <v>3.1649261164973739</v>
      </c>
      <c r="I630" s="3">
        <v>12.109309482634453</v>
      </c>
      <c r="J630" s="67">
        <f t="shared" si="21"/>
        <v>11.637383550225469</v>
      </c>
      <c r="K630" s="37">
        <f t="shared" si="20"/>
        <v>-3.1188621451018861E-2</v>
      </c>
    </row>
    <row r="631" spans="1:11">
      <c r="A631" s="9" t="s">
        <v>18</v>
      </c>
      <c r="B631" s="3" t="s">
        <v>133</v>
      </c>
      <c r="C631" s="5">
        <v>951</v>
      </c>
      <c r="D631" s="9" t="s">
        <v>10</v>
      </c>
      <c r="E631" s="3">
        <v>183</v>
      </c>
      <c r="F631" s="3">
        <v>786.03649999999993</v>
      </c>
      <c r="G631" s="3">
        <v>11.244760438908481</v>
      </c>
      <c r="H631" s="3">
        <v>3.217142366483801</v>
      </c>
      <c r="I631" s="3">
        <v>11.244760438908481</v>
      </c>
      <c r="J631" s="67">
        <f t="shared" si="21"/>
        <v>11.96214852861833</v>
      </c>
      <c r="K631" s="37">
        <f t="shared" si="20"/>
        <v>0.11138320406344704</v>
      </c>
    </row>
    <row r="632" spans="1:11">
      <c r="A632" s="9" t="s">
        <v>18</v>
      </c>
      <c r="B632" s="3" t="s">
        <v>133</v>
      </c>
      <c r="C632" s="5">
        <v>951</v>
      </c>
      <c r="D632" s="9" t="s">
        <v>10</v>
      </c>
      <c r="E632" s="3">
        <v>185.75</v>
      </c>
      <c r="F632" s="3">
        <v>793.77912500000002</v>
      </c>
      <c r="G632" s="3">
        <v>11.69535310149327</v>
      </c>
      <c r="H632" s="3">
        <v>3.1199715754534201</v>
      </c>
      <c r="I632" s="3">
        <v>11.69535310149327</v>
      </c>
      <c r="J632" s="67">
        <f t="shared" si="21"/>
        <v>11.750018161117767</v>
      </c>
      <c r="K632" s="37">
        <f t="shared" si="20"/>
        <v>1.8257972730699734E-2</v>
      </c>
    </row>
    <row r="633" spans="1:11">
      <c r="A633" s="9" t="s">
        <v>18</v>
      </c>
      <c r="B633" s="3" t="s">
        <v>133</v>
      </c>
      <c r="C633" s="5">
        <v>951</v>
      </c>
      <c r="D633" s="9" t="s">
        <v>10</v>
      </c>
      <c r="E633" s="3">
        <v>186.5</v>
      </c>
      <c r="F633" s="3">
        <v>795.89075000000003</v>
      </c>
      <c r="G633" s="3">
        <v>12.664262293214875</v>
      </c>
      <c r="H633" s="3">
        <v>3.1373609652958958</v>
      </c>
      <c r="I633" s="3">
        <v>12.664262293214875</v>
      </c>
      <c r="J633" s="67">
        <f t="shared" si="21"/>
        <v>11.605957701759127</v>
      </c>
      <c r="K633" s="37">
        <f t="shared" si="20"/>
        <v>-4.4984568927742608E-2</v>
      </c>
    </row>
    <row r="634" spans="1:11">
      <c r="A634" s="9" t="s">
        <v>18</v>
      </c>
      <c r="B634" s="3" t="s">
        <v>133</v>
      </c>
      <c r="C634" s="5">
        <v>951</v>
      </c>
      <c r="D634" s="9" t="s">
        <v>10</v>
      </c>
      <c r="E634" s="3">
        <v>188.5</v>
      </c>
      <c r="F634" s="3">
        <v>801.52175000000011</v>
      </c>
      <c r="G634" s="3">
        <v>11.036405489337751</v>
      </c>
      <c r="H634" s="3">
        <v>3.1577052903539577</v>
      </c>
      <c r="I634" s="3">
        <v>11.036405489337751</v>
      </c>
      <c r="J634" s="67">
        <f t="shared" si="21"/>
        <v>11.649202012506759</v>
      </c>
      <c r="K634" s="37">
        <f t="shared" si="20"/>
        <v>-2.6000316509532162E-2</v>
      </c>
    </row>
    <row r="635" spans="1:11">
      <c r="A635" s="9" t="s">
        <v>18</v>
      </c>
      <c r="B635" s="3" t="s">
        <v>133</v>
      </c>
      <c r="C635" s="5">
        <v>951</v>
      </c>
      <c r="D635" s="9" t="s">
        <v>10</v>
      </c>
      <c r="E635" s="3">
        <v>190.5</v>
      </c>
      <c r="F635" s="3">
        <v>807.15274999999997</v>
      </c>
      <c r="G635" s="3">
        <v>11.389007185841248</v>
      </c>
      <c r="H635" s="3">
        <v>3.1337434106164999</v>
      </c>
      <c r="I635" s="3">
        <v>11.389007185841248</v>
      </c>
      <c r="J635" s="67">
        <f t="shared" si="21"/>
        <v>11.830507381010353</v>
      </c>
      <c r="K635" s="37">
        <f t="shared" si="20"/>
        <v>5.3592740263545657E-2</v>
      </c>
    </row>
    <row r="636" spans="1:11">
      <c r="A636" s="9" t="s">
        <v>18</v>
      </c>
      <c r="B636" s="3" t="s">
        <v>133</v>
      </c>
      <c r="C636" s="5">
        <v>951</v>
      </c>
      <c r="D636" s="9" t="s">
        <v>10</v>
      </c>
      <c r="E636" s="3">
        <v>192.5</v>
      </c>
      <c r="F636" s="3">
        <v>812.78375000000005</v>
      </c>
      <c r="G636" s="3">
        <v>11.460981992646644</v>
      </c>
      <c r="H636" s="3">
        <v>3.1862989885673501</v>
      </c>
      <c r="I636" s="3">
        <v>11.460981992646644</v>
      </c>
      <c r="J636" s="67">
        <f t="shared" si="21"/>
        <v>11.715280933982218</v>
      </c>
      <c r="K636" s="37">
        <f t="shared" si="20"/>
        <v>3.0083300181935613E-3</v>
      </c>
    </row>
    <row r="637" spans="1:11">
      <c r="A637" s="9" t="s">
        <v>18</v>
      </c>
      <c r="B637" s="3" t="s">
        <v>133</v>
      </c>
      <c r="C637" s="5">
        <v>951</v>
      </c>
      <c r="D637" s="9" t="s">
        <v>10</v>
      </c>
      <c r="E637" s="3">
        <v>194.5</v>
      </c>
      <c r="F637" s="3">
        <v>818.41475000000014</v>
      </c>
      <c r="G637" s="3">
        <v>12.601879944011243</v>
      </c>
      <c r="H637" s="3">
        <v>3.2767811428051523</v>
      </c>
      <c r="I637" s="3">
        <v>12.601879944011243</v>
      </c>
      <c r="J637" s="67">
        <f t="shared" si="21"/>
        <v>11.840273233926442</v>
      </c>
      <c r="K637" s="37">
        <f t="shared" si="20"/>
        <v>5.7879949693708355E-2</v>
      </c>
    </row>
    <row r="638" spans="1:11">
      <c r="A638" s="9" t="s">
        <v>18</v>
      </c>
      <c r="B638" s="3" t="s">
        <v>133</v>
      </c>
      <c r="C638" s="5">
        <v>951</v>
      </c>
      <c r="D638" s="9" t="s">
        <v>10</v>
      </c>
      <c r="E638" s="3">
        <v>196.5</v>
      </c>
      <c r="F638" s="3">
        <v>824.04575</v>
      </c>
      <c r="G638" s="3">
        <v>12.088130058074196</v>
      </c>
      <c r="H638" s="3">
        <v>3.2680822867667052</v>
      </c>
      <c r="I638" s="3">
        <v>12.088130058074196</v>
      </c>
      <c r="J638" s="67">
        <f t="shared" si="21"/>
        <v>11.770243806287592</v>
      </c>
      <c r="K638" s="37">
        <f t="shared" si="20"/>
        <v>2.7137030960253661E-2</v>
      </c>
    </row>
    <row r="639" spans="1:11">
      <c r="A639" s="9" t="s">
        <v>18</v>
      </c>
      <c r="B639" s="3" t="s">
        <v>133</v>
      </c>
      <c r="C639" s="5">
        <v>951</v>
      </c>
      <c r="D639" s="9" t="s">
        <v>20</v>
      </c>
      <c r="E639" s="3">
        <v>200.5</v>
      </c>
      <c r="F639" s="3">
        <v>835.30774999999994</v>
      </c>
      <c r="G639" s="3">
        <v>11.661366989058878</v>
      </c>
      <c r="H639" s="3">
        <v>3.1603130457027531</v>
      </c>
      <c r="I639" s="3">
        <v>11.661366989058878</v>
      </c>
      <c r="J639" s="67">
        <f t="shared" si="21"/>
        <v>11.848521437664363</v>
      </c>
      <c r="K639" s="37">
        <f t="shared" si="20"/>
        <v>6.1500911134655389E-2</v>
      </c>
    </row>
    <row r="640" spans="1:11">
      <c r="A640" s="9" t="s">
        <v>18</v>
      </c>
      <c r="B640" s="3" t="s">
        <v>133</v>
      </c>
      <c r="C640" s="5">
        <v>951</v>
      </c>
      <c r="D640" s="9" t="s">
        <v>20</v>
      </c>
      <c r="E640" s="3">
        <v>200.75</v>
      </c>
      <c r="F640" s="3">
        <v>836.01162500000009</v>
      </c>
      <c r="G640" s="3">
        <v>11.038860047647008</v>
      </c>
      <c r="H640" s="3">
        <v>3.2120839521078413</v>
      </c>
      <c r="I640" s="3">
        <v>11.038860047647008</v>
      </c>
      <c r="J640" s="67">
        <f t="shared" si="21"/>
        <v>11.558025230980755</v>
      </c>
      <c r="K640" s="37">
        <f t="shared" si="20"/>
        <v>-6.6026923599448395E-2</v>
      </c>
    </row>
    <row r="641" spans="1:11">
      <c r="A641" s="9" t="s">
        <v>18</v>
      </c>
      <c r="B641" s="3" t="s">
        <v>133</v>
      </c>
      <c r="C641" s="5">
        <v>951</v>
      </c>
      <c r="D641" s="9" t="s">
        <v>20</v>
      </c>
      <c r="E641" s="3">
        <v>202.5</v>
      </c>
      <c r="F641" s="3">
        <v>840.93875000000003</v>
      </c>
      <c r="G641" s="3">
        <v>11.852370149530493</v>
      </c>
      <c r="H641" s="3">
        <v>3.2295948943307744</v>
      </c>
      <c r="I641" s="3">
        <v>11.852370149530493</v>
      </c>
      <c r="J641" s="67">
        <f t="shared" si="21"/>
        <v>11.4937601674098</v>
      </c>
      <c r="K641" s="37">
        <f t="shared" si="20"/>
        <v>-9.423928650709712E-2</v>
      </c>
    </row>
    <row r="642" spans="1:11">
      <c r="A642" s="9" t="s">
        <v>18</v>
      </c>
      <c r="B642" s="3" t="s">
        <v>133</v>
      </c>
      <c r="C642" s="5">
        <v>951</v>
      </c>
      <c r="D642" s="9" t="s">
        <v>10</v>
      </c>
      <c r="E642" s="3">
        <v>204.5</v>
      </c>
      <c r="F642" s="3">
        <v>846.56975000000011</v>
      </c>
      <c r="G642" s="3">
        <v>11.149398910593201</v>
      </c>
      <c r="H642" s="3">
        <v>3.1028176294802021</v>
      </c>
      <c r="I642" s="3">
        <v>11.149398910593201</v>
      </c>
      <c r="J642" s="67">
        <f t="shared" si="21"/>
        <v>11.35761340503247</v>
      </c>
      <c r="K642" s="37">
        <f t="shared" si="20"/>
        <v>-0.15400771519074485</v>
      </c>
    </row>
    <row r="643" spans="1:11">
      <c r="A643" s="9" t="s">
        <v>18</v>
      </c>
      <c r="B643" s="3" t="s">
        <v>133</v>
      </c>
      <c r="C643" s="5">
        <v>951</v>
      </c>
      <c r="D643" s="9" t="s">
        <v>10</v>
      </c>
      <c r="E643" s="3">
        <v>206.5</v>
      </c>
      <c r="F643" s="3">
        <v>852.20074999999997</v>
      </c>
      <c r="G643" s="3">
        <v>11.766804740219412</v>
      </c>
      <c r="H643" s="3">
        <v>3.1241426838088695</v>
      </c>
      <c r="I643" s="3">
        <v>11.766804740219412</v>
      </c>
      <c r="J643" s="67">
        <f t="shared" si="21"/>
        <v>11.51173407176536</v>
      </c>
      <c r="K643" s="37">
        <f t="shared" si="20"/>
        <v>-8.6348742495006015E-2</v>
      </c>
    </row>
    <row r="644" spans="1:11">
      <c r="A644" s="9" t="s">
        <v>18</v>
      </c>
      <c r="B644" s="3" t="s">
        <v>133</v>
      </c>
      <c r="C644" s="5">
        <v>951</v>
      </c>
      <c r="D644" s="9" t="s">
        <v>10</v>
      </c>
      <c r="E644" s="3">
        <v>208.5</v>
      </c>
      <c r="F644" s="3">
        <v>857.83175000000006</v>
      </c>
      <c r="G644" s="3">
        <v>10.980633177172242</v>
      </c>
      <c r="H644" s="3">
        <v>3.0797527201773236</v>
      </c>
      <c r="I644" s="3">
        <v>10.980633177172242</v>
      </c>
      <c r="J644" s="67">
        <f t="shared" si="21"/>
        <v>11.36836185386627</v>
      </c>
      <c r="K644" s="37">
        <f t="shared" ref="K644:K707" si="22">(0.439*J644)-5.14</f>
        <v>-0.14928914615270727</v>
      </c>
    </row>
    <row r="645" spans="1:11">
      <c r="A645" s="9" t="s">
        <v>18</v>
      </c>
      <c r="B645" s="3" t="s">
        <v>133</v>
      </c>
      <c r="C645" s="5">
        <v>951</v>
      </c>
      <c r="D645" s="9" t="s">
        <v>10</v>
      </c>
      <c r="E645" s="3">
        <v>210.5</v>
      </c>
      <c r="F645" s="3">
        <v>863.46275000000014</v>
      </c>
      <c r="G645" s="3">
        <v>11.809463381311453</v>
      </c>
      <c r="H645" s="3">
        <v>3.0949256124722506</v>
      </c>
      <c r="I645" s="3">
        <v>11.809463381311453</v>
      </c>
      <c r="J645" s="67">
        <f t="shared" si="21"/>
        <v>11.505765786453903</v>
      </c>
      <c r="K645" s="37">
        <f t="shared" si="22"/>
        <v>-8.8968819746735761E-2</v>
      </c>
    </row>
    <row r="646" spans="1:11">
      <c r="A646" s="9" t="s">
        <v>18</v>
      </c>
      <c r="B646" s="3" t="s">
        <v>133</v>
      </c>
      <c r="C646" s="5">
        <v>951</v>
      </c>
      <c r="D646" s="9" t="s">
        <v>10</v>
      </c>
      <c r="E646" s="3">
        <v>212.5</v>
      </c>
      <c r="F646" s="3">
        <v>869.09375</v>
      </c>
      <c r="G646" s="3">
        <v>11.135509060035044</v>
      </c>
      <c r="H646" s="3">
        <v>3.148725081191138</v>
      </c>
      <c r="I646" s="3">
        <v>11.135509060035044</v>
      </c>
      <c r="J646" s="67">
        <f t="shared" si="21"/>
        <v>11.403050936077941</v>
      </c>
      <c r="K646" s="37">
        <f t="shared" si="22"/>
        <v>-0.13406063906178378</v>
      </c>
    </row>
    <row r="647" spans="1:11">
      <c r="A647" s="9" t="s">
        <v>18</v>
      </c>
      <c r="B647" s="3" t="s">
        <v>133</v>
      </c>
      <c r="C647" s="5">
        <v>951</v>
      </c>
      <c r="D647" s="9" t="s">
        <v>10</v>
      </c>
      <c r="E647" s="3">
        <v>216.25</v>
      </c>
      <c r="F647" s="3">
        <v>879.65187500000002</v>
      </c>
      <c r="G647" s="3">
        <v>11.836418573531361</v>
      </c>
      <c r="H647" s="3">
        <v>3.1632328192525883</v>
      </c>
      <c r="I647" s="3">
        <v>11.836418573531361</v>
      </c>
      <c r="J647" s="67">
        <f t="shared" si="21"/>
        <v>11.563486290483137</v>
      </c>
      <c r="K647" s="37">
        <f t="shared" si="22"/>
        <v>-6.3629518477902103E-2</v>
      </c>
    </row>
    <row r="648" spans="1:11">
      <c r="A648" s="9" t="s">
        <v>18</v>
      </c>
      <c r="B648" s="3" t="s">
        <v>133</v>
      </c>
      <c r="C648" s="5">
        <v>951</v>
      </c>
      <c r="D648" s="9" t="s">
        <v>10</v>
      </c>
      <c r="E648" s="3">
        <v>218.5</v>
      </c>
      <c r="F648" s="3">
        <v>885.98675000000003</v>
      </c>
      <c r="G648" s="3">
        <v>11.253230488339598</v>
      </c>
      <c r="H648" s="3">
        <v>3.3254873471784081</v>
      </c>
      <c r="I648" s="3">
        <v>11.253230488339598</v>
      </c>
      <c r="J648" s="67">
        <f t="shared" si="21"/>
        <v>11.402853001483736</v>
      </c>
      <c r="K648" s="37">
        <f t="shared" si="22"/>
        <v>-0.13414753234863941</v>
      </c>
    </row>
    <row r="649" spans="1:11">
      <c r="A649" s="9" t="s">
        <v>18</v>
      </c>
      <c r="B649" s="3" t="s">
        <v>133</v>
      </c>
      <c r="C649" s="5">
        <v>951</v>
      </c>
      <c r="D649" s="9" t="s">
        <v>10</v>
      </c>
      <c r="E649" s="3">
        <v>220.5</v>
      </c>
      <c r="F649" s="3">
        <v>891.61775000000011</v>
      </c>
      <c r="G649" s="3">
        <v>11.782809949198235</v>
      </c>
      <c r="H649" s="3">
        <v>3.2509001574313392</v>
      </c>
      <c r="I649" s="3">
        <v>11.782809949198235</v>
      </c>
      <c r="J649" s="67">
        <f t="shared" si="21"/>
        <v>11.44901562468122</v>
      </c>
      <c r="K649" s="37">
        <f t="shared" si="22"/>
        <v>-0.11388214076494396</v>
      </c>
    </row>
    <row r="650" spans="1:11">
      <c r="A650" s="9" t="s">
        <v>18</v>
      </c>
      <c r="B650" s="3" t="s">
        <v>133</v>
      </c>
      <c r="C650" s="5">
        <v>951</v>
      </c>
      <c r="D650" s="9" t="s">
        <v>10</v>
      </c>
      <c r="E650" s="3">
        <v>222.5</v>
      </c>
      <c r="F650" s="3">
        <v>897.24874999999997</v>
      </c>
      <c r="G650" s="3">
        <v>11.006296936314437</v>
      </c>
      <c r="H650" s="3">
        <v>3.1147373520669062</v>
      </c>
      <c r="I650" s="3">
        <v>11.006296936314437</v>
      </c>
      <c r="J650" s="67">
        <f t="shared" si="21"/>
        <v>11.502969596390702</v>
      </c>
      <c r="K650" s="37">
        <f t="shared" si="22"/>
        <v>-9.0196347184480885E-2</v>
      </c>
    </row>
    <row r="651" spans="1:11">
      <c r="A651" s="9" t="s">
        <v>18</v>
      </c>
      <c r="B651" s="3" t="s">
        <v>133</v>
      </c>
      <c r="C651" s="5">
        <v>951</v>
      </c>
      <c r="D651" s="9" t="s">
        <v>20</v>
      </c>
      <c r="E651" s="3">
        <v>224.5</v>
      </c>
      <c r="F651" s="3">
        <v>902.87975000000006</v>
      </c>
      <c r="G651" s="3">
        <v>11.366322176022472</v>
      </c>
      <c r="H651" s="3">
        <v>3.0346188329185044</v>
      </c>
      <c r="I651" s="3">
        <v>11.366322176022472</v>
      </c>
      <c r="J651" s="67">
        <f t="shared" si="21"/>
        <v>11.741194715034357</v>
      </c>
      <c r="K651" s="37">
        <f t="shared" si="22"/>
        <v>1.4384479900082958E-2</v>
      </c>
    </row>
    <row r="652" spans="1:11">
      <c r="A652" s="9" t="s">
        <v>18</v>
      </c>
      <c r="B652" s="3" t="s">
        <v>133</v>
      </c>
      <c r="C652" s="5">
        <v>951</v>
      </c>
      <c r="D652" s="9" t="s">
        <v>10</v>
      </c>
      <c r="E652" s="3">
        <v>226.5</v>
      </c>
      <c r="F652" s="3">
        <v>908.51075000000014</v>
      </c>
      <c r="G652" s="3">
        <v>12.106188432078765</v>
      </c>
      <c r="H652" s="3">
        <v>3.2421828643598558</v>
      </c>
      <c r="I652" s="3">
        <v>12.106188432078765</v>
      </c>
      <c r="J652" s="67">
        <f t="shared" si="21"/>
        <v>11.704842708725504</v>
      </c>
      <c r="K652" s="37">
        <f t="shared" si="22"/>
        <v>-1.5740508695030186E-3</v>
      </c>
    </row>
    <row r="653" spans="1:11">
      <c r="A653" s="9" t="s">
        <v>18</v>
      </c>
      <c r="B653" s="3" t="s">
        <v>133</v>
      </c>
      <c r="C653" s="5">
        <v>951</v>
      </c>
      <c r="D653" s="9" t="s">
        <v>19</v>
      </c>
      <c r="E653" s="3">
        <v>228.5</v>
      </c>
      <c r="F653" s="3">
        <v>914.14175</v>
      </c>
      <c r="G653" s="3">
        <v>12.444356081557871</v>
      </c>
      <c r="H653" s="3">
        <v>2.9290124784510483</v>
      </c>
      <c r="I653" s="3">
        <v>12.444356081557871</v>
      </c>
      <c r="J653" s="67">
        <f t="shared" si="21"/>
        <v>11.860559512677479</v>
      </c>
      <c r="K653" s="37">
        <f t="shared" si="22"/>
        <v>6.678562606541405E-2</v>
      </c>
    </row>
    <row r="654" spans="1:11">
      <c r="A654" s="9" t="s">
        <v>18</v>
      </c>
      <c r="B654" s="3" t="s">
        <v>133</v>
      </c>
      <c r="C654" s="5">
        <v>951</v>
      </c>
      <c r="D654" s="9" t="s">
        <v>10</v>
      </c>
      <c r="E654" s="3">
        <v>231.75</v>
      </c>
      <c r="F654" s="3">
        <v>923.29212499999994</v>
      </c>
      <c r="G654" s="3">
        <v>11.601049917653985</v>
      </c>
      <c r="H654" s="3">
        <v>3.3190689843071342</v>
      </c>
      <c r="I654" s="3">
        <v>11.601049917653985</v>
      </c>
      <c r="J654" s="67">
        <f t="shared" si="21"/>
        <v>12.006177625405929</v>
      </c>
      <c r="K654" s="37">
        <f t="shared" si="22"/>
        <v>0.13071197755320352</v>
      </c>
    </row>
    <row r="655" spans="1:11">
      <c r="A655" s="9" t="s">
        <v>18</v>
      </c>
      <c r="B655" s="3" t="s">
        <v>133</v>
      </c>
      <c r="C655" s="5">
        <v>951</v>
      </c>
      <c r="D655" s="9" t="s">
        <v>20</v>
      </c>
      <c r="E655" s="3">
        <v>234.5</v>
      </c>
      <c r="F655" s="3">
        <v>931.03475000000003</v>
      </c>
      <c r="G655" s="3">
        <v>11.784880956074295</v>
      </c>
      <c r="H655" s="3">
        <v>3.1550012825221083</v>
      </c>
      <c r="I655" s="3">
        <v>11.784880956074295</v>
      </c>
      <c r="J655" s="67">
        <f t="shared" si="21"/>
        <v>11.843993639128115</v>
      </c>
      <c r="K655" s="37">
        <f t="shared" si="22"/>
        <v>5.9513207577242433E-2</v>
      </c>
    </row>
    <row r="656" spans="1:11">
      <c r="A656" s="9" t="s">
        <v>18</v>
      </c>
      <c r="B656" s="3" t="s">
        <v>133</v>
      </c>
      <c r="C656" s="5">
        <v>951</v>
      </c>
      <c r="D656" s="9" t="s">
        <v>19</v>
      </c>
      <c r="E656" s="3">
        <v>236.5</v>
      </c>
      <c r="F656" s="3">
        <v>936.66575000000012</v>
      </c>
      <c r="G656" s="3">
        <v>12.094412739664735</v>
      </c>
      <c r="H656" s="3">
        <v>3.1601771779373355</v>
      </c>
      <c r="I656" s="3">
        <v>12.094412739664735</v>
      </c>
      <c r="J656" s="67">
        <f t="shared" si="21"/>
        <v>11.788758704730647</v>
      </c>
      <c r="K656" s="37">
        <f t="shared" si="22"/>
        <v>3.5265071376754165E-2</v>
      </c>
    </row>
    <row r="657" spans="1:11">
      <c r="A657" s="9" t="s">
        <v>18</v>
      </c>
      <c r="B657" s="3" t="s">
        <v>133</v>
      </c>
      <c r="C657" s="5">
        <v>951</v>
      </c>
      <c r="D657" s="9" t="s">
        <v>19</v>
      </c>
      <c r="E657" s="3">
        <v>238.5</v>
      </c>
      <c r="F657" s="3">
        <v>942.29674999999997</v>
      </c>
      <c r="G657" s="3">
        <v>11.295268500689691</v>
      </c>
      <c r="H657" s="3">
        <v>3.2378900021251114</v>
      </c>
      <c r="I657" s="3">
        <v>11.295268500689691</v>
      </c>
      <c r="J657" s="67">
        <f t="shared" si="21"/>
        <v>11.740685994072042</v>
      </c>
      <c r="K657" s="37">
        <f t="shared" si="22"/>
        <v>1.4161151397626526E-2</v>
      </c>
    </row>
    <row r="658" spans="1:11">
      <c r="A658" s="9" t="s">
        <v>18</v>
      </c>
      <c r="B658" s="3" t="s">
        <v>133</v>
      </c>
      <c r="C658" s="5">
        <v>951</v>
      </c>
      <c r="D658" s="9" t="s">
        <v>20</v>
      </c>
      <c r="E658" s="3">
        <v>240.5</v>
      </c>
      <c r="F658" s="3">
        <v>947.92775000000006</v>
      </c>
      <c r="G658" s="3">
        <v>12.168181409570529</v>
      </c>
      <c r="H658" s="3">
        <v>3.1282231666325533</v>
      </c>
      <c r="I658" s="3">
        <v>12.168181409570529</v>
      </c>
      <c r="J658" s="67">
        <f t="shared" si="21"/>
        <v>11.839532159748305</v>
      </c>
      <c r="K658" s="37">
        <f t="shared" si="22"/>
        <v>5.7554618129506352E-2</v>
      </c>
    </row>
    <row r="659" spans="1:11">
      <c r="A659" s="9" t="s">
        <v>18</v>
      </c>
      <c r="B659" s="3" t="s">
        <v>133</v>
      </c>
      <c r="C659" s="5">
        <v>951</v>
      </c>
      <c r="D659" s="9" t="s">
        <v>20</v>
      </c>
      <c r="E659" s="3">
        <v>242.5</v>
      </c>
      <c r="F659" s="3">
        <v>953.55875000000015</v>
      </c>
      <c r="G659" s="3">
        <v>11.36068636436096</v>
      </c>
      <c r="H659" s="3">
        <v>3.1628895507843069</v>
      </c>
      <c r="I659" s="3">
        <v>11.36068636436096</v>
      </c>
      <c r="J659" s="67">
        <f t="shared" si="21"/>
        <v>11.819554700490116</v>
      </c>
      <c r="K659" s="37">
        <f t="shared" si="22"/>
        <v>4.8784513515161443E-2</v>
      </c>
    </row>
    <row r="660" spans="1:11">
      <c r="A660" s="9" t="s">
        <v>18</v>
      </c>
      <c r="B660" s="3" t="s">
        <v>133</v>
      </c>
      <c r="C660" s="5">
        <v>951</v>
      </c>
      <c r="D660" s="9" t="s">
        <v>20</v>
      </c>
      <c r="E660" s="3">
        <v>244.5</v>
      </c>
      <c r="F660" s="3">
        <v>959.18975</v>
      </c>
      <c r="G660" s="3">
        <v>12.279111784455612</v>
      </c>
      <c r="H660" s="3">
        <v>3.0755912182354885</v>
      </c>
      <c r="I660" s="3">
        <v>12.279111784455612</v>
      </c>
      <c r="J660" s="67">
        <f t="shared" si="21"/>
        <v>11.862100150932779</v>
      </c>
      <c r="K660" s="37">
        <f t="shared" si="22"/>
        <v>6.7461966259489969E-2</v>
      </c>
    </row>
    <row r="661" spans="1:11">
      <c r="A661" s="9" t="s">
        <v>18</v>
      </c>
      <c r="B661" s="3" t="s">
        <v>133</v>
      </c>
      <c r="C661" s="5">
        <v>951</v>
      </c>
      <c r="D661" s="9" t="s">
        <v>20</v>
      </c>
      <c r="E661" s="3">
        <v>246.75</v>
      </c>
      <c r="F661" s="3">
        <v>965.52462500000001</v>
      </c>
      <c r="G661" s="3">
        <v>11.994525443373789</v>
      </c>
      <c r="H661" s="3">
        <v>3.0789119568871905</v>
      </c>
      <c r="I661" s="3">
        <v>11.994525443373789</v>
      </c>
      <c r="J661" s="67">
        <f t="shared" si="21"/>
        <v>11.827275998385202</v>
      </c>
      <c r="K661" s="37">
        <f t="shared" si="22"/>
        <v>5.2174163291104136E-2</v>
      </c>
    </row>
    <row r="662" spans="1:11">
      <c r="A662" s="9" t="s">
        <v>18</v>
      </c>
      <c r="B662" s="3" t="s">
        <v>133</v>
      </c>
      <c r="C662" s="5">
        <v>951</v>
      </c>
      <c r="D662" s="9" t="s">
        <v>20</v>
      </c>
      <c r="E662" s="3">
        <v>249.5</v>
      </c>
      <c r="F662" s="3">
        <v>973.2672500000001</v>
      </c>
      <c r="G662" s="3">
        <v>11.507995752903003</v>
      </c>
      <c r="H662" s="3">
        <v>3.0718731948281413</v>
      </c>
      <c r="I662" s="3">
        <v>11.507995752903003</v>
      </c>
      <c r="J662" s="67">
        <f t="shared" si="21"/>
        <v>12.115825819310036</v>
      </c>
      <c r="K662" s="37">
        <f t="shared" si="22"/>
        <v>0.17884753467710635</v>
      </c>
    </row>
    <row r="663" spans="1:11">
      <c r="A663" s="9" t="s">
        <v>18</v>
      </c>
      <c r="B663" s="3" t="s">
        <v>133</v>
      </c>
      <c r="C663" s="5">
        <v>951</v>
      </c>
      <c r="D663" s="9" t="s">
        <v>20</v>
      </c>
      <c r="E663" s="3">
        <v>251.5</v>
      </c>
      <c r="F663" s="3">
        <v>978.89824999999996</v>
      </c>
      <c r="G663" s="3">
        <v>11.994060646832644</v>
      </c>
      <c r="H663" s="3">
        <v>3.1210220944800957</v>
      </c>
      <c r="I663" s="3">
        <v>11.994060646832644</v>
      </c>
      <c r="J663" s="67">
        <f t="shared" si="21"/>
        <v>11.952404495315328</v>
      </c>
      <c r="K663" s="37">
        <f t="shared" si="22"/>
        <v>0.10710557344342941</v>
      </c>
    </row>
    <row r="664" spans="1:11">
      <c r="A664" s="9" t="s">
        <v>18</v>
      </c>
      <c r="B664" s="3" t="s">
        <v>133</v>
      </c>
      <c r="C664" s="5">
        <v>951</v>
      </c>
      <c r="D664" s="9" t="s">
        <v>20</v>
      </c>
      <c r="E664" s="3">
        <v>253.5</v>
      </c>
      <c r="F664" s="3">
        <v>984.52925000000005</v>
      </c>
      <c r="G664" s="3">
        <v>12.803435468985134</v>
      </c>
      <c r="H664" s="3">
        <v>3.0464672951605518</v>
      </c>
      <c r="I664" s="3">
        <v>12.803435468985134</v>
      </c>
      <c r="J664" s="67">
        <f t="shared" si="21"/>
        <v>11.860801980962277</v>
      </c>
      <c r="K664" s="37">
        <f t="shared" si="22"/>
        <v>6.6892069642439544E-2</v>
      </c>
    </row>
    <row r="665" spans="1:11">
      <c r="A665" s="9" t="s">
        <v>18</v>
      </c>
      <c r="B665" s="3" t="s">
        <v>133</v>
      </c>
      <c r="C665" s="5">
        <v>951</v>
      </c>
      <c r="D665" s="9" t="s">
        <v>20</v>
      </c>
      <c r="E665" s="3">
        <v>255.5</v>
      </c>
      <c r="F665" s="3">
        <v>990.16025000000013</v>
      </c>
      <c r="G665" s="3">
        <v>11.462005164482065</v>
      </c>
      <c r="H665" s="3">
        <v>3.1456817927148548</v>
      </c>
      <c r="I665" s="3">
        <v>11.462005164482065</v>
      </c>
      <c r="J665" s="67">
        <f t="shared" ref="J665:J728" si="23">AVERAGE(I663:I667)</f>
        <v>11.81025290171327</v>
      </c>
      <c r="K665" s="37">
        <f t="shared" si="22"/>
        <v>4.4701023852125488E-2</v>
      </c>
    </row>
    <row r="666" spans="1:11">
      <c r="A666" s="9" t="s">
        <v>18</v>
      </c>
      <c r="B666" s="3" t="s">
        <v>133</v>
      </c>
      <c r="C666" s="5">
        <v>951</v>
      </c>
      <c r="D666" s="9" t="s">
        <v>20</v>
      </c>
      <c r="E666" s="3">
        <v>257.5</v>
      </c>
      <c r="F666" s="3">
        <v>995.79124999999999</v>
      </c>
      <c r="G666" s="3">
        <v>11.536512871608545</v>
      </c>
      <c r="H666" s="3">
        <v>3.1284325769561967</v>
      </c>
      <c r="I666" s="3">
        <v>11.536512871608545</v>
      </c>
      <c r="J666" s="67">
        <f t="shared" si="23"/>
        <v>11.716301841203368</v>
      </c>
      <c r="K666" s="37">
        <f t="shared" si="22"/>
        <v>3.4565082882789255E-3</v>
      </c>
    </row>
    <row r="667" spans="1:11">
      <c r="A667" s="9" t="s">
        <v>18</v>
      </c>
      <c r="B667" s="3" t="s">
        <v>133</v>
      </c>
      <c r="C667" s="5">
        <v>951</v>
      </c>
      <c r="D667" s="9" t="s">
        <v>20</v>
      </c>
      <c r="E667" s="3">
        <v>262.75</v>
      </c>
      <c r="F667" s="3">
        <v>1010.572625</v>
      </c>
      <c r="G667" s="3">
        <v>11.255250356657964</v>
      </c>
      <c r="H667" s="3">
        <v>3.1673609192503478</v>
      </c>
      <c r="I667" s="3">
        <v>11.255250356657964</v>
      </c>
      <c r="J667" s="67">
        <f t="shared" si="23"/>
        <v>11.486939997583658</v>
      </c>
      <c r="K667" s="37">
        <f t="shared" si="22"/>
        <v>-9.7233341060773526E-2</v>
      </c>
    </row>
    <row r="668" spans="1:11">
      <c r="A668" s="9" t="s">
        <v>18</v>
      </c>
      <c r="B668" s="3" t="s">
        <v>133</v>
      </c>
      <c r="C668" s="5">
        <v>951</v>
      </c>
      <c r="D668" s="9" t="s">
        <v>20</v>
      </c>
      <c r="E668" s="3">
        <v>264.5</v>
      </c>
      <c r="F668" s="3">
        <v>1015.4997499999999</v>
      </c>
      <c r="G668" s="3">
        <v>11.524305344283128</v>
      </c>
      <c r="H668" s="3">
        <v>3.1581005340787174</v>
      </c>
      <c r="I668" s="3">
        <v>11.524305344283128</v>
      </c>
      <c r="J668" s="67">
        <f t="shared" si="23"/>
        <v>11.387628648508191</v>
      </c>
      <c r="K668" s="37">
        <f t="shared" si="22"/>
        <v>-0.14083102330490416</v>
      </c>
    </row>
    <row r="669" spans="1:11">
      <c r="A669" s="9" t="s">
        <v>18</v>
      </c>
      <c r="B669" s="3" t="s">
        <v>133</v>
      </c>
      <c r="C669" s="5">
        <v>951</v>
      </c>
      <c r="D669" s="9" t="s">
        <v>20</v>
      </c>
      <c r="E669" s="3">
        <v>266.5</v>
      </c>
      <c r="F669" s="3">
        <v>1021.13075</v>
      </c>
      <c r="G669" s="3">
        <v>11.656626250886596</v>
      </c>
      <c r="H669" s="3">
        <v>3.1948700477194527</v>
      </c>
      <c r="I669" s="3">
        <v>11.656626250886596</v>
      </c>
      <c r="J669" s="67">
        <f t="shared" si="23"/>
        <v>11.496045657982735</v>
      </c>
      <c r="K669" s="37">
        <f t="shared" si="22"/>
        <v>-9.3235956145578669E-2</v>
      </c>
    </row>
    <row r="670" spans="1:11">
      <c r="A670" s="9" t="s">
        <v>18</v>
      </c>
      <c r="B670" s="3" t="s">
        <v>133</v>
      </c>
      <c r="C670" s="5">
        <v>951</v>
      </c>
      <c r="D670" s="9" t="s">
        <v>20</v>
      </c>
      <c r="E670" s="3">
        <v>268.5</v>
      </c>
      <c r="F670" s="3">
        <v>1026.7617500000001</v>
      </c>
      <c r="G670" s="3">
        <v>10.965448419104717</v>
      </c>
      <c r="H670" s="3">
        <v>3.1284203623664038</v>
      </c>
      <c r="I670" s="3">
        <v>10.965448419104717</v>
      </c>
      <c r="J670" s="67">
        <f t="shared" si="23"/>
        <v>11.561026725682312</v>
      </c>
      <c r="K670" s="37">
        <f t="shared" si="22"/>
        <v>-6.4709267425464567E-2</v>
      </c>
    </row>
    <row r="671" spans="1:11">
      <c r="A671" s="9" t="s">
        <v>18</v>
      </c>
      <c r="B671" s="3" t="s">
        <v>133</v>
      </c>
      <c r="C671" s="5">
        <v>951</v>
      </c>
      <c r="D671" s="9" t="s">
        <v>19</v>
      </c>
      <c r="E671" s="3">
        <v>270.5</v>
      </c>
      <c r="F671" s="3">
        <v>1032.39275</v>
      </c>
      <c r="G671" s="3">
        <v>12.078597918981265</v>
      </c>
      <c r="H671" s="3">
        <v>3.0982803316626515</v>
      </c>
      <c r="I671" s="3">
        <v>12.078597918981265</v>
      </c>
      <c r="J671" s="67">
        <f t="shared" si="23"/>
        <v>11.863050630194843</v>
      </c>
      <c r="K671" s="37">
        <f t="shared" si="22"/>
        <v>6.7879226655536584E-2</v>
      </c>
    </row>
    <row r="672" spans="1:11">
      <c r="A672" s="9" t="s">
        <v>18</v>
      </c>
      <c r="B672" s="3" t="s">
        <v>133</v>
      </c>
      <c r="C672" s="5">
        <v>951</v>
      </c>
      <c r="D672" s="9" t="s">
        <v>20</v>
      </c>
      <c r="E672" s="3">
        <v>273.25</v>
      </c>
      <c r="F672" s="3">
        <v>1040.1353750000001</v>
      </c>
      <c r="G672" s="3">
        <v>11.580155695155851</v>
      </c>
      <c r="H672" s="3">
        <v>3.1014641963201166</v>
      </c>
      <c r="I672" s="3">
        <v>11.580155695155851</v>
      </c>
      <c r="J672" s="67">
        <f t="shared" si="23"/>
        <v>11.80011451270388</v>
      </c>
      <c r="K672" s="37">
        <f t="shared" si="22"/>
        <v>4.0250271077003852E-2</v>
      </c>
    </row>
    <row r="673" spans="1:11">
      <c r="A673" s="9" t="s">
        <v>18</v>
      </c>
      <c r="B673" s="3" t="s">
        <v>133</v>
      </c>
      <c r="C673" s="5">
        <v>951</v>
      </c>
      <c r="D673" s="9" t="s">
        <v>20</v>
      </c>
      <c r="E673" s="3">
        <v>275.5</v>
      </c>
      <c r="F673" s="3">
        <v>1046.4702500000001</v>
      </c>
      <c r="G673" s="3">
        <v>13.03442486684578</v>
      </c>
      <c r="H673" s="3">
        <v>3.0781231165855427</v>
      </c>
      <c r="I673" s="3">
        <v>13.03442486684578</v>
      </c>
      <c r="J673" s="67">
        <f t="shared" si="23"/>
        <v>11.964822684288796</v>
      </c>
      <c r="K673" s="37">
        <f t="shared" si="22"/>
        <v>0.11255715840278224</v>
      </c>
    </row>
    <row r="674" spans="1:11">
      <c r="A674" s="9" t="s">
        <v>18</v>
      </c>
      <c r="B674" s="3" t="s">
        <v>133</v>
      </c>
      <c r="C674" s="5">
        <v>951</v>
      </c>
      <c r="D674" s="9" t="s">
        <v>20</v>
      </c>
      <c r="E674" s="3">
        <v>277.5</v>
      </c>
      <c r="F674" s="3">
        <v>1052.1012499999999</v>
      </c>
      <c r="G674" s="3">
        <v>11.341945663431783</v>
      </c>
      <c r="H674" s="3">
        <v>3.1070080036036347</v>
      </c>
      <c r="I674" s="3">
        <v>11.341945663431783</v>
      </c>
      <c r="J674" s="67">
        <f t="shared" si="23"/>
        <v>11.908739443393412</v>
      </c>
      <c r="K674" s="37">
        <f t="shared" si="22"/>
        <v>8.7936615649708116E-2</v>
      </c>
    </row>
    <row r="675" spans="1:11">
      <c r="A675" s="9" t="s">
        <v>18</v>
      </c>
      <c r="B675" s="3" t="s">
        <v>133</v>
      </c>
      <c r="C675" s="5">
        <v>951</v>
      </c>
      <c r="D675" s="9" t="s">
        <v>20</v>
      </c>
      <c r="E675" s="3">
        <v>279.5</v>
      </c>
      <c r="F675" s="3">
        <v>1057.73225</v>
      </c>
      <c r="G675" s="3">
        <v>11.788989277029305</v>
      </c>
      <c r="H675" s="3">
        <v>3.0226107816662751</v>
      </c>
      <c r="I675" s="3">
        <v>11.788989277029305</v>
      </c>
      <c r="J675" s="67">
        <f t="shared" si="23"/>
        <v>11.944775413046255</v>
      </c>
      <c r="K675" s="37">
        <f t="shared" si="22"/>
        <v>0.10375640632730665</v>
      </c>
    </row>
    <row r="676" spans="1:11">
      <c r="A676" s="9" t="s">
        <v>18</v>
      </c>
      <c r="B676" s="3" t="s">
        <v>133</v>
      </c>
      <c r="C676" s="5">
        <v>951</v>
      </c>
      <c r="D676" s="9" t="s">
        <v>20</v>
      </c>
      <c r="E676" s="3">
        <v>281.5</v>
      </c>
      <c r="F676" s="3">
        <v>1063.3632500000001</v>
      </c>
      <c r="G676" s="3">
        <v>11.798181714504341</v>
      </c>
      <c r="H676" s="3">
        <v>3.0231504751068834</v>
      </c>
      <c r="I676" s="3">
        <v>11.798181714504341</v>
      </c>
      <c r="J676" s="67">
        <f t="shared" si="23"/>
        <v>11.638694185903645</v>
      </c>
      <c r="K676" s="37">
        <f t="shared" si="22"/>
        <v>-3.0613252388299372E-2</v>
      </c>
    </row>
    <row r="677" spans="1:11">
      <c r="A677" s="9" t="s">
        <v>18</v>
      </c>
      <c r="B677" s="3" t="s">
        <v>133</v>
      </c>
      <c r="C677" s="5">
        <v>951</v>
      </c>
      <c r="D677" s="9" t="s">
        <v>20</v>
      </c>
      <c r="E677" s="3">
        <v>283.5</v>
      </c>
      <c r="F677" s="3">
        <v>1068.99425</v>
      </c>
      <c r="G677" s="3">
        <v>11.760335543420062</v>
      </c>
      <c r="H677" s="3">
        <v>3.1552911407810131</v>
      </c>
      <c r="I677" s="3">
        <v>11.760335543420062</v>
      </c>
      <c r="J677" s="67">
        <f t="shared" si="23"/>
        <v>11.680277122155998</v>
      </c>
      <c r="K677" s="37">
        <f t="shared" si="22"/>
        <v>-1.2358343373517044E-2</v>
      </c>
    </row>
    <row r="678" spans="1:11">
      <c r="A678" s="9" t="s">
        <v>18</v>
      </c>
      <c r="B678" s="3" t="s">
        <v>133</v>
      </c>
      <c r="C678" s="5">
        <v>951</v>
      </c>
      <c r="D678" s="9" t="s">
        <v>19</v>
      </c>
      <c r="E678" s="3">
        <v>287.75</v>
      </c>
      <c r="F678" s="3">
        <v>1080.9601250000001</v>
      </c>
      <c r="G678" s="3">
        <v>11.50401873113274</v>
      </c>
      <c r="H678" s="3">
        <v>3.0416137669357828</v>
      </c>
      <c r="I678" s="3">
        <v>11.50401873113274</v>
      </c>
      <c r="J678" s="67">
        <f t="shared" si="23"/>
        <v>11.53953791939087</v>
      </c>
      <c r="K678" s="37">
        <f t="shared" si="22"/>
        <v>-7.4142853387408003E-2</v>
      </c>
    </row>
    <row r="679" spans="1:11">
      <c r="A679" s="9" t="s">
        <v>18</v>
      </c>
      <c r="B679" s="3" t="s">
        <v>133</v>
      </c>
      <c r="C679" s="5">
        <v>951</v>
      </c>
      <c r="D679" s="9" t="s">
        <v>20</v>
      </c>
      <c r="E679" s="3">
        <v>289.5</v>
      </c>
      <c r="F679" s="3">
        <v>1085.88725</v>
      </c>
      <c r="G679" s="3">
        <v>11.549860344693542</v>
      </c>
      <c r="H679" s="3">
        <v>3.0547802576532193</v>
      </c>
      <c r="I679" s="3">
        <v>11.549860344693542</v>
      </c>
      <c r="J679" s="67">
        <f t="shared" si="23"/>
        <v>11.575793895207127</v>
      </c>
      <c r="K679" s="37">
        <f t="shared" si="22"/>
        <v>-5.8226480004070602E-2</v>
      </c>
    </row>
    <row r="680" spans="1:11">
      <c r="A680" s="9" t="s">
        <v>18</v>
      </c>
      <c r="B680" s="3" t="s">
        <v>133</v>
      </c>
      <c r="C680" s="5">
        <v>951</v>
      </c>
      <c r="D680" s="9" t="s">
        <v>20</v>
      </c>
      <c r="E680" s="3">
        <v>291.5</v>
      </c>
      <c r="F680" s="3">
        <v>1091.5182500000001</v>
      </c>
      <c r="G680" s="3">
        <v>11.085293263203669</v>
      </c>
      <c r="H680" s="3">
        <v>3.0855996700966806</v>
      </c>
      <c r="I680" s="3">
        <v>11.085293263203669</v>
      </c>
      <c r="J680" s="67">
        <f t="shared" si="23"/>
        <v>11.367066932708303</v>
      </c>
      <c r="K680" s="37">
        <f t="shared" si="22"/>
        <v>-0.14985761654105456</v>
      </c>
    </row>
    <row r="681" spans="1:11">
      <c r="A681" s="9" t="s">
        <v>18</v>
      </c>
      <c r="B681" s="3" t="s">
        <v>133</v>
      </c>
      <c r="C681" s="5">
        <v>951</v>
      </c>
      <c r="D681" s="9" t="s">
        <v>20</v>
      </c>
      <c r="E681" s="3">
        <v>293.5</v>
      </c>
      <c r="F681" s="3">
        <v>1097.1492499999999</v>
      </c>
      <c r="G681" s="3">
        <v>11.979461593585622</v>
      </c>
      <c r="H681" s="3">
        <v>3.1474068975146863</v>
      </c>
      <c r="I681" s="3">
        <v>11.979461593585622</v>
      </c>
      <c r="J681" s="67">
        <f t="shared" si="23"/>
        <v>11.282942040626587</v>
      </c>
      <c r="K681" s="37">
        <f t="shared" si="22"/>
        <v>-0.1867884441649279</v>
      </c>
    </row>
    <row r="682" spans="1:11">
      <c r="A682" s="9" t="s">
        <v>18</v>
      </c>
      <c r="B682" s="3" t="s">
        <v>133</v>
      </c>
      <c r="C682" s="5">
        <v>951</v>
      </c>
      <c r="D682" s="9" t="s">
        <v>20</v>
      </c>
      <c r="E682" s="3">
        <v>295.5</v>
      </c>
      <c r="F682" s="3">
        <v>1102.78025</v>
      </c>
      <c r="G682" s="3">
        <v>10.716700730925952</v>
      </c>
      <c r="H682" s="3">
        <v>3.074006676710761</v>
      </c>
      <c r="I682" s="3">
        <v>10.716700730925952</v>
      </c>
      <c r="J682" s="67">
        <f t="shared" si="23"/>
        <v>11.448654773486997</v>
      </c>
      <c r="K682" s="37">
        <f t="shared" si="22"/>
        <v>-0.11404055443920846</v>
      </c>
    </row>
    <row r="683" spans="1:11">
      <c r="A683" s="9" t="s">
        <v>18</v>
      </c>
      <c r="B683" s="3" t="s">
        <v>133</v>
      </c>
      <c r="C683" s="5">
        <v>951</v>
      </c>
      <c r="D683" s="9" t="s">
        <v>20</v>
      </c>
      <c r="E683" s="3">
        <v>297.5</v>
      </c>
      <c r="F683" s="3">
        <v>1108.4112500000001</v>
      </c>
      <c r="G683" s="3">
        <v>11.083394270724149</v>
      </c>
      <c r="H683" s="3">
        <v>3.0565270522974304</v>
      </c>
      <c r="I683" s="3">
        <v>11.083394270724149</v>
      </c>
      <c r="J683" s="67">
        <f t="shared" si="23"/>
        <v>11.590406309091794</v>
      </c>
      <c r="K683" s="37">
        <f t="shared" si="22"/>
        <v>-5.181163030870195E-2</v>
      </c>
    </row>
    <row r="684" spans="1:11">
      <c r="A684" s="9" t="s">
        <v>18</v>
      </c>
      <c r="B684" s="3" t="s">
        <v>133</v>
      </c>
      <c r="C684" s="5">
        <v>951</v>
      </c>
      <c r="D684" s="9" t="s">
        <v>20</v>
      </c>
      <c r="E684" s="3">
        <v>299.5</v>
      </c>
      <c r="F684" s="3">
        <v>1114.04225</v>
      </c>
      <c r="G684" s="3">
        <v>12.378424008995591</v>
      </c>
      <c r="H684" s="3">
        <v>2.9823627939261379</v>
      </c>
      <c r="I684" s="3">
        <v>12.378424008995591</v>
      </c>
      <c r="J684" s="67">
        <f t="shared" si="23"/>
        <v>11.389766412843789</v>
      </c>
      <c r="K684" s="37">
        <f t="shared" si="22"/>
        <v>-0.13989254476157598</v>
      </c>
    </row>
    <row r="685" spans="1:11">
      <c r="A685" s="9" t="s">
        <v>18</v>
      </c>
      <c r="B685" s="3" t="s">
        <v>133</v>
      </c>
      <c r="C685" s="5">
        <v>951</v>
      </c>
      <c r="D685" s="9" t="s">
        <v>20</v>
      </c>
      <c r="E685" s="3">
        <v>302.75</v>
      </c>
      <c r="F685" s="3">
        <v>1123.1926250000001</v>
      </c>
      <c r="G685" s="3">
        <v>11.794050941227653</v>
      </c>
      <c r="H685" s="3">
        <v>3.1490526321358074</v>
      </c>
      <c r="I685" s="3">
        <v>11.794050941227653</v>
      </c>
      <c r="J685" s="67">
        <f t="shared" si="23"/>
        <v>11.570449704373569</v>
      </c>
      <c r="K685" s="37">
        <f t="shared" si="22"/>
        <v>-6.0572579780003188E-2</v>
      </c>
    </row>
    <row r="686" spans="1:11">
      <c r="A686" s="9" t="s">
        <v>18</v>
      </c>
      <c r="B686" s="3" t="s">
        <v>133</v>
      </c>
      <c r="C686" s="5">
        <v>951</v>
      </c>
      <c r="D686" s="9" t="s">
        <v>20</v>
      </c>
      <c r="E686" s="3">
        <v>305.5</v>
      </c>
      <c r="F686" s="3">
        <v>1130.93525</v>
      </c>
      <c r="G686" s="3">
        <v>10.97626211234561</v>
      </c>
      <c r="H686" s="3">
        <v>3.1575534902434805</v>
      </c>
      <c r="I686" s="3">
        <v>10.97626211234561</v>
      </c>
      <c r="J686" s="67">
        <f t="shared" si="23"/>
        <v>11.666132058508596</v>
      </c>
      <c r="K686" s="37">
        <f t="shared" si="22"/>
        <v>-1.856802631472565E-2</v>
      </c>
    </row>
    <row r="687" spans="1:11">
      <c r="A687" s="9" t="s">
        <v>18</v>
      </c>
      <c r="B687" s="3" t="s">
        <v>133</v>
      </c>
      <c r="C687" s="5">
        <v>951</v>
      </c>
      <c r="D687" s="9" t="s">
        <v>20</v>
      </c>
      <c r="E687" s="3">
        <v>307.5</v>
      </c>
      <c r="F687" s="3">
        <v>1136.5662500000001</v>
      </c>
      <c r="G687" s="3">
        <v>11.620117188574854</v>
      </c>
      <c r="H687" s="3">
        <v>3.0875157785531728</v>
      </c>
      <c r="I687" s="3">
        <v>11.620117188574854</v>
      </c>
      <c r="J687" s="67">
        <f t="shared" si="23"/>
        <v>11.591609160583621</v>
      </c>
      <c r="K687" s="37">
        <f t="shared" si="22"/>
        <v>-5.1283578503790395E-2</v>
      </c>
    </row>
    <row r="688" spans="1:11">
      <c r="A688" s="9" t="s">
        <v>18</v>
      </c>
      <c r="B688" s="3" t="s">
        <v>133</v>
      </c>
      <c r="C688" s="5">
        <v>951</v>
      </c>
      <c r="D688" s="9" t="s">
        <v>20</v>
      </c>
      <c r="E688" s="3">
        <v>309.5</v>
      </c>
      <c r="F688" s="3">
        <v>1142.1972499999999</v>
      </c>
      <c r="G688" s="3">
        <v>11.561806041399272</v>
      </c>
      <c r="H688" s="3">
        <v>3.0461825558299314</v>
      </c>
      <c r="I688" s="3">
        <v>11.561806041399272</v>
      </c>
      <c r="J688" s="67">
        <f t="shared" si="23"/>
        <v>11.494373913970898</v>
      </c>
      <c r="K688" s="37">
        <f t="shared" si="22"/>
        <v>-9.3969851766774859E-2</v>
      </c>
    </row>
    <row r="689" spans="1:11">
      <c r="A689" s="9" t="s">
        <v>18</v>
      </c>
      <c r="B689" s="3" t="s">
        <v>133</v>
      </c>
      <c r="C689" s="5">
        <v>951</v>
      </c>
      <c r="D689" s="9" t="s">
        <v>20</v>
      </c>
      <c r="E689" s="3">
        <v>311.5</v>
      </c>
      <c r="F689" s="3">
        <v>1147.82825</v>
      </c>
      <c r="G689" s="3">
        <v>12.00580951937072</v>
      </c>
      <c r="H689" s="3">
        <v>3.0733128589472321</v>
      </c>
      <c r="I689" s="3">
        <v>12.00580951937072</v>
      </c>
      <c r="J689" s="67">
        <f t="shared" si="23"/>
        <v>11.772890117418024</v>
      </c>
      <c r="K689" s="37">
        <f t="shared" si="22"/>
        <v>2.8298761546512452E-2</v>
      </c>
    </row>
    <row r="690" spans="1:11">
      <c r="A690" s="9" t="s">
        <v>18</v>
      </c>
      <c r="B690" s="3" t="s">
        <v>133</v>
      </c>
      <c r="C690" s="5">
        <v>951</v>
      </c>
      <c r="D690" s="9" t="s">
        <v>20</v>
      </c>
      <c r="E690" s="3">
        <v>313.5</v>
      </c>
      <c r="F690" s="3">
        <v>1153.4592500000001</v>
      </c>
      <c r="G690" s="3">
        <v>11.307874708164031</v>
      </c>
      <c r="H690" s="3">
        <v>3.1002608035628105</v>
      </c>
      <c r="I690" s="3">
        <v>11.307874708164031</v>
      </c>
      <c r="J690" s="67">
        <f t="shared" si="23"/>
        <v>11.727292081487802</v>
      </c>
      <c r="K690" s="37">
        <f t="shared" si="22"/>
        <v>8.2812237731451077E-3</v>
      </c>
    </row>
    <row r="691" spans="1:11">
      <c r="A691" s="9" t="s">
        <v>18</v>
      </c>
      <c r="B691" s="3" t="s">
        <v>133</v>
      </c>
      <c r="C691" s="5">
        <v>951</v>
      </c>
      <c r="D691" s="9" t="s">
        <v>20</v>
      </c>
      <c r="E691" s="3">
        <v>315.5</v>
      </c>
      <c r="F691" s="3">
        <v>1159.09025</v>
      </c>
      <c r="G691" s="3">
        <v>12.368843129581242</v>
      </c>
      <c r="H691" s="3">
        <v>3.0083994007030075</v>
      </c>
      <c r="I691" s="3">
        <v>12.368843129581242</v>
      </c>
      <c r="J691" s="67">
        <f t="shared" si="23"/>
        <v>11.626407369333315</v>
      </c>
      <c r="K691" s="37">
        <f t="shared" si="22"/>
        <v>-3.6007164862674301E-2</v>
      </c>
    </row>
    <row r="692" spans="1:11">
      <c r="A692" s="9" t="s">
        <v>18</v>
      </c>
      <c r="B692" s="3" t="s">
        <v>133</v>
      </c>
      <c r="C692" s="5">
        <v>951</v>
      </c>
      <c r="D692" s="9" t="s">
        <v>20</v>
      </c>
      <c r="E692" s="3">
        <v>317.75</v>
      </c>
      <c r="F692" s="3">
        <v>1165.425125</v>
      </c>
      <c r="G692" s="3">
        <v>11.392127008923744</v>
      </c>
      <c r="H692" s="3">
        <v>3.1144662454161085</v>
      </c>
      <c r="I692" s="3">
        <v>11.392127008923744</v>
      </c>
      <c r="J692" s="67">
        <f t="shared" si="23"/>
        <v>11.434915970740709</v>
      </c>
      <c r="K692" s="37">
        <f t="shared" si="22"/>
        <v>-0.12007188884482822</v>
      </c>
    </row>
    <row r="693" spans="1:11">
      <c r="A693" s="9" t="s">
        <v>18</v>
      </c>
      <c r="B693" s="3" t="s">
        <v>133</v>
      </c>
      <c r="C693" s="5">
        <v>951</v>
      </c>
      <c r="D693" s="9" t="s">
        <v>20</v>
      </c>
      <c r="E693" s="3">
        <v>320.5</v>
      </c>
      <c r="F693" s="3">
        <v>1173.1677500000001</v>
      </c>
      <c r="G693" s="3">
        <v>11.057382480626835</v>
      </c>
      <c r="H693" s="3">
        <v>3.1105886548437458</v>
      </c>
      <c r="I693" s="3">
        <v>11.057382480626835</v>
      </c>
      <c r="J693" s="67">
        <f t="shared" si="23"/>
        <v>11.45484063848804</v>
      </c>
      <c r="K693" s="37">
        <f t="shared" si="22"/>
        <v>-0.11132495970375</v>
      </c>
    </row>
    <row r="694" spans="1:11">
      <c r="A694" s="9" t="s">
        <v>18</v>
      </c>
      <c r="B694" s="3" t="s">
        <v>133</v>
      </c>
      <c r="C694" s="5">
        <v>951</v>
      </c>
      <c r="D694" s="9" t="s">
        <v>20</v>
      </c>
      <c r="E694" s="3">
        <v>322.5</v>
      </c>
      <c r="F694" s="3">
        <v>1178.7987500000002</v>
      </c>
      <c r="G694" s="3">
        <v>11.048352526407696</v>
      </c>
      <c r="H694" s="3">
        <v>3.1031607950212372</v>
      </c>
      <c r="I694" s="3">
        <v>11.048352526407696</v>
      </c>
      <c r="J694" s="67">
        <f t="shared" si="23"/>
        <v>11.263573937427182</v>
      </c>
      <c r="K694" s="37">
        <f t="shared" si="22"/>
        <v>-0.19529104146946707</v>
      </c>
    </row>
    <row r="695" spans="1:11">
      <c r="A695" s="9" t="s">
        <v>18</v>
      </c>
      <c r="B695" s="3" t="s">
        <v>133</v>
      </c>
      <c r="C695" s="5">
        <v>951</v>
      </c>
      <c r="D695" s="9" t="s">
        <v>20</v>
      </c>
      <c r="E695" s="3">
        <v>324.5</v>
      </c>
      <c r="F695" s="3">
        <v>1184.42975</v>
      </c>
      <c r="G695" s="3">
        <v>11.407498046900676</v>
      </c>
      <c r="H695" s="3">
        <v>3.0826684852693438</v>
      </c>
      <c r="I695" s="3">
        <v>11.407498046900676</v>
      </c>
      <c r="J695" s="67">
        <f t="shared" si="23"/>
        <v>11.309379448348574</v>
      </c>
      <c r="K695" s="37">
        <f t="shared" si="22"/>
        <v>-0.17518242217497537</v>
      </c>
    </row>
    <row r="696" spans="1:11">
      <c r="A696" s="9" t="s">
        <v>18</v>
      </c>
      <c r="B696" s="3" t="s">
        <v>133</v>
      </c>
      <c r="C696" s="5">
        <v>951</v>
      </c>
      <c r="D696" s="9" t="s">
        <v>20</v>
      </c>
      <c r="E696" s="3">
        <v>326.5</v>
      </c>
      <c r="F696" s="3">
        <v>1190.0607500000001</v>
      </c>
      <c r="G696" s="3">
        <v>11.412509624276961</v>
      </c>
      <c r="H696" s="3">
        <v>3.0893982256290302</v>
      </c>
      <c r="I696" s="3">
        <v>11.412509624276961</v>
      </c>
      <c r="J696" s="67">
        <f t="shared" si="23"/>
        <v>11.470053901305562</v>
      </c>
      <c r="K696" s="37">
        <f t="shared" si="22"/>
        <v>-0.1046463373268578</v>
      </c>
    </row>
    <row r="697" spans="1:11">
      <c r="A697" s="9" t="s">
        <v>18</v>
      </c>
      <c r="B697" s="3" t="s">
        <v>133</v>
      </c>
      <c r="C697" s="5">
        <v>951</v>
      </c>
      <c r="D697" s="9" t="s">
        <v>10</v>
      </c>
      <c r="E697" s="3">
        <v>328.5</v>
      </c>
      <c r="F697" s="3">
        <v>1195.69175</v>
      </c>
      <c r="G697" s="3">
        <v>11.621154563530691</v>
      </c>
      <c r="H697" s="3">
        <v>3.1318188316415463</v>
      </c>
      <c r="I697" s="3">
        <v>11.621154563530691</v>
      </c>
      <c r="J697" s="67">
        <f t="shared" si="23"/>
        <v>11.579221703457536</v>
      </c>
      <c r="K697" s="37">
        <f t="shared" si="22"/>
        <v>-5.6721672182141525E-2</v>
      </c>
    </row>
    <row r="698" spans="1:11">
      <c r="A698" s="9" t="s">
        <v>18</v>
      </c>
      <c r="B698" s="3" t="s">
        <v>133</v>
      </c>
      <c r="C698" s="5">
        <v>951</v>
      </c>
      <c r="D698" s="9" t="s">
        <v>10</v>
      </c>
      <c r="E698" s="3">
        <v>330.5</v>
      </c>
      <c r="F698" s="3">
        <v>1201.32275</v>
      </c>
      <c r="G698" s="3">
        <v>11.86075474541178</v>
      </c>
      <c r="H698" s="3">
        <v>3.1338208555818454</v>
      </c>
      <c r="I698" s="3">
        <v>11.86075474541178</v>
      </c>
      <c r="J698" s="67">
        <f t="shared" si="23"/>
        <v>11.560716140841777</v>
      </c>
      <c r="K698" s="37">
        <f t="shared" si="22"/>
        <v>-6.484561417045942E-2</v>
      </c>
    </row>
    <row r="699" spans="1:11">
      <c r="A699" s="9" t="s">
        <v>18</v>
      </c>
      <c r="B699" s="3" t="s">
        <v>133</v>
      </c>
      <c r="C699" s="5">
        <v>951</v>
      </c>
      <c r="D699" s="9" t="s">
        <v>20</v>
      </c>
      <c r="E699" s="3">
        <v>333.75</v>
      </c>
      <c r="F699" s="3">
        <v>1210.473125</v>
      </c>
      <c r="G699" s="3">
        <v>11.594191537167568</v>
      </c>
      <c r="H699" s="3">
        <v>3.0647266426092834</v>
      </c>
      <c r="I699" s="3">
        <v>11.594191537167568</v>
      </c>
      <c r="J699" s="67">
        <f t="shared" si="23"/>
        <v>11.747466323064559</v>
      </c>
      <c r="K699" s="37">
        <f t="shared" si="22"/>
        <v>1.713771582534207E-2</v>
      </c>
    </row>
    <row r="700" spans="1:11">
      <c r="A700" s="9" t="s">
        <v>18</v>
      </c>
      <c r="B700" s="3" t="s">
        <v>133</v>
      </c>
      <c r="C700" s="5">
        <v>951</v>
      </c>
      <c r="D700" s="9" t="s">
        <v>10</v>
      </c>
      <c r="E700" s="3">
        <v>335.5</v>
      </c>
      <c r="F700" s="3">
        <v>1215.4002500000001</v>
      </c>
      <c r="G700" s="3">
        <v>11.314970233821882</v>
      </c>
      <c r="H700" s="3">
        <v>3.0686548103292957</v>
      </c>
      <c r="I700" s="3">
        <v>11.314970233821882</v>
      </c>
      <c r="J700" s="67">
        <f t="shared" si="23"/>
        <v>11.691809136288756</v>
      </c>
      <c r="K700" s="37">
        <f t="shared" si="22"/>
        <v>-7.295789169235789E-3</v>
      </c>
    </row>
    <row r="701" spans="1:11">
      <c r="A701" s="9" t="s">
        <v>18</v>
      </c>
      <c r="B701" s="3" t="s">
        <v>133</v>
      </c>
      <c r="C701" s="5">
        <v>951</v>
      </c>
      <c r="D701" s="9" t="s">
        <v>10</v>
      </c>
      <c r="E701" s="3">
        <v>337.5</v>
      </c>
      <c r="F701" s="3">
        <v>1221.03125</v>
      </c>
      <c r="G701" s="3">
        <v>12.346260535390874</v>
      </c>
      <c r="H701" s="3">
        <v>3.1908521099886267</v>
      </c>
      <c r="I701" s="3">
        <v>12.346260535390874</v>
      </c>
      <c r="J701" s="67">
        <f t="shared" si="23"/>
        <v>11.569256457961341</v>
      </c>
      <c r="K701" s="37">
        <f t="shared" si="22"/>
        <v>-6.1096414954970868E-2</v>
      </c>
    </row>
    <row r="702" spans="1:11">
      <c r="A702" s="9" t="s">
        <v>18</v>
      </c>
      <c r="B702" s="3" t="s">
        <v>133</v>
      </c>
      <c r="C702" s="5">
        <v>951</v>
      </c>
      <c r="D702" s="9" t="s">
        <v>20</v>
      </c>
      <c r="E702" s="3">
        <v>339.5</v>
      </c>
      <c r="F702" s="3">
        <v>1226.6622500000001</v>
      </c>
      <c r="G702" s="3">
        <v>11.342868629651667</v>
      </c>
      <c r="H702" s="3">
        <v>3.0753292246468571</v>
      </c>
      <c r="I702" s="3">
        <v>11.342868629651667</v>
      </c>
      <c r="J702" s="67">
        <f t="shared" si="23"/>
        <v>11.534685543952902</v>
      </c>
      <c r="K702" s="37">
        <f t="shared" si="22"/>
        <v>-7.627304620467612E-2</v>
      </c>
    </row>
    <row r="703" spans="1:11">
      <c r="A703" s="9" t="s">
        <v>18</v>
      </c>
      <c r="B703" s="3" t="s">
        <v>133</v>
      </c>
      <c r="C703" s="5">
        <v>951</v>
      </c>
      <c r="D703" s="9" t="s">
        <v>20</v>
      </c>
      <c r="E703" s="3">
        <v>341.5</v>
      </c>
      <c r="F703" s="3">
        <v>1232.2932499999999</v>
      </c>
      <c r="G703" s="3">
        <v>11.247991353774712</v>
      </c>
      <c r="H703" s="3">
        <v>3.1300903513585734</v>
      </c>
      <c r="I703" s="3">
        <v>11.247991353774712</v>
      </c>
      <c r="J703" s="67">
        <f t="shared" si="23"/>
        <v>11.403337984632433</v>
      </c>
      <c r="K703" s="37">
        <f t="shared" si="22"/>
        <v>-0.13393462474636131</v>
      </c>
    </row>
    <row r="704" spans="1:11">
      <c r="A704" s="9" t="s">
        <v>18</v>
      </c>
      <c r="B704" s="3" t="s">
        <v>133</v>
      </c>
      <c r="C704" s="5">
        <v>951</v>
      </c>
      <c r="D704" s="9" t="s">
        <v>20</v>
      </c>
      <c r="E704" s="3">
        <v>343.5</v>
      </c>
      <c r="F704" s="3">
        <v>1237.92425</v>
      </c>
      <c r="G704" s="3">
        <v>11.421336967125377</v>
      </c>
      <c r="H704" s="3">
        <v>3.0535861806640248</v>
      </c>
      <c r="I704" s="3">
        <v>11.421336967125377</v>
      </c>
      <c r="J704" s="67">
        <f t="shared" si="23"/>
        <v>11.552179518572853</v>
      </c>
      <c r="K704" s="37">
        <f t="shared" si="22"/>
        <v>-6.8593191346517202E-2</v>
      </c>
    </row>
    <row r="705" spans="1:11">
      <c r="A705" s="9" t="s">
        <v>18</v>
      </c>
      <c r="B705" s="3" t="s">
        <v>133</v>
      </c>
      <c r="C705" s="5">
        <v>951</v>
      </c>
      <c r="D705" s="9" t="s">
        <v>20</v>
      </c>
      <c r="E705" s="3">
        <v>345.5</v>
      </c>
      <c r="F705" s="3">
        <v>1243.5552500000001</v>
      </c>
      <c r="G705" s="3">
        <v>10.658232437219528</v>
      </c>
      <c r="H705" s="3">
        <v>3.0968376578512666</v>
      </c>
      <c r="I705" s="3">
        <v>10.658232437219528</v>
      </c>
      <c r="J705" s="67">
        <f t="shared" si="23"/>
        <v>11.212184821935587</v>
      </c>
      <c r="K705" s="37">
        <f t="shared" si="22"/>
        <v>-0.21785086317027691</v>
      </c>
    </row>
    <row r="706" spans="1:11">
      <c r="A706" s="9" t="s">
        <v>18</v>
      </c>
      <c r="B706" s="3" t="s">
        <v>133</v>
      </c>
      <c r="C706" s="5">
        <v>951</v>
      </c>
      <c r="D706" s="9" t="s">
        <v>10</v>
      </c>
      <c r="E706" s="3">
        <v>348.75</v>
      </c>
      <c r="F706" s="3">
        <v>1252.7056250000001</v>
      </c>
      <c r="G706" s="3">
        <v>13.090468205092986</v>
      </c>
      <c r="H706" s="3">
        <v>2.9556821547084486</v>
      </c>
      <c r="I706" s="3">
        <v>13.090468205092986</v>
      </c>
      <c r="J706" s="67">
        <f t="shared" si="23"/>
        <v>11.14618447665033</v>
      </c>
      <c r="K706" s="37">
        <f t="shared" si="22"/>
        <v>-0.24682501475050511</v>
      </c>
    </row>
    <row r="707" spans="1:11">
      <c r="A707" s="9" t="s">
        <v>18</v>
      </c>
      <c r="B707" s="3" t="s">
        <v>133</v>
      </c>
      <c r="C707" s="5">
        <v>951</v>
      </c>
      <c r="D707" s="9" t="s">
        <v>10</v>
      </c>
      <c r="E707" s="3">
        <v>351.5</v>
      </c>
      <c r="F707" s="3">
        <v>1260.4482500000001</v>
      </c>
      <c r="G707" s="3">
        <v>9.6428951464653299</v>
      </c>
      <c r="H707" s="3">
        <v>3.1273707542020581</v>
      </c>
      <c r="I707" s="3">
        <v>9.6428951464653299</v>
      </c>
      <c r="J707" s="67">
        <f t="shared" si="23"/>
        <v>11.116063682980428</v>
      </c>
      <c r="K707" s="37">
        <f t="shared" si="22"/>
        <v>-0.26004804317159191</v>
      </c>
    </row>
    <row r="708" spans="1:11">
      <c r="A708" s="9" t="s">
        <v>18</v>
      </c>
      <c r="B708" s="3" t="s">
        <v>133</v>
      </c>
      <c r="C708" s="5">
        <v>951</v>
      </c>
      <c r="D708" s="9" t="s">
        <v>10</v>
      </c>
      <c r="E708" s="3">
        <v>353.5</v>
      </c>
      <c r="F708" s="3">
        <v>1266.07925</v>
      </c>
      <c r="G708" s="3">
        <v>10.917989627348424</v>
      </c>
      <c r="H708" s="3">
        <v>2.9554066031218285</v>
      </c>
      <c r="I708" s="3">
        <v>10.917989627348424</v>
      </c>
      <c r="J708" s="67">
        <f t="shared" si="23"/>
        <v>11.159890152356077</v>
      </c>
      <c r="K708" s="37">
        <f t="shared" ref="K708:K740" si="24">(0.439*J708)-5.14</f>
        <v>-0.24080822311568184</v>
      </c>
    </row>
    <row r="709" spans="1:11">
      <c r="A709" s="9" t="s">
        <v>18</v>
      </c>
      <c r="B709" s="3" t="s">
        <v>133</v>
      </c>
      <c r="C709" s="5">
        <v>951</v>
      </c>
      <c r="D709" s="9" t="s">
        <v>20</v>
      </c>
      <c r="E709" s="3">
        <v>355.5</v>
      </c>
      <c r="F709" s="3">
        <v>1271.7102500000001</v>
      </c>
      <c r="G709" s="3">
        <v>11.27073299877587</v>
      </c>
      <c r="H709" s="3">
        <v>3.0857754503162558</v>
      </c>
      <c r="I709" s="3">
        <v>11.27073299877587</v>
      </c>
      <c r="J709" s="67">
        <f t="shared" si="23"/>
        <v>10.744910567687848</v>
      </c>
      <c r="K709" s="37">
        <f t="shared" si="24"/>
        <v>-0.42298426078503404</v>
      </c>
    </row>
    <row r="710" spans="1:11">
      <c r="A710" s="9" t="s">
        <v>18</v>
      </c>
      <c r="B710" s="3" t="s">
        <v>133</v>
      </c>
      <c r="C710" s="5">
        <v>951</v>
      </c>
      <c r="D710" s="9" t="s">
        <v>10</v>
      </c>
      <c r="E710" s="3">
        <v>357.5</v>
      </c>
      <c r="F710" s="3">
        <v>1277.3412499999999</v>
      </c>
      <c r="G710" s="3">
        <v>10.87736478409777</v>
      </c>
      <c r="H710" s="3">
        <v>3.1516371448943388</v>
      </c>
      <c r="I710" s="3">
        <v>10.87736478409777</v>
      </c>
      <c r="J710" s="67">
        <f t="shared" si="23"/>
        <v>10.957768688008477</v>
      </c>
      <c r="K710" s="37">
        <f t="shared" si="24"/>
        <v>-0.3295395459642787</v>
      </c>
    </row>
    <row r="711" spans="1:11">
      <c r="A711" s="9" t="s">
        <v>18</v>
      </c>
      <c r="B711" s="3" t="s">
        <v>133</v>
      </c>
      <c r="C711" s="5">
        <v>951</v>
      </c>
      <c r="D711" s="9" t="s">
        <v>20</v>
      </c>
      <c r="E711" s="3">
        <v>359.5</v>
      </c>
      <c r="F711" s="3">
        <v>1282.97225</v>
      </c>
      <c r="G711" s="3">
        <v>11.015570281751842</v>
      </c>
      <c r="H711" s="3">
        <v>3.1410191609415614</v>
      </c>
      <c r="I711" s="3">
        <v>11.015570281751842</v>
      </c>
      <c r="J711" s="67">
        <f t="shared" si="23"/>
        <v>10.899066833305763</v>
      </c>
      <c r="K711" s="37">
        <f t="shared" si="24"/>
        <v>-0.35530966017876953</v>
      </c>
    </row>
    <row r="712" spans="1:11">
      <c r="A712" s="9" t="s">
        <v>18</v>
      </c>
      <c r="B712" s="3" t="s">
        <v>133</v>
      </c>
      <c r="C712" s="5">
        <v>951</v>
      </c>
      <c r="D712" s="9" t="s">
        <v>10</v>
      </c>
      <c r="E712" s="3">
        <v>363.75</v>
      </c>
      <c r="F712" s="3">
        <v>1294.9381249999999</v>
      </c>
      <c r="G712" s="3">
        <v>10.707185748068474</v>
      </c>
      <c r="H712" s="3">
        <v>3.0234446263717407</v>
      </c>
      <c r="I712" s="3">
        <v>10.707185748068474</v>
      </c>
      <c r="J712" s="67">
        <f t="shared" si="23"/>
        <v>10.738515286663427</v>
      </c>
      <c r="K712" s="37">
        <f t="shared" si="24"/>
        <v>-0.42579178915475513</v>
      </c>
    </row>
    <row r="713" spans="1:11">
      <c r="A713" s="9" t="s">
        <v>18</v>
      </c>
      <c r="B713" s="3" t="s">
        <v>133</v>
      </c>
      <c r="C713" s="5">
        <v>951</v>
      </c>
      <c r="D713" s="9" t="s">
        <v>20</v>
      </c>
      <c r="E713" s="3">
        <v>378.75</v>
      </c>
      <c r="F713" s="3">
        <v>1337.170625</v>
      </c>
      <c r="G713" s="3">
        <v>10.624480353834855</v>
      </c>
      <c r="H713" s="3">
        <v>2.9317181728876083</v>
      </c>
      <c r="I713" s="3">
        <v>10.624480353834855</v>
      </c>
      <c r="J713" s="67">
        <f t="shared" si="23"/>
        <v>10.987449690988104</v>
      </c>
      <c r="K713" s="37">
        <f t="shared" si="24"/>
        <v>-0.31650958565622211</v>
      </c>
    </row>
    <row r="714" spans="1:11">
      <c r="A714" s="9" t="s">
        <v>18</v>
      </c>
      <c r="B714" s="3" t="s">
        <v>133</v>
      </c>
      <c r="C714" s="5">
        <v>951</v>
      </c>
      <c r="D714" s="9" t="s">
        <v>10</v>
      </c>
      <c r="E714" s="3">
        <v>380.5</v>
      </c>
      <c r="F714" s="3">
        <v>1342.0977499999999</v>
      </c>
      <c r="G714" s="3">
        <v>10.467975265564194</v>
      </c>
      <c r="H714" s="3">
        <v>2.9605196614643439</v>
      </c>
      <c r="I714" s="3">
        <v>10.467975265564194</v>
      </c>
      <c r="J714" s="67">
        <f t="shared" si="23"/>
        <v>11.162961808294252</v>
      </c>
      <c r="K714" s="37">
        <f t="shared" si="24"/>
        <v>-0.2394597661588227</v>
      </c>
    </row>
    <row r="715" spans="1:11">
      <c r="A715" s="9" t="s">
        <v>18</v>
      </c>
      <c r="B715" s="3" t="s">
        <v>133</v>
      </c>
      <c r="C715" s="5">
        <v>951</v>
      </c>
      <c r="D715" s="9" t="s">
        <v>10</v>
      </c>
      <c r="E715" s="3">
        <v>382.5</v>
      </c>
      <c r="F715" s="3">
        <v>1347.72875</v>
      </c>
      <c r="G715" s="3">
        <v>12.122036805721152</v>
      </c>
      <c r="H715" s="3">
        <v>2.7546026729243143</v>
      </c>
      <c r="I715" s="3">
        <v>12.122036805721152</v>
      </c>
      <c r="J715" s="67">
        <f t="shared" si="23"/>
        <v>11.27206824387839</v>
      </c>
      <c r="K715" s="37">
        <f t="shared" si="24"/>
        <v>-0.19156204093738616</v>
      </c>
    </row>
    <row r="716" spans="1:11">
      <c r="A716" s="9" t="s">
        <v>18</v>
      </c>
      <c r="B716" s="3" t="s">
        <v>133</v>
      </c>
      <c r="C716" s="5">
        <v>951</v>
      </c>
      <c r="D716" s="9" t="s">
        <v>19</v>
      </c>
      <c r="E716" s="3">
        <v>384.5</v>
      </c>
      <c r="F716" s="3">
        <v>1353.3597500000001</v>
      </c>
      <c r="G716" s="3">
        <v>11.893130868282588</v>
      </c>
      <c r="H716" s="3">
        <v>2.8520398844125077</v>
      </c>
      <c r="I716" s="3">
        <v>11.893130868282588</v>
      </c>
      <c r="J716" s="67">
        <f t="shared" si="23"/>
        <v>11.599103765866777</v>
      </c>
      <c r="K716" s="37">
        <f t="shared" si="24"/>
        <v>-4.7993446784484028E-2</v>
      </c>
    </row>
    <row r="717" spans="1:11">
      <c r="A717" s="9" t="s">
        <v>18</v>
      </c>
      <c r="B717" s="3" t="s">
        <v>133</v>
      </c>
      <c r="C717" s="5">
        <v>951</v>
      </c>
      <c r="D717" s="9" t="s">
        <v>10</v>
      </c>
      <c r="E717" s="3">
        <v>386.5</v>
      </c>
      <c r="F717" s="3">
        <v>1358.9907499999999</v>
      </c>
      <c r="G717" s="3">
        <v>11.252717925989169</v>
      </c>
      <c r="H717" s="3">
        <v>3.0380731833269703</v>
      </c>
      <c r="I717" s="3">
        <v>11.252717925989169</v>
      </c>
      <c r="J717" s="67">
        <f t="shared" si="23"/>
        <v>11.87573725659794</v>
      </c>
      <c r="K717" s="37">
        <f t="shared" si="24"/>
        <v>7.3448655646496164E-2</v>
      </c>
    </row>
    <row r="718" spans="1:11">
      <c r="A718" s="9" t="s">
        <v>18</v>
      </c>
      <c r="B718" s="3" t="s">
        <v>133</v>
      </c>
      <c r="C718" s="5">
        <v>951</v>
      </c>
      <c r="D718" s="9" t="s">
        <v>20</v>
      </c>
      <c r="E718" s="3">
        <v>388.5</v>
      </c>
      <c r="F718" s="3">
        <v>1364.62175</v>
      </c>
      <c r="G718" s="3">
        <v>12.259657963776785</v>
      </c>
      <c r="H718" s="3">
        <v>2.8393614002685843</v>
      </c>
      <c r="I718" s="3">
        <v>12.259657963776785</v>
      </c>
      <c r="J718" s="67">
        <f t="shared" si="23"/>
        <v>11.965373489405566</v>
      </c>
      <c r="K718" s="37">
        <f t="shared" si="24"/>
        <v>0.1127989618490437</v>
      </c>
    </row>
    <row r="719" spans="1:11">
      <c r="A719" s="9" t="s">
        <v>18</v>
      </c>
      <c r="B719" s="3" t="s">
        <v>133</v>
      </c>
      <c r="C719" s="5">
        <v>951</v>
      </c>
      <c r="D719" s="9" t="s">
        <v>10</v>
      </c>
      <c r="E719" s="3">
        <v>390.5</v>
      </c>
      <c r="F719" s="3">
        <v>1370.2527500000001</v>
      </c>
      <c r="G719" s="3">
        <v>11.851142719220011</v>
      </c>
      <c r="H719" s="3">
        <v>2.8529238470949787</v>
      </c>
      <c r="I719" s="3">
        <v>11.851142719220011</v>
      </c>
      <c r="J719" s="67">
        <f t="shared" si="23"/>
        <v>11.916946951372021</v>
      </c>
      <c r="K719" s="37">
        <f t="shared" si="24"/>
        <v>9.1539711652317557E-2</v>
      </c>
    </row>
    <row r="720" spans="1:11">
      <c r="A720" s="9" t="s">
        <v>18</v>
      </c>
      <c r="B720" s="3" t="s">
        <v>133</v>
      </c>
      <c r="C720" s="5">
        <v>951</v>
      </c>
      <c r="D720" s="9" t="s">
        <v>20</v>
      </c>
      <c r="E720" s="3">
        <v>394.75</v>
      </c>
      <c r="F720" s="3">
        <v>1382.218625</v>
      </c>
      <c r="G720" s="3">
        <v>12.570217969759279</v>
      </c>
      <c r="H720" s="3">
        <v>2.952932902059699</v>
      </c>
      <c r="I720" s="3">
        <v>12.570217969759279</v>
      </c>
      <c r="J720" s="67">
        <f t="shared" si="23"/>
        <v>12.043873266698261</v>
      </c>
      <c r="K720" s="37">
        <f t="shared" si="24"/>
        <v>0.14726036408053744</v>
      </c>
    </row>
    <row r="721" spans="1:11">
      <c r="A721" s="9" t="s">
        <v>18</v>
      </c>
      <c r="B721" s="3" t="s">
        <v>133</v>
      </c>
      <c r="C721" s="5">
        <v>951</v>
      </c>
      <c r="D721" s="9" t="s">
        <v>20</v>
      </c>
      <c r="E721" s="3">
        <v>396.5</v>
      </c>
      <c r="F721" s="3">
        <v>1387.1457499999999</v>
      </c>
      <c r="G721" s="3">
        <v>11.65099817811485</v>
      </c>
      <c r="H721" s="3">
        <v>2.8605673080901259</v>
      </c>
      <c r="I721" s="3">
        <v>11.65099817811485</v>
      </c>
      <c r="J721" s="67">
        <f t="shared" si="23"/>
        <v>12.048693598406574</v>
      </c>
      <c r="K721" s="37">
        <f t="shared" si="24"/>
        <v>0.14937648970048656</v>
      </c>
    </row>
    <row r="722" spans="1:11">
      <c r="A722" s="9" t="s">
        <v>18</v>
      </c>
      <c r="B722" s="3" t="s">
        <v>133</v>
      </c>
      <c r="C722" s="5">
        <v>951</v>
      </c>
      <c r="D722" s="9" t="s">
        <v>20</v>
      </c>
      <c r="E722" s="3">
        <v>398.5</v>
      </c>
      <c r="F722" s="3">
        <v>1392.77675</v>
      </c>
      <c r="G722" s="3">
        <v>11.887349502620379</v>
      </c>
      <c r="H722" s="3">
        <v>2.8823706474007444</v>
      </c>
      <c r="I722" s="3">
        <v>11.887349502620379</v>
      </c>
      <c r="J722" s="67">
        <f t="shared" si="23"/>
        <v>11.964954808201766</v>
      </c>
      <c r="K722" s="37">
        <f t="shared" si="24"/>
        <v>0.11261516080057543</v>
      </c>
    </row>
    <row r="723" spans="1:11">
      <c r="A723" s="9" t="s">
        <v>18</v>
      </c>
      <c r="B723" s="3" t="s">
        <v>133</v>
      </c>
      <c r="C723" s="5">
        <v>951</v>
      </c>
      <c r="D723" s="9" t="s">
        <v>19</v>
      </c>
      <c r="E723" s="3">
        <v>400.5</v>
      </c>
      <c r="F723" s="3">
        <v>1398.4077500000001</v>
      </c>
      <c r="G723" s="3">
        <v>12.283759622318351</v>
      </c>
      <c r="H723" s="3">
        <v>2.8964737077261025</v>
      </c>
      <c r="I723" s="3">
        <v>12.283759622318351</v>
      </c>
      <c r="J723" s="67">
        <f t="shared" si="23"/>
        <v>11.656683022735105</v>
      </c>
      <c r="K723" s="37">
        <f t="shared" si="24"/>
        <v>-2.2716153019288754E-2</v>
      </c>
    </row>
    <row r="724" spans="1:11">
      <c r="A724" s="9" t="s">
        <v>18</v>
      </c>
      <c r="B724" s="3" t="s">
        <v>133</v>
      </c>
      <c r="C724" s="5">
        <v>951</v>
      </c>
      <c r="D724" s="9" t="s">
        <v>19</v>
      </c>
      <c r="E724" s="3">
        <v>402.5</v>
      </c>
      <c r="F724" s="3">
        <v>1404.0387499999999</v>
      </c>
      <c r="G724" s="3">
        <v>11.432448768195966</v>
      </c>
      <c r="H724" s="3">
        <v>2.8677545791457826</v>
      </c>
      <c r="I724" s="3">
        <v>11.432448768195966</v>
      </c>
      <c r="J724" s="67">
        <f t="shared" si="23"/>
        <v>11.59781079325017</v>
      </c>
      <c r="K724" s="37">
        <f t="shared" si="24"/>
        <v>-4.8561061763174429E-2</v>
      </c>
    </row>
    <row r="725" spans="1:11">
      <c r="A725" s="9" t="s">
        <v>18</v>
      </c>
      <c r="B725" s="3" t="s">
        <v>133</v>
      </c>
      <c r="C725" s="5">
        <v>951</v>
      </c>
      <c r="D725" s="9" t="s">
        <v>19</v>
      </c>
      <c r="E725" s="3">
        <v>404.5</v>
      </c>
      <c r="F725" s="3">
        <v>1409.66975</v>
      </c>
      <c r="G725" s="3">
        <v>11.02885904242598</v>
      </c>
      <c r="H725" s="3">
        <v>2.8960794478968235</v>
      </c>
      <c r="I725" s="3">
        <v>11.02885904242598</v>
      </c>
      <c r="J725" s="67">
        <f t="shared" si="23"/>
        <v>11.385309194905366</v>
      </c>
      <c r="K725" s="37">
        <f t="shared" si="24"/>
        <v>-0.14184926343654425</v>
      </c>
    </row>
    <row r="726" spans="1:11">
      <c r="A726" s="9" t="s">
        <v>18</v>
      </c>
      <c r="B726" s="3" t="s">
        <v>133</v>
      </c>
      <c r="C726" s="5">
        <v>951</v>
      </c>
      <c r="D726" s="9" t="s">
        <v>10</v>
      </c>
      <c r="E726" s="3">
        <v>406.5</v>
      </c>
      <c r="F726" s="3">
        <v>1415.3007500000001</v>
      </c>
      <c r="G726" s="3">
        <v>11.356637030690171</v>
      </c>
      <c r="H726" s="3">
        <v>2.7984858409999931</v>
      </c>
      <c r="I726" s="3">
        <v>11.356637030690171</v>
      </c>
      <c r="J726" s="67">
        <f t="shared" si="23"/>
        <v>11.206794485254584</v>
      </c>
      <c r="K726" s="37">
        <f t="shared" si="24"/>
        <v>-0.22021722097323781</v>
      </c>
    </row>
    <row r="727" spans="1:11">
      <c r="A727" s="9" t="s">
        <v>18</v>
      </c>
      <c r="B727" s="3" t="s">
        <v>133</v>
      </c>
      <c r="C727" s="5">
        <v>951</v>
      </c>
      <c r="D727" s="9" t="s">
        <v>20</v>
      </c>
      <c r="E727" s="3">
        <v>409.75</v>
      </c>
      <c r="F727" s="3">
        <v>1424.451125</v>
      </c>
      <c r="G727" s="3">
        <v>10.824841510896366</v>
      </c>
      <c r="H727" s="3">
        <v>2.8205859909050943</v>
      </c>
      <c r="I727" s="3">
        <v>10.824841510896366</v>
      </c>
      <c r="J727" s="67">
        <f t="shared" si="23"/>
        <v>11.084640280643104</v>
      </c>
      <c r="K727" s="37">
        <f t="shared" si="24"/>
        <v>-0.27384291679767703</v>
      </c>
    </row>
    <row r="728" spans="1:11">
      <c r="A728" s="9" t="s">
        <v>18</v>
      </c>
      <c r="B728" s="3" t="s">
        <v>133</v>
      </c>
      <c r="C728" s="5">
        <v>951</v>
      </c>
      <c r="D728" s="9" t="s">
        <v>19</v>
      </c>
      <c r="E728" s="3">
        <v>416.5</v>
      </c>
      <c r="F728" s="3">
        <v>1443.4557500000001</v>
      </c>
      <c r="G728" s="3">
        <v>11.391186074064427</v>
      </c>
      <c r="H728" s="3">
        <v>2.6503996621691854</v>
      </c>
      <c r="I728" s="3">
        <v>11.391186074064427</v>
      </c>
      <c r="J728" s="67">
        <f t="shared" si="23"/>
        <v>11.037922848855848</v>
      </c>
      <c r="K728" s="37">
        <f t="shared" si="24"/>
        <v>-0.29435186935228241</v>
      </c>
    </row>
    <row r="729" spans="1:11">
      <c r="A729" s="9" t="s">
        <v>18</v>
      </c>
      <c r="B729" s="3" t="s">
        <v>133</v>
      </c>
      <c r="C729" s="5">
        <v>951</v>
      </c>
      <c r="D729" s="9" t="s">
        <v>20</v>
      </c>
      <c r="E729" s="3">
        <v>418.5</v>
      </c>
      <c r="F729" s="3">
        <v>1449.0867499999999</v>
      </c>
      <c r="G729" s="3">
        <v>10.821677745138565</v>
      </c>
      <c r="H729" s="3">
        <v>2.9088600135787726</v>
      </c>
      <c r="I729" s="3">
        <v>10.821677745138565</v>
      </c>
      <c r="J729" s="67">
        <f t="shared" ref="J729:J740" si="25">AVERAGE(I727:I731)</f>
        <v>10.951071702311239</v>
      </c>
      <c r="K729" s="37">
        <f t="shared" si="24"/>
        <v>-0.3324795226853654</v>
      </c>
    </row>
    <row r="730" spans="1:11">
      <c r="A730" s="9" t="s">
        <v>18</v>
      </c>
      <c r="B730" s="3" t="s">
        <v>133</v>
      </c>
      <c r="C730" s="5">
        <v>951</v>
      </c>
      <c r="D730" s="9" t="s">
        <v>20</v>
      </c>
      <c r="E730" s="3">
        <v>422.75</v>
      </c>
      <c r="F730" s="3">
        <v>1461.052625</v>
      </c>
      <c r="G730" s="3">
        <v>10.795271883489708</v>
      </c>
      <c r="H730" s="3">
        <v>2.8144785848074658</v>
      </c>
      <c r="I730" s="3">
        <v>10.795271883489708</v>
      </c>
      <c r="J730" s="67">
        <f t="shared" si="25"/>
        <v>11.039755154588764</v>
      </c>
      <c r="K730" s="37">
        <f t="shared" si="24"/>
        <v>-0.29354748713553214</v>
      </c>
    </row>
    <row r="731" spans="1:11">
      <c r="A731" s="9" t="s">
        <v>18</v>
      </c>
      <c r="B731" s="3" t="s">
        <v>133</v>
      </c>
      <c r="C731" s="5">
        <v>951</v>
      </c>
      <c r="D731" s="9" t="s">
        <v>20</v>
      </c>
      <c r="E731" s="3">
        <v>425.5</v>
      </c>
      <c r="F731" s="3">
        <v>1468.7952499999999</v>
      </c>
      <c r="G731" s="3">
        <v>10.922381297967132</v>
      </c>
      <c r="H731" s="3">
        <v>2.8816934717869596</v>
      </c>
      <c r="I731" s="3">
        <v>10.922381297967132</v>
      </c>
      <c r="J731" s="67">
        <f t="shared" si="25"/>
        <v>11.011997650591947</v>
      </c>
      <c r="K731" s="37">
        <f t="shared" si="24"/>
        <v>-0.30573303139013497</v>
      </c>
    </row>
    <row r="732" spans="1:11">
      <c r="A732" s="9" t="s">
        <v>18</v>
      </c>
      <c r="B732" s="3" t="s">
        <v>133</v>
      </c>
      <c r="C732" s="5">
        <v>951</v>
      </c>
      <c r="D732" s="9" t="s">
        <v>20</v>
      </c>
      <c r="E732" s="3">
        <v>427.5</v>
      </c>
      <c r="F732" s="3">
        <v>1474.42625</v>
      </c>
      <c r="G732" s="3">
        <v>11.268258772283989</v>
      </c>
      <c r="H732" s="3">
        <v>2.8117387992568981</v>
      </c>
      <c r="I732" s="3">
        <v>11.268258772283989</v>
      </c>
      <c r="J732" s="67">
        <f t="shared" si="25"/>
        <v>11.114397071595823</v>
      </c>
      <c r="K732" s="37">
        <f t="shared" si="24"/>
        <v>-0.26077968556943354</v>
      </c>
    </row>
    <row r="733" spans="1:11">
      <c r="A733" s="9" t="s">
        <v>18</v>
      </c>
      <c r="B733" s="3" t="s">
        <v>133</v>
      </c>
      <c r="C733" s="5">
        <v>951</v>
      </c>
      <c r="D733" s="9" t="s">
        <v>20</v>
      </c>
      <c r="E733" s="3">
        <v>429.5</v>
      </c>
      <c r="F733" s="3">
        <v>1480.0572500000001</v>
      </c>
      <c r="G733" s="3">
        <v>11.252398554080344</v>
      </c>
      <c r="H733" s="3">
        <v>2.7232224347443852</v>
      </c>
      <c r="I733" s="3">
        <v>11.252398554080344</v>
      </c>
      <c r="J733" s="67">
        <f t="shared" si="25"/>
        <v>11.143440363446773</v>
      </c>
      <c r="K733" s="37">
        <f t="shared" si="24"/>
        <v>-0.24802968044686668</v>
      </c>
    </row>
    <row r="734" spans="1:11">
      <c r="A734" s="9" t="s">
        <v>18</v>
      </c>
      <c r="B734" s="3" t="s">
        <v>133</v>
      </c>
      <c r="C734" s="5">
        <v>951</v>
      </c>
      <c r="D734" s="9" t="s">
        <v>19</v>
      </c>
      <c r="E734" s="3">
        <v>431.5</v>
      </c>
      <c r="F734" s="3">
        <v>1485.6882499999999</v>
      </c>
      <c r="G734" s="3">
        <v>11.333674850157944</v>
      </c>
      <c r="H734" s="3">
        <v>3.0720639194813169</v>
      </c>
      <c r="I734" s="3">
        <v>11.333674850157944</v>
      </c>
      <c r="J734" s="67">
        <f t="shared" si="25"/>
        <v>11.056858050634428</v>
      </c>
      <c r="K734" s="37">
        <f t="shared" si="24"/>
        <v>-0.286039315771486</v>
      </c>
    </row>
    <row r="735" spans="1:11">
      <c r="A735" s="9" t="s">
        <v>18</v>
      </c>
      <c r="B735" s="3" t="s">
        <v>133</v>
      </c>
      <c r="C735" s="5">
        <v>951</v>
      </c>
      <c r="D735" s="9" t="s">
        <v>20</v>
      </c>
      <c r="E735" s="3">
        <v>435.5</v>
      </c>
      <c r="F735" s="3">
        <v>1496.9502500000001</v>
      </c>
      <c r="G735" s="3">
        <v>10.940488342744452</v>
      </c>
      <c r="H735" s="3">
        <v>2.8273145219013069</v>
      </c>
      <c r="I735" s="3">
        <v>10.940488342744452</v>
      </c>
      <c r="J735" s="67">
        <f t="shared" si="25"/>
        <v>10.977735169678237</v>
      </c>
      <c r="K735" s="37">
        <f t="shared" si="24"/>
        <v>-0.32077426051125357</v>
      </c>
    </row>
    <row r="736" spans="1:11">
      <c r="A736" s="9" t="s">
        <v>18</v>
      </c>
      <c r="B736" s="3" t="s">
        <v>133</v>
      </c>
      <c r="C736" s="5">
        <v>951</v>
      </c>
      <c r="D736" s="9" t="s">
        <v>20</v>
      </c>
      <c r="E736" s="3">
        <v>438.75</v>
      </c>
      <c r="F736" s="3">
        <v>1506.100625</v>
      </c>
      <c r="G736" s="3">
        <v>10.48946973390542</v>
      </c>
      <c r="H736" s="3">
        <v>2.7736727447760732</v>
      </c>
      <c r="I736" s="3">
        <v>10.48946973390542</v>
      </c>
      <c r="J736" s="67">
        <f t="shared" si="25"/>
        <v>10.87128487626854</v>
      </c>
      <c r="K736" s="37">
        <f t="shared" si="24"/>
        <v>-0.36750593931811082</v>
      </c>
    </row>
    <row r="737" spans="1:11">
      <c r="A737" s="9" t="s">
        <v>18</v>
      </c>
      <c r="B737" s="3" t="s">
        <v>133</v>
      </c>
      <c r="C737" s="5">
        <v>951</v>
      </c>
      <c r="D737" s="9" t="s">
        <v>19</v>
      </c>
      <c r="E737" s="3">
        <v>441.5</v>
      </c>
      <c r="F737" s="3">
        <v>1513.8432499999999</v>
      </c>
      <c r="G737" s="3">
        <v>10.87264436750303</v>
      </c>
      <c r="H737" s="3">
        <v>2.8133925173330034</v>
      </c>
      <c r="I737" s="3">
        <v>10.87264436750303</v>
      </c>
      <c r="J737" s="67">
        <f t="shared" si="25"/>
        <v>10.683553591606479</v>
      </c>
      <c r="K737" s="37">
        <f t="shared" si="24"/>
        <v>-0.44991997328475541</v>
      </c>
    </row>
    <row r="738" spans="1:11">
      <c r="A738" s="9" t="s">
        <v>18</v>
      </c>
      <c r="B738" s="3" t="s">
        <v>133</v>
      </c>
      <c r="C738" s="5">
        <v>951</v>
      </c>
      <c r="D738" s="9" t="s">
        <v>19</v>
      </c>
      <c r="E738" s="3">
        <v>443.5</v>
      </c>
      <c r="F738" s="3">
        <v>1519.47425</v>
      </c>
      <c r="G738" s="3">
        <v>10.720147087031853</v>
      </c>
      <c r="H738" s="3">
        <v>2.7435364469446366</v>
      </c>
      <c r="I738" s="3">
        <v>10.720147087031853</v>
      </c>
      <c r="J738" s="67">
        <f t="shared" si="25"/>
        <v>10.536144523983969</v>
      </c>
      <c r="K738" s="37">
        <f t="shared" si="24"/>
        <v>-0.5146325539710368</v>
      </c>
    </row>
    <row r="739" spans="1:11">
      <c r="A739" s="9" t="s">
        <v>18</v>
      </c>
      <c r="B739" s="3" t="s">
        <v>133</v>
      </c>
      <c r="C739" s="5">
        <v>951</v>
      </c>
      <c r="D739" s="9" t="s">
        <v>10</v>
      </c>
      <c r="E739" s="3">
        <v>445.5</v>
      </c>
      <c r="F739" s="3">
        <v>1525.1052500000001</v>
      </c>
      <c r="G739" s="3">
        <v>10.395018426847644</v>
      </c>
      <c r="H739" s="3">
        <v>2.9657015447939816</v>
      </c>
      <c r="I739" s="3">
        <v>10.395018426847644</v>
      </c>
      <c r="J739" s="67">
        <f t="shared" si="25"/>
        <v>10.851921431626092</v>
      </c>
      <c r="K739" s="37">
        <f t="shared" si="24"/>
        <v>-0.3760064915161454</v>
      </c>
    </row>
    <row r="740" spans="1:11">
      <c r="A740" s="9" t="s">
        <v>18</v>
      </c>
      <c r="B740" s="3" t="s">
        <v>133</v>
      </c>
      <c r="C740" s="5">
        <v>951</v>
      </c>
      <c r="D740" s="9" t="s">
        <v>10</v>
      </c>
      <c r="E740" s="3">
        <v>447.5</v>
      </c>
      <c r="F740" s="3">
        <v>1530.7362499999999</v>
      </c>
      <c r="G740" s="3">
        <v>10.203443004631898</v>
      </c>
      <c r="H740" s="3">
        <v>2.8536961536564931</v>
      </c>
      <c r="I740" s="3">
        <v>10.203443004631898</v>
      </c>
      <c r="J740" s="67">
        <f t="shared" si="25"/>
        <v>10.78939565657644</v>
      </c>
      <c r="K740" s="37">
        <f t="shared" si="24"/>
        <v>-0.40345530676294228</v>
      </c>
    </row>
    <row r="741" spans="1:11">
      <c r="A741" s="9" t="s">
        <v>18</v>
      </c>
      <c r="B741" s="3" t="s">
        <v>133</v>
      </c>
      <c r="C741" s="5">
        <v>951</v>
      </c>
      <c r="D741" s="9" t="s">
        <v>10</v>
      </c>
      <c r="E741" s="3">
        <v>449.5</v>
      </c>
      <c r="F741" s="3">
        <v>1536.36725</v>
      </c>
      <c r="G741" s="3">
        <v>12.068354272116039</v>
      </c>
      <c r="H741" s="3">
        <v>2.8637112537868092</v>
      </c>
      <c r="I741" s="3">
        <v>12.068354272116039</v>
      </c>
      <c r="J741" s="67"/>
      <c r="K741" s="26"/>
    </row>
    <row r="742" spans="1:11">
      <c r="A742" s="9" t="s">
        <v>18</v>
      </c>
      <c r="B742" s="3" t="s">
        <v>133</v>
      </c>
      <c r="C742" s="5">
        <v>951</v>
      </c>
      <c r="D742" s="9" t="s">
        <v>10</v>
      </c>
      <c r="E742" s="3">
        <v>491.5</v>
      </c>
      <c r="F742" s="3">
        <v>1654.61825</v>
      </c>
      <c r="G742" s="3">
        <v>10.560015492254763</v>
      </c>
      <c r="H742" s="3">
        <v>3.1647555082772043</v>
      </c>
      <c r="I742" s="3">
        <v>10.560015492254763</v>
      </c>
      <c r="J742" s="67"/>
      <c r="K742" s="26"/>
    </row>
  </sheetData>
  <sortState ref="A2:K742">
    <sortCondition ref="F2:F742"/>
  </sortState>
  <phoneticPr fontId="10" type="noConversion"/>
  <printOptions horizontalCentered="1" verticalCentered="1"/>
  <pageMargins left="0.5" right="0.5" top="0.5" bottom="0.5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7"/>
  <sheetViews>
    <sheetView showRuler="0" workbookViewId="0">
      <selection activeCell="I56" sqref="I56:I58"/>
    </sheetView>
  </sheetViews>
  <sheetFormatPr baseColWidth="10" defaultRowHeight="15" x14ac:dyDescent="0"/>
  <cols>
    <col min="1" max="1" width="15.6640625" style="12" customWidth="1"/>
    <col min="2" max="3" width="10.83203125" style="12"/>
    <col min="4" max="4" width="16.83203125" style="21" customWidth="1"/>
    <col min="5" max="16384" width="10.83203125" style="12"/>
  </cols>
  <sheetData>
    <row r="1" spans="1:9" ht="144">
      <c r="A1" s="28" t="s">
        <v>0</v>
      </c>
      <c r="B1" s="28" t="s">
        <v>1</v>
      </c>
      <c r="C1" s="29" t="s">
        <v>2</v>
      </c>
      <c r="D1" s="30" t="s">
        <v>3</v>
      </c>
      <c r="E1" s="28" t="s">
        <v>143</v>
      </c>
      <c r="F1" s="28" t="s">
        <v>5</v>
      </c>
      <c r="G1" s="28" t="s">
        <v>6</v>
      </c>
      <c r="H1" s="28" t="s">
        <v>7</v>
      </c>
      <c r="I1" s="28" t="s">
        <v>8</v>
      </c>
    </row>
    <row r="2" spans="1:9">
      <c r="A2" s="5" t="s">
        <v>9</v>
      </c>
      <c r="B2" s="3" t="s">
        <v>133</v>
      </c>
      <c r="C2" s="2">
        <v>1035</v>
      </c>
      <c r="D2" s="5" t="s">
        <v>10</v>
      </c>
      <c r="E2" s="5">
        <v>17.75</v>
      </c>
      <c r="F2" s="3">
        <f>0.7342*E2+4.059</f>
        <v>17.091049999999999</v>
      </c>
      <c r="G2" s="5">
        <v>11.037177407653013</v>
      </c>
      <c r="H2" s="5">
        <v>3.0725278789012545</v>
      </c>
      <c r="I2" s="3">
        <v>11.037177407652999</v>
      </c>
    </row>
    <row r="3" spans="1:9">
      <c r="A3" s="4" t="s">
        <v>9</v>
      </c>
      <c r="B3" s="3" t="s">
        <v>133</v>
      </c>
      <c r="C3" s="2">
        <v>1035</v>
      </c>
      <c r="D3" s="4" t="s">
        <v>10</v>
      </c>
      <c r="E3" s="4">
        <v>22.25</v>
      </c>
      <c r="F3" s="3">
        <f>0.7342*E3+4.059</f>
        <v>20.394950000000001</v>
      </c>
      <c r="G3" s="4">
        <v>11.77010402796876</v>
      </c>
      <c r="H3" s="4">
        <v>3.1052550172751756</v>
      </c>
      <c r="I3" s="3">
        <v>11.77010402796876</v>
      </c>
    </row>
    <row r="4" spans="1:9">
      <c r="A4" s="4" t="s">
        <v>9</v>
      </c>
      <c r="B4" s="3" t="s">
        <v>133</v>
      </c>
      <c r="C4" s="2">
        <v>1035</v>
      </c>
      <c r="D4" s="4" t="s">
        <v>10</v>
      </c>
      <c r="E4" s="4">
        <v>28.25</v>
      </c>
      <c r="F4" s="3">
        <f>0.7342*E4+4.059</f>
        <v>24.800149999999999</v>
      </c>
      <c r="G4" s="4">
        <v>10.519334923825829</v>
      </c>
      <c r="H4" s="4">
        <v>3.2041764045600778</v>
      </c>
      <c r="I4" s="3">
        <v>10.519334923825829</v>
      </c>
    </row>
    <row r="5" spans="1:9">
      <c r="A5" s="4" t="s">
        <v>9</v>
      </c>
      <c r="B5" s="3" t="s">
        <v>133</v>
      </c>
      <c r="C5" s="2">
        <v>1035</v>
      </c>
      <c r="D5" s="4" t="s">
        <v>10</v>
      </c>
      <c r="E5" s="4">
        <v>44.75</v>
      </c>
      <c r="F5" s="3">
        <f t="shared" ref="F5:F20" si="0">0.7342*E5+4.059</f>
        <v>36.914449999999995</v>
      </c>
      <c r="G5" s="4">
        <v>15.270503709836056</v>
      </c>
      <c r="H5" s="4">
        <v>2.7092017739147551</v>
      </c>
      <c r="I5" s="3">
        <v>15.270503709836056</v>
      </c>
    </row>
    <row r="6" spans="1:9">
      <c r="A6" s="4" t="s">
        <v>9</v>
      </c>
      <c r="B6" s="3" t="s">
        <v>133</v>
      </c>
      <c r="C6" s="2">
        <v>1035</v>
      </c>
      <c r="D6" s="4" t="s">
        <v>10</v>
      </c>
      <c r="E6" s="4">
        <v>61.25</v>
      </c>
      <c r="F6" s="3">
        <f t="shared" si="0"/>
        <v>49.028749999999995</v>
      </c>
      <c r="G6" s="4">
        <v>17.026387230780134</v>
      </c>
      <c r="H6" s="4">
        <v>2.4769895581167392</v>
      </c>
      <c r="I6" s="3">
        <v>17.026387230780134</v>
      </c>
    </row>
    <row r="7" spans="1:9">
      <c r="A7" s="4" t="s">
        <v>9</v>
      </c>
      <c r="B7" s="3" t="s">
        <v>133</v>
      </c>
      <c r="C7" s="2">
        <v>1035</v>
      </c>
      <c r="D7" s="4" t="s">
        <v>10</v>
      </c>
      <c r="E7" s="4">
        <v>133.25</v>
      </c>
      <c r="F7" s="3">
        <f t="shared" si="0"/>
        <v>101.89115</v>
      </c>
      <c r="G7" s="4">
        <v>11.483981637700481</v>
      </c>
      <c r="H7" s="4">
        <v>2.9262199294178486</v>
      </c>
      <c r="I7" s="3">
        <v>11.483981637700481</v>
      </c>
    </row>
    <row r="8" spans="1:9">
      <c r="A8" s="4" t="s">
        <v>9</v>
      </c>
      <c r="B8" s="3" t="s">
        <v>133</v>
      </c>
      <c r="C8" s="2">
        <v>1035</v>
      </c>
      <c r="D8" s="4" t="s">
        <v>10</v>
      </c>
      <c r="E8" s="4">
        <v>134.75</v>
      </c>
      <c r="F8" s="3">
        <f t="shared" si="0"/>
        <v>102.99244999999999</v>
      </c>
      <c r="G8" s="4">
        <v>12.170537744239967</v>
      </c>
      <c r="H8" s="4">
        <v>2.8834024040852673</v>
      </c>
      <c r="I8" s="3">
        <v>12.170537744239967</v>
      </c>
    </row>
    <row r="9" spans="1:9">
      <c r="A9" s="4" t="s">
        <v>9</v>
      </c>
      <c r="B9" s="3" t="s">
        <v>133</v>
      </c>
      <c r="C9" s="2">
        <v>1035</v>
      </c>
      <c r="D9" s="4" t="s">
        <v>10</v>
      </c>
      <c r="E9" s="4">
        <v>135.75</v>
      </c>
      <c r="F9" s="3">
        <f t="shared" si="0"/>
        <v>103.72664999999999</v>
      </c>
      <c r="G9" s="4">
        <v>12.215167356039652</v>
      </c>
      <c r="H9" s="4">
        <v>2.8683954906563627</v>
      </c>
      <c r="I9" s="3">
        <v>12.215167356039652</v>
      </c>
    </row>
    <row r="10" spans="1:9">
      <c r="A10" s="4" t="s">
        <v>9</v>
      </c>
      <c r="B10" s="3" t="s">
        <v>133</v>
      </c>
      <c r="C10" s="2">
        <v>1035</v>
      </c>
      <c r="D10" s="4" t="s">
        <v>10</v>
      </c>
      <c r="E10" s="4">
        <v>136.25</v>
      </c>
      <c r="F10" s="3">
        <f t="shared" si="0"/>
        <v>104.09374999999999</v>
      </c>
      <c r="G10" s="4">
        <v>12.154906997516749</v>
      </c>
      <c r="H10" s="4">
        <v>2.8647844490597016</v>
      </c>
      <c r="I10" s="3">
        <v>12.154906997516749</v>
      </c>
    </row>
    <row r="11" spans="1:9">
      <c r="A11" s="4" t="s">
        <v>9</v>
      </c>
      <c r="B11" s="3" t="s">
        <v>133</v>
      </c>
      <c r="C11" s="2">
        <v>1035</v>
      </c>
      <c r="D11" s="4" t="s">
        <v>10</v>
      </c>
      <c r="E11" s="4">
        <v>139.25</v>
      </c>
      <c r="F11" s="3">
        <f t="shared" si="0"/>
        <v>106.29634999999999</v>
      </c>
      <c r="G11" s="4">
        <v>12.732510431873191</v>
      </c>
      <c r="H11" s="4">
        <v>2.9473441036491299</v>
      </c>
      <c r="I11" s="3">
        <v>12.732510431873191</v>
      </c>
    </row>
    <row r="12" spans="1:9">
      <c r="A12" s="4" t="s">
        <v>9</v>
      </c>
      <c r="B12" s="3" t="s">
        <v>133</v>
      </c>
      <c r="C12" s="2">
        <v>1035</v>
      </c>
      <c r="D12" s="4" t="s">
        <v>11</v>
      </c>
      <c r="E12" s="4">
        <v>139.25</v>
      </c>
      <c r="F12" s="3">
        <f t="shared" si="0"/>
        <v>106.29634999999999</v>
      </c>
      <c r="G12" s="4">
        <v>16.370328553757894</v>
      </c>
      <c r="H12" s="4">
        <v>3.2044831713981883</v>
      </c>
      <c r="I12" s="3">
        <v>12.605152986393579</v>
      </c>
    </row>
    <row r="13" spans="1:9">
      <c r="A13" s="4" t="s">
        <v>9</v>
      </c>
      <c r="B13" s="3" t="s">
        <v>133</v>
      </c>
      <c r="C13" s="2">
        <v>1035</v>
      </c>
      <c r="D13" s="4" t="s">
        <v>10</v>
      </c>
      <c r="E13" s="4">
        <v>142.25</v>
      </c>
      <c r="F13" s="3">
        <f t="shared" si="0"/>
        <v>108.49894999999999</v>
      </c>
      <c r="G13" s="4">
        <v>13.82013084913547</v>
      </c>
      <c r="H13" s="4">
        <v>2.8318015137144994</v>
      </c>
      <c r="I13" s="3">
        <v>13.82013084913547</v>
      </c>
    </row>
    <row r="14" spans="1:9">
      <c r="A14" s="4" t="s">
        <v>9</v>
      </c>
      <c r="B14" s="3" t="s">
        <v>133</v>
      </c>
      <c r="C14" s="2">
        <v>1035</v>
      </c>
      <c r="D14" s="4" t="s">
        <v>10</v>
      </c>
      <c r="E14" s="4">
        <v>143.75</v>
      </c>
      <c r="F14" s="3">
        <f t="shared" si="0"/>
        <v>109.60024999999999</v>
      </c>
      <c r="G14" s="4">
        <v>13.470794056375002</v>
      </c>
      <c r="H14" s="4">
        <v>2.8595163967989068</v>
      </c>
      <c r="I14" s="3">
        <v>13.470794056375002</v>
      </c>
    </row>
    <row r="15" spans="1:9">
      <c r="A15" s="4" t="s">
        <v>9</v>
      </c>
      <c r="B15" s="3" t="s">
        <v>133</v>
      </c>
      <c r="C15" s="2">
        <v>1035</v>
      </c>
      <c r="D15" s="4" t="s">
        <v>10</v>
      </c>
      <c r="E15" s="4">
        <v>144.75</v>
      </c>
      <c r="F15" s="3">
        <f>0.7342*E15+4.059</f>
        <v>110.33444999999999</v>
      </c>
      <c r="G15" s="4">
        <v>14.3385714284901</v>
      </c>
      <c r="H15" s="4">
        <v>2.8221835762382588</v>
      </c>
      <c r="I15" s="3">
        <v>14.338571428490059</v>
      </c>
    </row>
    <row r="16" spans="1:9">
      <c r="A16" s="4" t="s">
        <v>9</v>
      </c>
      <c r="B16" s="3" t="s">
        <v>133</v>
      </c>
      <c r="C16" s="2">
        <v>1035</v>
      </c>
      <c r="D16" s="4" t="s">
        <v>10</v>
      </c>
      <c r="E16" s="4">
        <v>145.25</v>
      </c>
      <c r="F16" s="3">
        <f t="shared" si="0"/>
        <v>110.70155</v>
      </c>
      <c r="G16" s="4">
        <v>13.714801672341567</v>
      </c>
      <c r="H16" s="4">
        <v>2.9773405168402434</v>
      </c>
      <c r="I16" s="3">
        <v>13.714801672341567</v>
      </c>
    </row>
    <row r="17" spans="1:9">
      <c r="A17" s="4" t="s">
        <v>9</v>
      </c>
      <c r="B17" s="3" t="s">
        <v>133</v>
      </c>
      <c r="C17" s="2">
        <v>1035</v>
      </c>
      <c r="D17" s="4" t="s">
        <v>11</v>
      </c>
      <c r="E17" s="4">
        <v>145.25</v>
      </c>
      <c r="F17" s="3">
        <f t="shared" si="0"/>
        <v>110.70155</v>
      </c>
      <c r="G17" s="4">
        <v>16.293811628660837</v>
      </c>
      <c r="H17" s="4">
        <v>3.061043108631377</v>
      </c>
      <c r="I17" s="3">
        <v>12.546234954068845</v>
      </c>
    </row>
    <row r="18" spans="1:9">
      <c r="A18" s="4" t="s">
        <v>9</v>
      </c>
      <c r="B18" s="3" t="s">
        <v>133</v>
      </c>
      <c r="C18" s="2">
        <v>1035</v>
      </c>
      <c r="D18" s="4" t="s">
        <v>10</v>
      </c>
      <c r="E18" s="4">
        <v>146.75</v>
      </c>
      <c r="F18" s="3">
        <f t="shared" si="0"/>
        <v>111.80284999999999</v>
      </c>
      <c r="G18" s="4">
        <v>12.607165065324171</v>
      </c>
      <c r="H18" s="4">
        <v>3.0067597899913152</v>
      </c>
      <c r="I18" s="3">
        <v>12.607165065324171</v>
      </c>
    </row>
    <row r="19" spans="1:9">
      <c r="A19" s="4" t="s">
        <v>9</v>
      </c>
      <c r="B19" s="3" t="s">
        <v>133</v>
      </c>
      <c r="C19" s="2">
        <v>1035</v>
      </c>
      <c r="D19" s="4" t="s">
        <v>11</v>
      </c>
      <c r="E19" s="4">
        <v>146.75</v>
      </c>
      <c r="F19" s="3">
        <f t="shared" si="0"/>
        <v>111.80284999999999</v>
      </c>
      <c r="G19" s="4">
        <v>16.716966612529898</v>
      </c>
      <c r="H19" s="4">
        <v>2.9562312229404757</v>
      </c>
      <c r="I19" s="3">
        <v>12.872064291648021</v>
      </c>
    </row>
    <row r="20" spans="1:9">
      <c r="A20" s="4" t="s">
        <v>9</v>
      </c>
      <c r="B20" s="3" t="s">
        <v>133</v>
      </c>
      <c r="C20" s="2">
        <v>1035</v>
      </c>
      <c r="D20" s="4" t="s">
        <v>11</v>
      </c>
      <c r="E20" s="4">
        <v>152.75</v>
      </c>
      <c r="F20" s="3">
        <f t="shared" si="0"/>
        <v>116.20804999999999</v>
      </c>
      <c r="G20" s="4">
        <v>15.154786072517554</v>
      </c>
      <c r="H20" s="4">
        <v>2.9122477011458345</v>
      </c>
      <c r="I20" s="3">
        <v>11.669185275838517</v>
      </c>
    </row>
    <row r="21" spans="1:9">
      <c r="A21" s="4" t="s">
        <v>9</v>
      </c>
      <c r="B21" s="3" t="s">
        <v>133</v>
      </c>
      <c r="C21" s="2">
        <v>1035</v>
      </c>
      <c r="D21" s="4" t="s">
        <v>10</v>
      </c>
      <c r="E21" s="4">
        <v>177.75</v>
      </c>
      <c r="F21" s="3">
        <f>1.2638*E21-91.453</f>
        <v>133.18745000000001</v>
      </c>
      <c r="G21" s="4">
        <v>13.934851311260255</v>
      </c>
      <c r="H21" s="4">
        <v>2.9765953261272071</v>
      </c>
      <c r="I21" s="3">
        <v>13.934851311260255</v>
      </c>
    </row>
    <row r="22" spans="1:9">
      <c r="A22" s="4" t="s">
        <v>9</v>
      </c>
      <c r="B22" s="3" t="s">
        <v>133</v>
      </c>
      <c r="C22" s="2">
        <v>1035</v>
      </c>
      <c r="D22" s="4" t="s">
        <v>10</v>
      </c>
      <c r="E22" s="4">
        <v>178.75</v>
      </c>
      <c r="F22" s="3">
        <f t="shared" ref="F22:F30" si="1">1.2638*E22-91.453</f>
        <v>134.45125000000002</v>
      </c>
      <c r="G22" s="4">
        <v>17.482013628726843</v>
      </c>
      <c r="H22" s="4">
        <v>2.375016302553675</v>
      </c>
      <c r="I22" s="3">
        <v>17.482013628726843</v>
      </c>
    </row>
    <row r="23" spans="1:9">
      <c r="A23" s="4" t="s">
        <v>9</v>
      </c>
      <c r="B23" s="3" t="s">
        <v>133</v>
      </c>
      <c r="C23" s="2">
        <v>1035</v>
      </c>
      <c r="D23" s="4" t="s">
        <v>10</v>
      </c>
      <c r="E23" s="4">
        <v>180.25</v>
      </c>
      <c r="F23" s="3">
        <f t="shared" si="1"/>
        <v>136.34694999999999</v>
      </c>
      <c r="G23" s="4">
        <v>12.497884273729072</v>
      </c>
      <c r="H23" s="4">
        <v>2.7723156044144264</v>
      </c>
      <c r="I23" s="3">
        <v>12.497884273729072</v>
      </c>
    </row>
    <row r="24" spans="1:9">
      <c r="A24" s="4" t="s">
        <v>9</v>
      </c>
      <c r="B24" s="3" t="s">
        <v>133</v>
      </c>
      <c r="C24" s="2">
        <v>1035</v>
      </c>
      <c r="D24" s="4" t="s">
        <v>10</v>
      </c>
      <c r="E24" s="4">
        <v>242.75</v>
      </c>
      <c r="F24" s="3">
        <f t="shared" si="1"/>
        <v>215.33445000000003</v>
      </c>
      <c r="G24" s="4">
        <v>15.285847661774262</v>
      </c>
      <c r="H24" s="4">
        <v>2.8141538477987167</v>
      </c>
      <c r="I24" s="3">
        <v>15.285847661774262</v>
      </c>
    </row>
    <row r="25" spans="1:9">
      <c r="A25" s="4" t="s">
        <v>9</v>
      </c>
      <c r="B25" s="3" t="s">
        <v>133</v>
      </c>
      <c r="C25" s="2">
        <v>1035</v>
      </c>
      <c r="D25" s="4" t="s">
        <v>10</v>
      </c>
      <c r="E25" s="4">
        <v>244.25</v>
      </c>
      <c r="F25" s="3">
        <f t="shared" si="1"/>
        <v>217.23015000000001</v>
      </c>
      <c r="G25" s="4">
        <v>13.15577821394562</v>
      </c>
      <c r="H25" s="4">
        <v>2.9937389654547415</v>
      </c>
      <c r="I25" s="3">
        <v>13.15577821394562</v>
      </c>
    </row>
    <row r="26" spans="1:9">
      <c r="A26" s="4" t="s">
        <v>9</v>
      </c>
      <c r="B26" s="3" t="s">
        <v>133</v>
      </c>
      <c r="C26" s="2">
        <v>1035</v>
      </c>
      <c r="D26" s="4" t="s">
        <v>10</v>
      </c>
      <c r="E26" s="4">
        <v>259.25</v>
      </c>
      <c r="F26" s="3">
        <f t="shared" si="1"/>
        <v>236.18715</v>
      </c>
      <c r="G26" s="4">
        <v>11.135419898230019</v>
      </c>
      <c r="H26" s="4">
        <v>3.1245069563677532</v>
      </c>
      <c r="I26" s="3">
        <v>11.135419898230019</v>
      </c>
    </row>
    <row r="27" spans="1:9">
      <c r="A27" s="4" t="s">
        <v>9</v>
      </c>
      <c r="B27" s="3" t="s">
        <v>133</v>
      </c>
      <c r="C27" s="2">
        <v>1035</v>
      </c>
      <c r="D27" s="4" t="s">
        <v>10</v>
      </c>
      <c r="E27" s="4">
        <v>260.75</v>
      </c>
      <c r="F27" s="3">
        <f t="shared" si="1"/>
        <v>238.08284999999998</v>
      </c>
      <c r="G27" s="4">
        <v>11.872894075773466</v>
      </c>
      <c r="H27" s="4">
        <v>2.9996110808601215</v>
      </c>
      <c r="I27" s="3">
        <v>11.872894075773466</v>
      </c>
    </row>
    <row r="28" spans="1:9">
      <c r="A28" s="4" t="s">
        <v>9</v>
      </c>
      <c r="B28" s="3" t="s">
        <v>133</v>
      </c>
      <c r="C28" s="2">
        <v>1035</v>
      </c>
      <c r="D28" s="4" t="s">
        <v>10</v>
      </c>
      <c r="E28" s="4">
        <v>262.25</v>
      </c>
      <c r="F28" s="3">
        <f t="shared" si="1"/>
        <v>239.97855000000001</v>
      </c>
      <c r="G28" s="4">
        <v>12.698857939380835</v>
      </c>
      <c r="H28" s="4">
        <v>2.9597338287691488</v>
      </c>
      <c r="I28" s="3">
        <v>12.698857939380835</v>
      </c>
    </row>
    <row r="29" spans="1:9">
      <c r="A29" s="4" t="s">
        <v>9</v>
      </c>
      <c r="B29" s="3" t="s">
        <v>133</v>
      </c>
      <c r="C29" s="2">
        <v>1035</v>
      </c>
      <c r="D29" s="4" t="s">
        <v>10</v>
      </c>
      <c r="E29" s="4">
        <v>263.75</v>
      </c>
      <c r="F29" s="3">
        <f t="shared" si="1"/>
        <v>241.87424999999999</v>
      </c>
      <c r="G29" s="4">
        <v>12.028831396815276</v>
      </c>
      <c r="H29" s="4">
        <v>3.1534774295988619</v>
      </c>
      <c r="I29" s="3">
        <v>12.028831396815276</v>
      </c>
    </row>
    <row r="30" spans="1:9">
      <c r="A30" s="4" t="s">
        <v>9</v>
      </c>
      <c r="B30" s="3" t="s">
        <v>133</v>
      </c>
      <c r="C30" s="2">
        <v>1035</v>
      </c>
      <c r="D30" s="4" t="s">
        <v>10</v>
      </c>
      <c r="E30" s="4">
        <v>265.25</v>
      </c>
      <c r="F30" s="3">
        <f t="shared" si="1"/>
        <v>243.76995000000002</v>
      </c>
      <c r="G30" s="4">
        <v>12.634631629936669</v>
      </c>
      <c r="H30" s="4">
        <v>3.028125038231515</v>
      </c>
      <c r="I30" s="3">
        <v>12.634631629936669</v>
      </c>
    </row>
    <row r="31" spans="1:9">
      <c r="A31" s="4" t="s">
        <v>9</v>
      </c>
      <c r="B31" s="3" t="s">
        <v>133</v>
      </c>
      <c r="C31" s="2">
        <v>1035</v>
      </c>
      <c r="D31" s="4" t="s">
        <v>10</v>
      </c>
      <c r="E31" s="4">
        <v>318.75</v>
      </c>
      <c r="F31" s="3">
        <f>0.3885*E31+179.97</f>
        <v>303.80437499999999</v>
      </c>
      <c r="G31" s="4">
        <v>13.550101452182842</v>
      </c>
      <c r="H31" s="4">
        <v>3.0323791561870577</v>
      </c>
      <c r="I31" s="3">
        <v>13.550101452182842</v>
      </c>
    </row>
    <row r="32" spans="1:9">
      <c r="A32" s="4" t="s">
        <v>9</v>
      </c>
      <c r="B32" s="3" t="s">
        <v>133</v>
      </c>
      <c r="C32" s="2">
        <v>1035</v>
      </c>
      <c r="D32" s="4" t="s">
        <v>10</v>
      </c>
      <c r="E32" s="4">
        <v>321.75</v>
      </c>
      <c r="F32" s="3">
        <f t="shared" ref="F32:F55" si="2">0.3885*E32+179.97</f>
        <v>304.969875</v>
      </c>
      <c r="G32" s="4">
        <v>13.496259588168057</v>
      </c>
      <c r="H32" s="4">
        <v>3.3710766178369647</v>
      </c>
      <c r="I32" s="3">
        <v>13.496259588168057</v>
      </c>
    </row>
    <row r="33" spans="1:9">
      <c r="A33" s="4" t="s">
        <v>9</v>
      </c>
      <c r="B33" s="3" t="s">
        <v>133</v>
      </c>
      <c r="C33" s="2">
        <v>1035</v>
      </c>
      <c r="D33" s="4" t="s">
        <v>10</v>
      </c>
      <c r="E33" s="4">
        <v>327.75</v>
      </c>
      <c r="F33" s="3">
        <f t="shared" si="2"/>
        <v>307.30087500000002</v>
      </c>
      <c r="G33" s="4">
        <v>14.035234082881733</v>
      </c>
      <c r="H33" s="4">
        <v>3.1923809204370901</v>
      </c>
      <c r="I33" s="3">
        <v>14.035234082881733</v>
      </c>
    </row>
    <row r="34" spans="1:9">
      <c r="A34" s="4" t="s">
        <v>9</v>
      </c>
      <c r="B34" s="3" t="s">
        <v>133</v>
      </c>
      <c r="C34" s="2">
        <v>1035</v>
      </c>
      <c r="D34" s="4" t="s">
        <v>10</v>
      </c>
      <c r="E34" s="4">
        <v>328.75</v>
      </c>
      <c r="F34" s="3">
        <f t="shared" si="2"/>
        <v>307.68937499999998</v>
      </c>
      <c r="G34" s="4">
        <v>17.853479426893688</v>
      </c>
      <c r="H34" s="4">
        <v>2.9455267955913982</v>
      </c>
      <c r="I34" s="3">
        <v>17.853479426893688</v>
      </c>
    </row>
    <row r="35" spans="1:9">
      <c r="A35" s="4" t="s">
        <v>9</v>
      </c>
      <c r="B35" s="3" t="s">
        <v>133</v>
      </c>
      <c r="C35" s="2">
        <v>1035</v>
      </c>
      <c r="D35" s="4" t="s">
        <v>10</v>
      </c>
      <c r="E35" s="4">
        <v>329.25</v>
      </c>
      <c r="F35" s="3">
        <f t="shared" si="2"/>
        <v>307.88362499999999</v>
      </c>
      <c r="G35" s="4">
        <v>19.100269262933697</v>
      </c>
      <c r="H35" s="4">
        <v>3.0505168726522944</v>
      </c>
      <c r="I35" s="3">
        <v>19.100269262933697</v>
      </c>
    </row>
    <row r="36" spans="1:9">
      <c r="A36" s="4" t="s">
        <v>9</v>
      </c>
      <c r="B36" s="3" t="s">
        <v>133</v>
      </c>
      <c r="C36" s="2">
        <v>1035</v>
      </c>
      <c r="D36" s="4" t="s">
        <v>10</v>
      </c>
      <c r="E36" s="4">
        <v>330.75</v>
      </c>
      <c r="F36" s="3">
        <f t="shared" si="2"/>
        <v>308.46637499999997</v>
      </c>
      <c r="G36" s="4">
        <v>13.317957901449033</v>
      </c>
      <c r="H36" s="4">
        <v>3.132667653456775</v>
      </c>
      <c r="I36" s="3">
        <v>13.317957901449033</v>
      </c>
    </row>
    <row r="37" spans="1:9">
      <c r="A37" s="4" t="s">
        <v>9</v>
      </c>
      <c r="B37" s="3" t="s">
        <v>133</v>
      </c>
      <c r="C37" s="2">
        <v>1035</v>
      </c>
      <c r="D37" s="4" t="s">
        <v>10</v>
      </c>
      <c r="E37" s="4">
        <v>332.25</v>
      </c>
      <c r="F37" s="3">
        <f t="shared" si="2"/>
        <v>309.049125</v>
      </c>
      <c r="G37" s="4">
        <v>13.815756188998503</v>
      </c>
      <c r="H37" s="4">
        <v>3.220928742827923</v>
      </c>
      <c r="I37" s="3">
        <v>13.815756188998503</v>
      </c>
    </row>
    <row r="38" spans="1:9">
      <c r="A38" s="4" t="s">
        <v>9</v>
      </c>
      <c r="B38" s="3" t="s">
        <v>133</v>
      </c>
      <c r="C38" s="2">
        <v>1035</v>
      </c>
      <c r="D38" s="4" t="s">
        <v>10</v>
      </c>
      <c r="E38" s="4">
        <v>341.25</v>
      </c>
      <c r="F38" s="3">
        <f t="shared" si="2"/>
        <v>312.54562499999997</v>
      </c>
      <c r="G38" s="4">
        <v>13.392915780532668</v>
      </c>
      <c r="H38" s="4">
        <v>3.2118592976560483</v>
      </c>
      <c r="I38" s="3">
        <v>13.392915780532668</v>
      </c>
    </row>
    <row r="39" spans="1:9">
      <c r="A39" s="4" t="s">
        <v>9</v>
      </c>
      <c r="B39" s="3" t="s">
        <v>133</v>
      </c>
      <c r="C39" s="2">
        <v>1035</v>
      </c>
      <c r="D39" s="4" t="s">
        <v>10</v>
      </c>
      <c r="E39" s="4">
        <v>344.25</v>
      </c>
      <c r="F39" s="3">
        <f t="shared" si="2"/>
        <v>313.71112500000004</v>
      </c>
      <c r="G39" s="4">
        <v>14.658868568735818</v>
      </c>
      <c r="H39" s="4">
        <v>3.1741665809448585</v>
      </c>
      <c r="I39" s="3">
        <v>14.658868568735818</v>
      </c>
    </row>
    <row r="40" spans="1:9">
      <c r="A40" s="4" t="s">
        <v>9</v>
      </c>
      <c r="B40" s="3" t="s">
        <v>133</v>
      </c>
      <c r="C40" s="2">
        <v>1035</v>
      </c>
      <c r="D40" s="4" t="s">
        <v>10</v>
      </c>
      <c r="E40" s="4">
        <v>344.75</v>
      </c>
      <c r="F40" s="3">
        <f t="shared" si="2"/>
        <v>313.90537499999999</v>
      </c>
      <c r="G40" s="4">
        <v>13.650767019412973</v>
      </c>
      <c r="H40" s="4">
        <v>3.0240428371240333</v>
      </c>
      <c r="I40" s="3">
        <v>13.650767019412973</v>
      </c>
    </row>
    <row r="41" spans="1:9">
      <c r="A41" s="4" t="s">
        <v>9</v>
      </c>
      <c r="B41" s="3" t="s">
        <v>133</v>
      </c>
      <c r="C41" s="2">
        <v>1035</v>
      </c>
      <c r="D41" s="4" t="s">
        <v>10</v>
      </c>
      <c r="E41" s="4">
        <v>345.75</v>
      </c>
      <c r="F41" s="3">
        <f t="shared" si="2"/>
        <v>314.29387500000001</v>
      </c>
      <c r="G41" s="4">
        <v>12.620572933107203</v>
      </c>
      <c r="H41" s="4">
        <v>3.1747633206009218</v>
      </c>
      <c r="I41" s="3">
        <v>12.620572933107203</v>
      </c>
    </row>
    <row r="42" spans="1:9">
      <c r="A42" s="4" t="s">
        <v>9</v>
      </c>
      <c r="B42" s="3" t="s">
        <v>133</v>
      </c>
      <c r="C42" s="2">
        <v>1035</v>
      </c>
      <c r="D42" s="4" t="s">
        <v>10</v>
      </c>
      <c r="E42" s="4">
        <v>348.75</v>
      </c>
      <c r="F42" s="3">
        <f t="shared" si="2"/>
        <v>315.45937500000002</v>
      </c>
      <c r="G42" s="4">
        <v>13.128898824848356</v>
      </c>
      <c r="H42" s="4">
        <v>3.2054367792378429</v>
      </c>
      <c r="I42" s="3">
        <v>13.128898824848356</v>
      </c>
    </row>
    <row r="43" spans="1:9">
      <c r="A43" s="4" t="s">
        <v>9</v>
      </c>
      <c r="B43" s="3" t="s">
        <v>133</v>
      </c>
      <c r="C43" s="2">
        <v>1035</v>
      </c>
      <c r="D43" s="4" t="s">
        <v>10</v>
      </c>
      <c r="E43" s="4">
        <v>360.75</v>
      </c>
      <c r="F43" s="3">
        <f t="shared" si="2"/>
        <v>320.121375</v>
      </c>
      <c r="G43" s="4">
        <v>11.907607650814954</v>
      </c>
      <c r="H43" s="4">
        <v>3.1194200660043832</v>
      </c>
      <c r="I43" s="3">
        <v>11.907607650814954</v>
      </c>
    </row>
    <row r="44" spans="1:9">
      <c r="A44" s="4" t="s">
        <v>9</v>
      </c>
      <c r="B44" s="3" t="s">
        <v>133</v>
      </c>
      <c r="C44" s="2">
        <v>1035</v>
      </c>
      <c r="D44" s="4" t="s">
        <v>10</v>
      </c>
      <c r="E44" s="4">
        <v>362.25</v>
      </c>
      <c r="F44" s="3">
        <f t="shared" si="2"/>
        <v>320.70412499999998</v>
      </c>
      <c r="G44" s="4">
        <v>11.343527027589049</v>
      </c>
      <c r="H44" s="4">
        <v>3.025555979730624</v>
      </c>
      <c r="I44" s="3">
        <v>11.343527027589049</v>
      </c>
    </row>
    <row r="45" spans="1:9">
      <c r="A45" s="4" t="s">
        <v>9</v>
      </c>
      <c r="B45" s="3" t="s">
        <v>133</v>
      </c>
      <c r="C45" s="2">
        <v>1035</v>
      </c>
      <c r="D45" s="4" t="s">
        <v>10</v>
      </c>
      <c r="E45" s="4">
        <v>372.75</v>
      </c>
      <c r="F45" s="3">
        <f t="shared" si="2"/>
        <v>324.78337499999998</v>
      </c>
      <c r="G45" s="4">
        <v>12.099432255203647</v>
      </c>
      <c r="H45" s="4">
        <v>3.0765324415614663</v>
      </c>
      <c r="I45" s="3">
        <v>12.099432255203647</v>
      </c>
    </row>
    <row r="46" spans="1:9">
      <c r="A46" s="4" t="s">
        <v>9</v>
      </c>
      <c r="B46" s="3" t="s">
        <v>133</v>
      </c>
      <c r="C46" s="2">
        <v>1035</v>
      </c>
      <c r="D46" s="4" t="s">
        <v>10</v>
      </c>
      <c r="E46" s="4">
        <v>379.75</v>
      </c>
      <c r="F46" s="3">
        <f t="shared" si="2"/>
        <v>327.50287500000002</v>
      </c>
      <c r="G46" s="4">
        <v>12.445618339314505</v>
      </c>
      <c r="H46" s="4">
        <v>2.9452160644598728</v>
      </c>
      <c r="I46" s="3">
        <v>12.445618339314505</v>
      </c>
    </row>
    <row r="47" spans="1:9">
      <c r="A47" s="4" t="s">
        <v>9</v>
      </c>
      <c r="B47" s="3" t="s">
        <v>133</v>
      </c>
      <c r="C47" s="2">
        <v>1035</v>
      </c>
      <c r="D47" s="4" t="s">
        <v>10</v>
      </c>
      <c r="E47" s="4">
        <v>381.75</v>
      </c>
      <c r="F47" s="3">
        <f t="shared" si="2"/>
        <v>328.279875</v>
      </c>
      <c r="G47" s="4">
        <v>13.105716331440957</v>
      </c>
      <c r="H47" s="4">
        <v>3.0809251011149339</v>
      </c>
      <c r="I47" s="3">
        <v>13.105716331440957</v>
      </c>
    </row>
    <row r="48" spans="1:9">
      <c r="A48" s="4" t="s">
        <v>9</v>
      </c>
      <c r="B48" s="3" t="s">
        <v>133</v>
      </c>
      <c r="C48" s="2">
        <v>1035</v>
      </c>
      <c r="D48" s="4" t="s">
        <v>10</v>
      </c>
      <c r="E48" s="4">
        <v>384.75</v>
      </c>
      <c r="F48" s="3">
        <f t="shared" si="2"/>
        <v>329.44537500000001</v>
      </c>
      <c r="G48" s="4">
        <v>12.794468358091905</v>
      </c>
      <c r="H48" s="4">
        <v>3.104832669923935</v>
      </c>
      <c r="I48" s="3">
        <v>12.794468358091905</v>
      </c>
    </row>
    <row r="49" spans="1:9">
      <c r="A49" s="4" t="s">
        <v>9</v>
      </c>
      <c r="B49" s="3" t="s">
        <v>133</v>
      </c>
      <c r="C49" s="2">
        <v>1035</v>
      </c>
      <c r="D49" s="4" t="s">
        <v>10</v>
      </c>
      <c r="E49" s="4">
        <v>386.25</v>
      </c>
      <c r="F49" s="3">
        <f t="shared" si="2"/>
        <v>330.02812500000005</v>
      </c>
      <c r="G49" s="4">
        <v>13.591728291954301</v>
      </c>
      <c r="H49" s="4">
        <v>3.1207821268694831</v>
      </c>
      <c r="I49" s="3">
        <v>13.591728291954295</v>
      </c>
    </row>
    <row r="50" spans="1:9">
      <c r="A50" s="4" t="s">
        <v>9</v>
      </c>
      <c r="B50" s="3" t="s">
        <v>133</v>
      </c>
      <c r="C50" s="2">
        <v>1035</v>
      </c>
      <c r="D50" s="4" t="s">
        <v>10</v>
      </c>
      <c r="E50" s="4">
        <v>387.75</v>
      </c>
      <c r="F50" s="3">
        <f t="shared" si="2"/>
        <v>330.61087499999996</v>
      </c>
      <c r="G50" s="4">
        <v>11.78147361364516</v>
      </c>
      <c r="H50" s="4">
        <v>3.1186346763272597</v>
      </c>
      <c r="I50" s="3">
        <v>11.78147361364516</v>
      </c>
    </row>
    <row r="51" spans="1:9">
      <c r="A51" s="4" t="s">
        <v>9</v>
      </c>
      <c r="B51" s="3" t="s">
        <v>133</v>
      </c>
      <c r="C51" s="2">
        <v>1035</v>
      </c>
      <c r="D51" s="4" t="s">
        <v>10</v>
      </c>
      <c r="E51" s="4">
        <v>393.75</v>
      </c>
      <c r="F51" s="3">
        <f t="shared" si="2"/>
        <v>332.94187499999998</v>
      </c>
      <c r="G51" s="4">
        <v>10.180792402871399</v>
      </c>
      <c r="H51" s="4">
        <v>3.1175781435631724</v>
      </c>
      <c r="I51" s="3">
        <v>10.180792402871399</v>
      </c>
    </row>
    <row r="52" spans="1:9">
      <c r="A52" s="4" t="s">
        <v>9</v>
      </c>
      <c r="B52" s="3" t="s">
        <v>133</v>
      </c>
      <c r="C52" s="2">
        <v>1035</v>
      </c>
      <c r="D52" s="4" t="s">
        <v>10</v>
      </c>
      <c r="E52" s="4">
        <v>395.25</v>
      </c>
      <c r="F52" s="3">
        <f t="shared" si="2"/>
        <v>333.52462500000001</v>
      </c>
      <c r="G52" s="4">
        <v>10.637822870971284</v>
      </c>
      <c r="H52" s="4">
        <v>3.1253246567107884</v>
      </c>
      <c r="I52" s="3">
        <v>10.637822870971284</v>
      </c>
    </row>
    <row r="53" spans="1:9">
      <c r="A53" s="4" t="s">
        <v>9</v>
      </c>
      <c r="B53" s="3" t="s">
        <v>133</v>
      </c>
      <c r="C53" s="2">
        <v>1035</v>
      </c>
      <c r="D53" s="4" t="s">
        <v>10</v>
      </c>
      <c r="E53" s="4">
        <v>395.75</v>
      </c>
      <c r="F53" s="3">
        <f t="shared" si="2"/>
        <v>333.71887500000003</v>
      </c>
      <c r="G53" s="4">
        <v>11.792311334158574</v>
      </c>
      <c r="H53" s="4">
        <v>2.9848379351084393</v>
      </c>
      <c r="I53" s="3">
        <v>11.792311334158574</v>
      </c>
    </row>
    <row r="54" spans="1:9">
      <c r="A54" s="4" t="s">
        <v>9</v>
      </c>
      <c r="B54" s="3" t="s">
        <v>133</v>
      </c>
      <c r="C54" s="2">
        <v>1035</v>
      </c>
      <c r="D54" s="4" t="s">
        <v>10</v>
      </c>
      <c r="E54" s="4">
        <v>396.75</v>
      </c>
      <c r="F54" s="3">
        <f t="shared" si="2"/>
        <v>334.10737499999999</v>
      </c>
      <c r="G54" s="4">
        <v>10.540951738244468</v>
      </c>
      <c r="H54" s="4">
        <v>3.0899130980050478</v>
      </c>
      <c r="I54" s="3">
        <v>10.540951738244468</v>
      </c>
    </row>
    <row r="55" spans="1:9">
      <c r="A55" s="4" t="s">
        <v>9</v>
      </c>
      <c r="B55" s="3" t="s">
        <v>133</v>
      </c>
      <c r="C55" s="2">
        <v>1035</v>
      </c>
      <c r="D55" s="4" t="s">
        <v>10</v>
      </c>
      <c r="E55" s="4">
        <v>401.25</v>
      </c>
      <c r="F55" s="3">
        <f t="shared" si="2"/>
        <v>335.85562500000003</v>
      </c>
      <c r="G55" s="4">
        <v>12.083474334414076</v>
      </c>
      <c r="H55" s="4">
        <v>3.1734894093852652</v>
      </c>
      <c r="I55" s="3">
        <v>12.083474334414076</v>
      </c>
    </row>
    <row r="56" spans="1:9">
      <c r="A56" s="4" t="s">
        <v>9</v>
      </c>
      <c r="B56" s="3" t="s">
        <v>133</v>
      </c>
      <c r="C56" s="2">
        <v>1035</v>
      </c>
      <c r="D56" s="4" t="s">
        <v>10</v>
      </c>
      <c r="E56" s="4">
        <v>416.75</v>
      </c>
      <c r="F56" s="3">
        <f>5.4054*E56-1862.5</f>
        <v>390.20045000000027</v>
      </c>
      <c r="G56" s="4">
        <v>11.483578444952213</v>
      </c>
      <c r="H56" s="4">
        <v>2.9906523770494382</v>
      </c>
      <c r="I56" s="3">
        <v>11.483578444952213</v>
      </c>
    </row>
    <row r="57" spans="1:9">
      <c r="A57" s="4" t="s">
        <v>9</v>
      </c>
      <c r="B57" s="3" t="s">
        <v>133</v>
      </c>
      <c r="C57" s="2">
        <v>1035</v>
      </c>
      <c r="D57" s="4" t="s">
        <v>10</v>
      </c>
      <c r="E57" s="4">
        <v>418.25</v>
      </c>
      <c r="F57" s="3">
        <f t="shared" ref="F57:F58" si="3">5.4054*E57-1862.5</f>
        <v>398.3085500000002</v>
      </c>
      <c r="G57" s="4">
        <v>10.611203125727338</v>
      </c>
      <c r="H57" s="4">
        <v>3.0276247379134325</v>
      </c>
      <c r="I57" s="3">
        <v>10.611203125727338</v>
      </c>
    </row>
    <row r="58" spans="1:9">
      <c r="A58" s="4" t="s">
        <v>9</v>
      </c>
      <c r="B58" s="3" t="s">
        <v>133</v>
      </c>
      <c r="C58" s="2">
        <v>1035</v>
      </c>
      <c r="D58" s="4" t="s">
        <v>10</v>
      </c>
      <c r="E58" s="4">
        <v>420.75</v>
      </c>
      <c r="F58" s="3">
        <f t="shared" si="3"/>
        <v>411.82205000000022</v>
      </c>
      <c r="G58" s="4">
        <v>10.499210369626187</v>
      </c>
      <c r="H58" s="4">
        <v>2.8847842087367503</v>
      </c>
      <c r="I58" s="3">
        <v>10.499210369626187</v>
      </c>
    </row>
    <row r="59" spans="1:9">
      <c r="A59" s="4" t="s">
        <v>12</v>
      </c>
      <c r="B59" s="3" t="s">
        <v>133</v>
      </c>
      <c r="C59" s="2">
        <v>765</v>
      </c>
      <c r="D59" s="4" t="s">
        <v>10</v>
      </c>
      <c r="E59" s="3">
        <v>2</v>
      </c>
      <c r="F59" s="3">
        <f>0.6096*E59+7.2797</f>
        <v>8.4989000000000008</v>
      </c>
      <c r="G59" s="3">
        <v>27.7541077062968</v>
      </c>
      <c r="H59" s="4">
        <v>3.1253996882403317</v>
      </c>
      <c r="I59" s="3">
        <v>27.7541077062968</v>
      </c>
    </row>
    <row r="60" spans="1:9">
      <c r="A60" s="4" t="s">
        <v>12</v>
      </c>
      <c r="B60" s="3" t="s">
        <v>133</v>
      </c>
      <c r="C60" s="2">
        <v>765</v>
      </c>
      <c r="D60" s="4" t="s">
        <v>10</v>
      </c>
      <c r="E60" s="3">
        <v>50.5</v>
      </c>
      <c r="F60" s="3">
        <f t="shared" ref="F60:F79" si="4">0.6096*E60+7.2797</f>
        <v>38.064500000000002</v>
      </c>
      <c r="G60" s="3">
        <v>17.446756591112369</v>
      </c>
      <c r="H60" s="4">
        <v>2.9452383434642457</v>
      </c>
      <c r="I60" s="3">
        <v>17.446756591112369</v>
      </c>
    </row>
    <row r="61" spans="1:9">
      <c r="A61" s="4" t="s">
        <v>12</v>
      </c>
      <c r="B61" s="3" t="s">
        <v>133</v>
      </c>
      <c r="C61" s="2">
        <v>765</v>
      </c>
      <c r="D61" s="4" t="s">
        <v>11</v>
      </c>
      <c r="E61" s="3">
        <v>50.5</v>
      </c>
      <c r="F61" s="3">
        <f t="shared" si="4"/>
        <v>38.064500000000002</v>
      </c>
      <c r="G61" s="3">
        <v>19.187472659550057</v>
      </c>
      <c r="H61" s="4">
        <v>3.0314956697702358</v>
      </c>
      <c r="I61" s="3">
        <v>14.774353947853545</v>
      </c>
    </row>
    <row r="62" spans="1:9">
      <c r="A62" s="4" t="s">
        <v>12</v>
      </c>
      <c r="B62" s="3" t="s">
        <v>133</v>
      </c>
      <c r="C62" s="2">
        <v>765</v>
      </c>
      <c r="D62" s="4" t="s">
        <v>10</v>
      </c>
      <c r="E62" s="3">
        <v>136.5</v>
      </c>
      <c r="F62" s="3">
        <f>0.6096*E62+7.2797</f>
        <v>90.490100000000012</v>
      </c>
      <c r="G62" s="3">
        <v>10.625486840870291</v>
      </c>
      <c r="H62" s="4">
        <v>3.1002839282939942</v>
      </c>
      <c r="I62" s="3">
        <v>10.625486840870291</v>
      </c>
    </row>
    <row r="63" spans="1:9">
      <c r="A63" s="4" t="s">
        <v>12</v>
      </c>
      <c r="B63" s="3" t="s">
        <v>133</v>
      </c>
      <c r="C63" s="2">
        <v>765</v>
      </c>
      <c r="D63" s="4" t="s">
        <v>10</v>
      </c>
      <c r="E63" s="3">
        <v>139</v>
      </c>
      <c r="F63" s="3">
        <f t="shared" si="4"/>
        <v>92.014100000000013</v>
      </c>
      <c r="G63" s="3">
        <v>12.051858295244037</v>
      </c>
      <c r="H63" s="4">
        <v>2.9961174151557839</v>
      </c>
      <c r="I63" s="3">
        <v>12.051858295244037</v>
      </c>
    </row>
    <row r="64" spans="1:9">
      <c r="A64" s="4" t="s">
        <v>12</v>
      </c>
      <c r="B64" s="3" t="s">
        <v>133</v>
      </c>
      <c r="C64" s="2">
        <v>765</v>
      </c>
      <c r="D64" s="4" t="s">
        <v>11</v>
      </c>
      <c r="E64" s="3">
        <v>139</v>
      </c>
      <c r="F64" s="3">
        <f>0.6096*E64+7.2797</f>
        <v>92.014100000000013</v>
      </c>
      <c r="G64" s="3">
        <v>14.063008391144596</v>
      </c>
      <c r="H64" s="4">
        <v>3.1789433804320897</v>
      </c>
      <c r="I64" s="3">
        <v>10.828516461181339</v>
      </c>
    </row>
    <row r="65" spans="1:9">
      <c r="A65" s="4" t="s">
        <v>12</v>
      </c>
      <c r="B65" s="3" t="s">
        <v>133</v>
      </c>
      <c r="C65" s="2">
        <v>765</v>
      </c>
      <c r="D65" s="4" t="s">
        <v>10</v>
      </c>
      <c r="E65" s="3">
        <v>140</v>
      </c>
      <c r="F65" s="3">
        <f t="shared" si="4"/>
        <v>92.623700000000014</v>
      </c>
      <c r="G65" s="3">
        <v>12.566476656814636</v>
      </c>
      <c r="H65" s="4">
        <v>3.1242444748190605</v>
      </c>
      <c r="I65" s="3">
        <v>12.566476656814636</v>
      </c>
    </row>
    <row r="66" spans="1:9">
      <c r="A66" s="4" t="s">
        <v>12</v>
      </c>
      <c r="B66" s="3" t="s">
        <v>133</v>
      </c>
      <c r="C66" s="2">
        <v>765</v>
      </c>
      <c r="D66" s="4" t="s">
        <v>10</v>
      </c>
      <c r="E66" s="3">
        <v>144</v>
      </c>
      <c r="F66" s="3">
        <f t="shared" si="4"/>
        <v>95.062100000000015</v>
      </c>
      <c r="G66" s="3">
        <v>12.715818005683975</v>
      </c>
      <c r="H66" s="4">
        <v>3.0230523602384873</v>
      </c>
      <c r="I66" s="3">
        <v>12.715818005683975</v>
      </c>
    </row>
    <row r="67" spans="1:9">
      <c r="A67" s="4" t="s">
        <v>12</v>
      </c>
      <c r="B67" s="3" t="s">
        <v>133</v>
      </c>
      <c r="C67" s="2">
        <v>765</v>
      </c>
      <c r="D67" s="4" t="s">
        <v>11</v>
      </c>
      <c r="E67" s="3">
        <v>151</v>
      </c>
      <c r="F67" s="3">
        <f>0.6096*E67+7.2797</f>
        <v>99.329300000000003</v>
      </c>
      <c r="G67" s="3">
        <v>15.98380229858973</v>
      </c>
      <c r="H67" s="4">
        <v>3.3543896434925151</v>
      </c>
      <c r="I67" s="3">
        <v>12.307527769914092</v>
      </c>
    </row>
    <row r="68" spans="1:9">
      <c r="A68" s="4" t="s">
        <v>12</v>
      </c>
      <c r="B68" s="3" t="s">
        <v>133</v>
      </c>
      <c r="C68" s="2">
        <v>765</v>
      </c>
      <c r="D68" s="4" t="s">
        <v>10</v>
      </c>
      <c r="E68" s="3">
        <v>152</v>
      </c>
      <c r="F68" s="3">
        <f t="shared" si="4"/>
        <v>99.938900000000004</v>
      </c>
      <c r="G68" s="3">
        <v>13.771175925520081</v>
      </c>
      <c r="H68" s="4">
        <v>3.0250106849661198</v>
      </c>
      <c r="I68" s="3">
        <v>13.771175925520081</v>
      </c>
    </row>
    <row r="69" spans="1:9">
      <c r="A69" s="4" t="s">
        <v>12</v>
      </c>
      <c r="B69" s="3" t="s">
        <v>133</v>
      </c>
      <c r="C69" s="2">
        <v>765</v>
      </c>
      <c r="D69" s="4" t="s">
        <v>11</v>
      </c>
      <c r="E69" s="3">
        <v>152</v>
      </c>
      <c r="F69" s="3">
        <f>0.6096*E69+7.2797</f>
        <v>99.938900000000004</v>
      </c>
      <c r="G69" s="3">
        <v>14.266353192486608</v>
      </c>
      <c r="H69" s="4">
        <v>3.3795690692988574</v>
      </c>
      <c r="I69" s="3">
        <v>10.985091958214689</v>
      </c>
    </row>
    <row r="70" spans="1:9">
      <c r="A70" s="4" t="s">
        <v>12</v>
      </c>
      <c r="B70" s="3" t="s">
        <v>133</v>
      </c>
      <c r="C70" s="2">
        <v>765</v>
      </c>
      <c r="D70" s="4" t="s">
        <v>11</v>
      </c>
      <c r="E70" s="3">
        <v>170</v>
      </c>
      <c r="F70" s="3">
        <f t="shared" si="4"/>
        <v>110.91170000000001</v>
      </c>
      <c r="G70" s="3">
        <v>10.505421192034966</v>
      </c>
      <c r="H70" s="4">
        <v>3.4081891453881172</v>
      </c>
      <c r="I70" s="3">
        <v>8.0891743178669238</v>
      </c>
    </row>
    <row r="71" spans="1:9">
      <c r="A71" s="4" t="s">
        <v>12</v>
      </c>
      <c r="B71" s="3" t="s">
        <v>133</v>
      </c>
      <c r="C71" s="2">
        <v>765</v>
      </c>
      <c r="D71" s="4" t="s">
        <v>10</v>
      </c>
      <c r="E71" s="3">
        <v>178</v>
      </c>
      <c r="F71" s="3">
        <f>0.6096*E71+7.2797</f>
        <v>115.78850000000001</v>
      </c>
      <c r="G71" s="3">
        <v>13.667075843224877</v>
      </c>
      <c r="H71" s="4">
        <v>3.174226730562614</v>
      </c>
      <c r="I71" s="3">
        <v>13.667075843224877</v>
      </c>
    </row>
    <row r="72" spans="1:9">
      <c r="A72" s="4" t="s">
        <v>12</v>
      </c>
      <c r="B72" s="3" t="s">
        <v>133</v>
      </c>
      <c r="C72" s="2">
        <v>765</v>
      </c>
      <c r="D72" s="4" t="s">
        <v>10</v>
      </c>
      <c r="E72" s="3">
        <v>186</v>
      </c>
      <c r="F72" s="3">
        <f t="shared" si="4"/>
        <v>120.66530000000002</v>
      </c>
      <c r="G72" s="3">
        <v>11.927807223672138</v>
      </c>
      <c r="H72" s="4">
        <v>3.1019950369937757</v>
      </c>
      <c r="I72" s="3">
        <v>11.927807223672138</v>
      </c>
    </row>
    <row r="73" spans="1:9">
      <c r="A73" s="4" t="s">
        <v>12</v>
      </c>
      <c r="B73" s="3" t="s">
        <v>133</v>
      </c>
      <c r="C73" s="2">
        <v>765</v>
      </c>
      <c r="D73" s="4" t="s">
        <v>10</v>
      </c>
      <c r="E73" s="3">
        <v>189</v>
      </c>
      <c r="F73" s="3">
        <f t="shared" si="4"/>
        <v>122.49410000000002</v>
      </c>
      <c r="G73" s="3">
        <v>12.522973619459037</v>
      </c>
      <c r="H73" s="4">
        <v>3.0999765484775161</v>
      </c>
      <c r="I73" s="3">
        <v>12.522973619459037</v>
      </c>
    </row>
    <row r="74" spans="1:9">
      <c r="A74" s="4" t="s">
        <v>12</v>
      </c>
      <c r="B74" s="3" t="s">
        <v>133</v>
      </c>
      <c r="C74" s="2">
        <v>765</v>
      </c>
      <c r="D74" s="4" t="s">
        <v>10</v>
      </c>
      <c r="E74" s="3">
        <v>190</v>
      </c>
      <c r="F74" s="3">
        <f>0.6096*E74+7.2797</f>
        <v>123.10370000000002</v>
      </c>
      <c r="G74" s="3">
        <v>13.067708133401139</v>
      </c>
      <c r="H74" s="4">
        <v>3.3304386998800797</v>
      </c>
      <c r="I74" s="3">
        <v>13.067708133401139</v>
      </c>
    </row>
    <row r="75" spans="1:9">
      <c r="A75" s="4" t="s">
        <v>12</v>
      </c>
      <c r="B75" s="3" t="s">
        <v>133</v>
      </c>
      <c r="C75" s="2">
        <v>765</v>
      </c>
      <c r="D75" s="4" t="s">
        <v>10</v>
      </c>
      <c r="E75" s="3">
        <v>267</v>
      </c>
      <c r="F75" s="3">
        <f t="shared" si="4"/>
        <v>170.0429</v>
      </c>
      <c r="G75" s="3">
        <v>16.548693088491927</v>
      </c>
      <c r="H75" s="4">
        <v>2.6764236174608764</v>
      </c>
      <c r="I75" s="3">
        <v>16.548693088491927</v>
      </c>
    </row>
    <row r="76" spans="1:9">
      <c r="A76" s="4" t="s">
        <v>12</v>
      </c>
      <c r="B76" s="3" t="s">
        <v>133</v>
      </c>
      <c r="C76" s="2">
        <v>765</v>
      </c>
      <c r="D76" s="4" t="s">
        <v>10</v>
      </c>
      <c r="E76" s="3">
        <v>271</v>
      </c>
      <c r="F76" s="3">
        <f>0.6096*E76+7.2797</f>
        <v>172.4813</v>
      </c>
      <c r="G76" s="3">
        <v>15.851877060294798</v>
      </c>
      <c r="H76" s="4">
        <v>2.9212857886909482</v>
      </c>
      <c r="I76" s="3">
        <v>15.851877060294798</v>
      </c>
    </row>
    <row r="77" spans="1:9">
      <c r="A77" s="4" t="s">
        <v>12</v>
      </c>
      <c r="B77" s="3" t="s">
        <v>133</v>
      </c>
      <c r="C77" s="2">
        <v>765</v>
      </c>
      <c r="D77" s="4" t="s">
        <v>11</v>
      </c>
      <c r="E77" s="3">
        <v>271</v>
      </c>
      <c r="F77" s="3">
        <f t="shared" si="4"/>
        <v>172.4813</v>
      </c>
      <c r="G77" s="3">
        <v>13.569619176957042</v>
      </c>
      <c r="H77" s="4">
        <v>3.0155066976635032</v>
      </c>
      <c r="I77" s="3">
        <v>10.448606766256923</v>
      </c>
    </row>
    <row r="78" spans="1:9">
      <c r="A78" s="4" t="s">
        <v>12</v>
      </c>
      <c r="B78" s="3" t="s">
        <v>133</v>
      </c>
      <c r="C78" s="2">
        <v>765</v>
      </c>
      <c r="D78" s="4" t="s">
        <v>10</v>
      </c>
      <c r="E78" s="3">
        <v>273</v>
      </c>
      <c r="F78" s="3">
        <f t="shared" si="4"/>
        <v>173.70050000000001</v>
      </c>
      <c r="G78" s="3">
        <v>12.428700622667268</v>
      </c>
      <c r="H78" s="4">
        <v>3.147878906762636</v>
      </c>
      <c r="I78" s="3">
        <v>12.428700622667268</v>
      </c>
    </row>
    <row r="79" spans="1:9">
      <c r="A79" s="4" t="s">
        <v>12</v>
      </c>
      <c r="B79" s="3" t="s">
        <v>133</v>
      </c>
      <c r="C79" s="2">
        <v>765</v>
      </c>
      <c r="D79" s="4" t="s">
        <v>10</v>
      </c>
      <c r="E79" s="3">
        <v>293</v>
      </c>
      <c r="F79" s="3">
        <f t="shared" si="4"/>
        <v>185.89250000000001</v>
      </c>
      <c r="G79" s="3">
        <v>11.95926041039327</v>
      </c>
      <c r="H79" s="4">
        <v>3.1966781976112566</v>
      </c>
      <c r="I79" s="3">
        <v>11.95926041039327</v>
      </c>
    </row>
    <row r="80" spans="1:9">
      <c r="A80" s="4" t="s">
        <v>12</v>
      </c>
      <c r="B80" s="3" t="s">
        <v>133</v>
      </c>
      <c r="C80" s="2">
        <v>765</v>
      </c>
      <c r="D80" s="4" t="s">
        <v>11</v>
      </c>
      <c r="E80" s="3">
        <v>293</v>
      </c>
      <c r="F80" s="3">
        <f>0.6096*E80+7.2797</f>
        <v>185.89250000000001</v>
      </c>
      <c r="G80" s="3">
        <v>14.886444003645011</v>
      </c>
      <c r="H80" s="4">
        <v>2.9970444258895639</v>
      </c>
      <c r="I80" s="3">
        <v>11.462561882806659</v>
      </c>
    </row>
    <row r="81" spans="1:9">
      <c r="A81" s="4" t="s">
        <v>12</v>
      </c>
      <c r="B81" s="3" t="s">
        <v>133</v>
      </c>
      <c r="C81" s="2">
        <v>765</v>
      </c>
      <c r="D81" s="4" t="s">
        <v>10</v>
      </c>
      <c r="E81" s="3">
        <v>295</v>
      </c>
      <c r="F81" s="3">
        <f>0.6096*E81+7.2797</f>
        <v>187.11170000000001</v>
      </c>
      <c r="G81" s="3">
        <v>10.978198860397946</v>
      </c>
      <c r="H81" s="4">
        <v>3.1091123414661332</v>
      </c>
      <c r="I81" s="3">
        <v>10.978198860397946</v>
      </c>
    </row>
    <row r="82" spans="1:9">
      <c r="A82" s="4" t="s">
        <v>12</v>
      </c>
      <c r="B82" s="3" t="s">
        <v>133</v>
      </c>
      <c r="C82" s="2">
        <v>765</v>
      </c>
      <c r="D82" s="4" t="s">
        <v>11</v>
      </c>
      <c r="E82" s="3">
        <v>299</v>
      </c>
      <c r="F82" s="3">
        <f t="shared" ref="F82:F88" si="5">0.6096*E82+7.2797</f>
        <v>189.55009999999999</v>
      </c>
      <c r="G82" s="3">
        <v>12.321013102056057</v>
      </c>
      <c r="H82" s="4">
        <v>3.3920086676813552</v>
      </c>
      <c r="I82" s="3">
        <v>9.4871800885831643</v>
      </c>
    </row>
    <row r="83" spans="1:9">
      <c r="A83" s="4" t="s">
        <v>12</v>
      </c>
      <c r="B83" s="3" t="s">
        <v>133</v>
      </c>
      <c r="C83" s="2">
        <v>765</v>
      </c>
      <c r="D83" s="4" t="s">
        <v>10</v>
      </c>
      <c r="E83" s="3">
        <v>303</v>
      </c>
      <c r="F83" s="3">
        <f t="shared" si="5"/>
        <v>191.98849999999999</v>
      </c>
      <c r="G83" s="3">
        <v>13.598452795067866</v>
      </c>
      <c r="H83" s="4">
        <v>3.0138727162936569</v>
      </c>
      <c r="I83" s="3">
        <v>13.598452795067866</v>
      </c>
    </row>
    <row r="84" spans="1:9">
      <c r="A84" s="4" t="s">
        <v>12</v>
      </c>
      <c r="B84" s="3" t="s">
        <v>133</v>
      </c>
      <c r="C84" s="2">
        <v>765</v>
      </c>
      <c r="D84" s="4" t="s">
        <v>10</v>
      </c>
      <c r="E84" s="3">
        <v>306</v>
      </c>
      <c r="F84" s="3">
        <f>0.6096*E84+7.2797</f>
        <v>193.81729999999999</v>
      </c>
      <c r="G84" s="3">
        <v>11.354874637568098</v>
      </c>
      <c r="H84" s="4">
        <v>3.1483878827677239</v>
      </c>
      <c r="I84" s="3">
        <v>11.354874637568098</v>
      </c>
    </row>
    <row r="85" spans="1:9">
      <c r="A85" s="4" t="s">
        <v>12</v>
      </c>
      <c r="B85" s="3" t="s">
        <v>133</v>
      </c>
      <c r="C85" s="2">
        <v>765</v>
      </c>
      <c r="D85" s="4" t="s">
        <v>10</v>
      </c>
      <c r="E85" s="3">
        <v>316</v>
      </c>
      <c r="F85" s="3">
        <f t="shared" si="5"/>
        <v>199.91329999999999</v>
      </c>
      <c r="G85" s="3">
        <v>12.32561471776574</v>
      </c>
      <c r="H85" s="4">
        <v>3.030061662988822</v>
      </c>
      <c r="I85" s="3">
        <v>12.32561471776574</v>
      </c>
    </row>
    <row r="86" spans="1:9">
      <c r="A86" s="4" t="s">
        <v>12</v>
      </c>
      <c r="B86" s="3" t="s">
        <v>133</v>
      </c>
      <c r="C86" s="2">
        <v>765</v>
      </c>
      <c r="D86" s="4" t="s">
        <v>10</v>
      </c>
      <c r="E86" s="3">
        <v>323</v>
      </c>
      <c r="F86" s="3">
        <f>0.6096*E86+7.2797</f>
        <v>204.18049999999999</v>
      </c>
      <c r="G86" s="3">
        <v>10.420229372089006</v>
      </c>
      <c r="H86" s="4">
        <v>3.2290362825674657</v>
      </c>
      <c r="I86" s="3">
        <v>10.420229372089006</v>
      </c>
    </row>
    <row r="87" spans="1:9">
      <c r="A87" s="4" t="s">
        <v>12</v>
      </c>
      <c r="B87" s="3" t="s">
        <v>133</v>
      </c>
      <c r="C87" s="2">
        <v>765</v>
      </c>
      <c r="D87" s="4" t="s">
        <v>10</v>
      </c>
      <c r="E87" s="3">
        <v>364</v>
      </c>
      <c r="F87" s="3">
        <f t="shared" si="5"/>
        <v>229.17410000000001</v>
      </c>
      <c r="G87" s="3">
        <v>14.216875284472932</v>
      </c>
      <c r="H87" s="4">
        <v>3.0291325692478455</v>
      </c>
      <c r="I87" s="3">
        <v>14.216875284472932</v>
      </c>
    </row>
    <row r="88" spans="1:9">
      <c r="A88" s="4" t="s">
        <v>12</v>
      </c>
      <c r="B88" s="3" t="s">
        <v>133</v>
      </c>
      <c r="C88" s="2">
        <v>765</v>
      </c>
      <c r="D88" s="4" t="s">
        <v>11</v>
      </c>
      <c r="E88" s="3">
        <v>364</v>
      </c>
      <c r="F88" s="3">
        <f t="shared" si="5"/>
        <v>229.17410000000001</v>
      </c>
      <c r="G88" s="3">
        <v>12.731572134308797</v>
      </c>
      <c r="H88" s="4">
        <v>3.2843256107977736</v>
      </c>
      <c r="I88" s="3">
        <v>9.8033105434177745</v>
      </c>
    </row>
    <row r="89" spans="1:9">
      <c r="A89" s="5" t="s">
        <v>12</v>
      </c>
      <c r="B89" s="3" t="s">
        <v>133</v>
      </c>
      <c r="C89" s="2">
        <v>765</v>
      </c>
      <c r="D89" s="5" t="s">
        <v>10</v>
      </c>
      <c r="E89" s="3">
        <v>368</v>
      </c>
      <c r="F89" s="3">
        <f>0.6096*E89+7.2797</f>
        <v>231.61250000000001</v>
      </c>
      <c r="G89" s="3">
        <v>13.732543032191032</v>
      </c>
      <c r="H89" s="5">
        <v>2.9533412944929829</v>
      </c>
      <c r="I89" s="3">
        <v>13.732543032191032</v>
      </c>
    </row>
    <row r="90" spans="1:9">
      <c r="A90" s="5" t="s">
        <v>12</v>
      </c>
      <c r="B90" s="3" t="s">
        <v>133</v>
      </c>
      <c r="C90" s="2">
        <v>765</v>
      </c>
      <c r="D90" s="5" t="s">
        <v>11</v>
      </c>
      <c r="E90" s="3">
        <v>368</v>
      </c>
      <c r="F90" s="3">
        <f>0.6096*E90+7.2797</f>
        <v>231.61250000000001</v>
      </c>
      <c r="G90" s="3">
        <v>13.763722853696411</v>
      </c>
      <c r="H90" s="5">
        <v>2.9636784126441378</v>
      </c>
      <c r="I90" s="3">
        <v>10.598066597346236</v>
      </c>
    </row>
    <row r="91" spans="1:9">
      <c r="A91" s="4" t="s">
        <v>12</v>
      </c>
      <c r="B91" s="3" t="s">
        <v>133</v>
      </c>
      <c r="C91" s="2">
        <v>765</v>
      </c>
      <c r="D91" s="4" t="s">
        <v>11</v>
      </c>
      <c r="E91" s="3">
        <v>372</v>
      </c>
      <c r="F91" s="3">
        <f t="shared" ref="F91:F92" si="6">0.6096*E91+7.2797</f>
        <v>234.05090000000001</v>
      </c>
      <c r="G91" s="3">
        <v>13.604371786456369</v>
      </c>
      <c r="H91" s="4">
        <v>3.1971434589964551</v>
      </c>
      <c r="I91" s="3">
        <v>10.475366275571405</v>
      </c>
    </row>
    <row r="92" spans="1:9">
      <c r="A92" s="5" t="s">
        <v>12</v>
      </c>
      <c r="B92" s="3" t="s">
        <v>133</v>
      </c>
      <c r="C92" s="2">
        <v>765</v>
      </c>
      <c r="D92" s="5" t="s">
        <v>10</v>
      </c>
      <c r="E92" s="3">
        <v>376</v>
      </c>
      <c r="F92" s="3">
        <f t="shared" si="6"/>
        <v>236.48930000000001</v>
      </c>
      <c r="G92" s="3">
        <v>11.753734907577675</v>
      </c>
      <c r="H92" s="5">
        <v>3.2746107673945133</v>
      </c>
      <c r="I92" s="3">
        <v>11.753734907577675</v>
      </c>
    </row>
    <row r="93" spans="1:9">
      <c r="A93" s="4" t="s">
        <v>12</v>
      </c>
      <c r="B93" s="3" t="s">
        <v>133</v>
      </c>
      <c r="C93" s="2">
        <v>765</v>
      </c>
      <c r="D93" s="4" t="s">
        <v>10</v>
      </c>
      <c r="E93" s="3">
        <v>378</v>
      </c>
      <c r="F93" s="3">
        <f>0.6096*E93+7.2797</f>
        <v>237.70850000000002</v>
      </c>
      <c r="G93" s="3">
        <v>10.879303679066073</v>
      </c>
      <c r="H93" s="4">
        <v>3.2078394245629429</v>
      </c>
      <c r="I93" s="3">
        <v>10.879303679066073</v>
      </c>
    </row>
    <row r="94" spans="1:9">
      <c r="A94" s="4" t="s">
        <v>12</v>
      </c>
      <c r="B94" s="3" t="s">
        <v>133</v>
      </c>
      <c r="C94" s="2">
        <v>765</v>
      </c>
      <c r="D94" s="4" t="s">
        <v>10</v>
      </c>
      <c r="E94" s="3">
        <v>384</v>
      </c>
      <c r="F94" s="3">
        <f>0.6096*E94+7.2797</f>
        <v>241.36610000000002</v>
      </c>
      <c r="G94" s="3">
        <v>11.198923795943069</v>
      </c>
      <c r="H94" s="4">
        <v>3.1596382389450466</v>
      </c>
      <c r="I94" s="3">
        <v>11.198923795943069</v>
      </c>
    </row>
    <row r="95" spans="1:9">
      <c r="A95" s="4" t="s">
        <v>12</v>
      </c>
      <c r="B95" s="3" t="s">
        <v>133</v>
      </c>
      <c r="C95" s="2">
        <v>765</v>
      </c>
      <c r="D95" s="4" t="s">
        <v>10</v>
      </c>
      <c r="E95" s="3">
        <v>390</v>
      </c>
      <c r="F95" s="3">
        <f t="shared" ref="F95:F105" si="7">0.6096*E95+7.2797</f>
        <v>245.02369999999999</v>
      </c>
      <c r="G95" s="3">
        <v>10.705225116702257</v>
      </c>
      <c r="H95" s="4">
        <v>3.168874412992182</v>
      </c>
      <c r="I95" s="3">
        <v>10.705225116702257</v>
      </c>
    </row>
    <row r="96" spans="1:9">
      <c r="A96" s="4" t="s">
        <v>12</v>
      </c>
      <c r="B96" s="3" t="s">
        <v>133</v>
      </c>
      <c r="C96" s="2">
        <v>765</v>
      </c>
      <c r="D96" s="4" t="s">
        <v>10</v>
      </c>
      <c r="E96" s="3">
        <v>451</v>
      </c>
      <c r="F96" s="3">
        <f t="shared" si="7"/>
        <v>282.20929999999998</v>
      </c>
      <c r="G96" s="3">
        <v>8.3668444189788502</v>
      </c>
      <c r="H96" s="4">
        <v>3.30595631411515</v>
      </c>
      <c r="I96" s="3">
        <v>8.3668444189788502</v>
      </c>
    </row>
    <row r="97" spans="1:9">
      <c r="A97" s="4" t="s">
        <v>12</v>
      </c>
      <c r="B97" s="3" t="s">
        <v>133</v>
      </c>
      <c r="C97" s="2">
        <v>765</v>
      </c>
      <c r="D97" s="4" t="s">
        <v>10</v>
      </c>
      <c r="E97" s="3">
        <v>478</v>
      </c>
      <c r="F97" s="3">
        <f>0.6096*E97+7.2797</f>
        <v>298.66849999999999</v>
      </c>
      <c r="G97" s="3">
        <v>12.197979432133677</v>
      </c>
      <c r="H97" s="4">
        <v>3.0973971630881953</v>
      </c>
      <c r="I97" s="3">
        <v>12.197979432133677</v>
      </c>
    </row>
    <row r="98" spans="1:9">
      <c r="A98" s="4" t="s">
        <v>12</v>
      </c>
      <c r="B98" s="3" t="s">
        <v>133</v>
      </c>
      <c r="C98" s="2">
        <v>765</v>
      </c>
      <c r="D98" s="4" t="s">
        <v>10</v>
      </c>
      <c r="E98" s="3">
        <v>502</v>
      </c>
      <c r="F98" s="3">
        <f t="shared" si="7"/>
        <v>313.2989</v>
      </c>
      <c r="G98" s="3">
        <v>17.47010546947174</v>
      </c>
      <c r="H98" s="4">
        <v>2.7957107723202914</v>
      </c>
      <c r="I98" s="3">
        <v>17.47010546947174</v>
      </c>
    </row>
    <row r="99" spans="1:9">
      <c r="A99" s="4" t="s">
        <v>12</v>
      </c>
      <c r="B99" s="3" t="s">
        <v>133</v>
      </c>
      <c r="C99" s="2">
        <v>765</v>
      </c>
      <c r="D99" s="4" t="s">
        <v>10</v>
      </c>
      <c r="E99" s="3">
        <v>506</v>
      </c>
      <c r="F99" s="3">
        <f>0.6096*E99+7.2797</f>
        <v>315.7373</v>
      </c>
      <c r="G99" s="3">
        <v>13.333464764936176</v>
      </c>
      <c r="H99" s="4">
        <v>3.1775277229860999</v>
      </c>
      <c r="I99" s="3">
        <v>13.333464764936176</v>
      </c>
    </row>
    <row r="100" spans="1:9">
      <c r="A100" s="4" t="s">
        <v>12</v>
      </c>
      <c r="B100" s="3" t="s">
        <v>133</v>
      </c>
      <c r="C100" s="2">
        <v>765</v>
      </c>
      <c r="D100" s="4" t="s">
        <v>10</v>
      </c>
      <c r="E100" s="3">
        <v>510</v>
      </c>
      <c r="F100" s="3">
        <f t="shared" si="7"/>
        <v>318.17570000000001</v>
      </c>
      <c r="G100" s="3">
        <v>12.998452528682044</v>
      </c>
      <c r="H100" s="4">
        <v>3.2364696438226961</v>
      </c>
      <c r="I100" s="3">
        <v>12.998452528682044</v>
      </c>
    </row>
    <row r="101" spans="1:9">
      <c r="A101" s="4" t="s">
        <v>12</v>
      </c>
      <c r="B101" s="3" t="s">
        <v>133</v>
      </c>
      <c r="C101" s="2">
        <v>765</v>
      </c>
      <c r="D101" s="4" t="s">
        <v>10</v>
      </c>
      <c r="E101" s="3">
        <v>513</v>
      </c>
      <c r="F101" s="3">
        <f t="shared" si="7"/>
        <v>320.00450000000001</v>
      </c>
      <c r="G101" s="3">
        <v>16.248859290742519</v>
      </c>
      <c r="H101" s="4">
        <v>2.8916120458815993</v>
      </c>
      <c r="I101" s="3">
        <v>16.248859290742519</v>
      </c>
    </row>
    <row r="102" spans="1:9">
      <c r="A102" s="4" t="s">
        <v>12</v>
      </c>
      <c r="B102" s="3" t="s">
        <v>133</v>
      </c>
      <c r="C102" s="2">
        <v>765</v>
      </c>
      <c r="D102" s="4" t="s">
        <v>10</v>
      </c>
      <c r="E102" s="3">
        <v>514</v>
      </c>
      <c r="F102" s="3">
        <f>0.6096*E102+7.2797</f>
        <v>320.61410000000001</v>
      </c>
      <c r="G102" s="3">
        <v>15.57778766055886</v>
      </c>
      <c r="H102" s="4">
        <v>3.0164914745439431</v>
      </c>
      <c r="I102" s="3">
        <v>15.57778766055886</v>
      </c>
    </row>
    <row r="103" spans="1:9">
      <c r="A103" s="4" t="s">
        <v>12</v>
      </c>
      <c r="B103" s="3" t="s">
        <v>133</v>
      </c>
      <c r="C103" s="2">
        <v>765</v>
      </c>
      <c r="D103" s="4" t="s">
        <v>10</v>
      </c>
      <c r="E103" s="3">
        <v>518</v>
      </c>
      <c r="F103" s="3">
        <f t="shared" si="7"/>
        <v>323.05250000000001</v>
      </c>
      <c r="G103" s="3">
        <v>10.802674179547763</v>
      </c>
      <c r="H103" s="4">
        <v>3.1966172334294685</v>
      </c>
      <c r="I103" s="3">
        <v>10.802674179547763</v>
      </c>
    </row>
    <row r="104" spans="1:9">
      <c r="A104" s="4" t="s">
        <v>12</v>
      </c>
      <c r="B104" s="3" t="s">
        <v>133</v>
      </c>
      <c r="C104" s="2">
        <v>765</v>
      </c>
      <c r="D104" s="4" t="s">
        <v>10</v>
      </c>
      <c r="E104" s="3">
        <v>526</v>
      </c>
      <c r="F104" s="3">
        <f>0.6096*E104+7.2797</f>
        <v>327.92930000000001</v>
      </c>
      <c r="G104" s="3">
        <v>12.514568926912846</v>
      </c>
      <c r="H104" s="4">
        <v>3.0056127898513822</v>
      </c>
      <c r="I104" s="3">
        <v>12.514568926912846</v>
      </c>
    </row>
    <row r="105" spans="1:9">
      <c r="A105" s="4" t="s">
        <v>12</v>
      </c>
      <c r="B105" s="3" t="s">
        <v>133</v>
      </c>
      <c r="C105" s="2">
        <v>765</v>
      </c>
      <c r="D105" s="4" t="s">
        <v>10</v>
      </c>
      <c r="E105" s="3">
        <v>527</v>
      </c>
      <c r="F105" s="3">
        <f t="shared" si="7"/>
        <v>328.53890000000001</v>
      </c>
      <c r="G105" s="3">
        <v>11.063704958815798</v>
      </c>
      <c r="H105" s="4">
        <v>3.2414642639389393</v>
      </c>
      <c r="I105" s="3">
        <v>11.063704958815798</v>
      </c>
    </row>
    <row r="106" spans="1:9">
      <c r="A106" s="4" t="s">
        <v>12</v>
      </c>
      <c r="B106" s="3" t="s">
        <v>133</v>
      </c>
      <c r="C106" s="2">
        <v>765</v>
      </c>
      <c r="D106" s="4" t="s">
        <v>10</v>
      </c>
      <c r="E106" s="3">
        <v>530</v>
      </c>
      <c r="F106" s="3">
        <f>0.6096*E106+7.2797</f>
        <v>330.36770000000001</v>
      </c>
      <c r="G106" s="3">
        <v>12.518419129251104</v>
      </c>
      <c r="H106" s="4">
        <v>3.1246642336469641</v>
      </c>
      <c r="I106" s="3">
        <v>12.518419129251104</v>
      </c>
    </row>
    <row r="107" spans="1:9">
      <c r="A107" s="4" t="s">
        <v>12</v>
      </c>
      <c r="B107" s="3" t="s">
        <v>133</v>
      </c>
      <c r="C107" s="2">
        <v>765</v>
      </c>
      <c r="D107" s="4" t="s">
        <v>10</v>
      </c>
      <c r="E107" s="3">
        <v>548</v>
      </c>
      <c r="F107" s="3">
        <f>1.1562*E107-287.26</f>
        <v>346.33759999999995</v>
      </c>
      <c r="G107" s="3">
        <v>13.586727262057112</v>
      </c>
      <c r="H107" s="4">
        <v>3.3374253181757649</v>
      </c>
      <c r="I107" s="3">
        <v>13.586727262057112</v>
      </c>
    </row>
    <row r="108" spans="1:9">
      <c r="A108" s="4" t="s">
        <v>12</v>
      </c>
      <c r="B108" s="3" t="s">
        <v>133</v>
      </c>
      <c r="C108" s="2">
        <v>765</v>
      </c>
      <c r="D108" s="4" t="s">
        <v>10</v>
      </c>
      <c r="E108" s="3">
        <v>586</v>
      </c>
      <c r="F108" s="3">
        <f t="shared" ref="F108:F124" si="8">1.1562*E108-287.26</f>
        <v>390.27319999999997</v>
      </c>
      <c r="G108" s="3">
        <v>13.431167199771558</v>
      </c>
      <c r="H108" s="4">
        <v>2.9790295156159692</v>
      </c>
      <c r="I108" s="3">
        <v>13.431167199771558</v>
      </c>
    </row>
    <row r="109" spans="1:9">
      <c r="A109" s="4" t="s">
        <v>12</v>
      </c>
      <c r="B109" s="3" t="s">
        <v>133</v>
      </c>
      <c r="C109" s="2">
        <v>765</v>
      </c>
      <c r="D109" s="4" t="s">
        <v>10</v>
      </c>
      <c r="E109" s="3">
        <v>590</v>
      </c>
      <c r="F109" s="3">
        <f t="shared" si="8"/>
        <v>394.89799999999991</v>
      </c>
      <c r="G109" s="3">
        <v>12.004837348420292</v>
      </c>
      <c r="H109" s="4">
        <v>3.1615211804499674</v>
      </c>
      <c r="I109" s="3">
        <v>12.004837348420292</v>
      </c>
    </row>
    <row r="110" spans="1:9">
      <c r="A110" s="4" t="s">
        <v>12</v>
      </c>
      <c r="B110" s="3" t="s">
        <v>133</v>
      </c>
      <c r="C110" s="2">
        <v>765</v>
      </c>
      <c r="D110" s="4" t="s">
        <v>10</v>
      </c>
      <c r="E110" s="3">
        <v>594</v>
      </c>
      <c r="F110" s="3">
        <f t="shared" si="8"/>
        <v>399.52279999999996</v>
      </c>
      <c r="G110" s="3">
        <v>13.530770995815095</v>
      </c>
      <c r="H110" s="4">
        <v>3.2935700091578877</v>
      </c>
      <c r="I110" s="3">
        <v>13.530770995815095</v>
      </c>
    </row>
    <row r="111" spans="1:9">
      <c r="A111" s="4" t="s">
        <v>12</v>
      </c>
      <c r="B111" s="3" t="s">
        <v>133</v>
      </c>
      <c r="C111" s="2">
        <v>765</v>
      </c>
      <c r="D111" s="4" t="s">
        <v>10</v>
      </c>
      <c r="E111" s="3">
        <v>595</v>
      </c>
      <c r="F111" s="3">
        <f t="shared" si="8"/>
        <v>400.67899999999997</v>
      </c>
      <c r="G111" s="3">
        <v>13.086769733223639</v>
      </c>
      <c r="H111" s="4">
        <v>2.9777224671972995</v>
      </c>
      <c r="I111" s="3">
        <v>13.086769733223639</v>
      </c>
    </row>
    <row r="112" spans="1:9">
      <c r="A112" s="4" t="s">
        <v>12</v>
      </c>
      <c r="B112" s="3" t="s">
        <v>133</v>
      </c>
      <c r="C112" s="2">
        <v>765</v>
      </c>
      <c r="D112" s="4" t="s">
        <v>10</v>
      </c>
      <c r="E112" s="3">
        <v>598</v>
      </c>
      <c r="F112" s="3">
        <f t="shared" si="8"/>
        <v>404.1475999999999</v>
      </c>
      <c r="G112" s="3">
        <v>12.151174121591886</v>
      </c>
      <c r="H112" s="4">
        <v>3.2573412722408763</v>
      </c>
      <c r="I112" s="3">
        <v>12.151174121591886</v>
      </c>
    </row>
    <row r="113" spans="1:9">
      <c r="A113" s="4" t="s">
        <v>12</v>
      </c>
      <c r="B113" s="3" t="s">
        <v>133</v>
      </c>
      <c r="C113" s="2">
        <v>765</v>
      </c>
      <c r="D113" s="4" t="s">
        <v>10</v>
      </c>
      <c r="E113" s="3">
        <v>606</v>
      </c>
      <c r="F113" s="3">
        <f t="shared" si="8"/>
        <v>413.3972</v>
      </c>
      <c r="G113" s="3">
        <v>11.911303720739681</v>
      </c>
      <c r="H113" s="4">
        <v>3.197219275275383</v>
      </c>
      <c r="I113" s="3">
        <v>11.911303720739681</v>
      </c>
    </row>
    <row r="114" spans="1:9">
      <c r="A114" s="4" t="s">
        <v>12</v>
      </c>
      <c r="B114" s="3" t="s">
        <v>133</v>
      </c>
      <c r="C114" s="2">
        <v>765</v>
      </c>
      <c r="D114" s="4" t="s">
        <v>10</v>
      </c>
      <c r="E114" s="3">
        <v>609</v>
      </c>
      <c r="F114" s="3">
        <f t="shared" si="8"/>
        <v>416.86579999999992</v>
      </c>
      <c r="G114" s="3">
        <v>11.970242375223878</v>
      </c>
      <c r="H114" s="4">
        <v>3.0889903503259482</v>
      </c>
      <c r="I114" s="3">
        <v>11.970242375223878</v>
      </c>
    </row>
    <row r="115" spans="1:9">
      <c r="A115" s="4" t="s">
        <v>12</v>
      </c>
      <c r="B115" s="3" t="s">
        <v>133</v>
      </c>
      <c r="C115" s="2">
        <v>765</v>
      </c>
      <c r="D115" s="4" t="s">
        <v>10</v>
      </c>
      <c r="E115" s="3">
        <v>614</v>
      </c>
      <c r="F115" s="3">
        <f t="shared" si="8"/>
        <v>422.64679999999998</v>
      </c>
      <c r="G115" s="3">
        <v>12.299396978341806</v>
      </c>
      <c r="H115" s="4">
        <v>3.2493808072382402</v>
      </c>
      <c r="I115" s="3">
        <v>12.299396978341806</v>
      </c>
    </row>
    <row r="116" spans="1:9">
      <c r="A116" s="4" t="s">
        <v>12</v>
      </c>
      <c r="B116" s="3" t="s">
        <v>133</v>
      </c>
      <c r="C116" s="2">
        <v>765</v>
      </c>
      <c r="D116" s="4" t="s">
        <v>10</v>
      </c>
      <c r="E116" s="3">
        <v>671</v>
      </c>
      <c r="F116" s="3">
        <f>1.1562*E116-287.26</f>
        <v>488.5501999999999</v>
      </c>
      <c r="G116" s="3">
        <v>11.359893082007316</v>
      </c>
      <c r="H116" s="4">
        <v>3.0966326150287395</v>
      </c>
      <c r="I116" s="3">
        <v>11.359893082007316</v>
      </c>
    </row>
    <row r="117" spans="1:9">
      <c r="A117" s="4" t="s">
        <v>12</v>
      </c>
      <c r="B117" s="3" t="s">
        <v>133</v>
      </c>
      <c r="C117" s="2">
        <v>765</v>
      </c>
      <c r="D117" s="4" t="s">
        <v>10</v>
      </c>
      <c r="E117" s="3">
        <v>678</v>
      </c>
      <c r="F117" s="3">
        <f t="shared" si="8"/>
        <v>496.64359999999999</v>
      </c>
      <c r="G117" s="3">
        <v>10.50822118327787</v>
      </c>
      <c r="H117" s="4">
        <v>3.0479135822911685</v>
      </c>
      <c r="I117" s="3">
        <v>10.50822118327787</v>
      </c>
    </row>
    <row r="118" spans="1:9">
      <c r="A118" s="4" t="s">
        <v>12</v>
      </c>
      <c r="B118" s="3" t="s">
        <v>133</v>
      </c>
      <c r="C118" s="2">
        <v>765</v>
      </c>
      <c r="D118" s="4" t="s">
        <v>10</v>
      </c>
      <c r="E118" s="3">
        <v>683</v>
      </c>
      <c r="F118" s="3">
        <f t="shared" si="8"/>
        <v>502.42459999999994</v>
      </c>
      <c r="G118" s="3">
        <v>10.891238005937735</v>
      </c>
      <c r="H118" s="4">
        <v>2.8601462245703209</v>
      </c>
      <c r="I118" s="3">
        <v>10.891238005937735</v>
      </c>
    </row>
    <row r="119" spans="1:9">
      <c r="A119" s="4" t="s">
        <v>12</v>
      </c>
      <c r="B119" s="3" t="s">
        <v>133</v>
      </c>
      <c r="C119" s="2">
        <v>765</v>
      </c>
      <c r="D119" s="4" t="s">
        <v>10</v>
      </c>
      <c r="E119" s="3">
        <v>695</v>
      </c>
      <c r="F119" s="3">
        <f t="shared" si="8"/>
        <v>516.29899999999998</v>
      </c>
      <c r="G119" s="3">
        <v>10.302345754866788</v>
      </c>
      <c r="H119" s="4">
        <v>3.1520062912974938</v>
      </c>
      <c r="I119" s="3">
        <v>10.302345754866788</v>
      </c>
    </row>
    <row r="120" spans="1:9">
      <c r="A120" s="4" t="s">
        <v>12</v>
      </c>
      <c r="B120" s="3" t="s">
        <v>133</v>
      </c>
      <c r="C120" s="2">
        <v>765</v>
      </c>
      <c r="D120" s="4" t="s">
        <v>10</v>
      </c>
      <c r="E120" s="3">
        <v>699</v>
      </c>
      <c r="F120" s="3">
        <f t="shared" si="8"/>
        <v>520.92379999999991</v>
      </c>
      <c r="G120" s="3">
        <v>10.169822744277402</v>
      </c>
      <c r="H120" s="4">
        <v>2.9223329677177481</v>
      </c>
      <c r="I120" s="3">
        <v>10.169822744277402</v>
      </c>
    </row>
    <row r="121" spans="1:9">
      <c r="A121" s="4" t="s">
        <v>12</v>
      </c>
      <c r="B121" s="3" t="s">
        <v>133</v>
      </c>
      <c r="C121" s="2">
        <v>765</v>
      </c>
      <c r="D121" s="4" t="s">
        <v>10</v>
      </c>
      <c r="E121" s="3">
        <v>720</v>
      </c>
      <c r="F121" s="3">
        <f t="shared" si="8"/>
        <v>545.20399999999995</v>
      </c>
      <c r="G121" s="3">
        <v>9.7042612857534767</v>
      </c>
      <c r="H121" s="4">
        <v>2.9085342902436584</v>
      </c>
      <c r="I121" s="3">
        <v>9.7042612857534767</v>
      </c>
    </row>
    <row r="122" spans="1:9">
      <c r="A122" s="4" t="s">
        <v>12</v>
      </c>
      <c r="B122" s="3" t="s">
        <v>133</v>
      </c>
      <c r="C122" s="2">
        <v>765</v>
      </c>
      <c r="D122" s="4" t="s">
        <v>10</v>
      </c>
      <c r="E122" s="3">
        <v>721.5</v>
      </c>
      <c r="F122" s="3">
        <f t="shared" si="8"/>
        <v>546.93829999999991</v>
      </c>
      <c r="G122" s="3">
        <v>12.083120816466735</v>
      </c>
      <c r="H122" s="4">
        <v>3.0584101625086619</v>
      </c>
      <c r="I122" s="3">
        <v>12.083120816466735</v>
      </c>
    </row>
    <row r="123" spans="1:9">
      <c r="A123" s="4" t="s">
        <v>12</v>
      </c>
      <c r="B123" s="3" t="s">
        <v>133</v>
      </c>
      <c r="C123" s="2">
        <v>765</v>
      </c>
      <c r="D123" s="4" t="s">
        <v>10</v>
      </c>
      <c r="E123" s="3">
        <v>725</v>
      </c>
      <c r="F123" s="3">
        <f t="shared" si="8"/>
        <v>550.9849999999999</v>
      </c>
      <c r="G123" s="3">
        <v>10.218197448475621</v>
      </c>
      <c r="H123" s="4">
        <v>2.9516363693109158</v>
      </c>
      <c r="I123" s="3">
        <v>10.218197448475621</v>
      </c>
    </row>
    <row r="124" spans="1:9">
      <c r="A124" s="4" t="s">
        <v>12</v>
      </c>
      <c r="B124" s="3" t="s">
        <v>133</v>
      </c>
      <c r="C124" s="2">
        <v>765</v>
      </c>
      <c r="D124" s="4" t="s">
        <v>10</v>
      </c>
      <c r="E124" s="3">
        <v>732</v>
      </c>
      <c r="F124" s="3">
        <f t="shared" si="8"/>
        <v>559.07839999999999</v>
      </c>
      <c r="G124" s="3">
        <v>9.7662502389711445</v>
      </c>
      <c r="H124" s="4">
        <v>3.095516243486403</v>
      </c>
      <c r="I124" s="3">
        <v>9.7662502389711445</v>
      </c>
    </row>
    <row r="125" spans="1:9">
      <c r="A125" s="1" t="s">
        <v>13</v>
      </c>
      <c r="B125" s="3" t="s">
        <v>133</v>
      </c>
      <c r="C125" s="2">
        <v>1470</v>
      </c>
      <c r="D125" s="1" t="s">
        <v>11</v>
      </c>
      <c r="E125" s="3">
        <v>1.5</v>
      </c>
      <c r="F125" s="3">
        <f>0.7895*E125+5.01</f>
        <v>6.1942500000000003</v>
      </c>
      <c r="G125" s="3">
        <v>14.6</v>
      </c>
      <c r="H125" s="1">
        <v>3.2</v>
      </c>
      <c r="I125" s="3">
        <v>11.241999999999999</v>
      </c>
    </row>
    <row r="126" spans="1:9">
      <c r="A126" s="1" t="s">
        <v>13</v>
      </c>
      <c r="B126" s="3" t="s">
        <v>133</v>
      </c>
      <c r="C126" s="2">
        <v>1470</v>
      </c>
      <c r="D126" s="1" t="s">
        <v>11</v>
      </c>
      <c r="E126" s="3">
        <v>49.5</v>
      </c>
      <c r="F126" s="3">
        <f t="shared" ref="F126:F139" si="9">0.7895*E126+5.01</f>
        <v>44.090249999999997</v>
      </c>
      <c r="G126" s="3">
        <v>14.1</v>
      </c>
      <c r="H126" s="1">
        <v>3.3</v>
      </c>
      <c r="I126" s="3">
        <v>10.856999999999999</v>
      </c>
    </row>
    <row r="127" spans="1:9">
      <c r="A127" s="7" t="s">
        <v>13</v>
      </c>
      <c r="B127" s="3" t="s">
        <v>133</v>
      </c>
      <c r="C127" s="2">
        <v>1470</v>
      </c>
      <c r="D127" s="7" t="s">
        <v>10</v>
      </c>
      <c r="E127" s="3">
        <v>51.5</v>
      </c>
      <c r="F127" s="3">
        <f t="shared" si="9"/>
        <v>45.669249999999998</v>
      </c>
      <c r="G127" s="3">
        <v>12.5</v>
      </c>
      <c r="H127" s="7">
        <v>3</v>
      </c>
      <c r="I127" s="3">
        <v>12.5</v>
      </c>
    </row>
    <row r="128" spans="1:9">
      <c r="A128" s="7" t="s">
        <v>13</v>
      </c>
      <c r="B128" s="3" t="s">
        <v>133</v>
      </c>
      <c r="C128" s="2">
        <v>1470</v>
      </c>
      <c r="D128" s="7" t="s">
        <v>10</v>
      </c>
      <c r="E128" s="3">
        <v>54</v>
      </c>
      <c r="F128" s="3">
        <f t="shared" si="9"/>
        <v>47.642999999999994</v>
      </c>
      <c r="G128" s="3">
        <v>11.8</v>
      </c>
      <c r="H128" s="7">
        <v>3</v>
      </c>
      <c r="I128" s="3">
        <v>11.8</v>
      </c>
    </row>
    <row r="129" spans="1:9">
      <c r="A129" s="7" t="s">
        <v>13</v>
      </c>
      <c r="B129" s="3" t="s">
        <v>133</v>
      </c>
      <c r="C129" s="2">
        <v>1470</v>
      </c>
      <c r="D129" s="7" t="s">
        <v>10</v>
      </c>
      <c r="E129" s="3">
        <v>55.5</v>
      </c>
      <c r="F129" s="3">
        <f t="shared" si="9"/>
        <v>48.827249999999999</v>
      </c>
      <c r="G129" s="3">
        <v>11.5</v>
      </c>
      <c r="H129" s="7">
        <v>3</v>
      </c>
      <c r="I129" s="3">
        <v>11.5</v>
      </c>
    </row>
    <row r="130" spans="1:9">
      <c r="A130" s="7" t="s">
        <v>13</v>
      </c>
      <c r="B130" s="3" t="s">
        <v>133</v>
      </c>
      <c r="C130" s="2">
        <v>1470</v>
      </c>
      <c r="D130" s="7" t="s">
        <v>10</v>
      </c>
      <c r="E130" s="3">
        <v>57.5</v>
      </c>
      <c r="F130" s="3">
        <f t="shared" si="9"/>
        <v>50.40625</v>
      </c>
      <c r="G130" s="3">
        <v>12.6</v>
      </c>
      <c r="H130" s="7">
        <v>2.9</v>
      </c>
      <c r="I130" s="3">
        <v>12.6</v>
      </c>
    </row>
    <row r="131" spans="1:9">
      <c r="A131" s="7" t="s">
        <v>13</v>
      </c>
      <c r="B131" s="3" t="s">
        <v>133</v>
      </c>
      <c r="C131" s="2">
        <v>1470</v>
      </c>
      <c r="D131" s="7" t="s">
        <v>10</v>
      </c>
      <c r="E131" s="3">
        <v>83.5</v>
      </c>
      <c r="F131" s="3">
        <f t="shared" si="9"/>
        <v>70.933250000000001</v>
      </c>
      <c r="G131" s="3">
        <v>13.7</v>
      </c>
      <c r="H131" s="7">
        <v>2.8</v>
      </c>
      <c r="I131" s="3">
        <v>13.7</v>
      </c>
    </row>
    <row r="132" spans="1:9">
      <c r="A132" s="1" t="s">
        <v>13</v>
      </c>
      <c r="B132" s="3" t="s">
        <v>133</v>
      </c>
      <c r="C132" s="2">
        <v>1470</v>
      </c>
      <c r="D132" s="1" t="s">
        <v>11</v>
      </c>
      <c r="E132" s="3">
        <v>83.5</v>
      </c>
      <c r="F132" s="3">
        <f t="shared" si="9"/>
        <v>70.933250000000001</v>
      </c>
      <c r="G132" s="3">
        <v>16.7</v>
      </c>
      <c r="H132" s="1">
        <v>3.2</v>
      </c>
      <c r="I132" s="3">
        <v>12.859</v>
      </c>
    </row>
    <row r="133" spans="1:9">
      <c r="A133" s="1" t="s">
        <v>13</v>
      </c>
      <c r="B133" s="3" t="s">
        <v>133</v>
      </c>
      <c r="C133" s="2">
        <v>1470</v>
      </c>
      <c r="D133" s="1" t="s">
        <v>11</v>
      </c>
      <c r="E133" s="3">
        <v>85.5</v>
      </c>
      <c r="F133" s="3">
        <f t="shared" si="9"/>
        <v>72.512250000000009</v>
      </c>
      <c r="G133" s="3">
        <v>13.8</v>
      </c>
      <c r="H133" s="1">
        <v>3.3</v>
      </c>
      <c r="I133" s="3">
        <v>10.626000000000001</v>
      </c>
    </row>
    <row r="134" spans="1:9">
      <c r="A134" s="7" t="s">
        <v>13</v>
      </c>
      <c r="B134" s="3" t="s">
        <v>133</v>
      </c>
      <c r="C134" s="2">
        <v>1470</v>
      </c>
      <c r="D134" s="7" t="s">
        <v>10</v>
      </c>
      <c r="E134" s="3">
        <v>89.5</v>
      </c>
      <c r="F134" s="3">
        <f t="shared" si="9"/>
        <v>75.67025000000001</v>
      </c>
      <c r="G134" s="3">
        <v>14.1</v>
      </c>
      <c r="H134" s="7">
        <v>3</v>
      </c>
      <c r="I134" s="3">
        <v>14.1</v>
      </c>
    </row>
    <row r="135" spans="1:9">
      <c r="A135" s="1" t="s">
        <v>13</v>
      </c>
      <c r="B135" s="3" t="s">
        <v>133</v>
      </c>
      <c r="C135" s="2">
        <v>1470</v>
      </c>
      <c r="D135" s="1" t="s">
        <v>11</v>
      </c>
      <c r="E135" s="3">
        <v>99.5</v>
      </c>
      <c r="F135" s="3">
        <f t="shared" si="9"/>
        <v>83.565250000000006</v>
      </c>
      <c r="G135" s="3">
        <v>15.6</v>
      </c>
      <c r="H135" s="1">
        <v>3.1</v>
      </c>
      <c r="I135" s="3">
        <v>12.012</v>
      </c>
    </row>
    <row r="136" spans="1:9">
      <c r="A136" s="7" t="s">
        <v>13</v>
      </c>
      <c r="B136" s="3" t="s">
        <v>133</v>
      </c>
      <c r="C136" s="2">
        <v>1470</v>
      </c>
      <c r="D136" s="7" t="s">
        <v>10</v>
      </c>
      <c r="E136" s="3">
        <v>115.5</v>
      </c>
      <c r="F136" s="3">
        <f t="shared" si="9"/>
        <v>96.197249999999997</v>
      </c>
      <c r="G136" s="3">
        <v>14.6</v>
      </c>
      <c r="H136" s="7">
        <v>3</v>
      </c>
      <c r="I136" s="3">
        <v>14.6</v>
      </c>
    </row>
    <row r="137" spans="1:9">
      <c r="A137" s="7" t="s">
        <v>13</v>
      </c>
      <c r="B137" s="3" t="s">
        <v>133</v>
      </c>
      <c r="C137" s="2">
        <v>1470</v>
      </c>
      <c r="D137" s="7" t="s">
        <v>10</v>
      </c>
      <c r="E137" s="3">
        <v>123.5</v>
      </c>
      <c r="F137" s="3">
        <f t="shared" si="9"/>
        <v>102.51325</v>
      </c>
      <c r="G137" s="3">
        <v>13.7</v>
      </c>
      <c r="H137" s="7">
        <v>3</v>
      </c>
      <c r="I137" s="3">
        <v>13.7</v>
      </c>
    </row>
    <row r="138" spans="1:9">
      <c r="A138" s="3" t="s">
        <v>13</v>
      </c>
      <c r="B138" s="3" t="s">
        <v>133</v>
      </c>
      <c r="C138" s="2">
        <v>1470</v>
      </c>
      <c r="D138" s="3" t="s">
        <v>10</v>
      </c>
      <c r="E138" s="3">
        <v>126</v>
      </c>
      <c r="F138" s="3">
        <f t="shared" si="9"/>
        <v>104.48700000000001</v>
      </c>
      <c r="G138" s="3">
        <v>21.2</v>
      </c>
      <c r="H138" s="3">
        <v>2.4</v>
      </c>
      <c r="I138" s="3">
        <v>21.2</v>
      </c>
    </row>
    <row r="139" spans="1:9">
      <c r="A139" s="7" t="s">
        <v>13</v>
      </c>
      <c r="B139" s="3" t="s">
        <v>133</v>
      </c>
      <c r="C139" s="2">
        <v>1470</v>
      </c>
      <c r="D139" s="7" t="s">
        <v>10</v>
      </c>
      <c r="E139" s="3">
        <v>127</v>
      </c>
      <c r="F139" s="3">
        <f t="shared" si="9"/>
        <v>105.2765</v>
      </c>
      <c r="G139" s="3">
        <v>15.2</v>
      </c>
      <c r="H139" s="7">
        <v>2.8</v>
      </c>
      <c r="I139" s="3">
        <v>15.2</v>
      </c>
    </row>
    <row r="140" spans="1:9">
      <c r="A140" s="7" t="s">
        <v>13</v>
      </c>
      <c r="B140" s="3" t="s">
        <v>133</v>
      </c>
      <c r="C140" s="2">
        <v>1470</v>
      </c>
      <c r="D140" s="7" t="s">
        <v>10</v>
      </c>
      <c r="E140" s="3">
        <v>159.5</v>
      </c>
      <c r="F140" s="3">
        <f>2.3169*E140-205.1</f>
        <v>164.44555</v>
      </c>
      <c r="G140" s="3">
        <v>13.3</v>
      </c>
      <c r="H140" s="7">
        <v>2.9</v>
      </c>
      <c r="I140" s="3">
        <v>13.3</v>
      </c>
    </row>
    <row r="141" spans="1:9">
      <c r="A141" s="1" t="s">
        <v>13</v>
      </c>
      <c r="B141" s="3" t="s">
        <v>133</v>
      </c>
      <c r="C141" s="2">
        <v>1470</v>
      </c>
      <c r="D141" s="1" t="s">
        <v>11</v>
      </c>
      <c r="E141" s="3">
        <v>163.5</v>
      </c>
      <c r="F141" s="3">
        <f t="shared" ref="F141:F150" si="10">2.3169*E141-205.1</f>
        <v>173.71315000000001</v>
      </c>
      <c r="G141" s="3">
        <v>17.5</v>
      </c>
      <c r="H141" s="1">
        <v>3.2</v>
      </c>
      <c r="I141" s="3">
        <v>13.475</v>
      </c>
    </row>
    <row r="142" spans="1:9">
      <c r="A142" s="1" t="s">
        <v>13</v>
      </c>
      <c r="B142" s="3" t="s">
        <v>133</v>
      </c>
      <c r="C142" s="2">
        <v>1470</v>
      </c>
      <c r="D142" s="1" t="s">
        <v>11</v>
      </c>
      <c r="E142" s="3">
        <v>167.5</v>
      </c>
      <c r="F142" s="3">
        <f t="shared" si="10"/>
        <v>182.98074999999997</v>
      </c>
      <c r="G142" s="3">
        <v>16.7</v>
      </c>
      <c r="H142" s="1">
        <v>3</v>
      </c>
      <c r="I142" s="3">
        <v>12.859</v>
      </c>
    </row>
    <row r="143" spans="1:9">
      <c r="A143" s="1" t="s">
        <v>13</v>
      </c>
      <c r="B143" s="3" t="s">
        <v>133</v>
      </c>
      <c r="C143" s="2">
        <v>1470</v>
      </c>
      <c r="D143" s="1" t="s">
        <v>11</v>
      </c>
      <c r="E143" s="3">
        <v>171.5</v>
      </c>
      <c r="F143" s="3">
        <f t="shared" si="10"/>
        <v>192.24834999999999</v>
      </c>
      <c r="G143" s="3">
        <v>13.9</v>
      </c>
      <c r="H143" s="1">
        <v>2.9</v>
      </c>
      <c r="I143" s="3">
        <v>10.703000000000001</v>
      </c>
    </row>
    <row r="144" spans="1:9">
      <c r="A144" s="7" t="s">
        <v>13</v>
      </c>
      <c r="B144" s="3" t="s">
        <v>133</v>
      </c>
      <c r="C144" s="2">
        <v>1470</v>
      </c>
      <c r="D144" s="7" t="s">
        <v>10</v>
      </c>
      <c r="E144" s="3">
        <v>204.5</v>
      </c>
      <c r="F144" s="3">
        <f t="shared" si="10"/>
        <v>268.70605</v>
      </c>
      <c r="G144" s="3">
        <v>15.7</v>
      </c>
      <c r="H144" s="7">
        <v>2.9</v>
      </c>
      <c r="I144" s="3">
        <v>15.7</v>
      </c>
    </row>
    <row r="145" spans="1:9">
      <c r="A145" s="7" t="s">
        <v>13</v>
      </c>
      <c r="B145" s="3" t="s">
        <v>133</v>
      </c>
      <c r="C145" s="2">
        <v>1470</v>
      </c>
      <c r="D145" s="7" t="s">
        <v>10</v>
      </c>
      <c r="E145" s="3">
        <v>222.5</v>
      </c>
      <c r="F145" s="3">
        <f t="shared" si="10"/>
        <v>310.41025000000002</v>
      </c>
      <c r="G145" s="3">
        <v>12.8</v>
      </c>
      <c r="H145" s="7">
        <v>3</v>
      </c>
      <c r="I145" s="3">
        <v>12.8</v>
      </c>
    </row>
    <row r="146" spans="1:9">
      <c r="A146" s="7" t="s">
        <v>13</v>
      </c>
      <c r="B146" s="3" t="s">
        <v>133</v>
      </c>
      <c r="C146" s="2">
        <v>1470</v>
      </c>
      <c r="D146" s="7" t="s">
        <v>10</v>
      </c>
      <c r="E146" s="3">
        <v>224.5</v>
      </c>
      <c r="F146" s="3">
        <f t="shared" si="10"/>
        <v>315.04404999999997</v>
      </c>
      <c r="G146" s="3">
        <v>12.4</v>
      </c>
      <c r="H146" s="7">
        <v>3.1</v>
      </c>
      <c r="I146" s="3">
        <v>12.4</v>
      </c>
    </row>
    <row r="147" spans="1:9">
      <c r="A147" s="7" t="s">
        <v>13</v>
      </c>
      <c r="B147" s="3" t="s">
        <v>133</v>
      </c>
      <c r="C147" s="2">
        <v>1470</v>
      </c>
      <c r="D147" s="7" t="s">
        <v>10</v>
      </c>
      <c r="E147" s="3">
        <v>225</v>
      </c>
      <c r="F147" s="3">
        <f t="shared" si="10"/>
        <v>316.20249999999999</v>
      </c>
      <c r="G147" s="3">
        <v>13.6</v>
      </c>
      <c r="H147" s="7">
        <v>2.9</v>
      </c>
      <c r="I147" s="3">
        <v>13.6</v>
      </c>
    </row>
    <row r="148" spans="1:9">
      <c r="A148" s="7" t="s">
        <v>13</v>
      </c>
      <c r="B148" s="3" t="s">
        <v>133</v>
      </c>
      <c r="C148" s="2">
        <v>1470</v>
      </c>
      <c r="D148" s="7" t="s">
        <v>10</v>
      </c>
      <c r="E148" s="3">
        <v>228.5</v>
      </c>
      <c r="F148" s="3">
        <f t="shared" si="10"/>
        <v>324.31164999999999</v>
      </c>
      <c r="G148" s="3">
        <v>13</v>
      </c>
      <c r="H148" s="7">
        <v>3</v>
      </c>
      <c r="I148" s="3">
        <v>13</v>
      </c>
    </row>
    <row r="149" spans="1:9">
      <c r="A149" s="7" t="s">
        <v>13</v>
      </c>
      <c r="B149" s="3" t="s">
        <v>133</v>
      </c>
      <c r="C149" s="2">
        <v>1470</v>
      </c>
      <c r="D149" s="7" t="s">
        <v>10</v>
      </c>
      <c r="E149" s="3">
        <v>230.5</v>
      </c>
      <c r="F149" s="3">
        <f t="shared" si="10"/>
        <v>328.94544999999994</v>
      </c>
      <c r="G149" s="3">
        <v>13</v>
      </c>
      <c r="H149" s="7">
        <v>3.1</v>
      </c>
      <c r="I149" s="3">
        <v>13</v>
      </c>
    </row>
    <row r="150" spans="1:9">
      <c r="A150" s="7" t="s">
        <v>13</v>
      </c>
      <c r="B150" s="3" t="s">
        <v>133</v>
      </c>
      <c r="C150" s="2">
        <v>1470</v>
      </c>
      <c r="D150" s="7" t="s">
        <v>10</v>
      </c>
      <c r="E150" s="3">
        <v>232.5</v>
      </c>
      <c r="F150" s="3">
        <f t="shared" si="10"/>
        <v>333.57925</v>
      </c>
      <c r="G150" s="3">
        <v>10.8</v>
      </c>
      <c r="H150" s="7">
        <v>3.1</v>
      </c>
      <c r="I150" s="3">
        <v>10.8</v>
      </c>
    </row>
    <row r="151" spans="1:9">
      <c r="A151" s="7" t="s">
        <v>13</v>
      </c>
      <c r="B151" s="3" t="s">
        <v>133</v>
      </c>
      <c r="C151" s="2">
        <v>1470</v>
      </c>
      <c r="D151" s="7" t="s">
        <v>10</v>
      </c>
      <c r="E151" s="3">
        <v>272.5</v>
      </c>
      <c r="F151" s="3">
        <f>0.8365*E151+142.3</f>
        <v>370.24625000000003</v>
      </c>
      <c r="G151" s="3">
        <v>12.5</v>
      </c>
      <c r="H151" s="7">
        <v>3</v>
      </c>
      <c r="I151" s="3">
        <v>12.5</v>
      </c>
    </row>
    <row r="152" spans="1:9">
      <c r="A152" s="7" t="s">
        <v>13</v>
      </c>
      <c r="B152" s="3" t="s">
        <v>133</v>
      </c>
      <c r="C152" s="2">
        <v>1470</v>
      </c>
      <c r="D152" s="7" t="s">
        <v>10</v>
      </c>
      <c r="E152" s="3">
        <v>274.5</v>
      </c>
      <c r="F152" s="3">
        <f>0.8365*E152+142.3</f>
        <v>371.91925000000003</v>
      </c>
      <c r="G152" s="3">
        <v>12</v>
      </c>
      <c r="H152" s="7">
        <v>3</v>
      </c>
      <c r="I152" s="3">
        <v>12</v>
      </c>
    </row>
    <row r="153" spans="1:9">
      <c r="A153" s="7" t="s">
        <v>13</v>
      </c>
      <c r="B153" s="3" t="s">
        <v>133</v>
      </c>
      <c r="C153" s="2">
        <v>1470</v>
      </c>
      <c r="D153" s="1" t="s">
        <v>10</v>
      </c>
      <c r="E153" s="3">
        <v>276.5</v>
      </c>
      <c r="F153" s="3">
        <f t="shared" ref="F153:F169" si="11">0.8365*E153+142.3</f>
        <v>373.59225000000004</v>
      </c>
      <c r="G153" s="3">
        <v>13.541026349437258</v>
      </c>
      <c r="H153" s="1">
        <v>3.0404611796617496</v>
      </c>
      <c r="I153" s="3">
        <v>13.541026349437258</v>
      </c>
    </row>
    <row r="154" spans="1:9">
      <c r="A154" s="7" t="s">
        <v>13</v>
      </c>
      <c r="B154" s="3" t="s">
        <v>133</v>
      </c>
      <c r="C154" s="2">
        <v>1470</v>
      </c>
      <c r="D154" s="1" t="s">
        <v>10</v>
      </c>
      <c r="E154" s="3">
        <v>278.5</v>
      </c>
      <c r="F154" s="3">
        <f t="shared" si="11"/>
        <v>375.26525000000004</v>
      </c>
      <c r="G154" s="3">
        <v>12.713623070495705</v>
      </c>
      <c r="H154" s="1">
        <v>3.1126212530608646</v>
      </c>
      <c r="I154" s="3">
        <v>12.713623070495705</v>
      </c>
    </row>
    <row r="155" spans="1:9">
      <c r="A155" s="7" t="s">
        <v>13</v>
      </c>
      <c r="B155" s="3" t="s">
        <v>133</v>
      </c>
      <c r="C155" s="2">
        <v>1470</v>
      </c>
      <c r="D155" s="1" t="s">
        <v>10</v>
      </c>
      <c r="E155" s="3">
        <v>286.5</v>
      </c>
      <c r="F155" s="3">
        <f t="shared" si="11"/>
        <v>381.95725000000004</v>
      </c>
      <c r="G155" s="3">
        <v>12.069779153618891</v>
      </c>
      <c r="H155" s="1">
        <v>3.0872817959408319</v>
      </c>
      <c r="I155" s="3">
        <v>12.069779153618891</v>
      </c>
    </row>
    <row r="156" spans="1:9">
      <c r="A156" s="7" t="s">
        <v>13</v>
      </c>
      <c r="B156" s="3" t="s">
        <v>133</v>
      </c>
      <c r="C156" s="2">
        <v>1470</v>
      </c>
      <c r="D156" s="1" t="s">
        <v>10</v>
      </c>
      <c r="E156" s="3">
        <v>288.5</v>
      </c>
      <c r="F156" s="3">
        <f t="shared" si="11"/>
        <v>383.63025000000005</v>
      </c>
      <c r="G156" s="3">
        <v>11.032782959114316</v>
      </c>
      <c r="H156" s="1">
        <v>3.1028097199728553</v>
      </c>
      <c r="I156" s="3">
        <v>11.032782959114316</v>
      </c>
    </row>
    <row r="157" spans="1:9">
      <c r="A157" s="7" t="s">
        <v>13</v>
      </c>
      <c r="B157" s="3" t="s">
        <v>133</v>
      </c>
      <c r="C157" s="2">
        <v>1470</v>
      </c>
      <c r="D157" s="1" t="s">
        <v>10</v>
      </c>
      <c r="E157" s="3">
        <v>290.5</v>
      </c>
      <c r="F157" s="3">
        <f t="shared" si="11"/>
        <v>385.30325000000005</v>
      </c>
      <c r="G157" s="3">
        <v>12.624367515067204</v>
      </c>
      <c r="H157" s="1">
        <v>2.9606392942831721</v>
      </c>
      <c r="I157" s="3">
        <v>12.624367515067204</v>
      </c>
    </row>
    <row r="158" spans="1:9">
      <c r="A158" s="7" t="s">
        <v>13</v>
      </c>
      <c r="B158" s="3" t="s">
        <v>133</v>
      </c>
      <c r="C158" s="2">
        <v>1470</v>
      </c>
      <c r="D158" s="1" t="s">
        <v>10</v>
      </c>
      <c r="E158" s="3">
        <v>292.5</v>
      </c>
      <c r="F158" s="3">
        <f t="shared" si="11"/>
        <v>386.97625000000005</v>
      </c>
      <c r="G158" s="3">
        <v>13.745959618355119</v>
      </c>
      <c r="H158" s="1">
        <v>2.9935242963597051</v>
      </c>
      <c r="I158" s="3">
        <v>13.745959618355119</v>
      </c>
    </row>
    <row r="159" spans="1:9">
      <c r="A159" s="7" t="s">
        <v>13</v>
      </c>
      <c r="B159" s="3" t="s">
        <v>133</v>
      </c>
      <c r="C159" s="2">
        <v>1470</v>
      </c>
      <c r="D159" s="1" t="s">
        <v>10</v>
      </c>
      <c r="E159" s="3">
        <v>294.5</v>
      </c>
      <c r="F159" s="3">
        <f t="shared" si="11"/>
        <v>388.64925000000005</v>
      </c>
      <c r="G159" s="3">
        <v>12.729668662097643</v>
      </c>
      <c r="H159" s="1">
        <v>3.1128113567325695</v>
      </c>
      <c r="I159" s="3">
        <v>12.729668662097643</v>
      </c>
    </row>
    <row r="160" spans="1:9">
      <c r="A160" s="7" t="s">
        <v>13</v>
      </c>
      <c r="B160" s="3" t="s">
        <v>133</v>
      </c>
      <c r="C160" s="2">
        <v>1470</v>
      </c>
      <c r="D160" s="1" t="s">
        <v>10</v>
      </c>
      <c r="E160" s="3">
        <v>296.5</v>
      </c>
      <c r="F160" s="3">
        <f t="shared" si="11"/>
        <v>390.32225000000005</v>
      </c>
      <c r="G160" s="3">
        <v>13.120987244776732</v>
      </c>
      <c r="H160" s="1">
        <v>3.13018334163558</v>
      </c>
      <c r="I160" s="3">
        <v>13.120987244776732</v>
      </c>
    </row>
    <row r="161" spans="1:9">
      <c r="A161" s="7" t="s">
        <v>13</v>
      </c>
      <c r="B161" s="3" t="s">
        <v>133</v>
      </c>
      <c r="C161" s="2">
        <v>1470</v>
      </c>
      <c r="D161" s="1" t="s">
        <v>10</v>
      </c>
      <c r="E161" s="3">
        <v>309.5</v>
      </c>
      <c r="F161" s="3">
        <f t="shared" si="11"/>
        <v>401.19675000000001</v>
      </c>
      <c r="G161" s="3">
        <v>11.363610438809141</v>
      </c>
      <c r="H161" s="1">
        <v>3.2387634414965412</v>
      </c>
      <c r="I161" s="3">
        <v>11.363610438809141</v>
      </c>
    </row>
    <row r="162" spans="1:9">
      <c r="A162" s="7" t="s">
        <v>13</v>
      </c>
      <c r="B162" s="3" t="s">
        <v>133</v>
      </c>
      <c r="C162" s="2">
        <v>1470</v>
      </c>
      <c r="D162" s="1" t="s">
        <v>10</v>
      </c>
      <c r="E162" s="3">
        <v>311.5</v>
      </c>
      <c r="F162" s="3">
        <f t="shared" si="11"/>
        <v>402.86975000000001</v>
      </c>
      <c r="G162" s="3">
        <v>13.180252384323415</v>
      </c>
      <c r="H162" s="1">
        <v>3.117898806151397</v>
      </c>
      <c r="I162" s="3">
        <v>13.180252384323415</v>
      </c>
    </row>
    <row r="163" spans="1:9">
      <c r="A163" s="7" t="s">
        <v>13</v>
      </c>
      <c r="B163" s="3" t="s">
        <v>133</v>
      </c>
      <c r="C163" s="2">
        <v>1470</v>
      </c>
      <c r="D163" s="1" t="s">
        <v>10</v>
      </c>
      <c r="E163" s="3">
        <v>316.5</v>
      </c>
      <c r="F163" s="3">
        <f t="shared" si="11"/>
        <v>407.05225000000002</v>
      </c>
      <c r="G163" s="3">
        <v>12.003995899241389</v>
      </c>
      <c r="H163" s="1">
        <v>3.0388179656737195</v>
      </c>
      <c r="I163" s="3">
        <v>12.003995899241389</v>
      </c>
    </row>
    <row r="164" spans="1:9">
      <c r="A164" s="7" t="s">
        <v>13</v>
      </c>
      <c r="B164" s="3" t="s">
        <v>133</v>
      </c>
      <c r="C164" s="2">
        <v>1470</v>
      </c>
      <c r="D164" s="1" t="s">
        <v>10</v>
      </c>
      <c r="E164" s="3">
        <v>317</v>
      </c>
      <c r="F164" s="3">
        <f t="shared" si="11"/>
        <v>407.47050000000002</v>
      </c>
      <c r="G164" s="3">
        <v>10.243111122341844</v>
      </c>
      <c r="H164" s="1">
        <v>3.0997343179775494</v>
      </c>
      <c r="I164" s="3">
        <v>10.243111122341844</v>
      </c>
    </row>
    <row r="165" spans="1:9">
      <c r="A165" s="7" t="s">
        <v>13</v>
      </c>
      <c r="B165" s="3" t="s">
        <v>133</v>
      </c>
      <c r="C165" s="2">
        <v>1470</v>
      </c>
      <c r="D165" s="1" t="s">
        <v>10</v>
      </c>
      <c r="E165" s="3">
        <v>320.5</v>
      </c>
      <c r="F165" s="3">
        <f t="shared" si="11"/>
        <v>410.39825000000002</v>
      </c>
      <c r="G165" s="3">
        <v>11.925476152346494</v>
      </c>
      <c r="H165" s="1">
        <v>3.1060671989352278</v>
      </c>
      <c r="I165" s="3">
        <v>11.925476152346494</v>
      </c>
    </row>
    <row r="166" spans="1:9">
      <c r="A166" s="7" t="s">
        <v>13</v>
      </c>
      <c r="B166" s="3" t="s">
        <v>133</v>
      </c>
      <c r="C166" s="2">
        <v>1470</v>
      </c>
      <c r="D166" s="1" t="s">
        <v>10</v>
      </c>
      <c r="E166" s="3">
        <v>326.5</v>
      </c>
      <c r="F166" s="3">
        <f t="shared" si="11"/>
        <v>415.41725000000002</v>
      </c>
      <c r="G166" s="3">
        <v>11.723672200484351</v>
      </c>
      <c r="H166" s="1">
        <v>2.9864012428557358</v>
      </c>
      <c r="I166" s="3">
        <v>11.723672200484351</v>
      </c>
    </row>
    <row r="167" spans="1:9">
      <c r="A167" s="7" t="s">
        <v>13</v>
      </c>
      <c r="B167" s="3" t="s">
        <v>133</v>
      </c>
      <c r="C167" s="2">
        <v>1470</v>
      </c>
      <c r="D167" s="1" t="s">
        <v>10</v>
      </c>
      <c r="E167" s="3">
        <v>331.25</v>
      </c>
      <c r="F167" s="3">
        <f t="shared" si="11"/>
        <v>419.390625</v>
      </c>
      <c r="G167" s="3">
        <v>10.708722870232236</v>
      </c>
      <c r="H167" s="1">
        <v>3.0576620702725132</v>
      </c>
      <c r="I167" s="3">
        <v>10.708722870232236</v>
      </c>
    </row>
    <row r="168" spans="1:9">
      <c r="A168" s="7" t="s">
        <v>13</v>
      </c>
      <c r="B168" s="3" t="s">
        <v>133</v>
      </c>
      <c r="C168" s="2">
        <v>1470</v>
      </c>
      <c r="D168" s="1" t="s">
        <v>10</v>
      </c>
      <c r="E168" s="3">
        <v>332</v>
      </c>
      <c r="F168" s="3">
        <f t="shared" si="11"/>
        <v>420.01800000000003</v>
      </c>
      <c r="G168" s="3">
        <v>10.657489783030446</v>
      </c>
      <c r="H168" s="1">
        <v>3.0494818321660646</v>
      </c>
      <c r="I168" s="3">
        <v>10.657489783030446</v>
      </c>
    </row>
    <row r="169" spans="1:9">
      <c r="A169" s="7" t="s">
        <v>13</v>
      </c>
      <c r="B169" s="3" t="s">
        <v>133</v>
      </c>
      <c r="C169" s="2">
        <v>1470</v>
      </c>
      <c r="D169" s="1" t="s">
        <v>10</v>
      </c>
      <c r="E169" s="3">
        <v>334.5</v>
      </c>
      <c r="F169" s="3">
        <f t="shared" si="11"/>
        <v>422.10925000000003</v>
      </c>
      <c r="G169" s="3">
        <v>11.449711148485553</v>
      </c>
      <c r="H169" s="1">
        <v>2.8003869565075776</v>
      </c>
      <c r="I169" s="3">
        <v>11.449711148485553</v>
      </c>
    </row>
    <row r="170" spans="1:9">
      <c r="A170" s="3" t="s">
        <v>15</v>
      </c>
      <c r="B170" s="3" t="s">
        <v>133</v>
      </c>
      <c r="C170" s="2">
        <v>700</v>
      </c>
      <c r="D170" s="3" t="s">
        <v>10</v>
      </c>
      <c r="E170" s="3">
        <v>4</v>
      </c>
      <c r="F170" s="3">
        <f>0.7674*E170+3.3866</f>
        <v>6.4561999999999999</v>
      </c>
      <c r="G170" s="3">
        <v>13.114127993525731</v>
      </c>
      <c r="H170" s="3">
        <v>3.3544737170835419</v>
      </c>
      <c r="I170" s="3">
        <v>13.114127993525731</v>
      </c>
    </row>
    <row r="171" spans="1:9">
      <c r="A171" s="3" t="s">
        <v>15</v>
      </c>
      <c r="B171" s="3" t="s">
        <v>133</v>
      </c>
      <c r="C171" s="2">
        <v>700</v>
      </c>
      <c r="D171" s="3" t="s">
        <v>10</v>
      </c>
      <c r="E171" s="3">
        <v>11</v>
      </c>
      <c r="F171" s="3">
        <f t="shared" ref="F171:F179" si="12">0.7674*E171+3.3866</f>
        <v>11.827999999999999</v>
      </c>
      <c r="G171" s="3">
        <v>13.097386115971124</v>
      </c>
      <c r="H171" s="3">
        <v>3.2086098941324601</v>
      </c>
      <c r="I171" s="3">
        <v>13.097386115971124</v>
      </c>
    </row>
    <row r="172" spans="1:9">
      <c r="A172" s="3" t="s">
        <v>15</v>
      </c>
      <c r="B172" s="3" t="s">
        <v>133</v>
      </c>
      <c r="C172" s="2">
        <v>700</v>
      </c>
      <c r="D172" s="3" t="s">
        <v>10</v>
      </c>
      <c r="E172" s="3">
        <v>53</v>
      </c>
      <c r="F172" s="3">
        <f t="shared" si="12"/>
        <v>44.058799999999998</v>
      </c>
      <c r="G172" s="3">
        <v>11.738826997150738</v>
      </c>
      <c r="H172" s="3">
        <v>3.0008231073623217</v>
      </c>
      <c r="I172" s="3">
        <v>11.738826997150738</v>
      </c>
    </row>
    <row r="173" spans="1:9">
      <c r="A173" s="3" t="s">
        <v>15</v>
      </c>
      <c r="B173" s="3" t="s">
        <v>133</v>
      </c>
      <c r="C173" s="2">
        <v>700</v>
      </c>
      <c r="D173" s="3" t="s">
        <v>10</v>
      </c>
      <c r="E173" s="3">
        <v>60</v>
      </c>
      <c r="F173" s="3">
        <f t="shared" si="12"/>
        <v>49.430599999999998</v>
      </c>
      <c r="G173" s="3">
        <v>12.138135335168787</v>
      </c>
      <c r="H173" s="3">
        <v>3.2401264101584522</v>
      </c>
      <c r="I173" s="3">
        <v>12.138135335168787</v>
      </c>
    </row>
    <row r="174" spans="1:9">
      <c r="A174" s="3" t="s">
        <v>15</v>
      </c>
      <c r="B174" s="3" t="s">
        <v>133</v>
      </c>
      <c r="C174" s="2">
        <v>700</v>
      </c>
      <c r="D174" s="3" t="s">
        <v>10</v>
      </c>
      <c r="E174" s="3">
        <v>67</v>
      </c>
      <c r="F174" s="3">
        <f t="shared" si="12"/>
        <v>54.802399999999999</v>
      </c>
      <c r="G174" s="3">
        <v>12.203919462207462</v>
      </c>
      <c r="H174" s="3">
        <v>2.9066853048754138</v>
      </c>
      <c r="I174" s="3">
        <v>12.203919462207462</v>
      </c>
    </row>
    <row r="175" spans="1:9">
      <c r="A175" s="3" t="s">
        <v>15</v>
      </c>
      <c r="B175" s="3" t="s">
        <v>133</v>
      </c>
      <c r="C175" s="2">
        <v>700</v>
      </c>
      <c r="D175" s="3" t="s">
        <v>10</v>
      </c>
      <c r="E175" s="3">
        <v>111</v>
      </c>
      <c r="F175" s="3">
        <f t="shared" si="12"/>
        <v>88.567999999999998</v>
      </c>
      <c r="G175" s="3">
        <v>14.902367174070807</v>
      </c>
      <c r="H175" s="3">
        <v>2.9682710938867509</v>
      </c>
      <c r="I175" s="3">
        <v>14.902367174070807</v>
      </c>
    </row>
    <row r="176" spans="1:9">
      <c r="A176" s="3" t="s">
        <v>15</v>
      </c>
      <c r="B176" s="3" t="s">
        <v>133</v>
      </c>
      <c r="C176" s="2">
        <v>700</v>
      </c>
      <c r="D176" s="3" t="s">
        <v>10</v>
      </c>
      <c r="E176" s="3">
        <v>114</v>
      </c>
      <c r="F176" s="3">
        <f t="shared" si="12"/>
        <v>90.870199999999997</v>
      </c>
      <c r="G176" s="3">
        <v>13.986479718771747</v>
      </c>
      <c r="H176" s="3">
        <v>3.1240737143156516</v>
      </c>
      <c r="I176" s="3">
        <v>13.986479718771747</v>
      </c>
    </row>
    <row r="177" spans="1:9">
      <c r="A177" s="3" t="s">
        <v>15</v>
      </c>
      <c r="B177" s="3" t="s">
        <v>133</v>
      </c>
      <c r="C177" s="2">
        <v>700</v>
      </c>
      <c r="D177" s="3" t="s">
        <v>10</v>
      </c>
      <c r="E177" s="3">
        <v>141</v>
      </c>
      <c r="F177" s="3">
        <f t="shared" si="12"/>
        <v>111.59</v>
      </c>
      <c r="G177" s="3">
        <v>12.932716368494134</v>
      </c>
      <c r="H177" s="3">
        <v>3.2321968902858917</v>
      </c>
      <c r="I177" s="3">
        <v>12.932716368494134</v>
      </c>
    </row>
    <row r="178" spans="1:9">
      <c r="A178" s="3" t="s">
        <v>15</v>
      </c>
      <c r="B178" s="3" t="s">
        <v>133</v>
      </c>
      <c r="C178" s="2">
        <v>700</v>
      </c>
      <c r="D178" s="3" t="s">
        <v>10</v>
      </c>
      <c r="E178" s="3">
        <v>144</v>
      </c>
      <c r="F178" s="3">
        <f t="shared" si="12"/>
        <v>113.8922</v>
      </c>
      <c r="G178" s="3">
        <v>19.120532049637401</v>
      </c>
      <c r="H178" s="3">
        <v>2.6856543138096591</v>
      </c>
      <c r="I178" s="3">
        <v>19.120532049637401</v>
      </c>
    </row>
    <row r="179" spans="1:9">
      <c r="A179" s="3" t="s">
        <v>15</v>
      </c>
      <c r="B179" s="3" t="s">
        <v>133</v>
      </c>
      <c r="C179" s="2">
        <v>700</v>
      </c>
      <c r="D179" s="3" t="s">
        <v>10</v>
      </c>
      <c r="E179" s="3">
        <v>159</v>
      </c>
      <c r="F179" s="3">
        <f t="shared" si="12"/>
        <v>125.4032</v>
      </c>
      <c r="G179" s="3">
        <v>13.506732742761626</v>
      </c>
      <c r="H179" s="3">
        <v>3.0027399026307426</v>
      </c>
      <c r="I179" s="3">
        <v>13.506732742761626</v>
      </c>
    </row>
    <row r="180" spans="1:9">
      <c r="A180" s="3" t="s">
        <v>15</v>
      </c>
      <c r="B180" s="3" t="s">
        <v>133</v>
      </c>
      <c r="C180" s="2">
        <v>700</v>
      </c>
      <c r="D180" s="3" t="s">
        <v>10</v>
      </c>
      <c r="E180" s="3">
        <v>180</v>
      </c>
      <c r="F180" s="3">
        <v>180.8913</v>
      </c>
      <c r="G180" s="3">
        <v>11.946493122449516</v>
      </c>
      <c r="H180" s="3">
        <v>3.2994051267516551</v>
      </c>
      <c r="I180" s="3">
        <v>11.946493122449516</v>
      </c>
    </row>
    <row r="181" spans="1:9">
      <c r="A181" s="3" t="s">
        <v>15</v>
      </c>
      <c r="B181" s="3" t="s">
        <v>133</v>
      </c>
      <c r="C181" s="2">
        <v>700</v>
      </c>
      <c r="D181" s="3" t="s">
        <v>10</v>
      </c>
      <c r="E181" s="3">
        <v>182</v>
      </c>
      <c r="F181" s="3">
        <v>180.8913</v>
      </c>
      <c r="G181" s="3">
        <v>12.403639439038026</v>
      </c>
      <c r="H181" s="3">
        <v>3.3766940289583953</v>
      </c>
      <c r="I181" s="3">
        <v>12.403639439038026</v>
      </c>
    </row>
    <row r="182" spans="1:9">
      <c r="A182" s="3" t="s">
        <v>15</v>
      </c>
      <c r="B182" s="3" t="s">
        <v>133</v>
      </c>
      <c r="C182" s="2">
        <v>700</v>
      </c>
      <c r="D182" s="3" t="s">
        <v>10</v>
      </c>
      <c r="E182" s="3">
        <v>188</v>
      </c>
      <c r="F182" s="3">
        <v>188.8913</v>
      </c>
      <c r="G182" s="3">
        <v>13.499042259589247</v>
      </c>
      <c r="H182" s="3">
        <v>3.2775109382007486</v>
      </c>
      <c r="I182" s="3">
        <v>13.499042259589247</v>
      </c>
    </row>
    <row r="183" spans="1:9">
      <c r="A183" s="3" t="s">
        <v>15</v>
      </c>
      <c r="B183" s="3" t="s">
        <v>133</v>
      </c>
      <c r="C183" s="2">
        <v>700</v>
      </c>
      <c r="D183" s="3" t="s">
        <v>10</v>
      </c>
      <c r="E183" s="3">
        <v>218</v>
      </c>
      <c r="F183" s="3">
        <f>2.1668*E183-239.98</f>
        <v>232.38239999999999</v>
      </c>
      <c r="G183" s="3">
        <v>18.52280066126972</v>
      </c>
      <c r="H183" s="3">
        <v>3.0657340232868426</v>
      </c>
      <c r="I183" s="3">
        <v>18.52280066126972</v>
      </c>
    </row>
    <row r="184" spans="1:9">
      <c r="A184" s="3" t="s">
        <v>15</v>
      </c>
      <c r="B184" s="3" t="s">
        <v>133</v>
      </c>
      <c r="C184" s="2">
        <v>700</v>
      </c>
      <c r="D184" s="3" t="s">
        <v>10</v>
      </c>
      <c r="E184" s="3">
        <v>222.5</v>
      </c>
      <c r="F184" s="3">
        <f>2.1668*E184-239.98</f>
        <v>242.13299999999995</v>
      </c>
      <c r="G184" s="3">
        <v>15.208320817542589</v>
      </c>
      <c r="H184" s="3">
        <v>3.1168113825669277</v>
      </c>
      <c r="I184" s="3">
        <v>15.208320817542589</v>
      </c>
    </row>
    <row r="185" spans="1:9">
      <c r="A185" s="3" t="s">
        <v>15</v>
      </c>
      <c r="B185" s="3" t="s">
        <v>133</v>
      </c>
      <c r="C185" s="2">
        <v>700</v>
      </c>
      <c r="D185" s="3" t="s">
        <v>10</v>
      </c>
      <c r="E185" s="3">
        <v>255</v>
      </c>
      <c r="F185" s="3">
        <f>0.7225*E185+118.88</f>
        <v>303.11750000000001</v>
      </c>
      <c r="G185" s="3">
        <v>16.549755030172921</v>
      </c>
      <c r="H185" s="3">
        <v>3.1675717750935592</v>
      </c>
      <c r="I185" s="3">
        <v>16.549755030172921</v>
      </c>
    </row>
    <row r="186" spans="1:9">
      <c r="A186" s="3" t="s">
        <v>15</v>
      </c>
      <c r="B186" s="3" t="s">
        <v>133</v>
      </c>
      <c r="C186" s="2">
        <v>700</v>
      </c>
      <c r="D186" s="3" t="s">
        <v>10</v>
      </c>
      <c r="E186" s="3">
        <v>262</v>
      </c>
      <c r="F186" s="3">
        <f t="shared" ref="F186:F213" si="13">0.7225*E186+118.88</f>
        <v>308.17500000000001</v>
      </c>
      <c r="G186" s="3">
        <v>16.325447107734295</v>
      </c>
      <c r="H186" s="3">
        <v>2.975191855373915</v>
      </c>
      <c r="I186" s="3">
        <v>16.325447107734295</v>
      </c>
    </row>
    <row r="187" spans="1:9">
      <c r="A187" s="3" t="s">
        <v>15</v>
      </c>
      <c r="B187" s="3" t="s">
        <v>133</v>
      </c>
      <c r="C187" s="2">
        <v>700</v>
      </c>
      <c r="D187" s="3" t="s">
        <v>10</v>
      </c>
      <c r="E187" s="3">
        <v>344</v>
      </c>
      <c r="F187" s="3">
        <f t="shared" si="13"/>
        <v>367.42</v>
      </c>
      <c r="G187" s="3">
        <v>13.528121759409975</v>
      </c>
      <c r="H187" s="3">
        <v>3.2272932147203934</v>
      </c>
      <c r="I187" s="3">
        <v>13.528121759409975</v>
      </c>
    </row>
    <row r="188" spans="1:9">
      <c r="A188" s="3" t="s">
        <v>15</v>
      </c>
      <c r="B188" s="3" t="s">
        <v>133</v>
      </c>
      <c r="C188" s="2">
        <v>700</v>
      </c>
      <c r="D188" s="3" t="s">
        <v>10</v>
      </c>
      <c r="E188" s="3">
        <v>351</v>
      </c>
      <c r="F188" s="3">
        <f t="shared" si="13"/>
        <v>372.47750000000002</v>
      </c>
      <c r="G188" s="3">
        <v>13.749604798429765</v>
      </c>
      <c r="H188" s="3">
        <v>3.1895197925182015</v>
      </c>
      <c r="I188" s="3">
        <v>13.749604798429765</v>
      </c>
    </row>
    <row r="189" spans="1:9">
      <c r="A189" s="3" t="s">
        <v>15</v>
      </c>
      <c r="B189" s="3" t="s">
        <v>133</v>
      </c>
      <c r="C189" s="2">
        <v>700</v>
      </c>
      <c r="D189" s="3" t="s">
        <v>10</v>
      </c>
      <c r="E189" s="3">
        <v>358</v>
      </c>
      <c r="F189" s="3">
        <f t="shared" si="13"/>
        <v>377.53500000000003</v>
      </c>
      <c r="G189" s="3">
        <v>15.213906363282378</v>
      </c>
      <c r="H189" s="3">
        <v>2.991663894196686</v>
      </c>
      <c r="I189" s="3">
        <v>15.213906363282378</v>
      </c>
    </row>
    <row r="190" spans="1:9">
      <c r="A190" s="3" t="s">
        <v>15</v>
      </c>
      <c r="B190" s="3" t="s">
        <v>133</v>
      </c>
      <c r="C190" s="2">
        <v>700</v>
      </c>
      <c r="D190" s="3" t="s">
        <v>10</v>
      </c>
      <c r="E190" s="3">
        <v>360.5</v>
      </c>
      <c r="F190" s="3">
        <f t="shared" si="13"/>
        <v>379.34125</v>
      </c>
      <c r="G190" s="3">
        <v>13.518135449633279</v>
      </c>
      <c r="H190" s="3">
        <v>3.0632184727784884</v>
      </c>
      <c r="I190" s="3">
        <v>13.518135449633279</v>
      </c>
    </row>
    <row r="191" spans="1:9">
      <c r="A191" s="3" t="s">
        <v>15</v>
      </c>
      <c r="B191" s="3" t="s">
        <v>133</v>
      </c>
      <c r="C191" s="2">
        <v>700</v>
      </c>
      <c r="D191" s="3" t="s">
        <v>10</v>
      </c>
      <c r="E191" s="3">
        <v>364.5</v>
      </c>
      <c r="F191" s="3">
        <f t="shared" si="13"/>
        <v>382.23124999999999</v>
      </c>
      <c r="G191" s="3">
        <v>12.483579530566695</v>
      </c>
      <c r="H191" s="3">
        <v>3.1680695181049261</v>
      </c>
      <c r="I191" s="3">
        <v>12.483579530566695</v>
      </c>
    </row>
    <row r="192" spans="1:9">
      <c r="A192" s="3" t="s">
        <v>15</v>
      </c>
      <c r="B192" s="3" t="s">
        <v>133</v>
      </c>
      <c r="C192" s="2">
        <v>700</v>
      </c>
      <c r="D192" s="3" t="s">
        <v>10</v>
      </c>
      <c r="E192" s="3">
        <v>368</v>
      </c>
      <c r="F192" s="3">
        <f t="shared" si="13"/>
        <v>384.76</v>
      </c>
      <c r="G192" s="3">
        <v>12.36209963576967</v>
      </c>
      <c r="H192" s="3">
        <v>3.1035437649363895</v>
      </c>
      <c r="I192" s="3">
        <v>12.36209963576967</v>
      </c>
    </row>
    <row r="193" spans="1:9">
      <c r="A193" s="3" t="s">
        <v>15</v>
      </c>
      <c r="B193" s="3" t="s">
        <v>133</v>
      </c>
      <c r="C193" s="2">
        <v>700</v>
      </c>
      <c r="D193" s="3" t="s">
        <v>10</v>
      </c>
      <c r="E193" s="3">
        <v>370.5</v>
      </c>
      <c r="F193" s="3">
        <f t="shared" si="13"/>
        <v>386.56625000000003</v>
      </c>
      <c r="G193" s="3">
        <v>12.490623015478013</v>
      </c>
      <c r="H193" s="3">
        <v>3.1975940903930606</v>
      </c>
      <c r="I193" s="3">
        <v>12.490623015478013</v>
      </c>
    </row>
    <row r="194" spans="1:9">
      <c r="A194" s="3" t="s">
        <v>15</v>
      </c>
      <c r="B194" s="3" t="s">
        <v>133</v>
      </c>
      <c r="C194" s="2">
        <v>700</v>
      </c>
      <c r="D194" s="3" t="s">
        <v>10</v>
      </c>
      <c r="E194" s="3">
        <v>372.5</v>
      </c>
      <c r="F194" s="3">
        <f t="shared" si="13"/>
        <v>388.01125000000002</v>
      </c>
      <c r="G194" s="3">
        <v>11.976475905763575</v>
      </c>
      <c r="H194" s="3">
        <v>3.2034711037937069</v>
      </c>
      <c r="I194" s="3">
        <v>11.976475905763575</v>
      </c>
    </row>
    <row r="195" spans="1:9">
      <c r="A195" s="3" t="s">
        <v>15</v>
      </c>
      <c r="B195" s="3" t="s">
        <v>133</v>
      </c>
      <c r="C195" s="2">
        <v>700</v>
      </c>
      <c r="D195" s="3" t="s">
        <v>10</v>
      </c>
      <c r="E195" s="3">
        <v>374.5</v>
      </c>
      <c r="F195" s="3">
        <f t="shared" si="13"/>
        <v>389.45625000000001</v>
      </c>
      <c r="G195" s="3">
        <v>14.001761025683226</v>
      </c>
      <c r="H195" s="3">
        <v>3.1704131146530639</v>
      </c>
      <c r="I195" s="3">
        <v>14.001761025683226</v>
      </c>
    </row>
    <row r="196" spans="1:9">
      <c r="A196" s="3" t="s">
        <v>15</v>
      </c>
      <c r="B196" s="3" t="s">
        <v>133</v>
      </c>
      <c r="C196" s="2">
        <v>700</v>
      </c>
      <c r="D196" s="3" t="s">
        <v>10</v>
      </c>
      <c r="E196" s="3">
        <v>375</v>
      </c>
      <c r="F196" s="3">
        <f t="shared" si="13"/>
        <v>389.8175</v>
      </c>
      <c r="G196" s="3">
        <v>13.138669205577223</v>
      </c>
      <c r="H196" s="3">
        <v>3.1877069211126341</v>
      </c>
      <c r="I196" s="3">
        <v>13.138669205577223</v>
      </c>
    </row>
    <row r="197" spans="1:9">
      <c r="A197" s="3" t="s">
        <v>15</v>
      </c>
      <c r="B197" s="3" t="s">
        <v>133</v>
      </c>
      <c r="C197" s="2">
        <v>700</v>
      </c>
      <c r="D197" s="3" t="s">
        <v>10</v>
      </c>
      <c r="E197" s="3">
        <v>376.5</v>
      </c>
      <c r="F197" s="3">
        <f t="shared" si="13"/>
        <v>390.90125</v>
      </c>
      <c r="G197" s="3">
        <v>12.269815823310623</v>
      </c>
      <c r="H197" s="3">
        <v>3.1903559237975334</v>
      </c>
      <c r="I197" s="3">
        <v>12.269815823310623</v>
      </c>
    </row>
    <row r="198" spans="1:9">
      <c r="A198" s="3" t="s">
        <v>15</v>
      </c>
      <c r="B198" s="3" t="s">
        <v>133</v>
      </c>
      <c r="C198" s="2">
        <v>700</v>
      </c>
      <c r="D198" s="3" t="s">
        <v>10</v>
      </c>
      <c r="E198" s="3">
        <v>378.5</v>
      </c>
      <c r="F198" s="3">
        <f t="shared" si="13"/>
        <v>392.34625</v>
      </c>
      <c r="G198" s="3">
        <v>12.648561057955497</v>
      </c>
      <c r="H198" s="3">
        <v>3.169876222009854</v>
      </c>
      <c r="I198" s="3">
        <v>12.648561057955497</v>
      </c>
    </row>
    <row r="199" spans="1:9">
      <c r="A199" s="3" t="s">
        <v>15</v>
      </c>
      <c r="B199" s="3" t="s">
        <v>133</v>
      </c>
      <c r="C199" s="2">
        <v>700</v>
      </c>
      <c r="D199" s="3" t="s">
        <v>10</v>
      </c>
      <c r="E199" s="3">
        <v>380.5</v>
      </c>
      <c r="F199" s="3">
        <f t="shared" si="13"/>
        <v>393.79124999999999</v>
      </c>
      <c r="G199" s="3">
        <v>12.735915440416528</v>
      </c>
      <c r="H199" s="3">
        <v>3.1973964217727482</v>
      </c>
      <c r="I199" s="3">
        <v>12.735915440416528</v>
      </c>
    </row>
    <row r="200" spans="1:9">
      <c r="A200" s="3" t="s">
        <v>15</v>
      </c>
      <c r="B200" s="3" t="s">
        <v>133</v>
      </c>
      <c r="C200" s="2">
        <v>700</v>
      </c>
      <c r="D200" s="3" t="s">
        <v>10</v>
      </c>
      <c r="E200" s="3">
        <v>384</v>
      </c>
      <c r="F200" s="3">
        <f t="shared" si="13"/>
        <v>396.32</v>
      </c>
      <c r="G200" s="3">
        <v>11.59897006768961</v>
      </c>
      <c r="H200" s="3">
        <v>3.1527851707488286</v>
      </c>
      <c r="I200" s="3">
        <v>11.59897006768961</v>
      </c>
    </row>
    <row r="201" spans="1:9">
      <c r="A201" s="3" t="s">
        <v>15</v>
      </c>
      <c r="B201" s="3" t="s">
        <v>133</v>
      </c>
      <c r="C201" s="2">
        <v>700</v>
      </c>
      <c r="D201" s="3" t="s">
        <v>10</v>
      </c>
      <c r="E201" s="3">
        <v>384.5</v>
      </c>
      <c r="F201" s="3">
        <f t="shared" si="13"/>
        <v>396.68125000000003</v>
      </c>
      <c r="G201" s="3">
        <v>13.151260162383558</v>
      </c>
      <c r="H201" s="3">
        <v>2.91891177263973</v>
      </c>
      <c r="I201" s="3">
        <v>13.151260162383558</v>
      </c>
    </row>
    <row r="202" spans="1:9">
      <c r="A202" s="3" t="s">
        <v>15</v>
      </c>
      <c r="B202" s="3" t="s">
        <v>133</v>
      </c>
      <c r="C202" s="2">
        <v>700</v>
      </c>
      <c r="D202" s="3" t="s">
        <v>10</v>
      </c>
      <c r="E202" s="3">
        <v>386.5</v>
      </c>
      <c r="F202" s="3">
        <f t="shared" si="13"/>
        <v>398.12625000000003</v>
      </c>
      <c r="G202" s="3">
        <v>11.743111190317876</v>
      </c>
      <c r="H202" s="3">
        <v>3.2648846371073068</v>
      </c>
      <c r="I202" s="3">
        <v>11.743111190317876</v>
      </c>
    </row>
    <row r="203" spans="1:9">
      <c r="A203" s="3" t="s">
        <v>15</v>
      </c>
      <c r="B203" s="3" t="s">
        <v>133</v>
      </c>
      <c r="C203" s="2">
        <v>700</v>
      </c>
      <c r="D203" s="3" t="s">
        <v>10</v>
      </c>
      <c r="E203" s="3">
        <v>390.5</v>
      </c>
      <c r="F203" s="3">
        <f t="shared" si="13"/>
        <v>401.01625000000001</v>
      </c>
      <c r="G203" s="3">
        <v>10.863333790574126</v>
      </c>
      <c r="H203" s="3">
        <v>3.1425736940380817</v>
      </c>
      <c r="I203" s="3">
        <v>10.863333790574126</v>
      </c>
    </row>
    <row r="204" spans="1:9">
      <c r="A204" s="3" t="s">
        <v>15</v>
      </c>
      <c r="B204" s="3" t="s">
        <v>133</v>
      </c>
      <c r="C204" s="2">
        <v>700</v>
      </c>
      <c r="D204" s="3" t="s">
        <v>10</v>
      </c>
      <c r="E204" s="3">
        <v>391</v>
      </c>
      <c r="F204" s="3">
        <f t="shared" si="13"/>
        <v>401.3775</v>
      </c>
      <c r="G204" s="3">
        <v>11.144898241627569</v>
      </c>
      <c r="H204" s="3">
        <v>3.2840963279851811</v>
      </c>
      <c r="I204" s="3">
        <v>11.144898241627569</v>
      </c>
    </row>
    <row r="205" spans="1:9">
      <c r="A205" s="3" t="s">
        <v>15</v>
      </c>
      <c r="B205" s="3" t="s">
        <v>133</v>
      </c>
      <c r="C205" s="2">
        <v>700</v>
      </c>
      <c r="D205" s="3" t="s">
        <v>10</v>
      </c>
      <c r="E205" s="3">
        <v>392.5</v>
      </c>
      <c r="F205" s="3">
        <f t="shared" si="13"/>
        <v>402.46125000000001</v>
      </c>
      <c r="G205" s="3">
        <v>11.884796039578937</v>
      </c>
      <c r="H205" s="3">
        <v>3.3265744142727081</v>
      </c>
      <c r="I205" s="3">
        <v>11.884796039578937</v>
      </c>
    </row>
    <row r="206" spans="1:9">
      <c r="A206" s="3" t="s">
        <v>15</v>
      </c>
      <c r="B206" s="3" t="s">
        <v>133</v>
      </c>
      <c r="C206" s="2">
        <v>700</v>
      </c>
      <c r="D206" s="3" t="s">
        <v>10</v>
      </c>
      <c r="E206" s="3">
        <v>396.5</v>
      </c>
      <c r="F206" s="3">
        <f t="shared" si="13"/>
        <v>405.35124999999999</v>
      </c>
      <c r="G206" s="3">
        <v>13.695602131184847</v>
      </c>
      <c r="H206" s="3">
        <v>3.1588559451697291</v>
      </c>
      <c r="I206" s="3">
        <v>13.695602131184847</v>
      </c>
    </row>
    <row r="207" spans="1:9">
      <c r="A207" s="3" t="s">
        <v>15</v>
      </c>
      <c r="B207" s="3" t="s">
        <v>133</v>
      </c>
      <c r="C207" s="2">
        <v>700</v>
      </c>
      <c r="D207" s="3" t="s">
        <v>10</v>
      </c>
      <c r="E207" s="3">
        <v>399.5</v>
      </c>
      <c r="F207" s="3">
        <f t="shared" si="13"/>
        <v>407.51875000000001</v>
      </c>
      <c r="G207" s="3">
        <v>10.969319725547232</v>
      </c>
      <c r="H207" s="3">
        <v>3.2346579091690453</v>
      </c>
      <c r="I207" s="3">
        <v>10.969319725547232</v>
      </c>
    </row>
    <row r="208" spans="1:9">
      <c r="A208" s="3" t="s">
        <v>15</v>
      </c>
      <c r="B208" s="3" t="s">
        <v>133</v>
      </c>
      <c r="C208" s="2">
        <v>700</v>
      </c>
      <c r="D208" s="3" t="s">
        <v>10</v>
      </c>
      <c r="E208" s="3">
        <v>403</v>
      </c>
      <c r="F208" s="3">
        <f t="shared" si="13"/>
        <v>410.04750000000001</v>
      </c>
      <c r="G208" s="3">
        <v>10.659834487087704</v>
      </c>
      <c r="H208" s="3">
        <v>3.1602781319912379</v>
      </c>
      <c r="I208" s="3">
        <v>10.659834487087704</v>
      </c>
    </row>
    <row r="209" spans="1:9">
      <c r="A209" s="3" t="s">
        <v>15</v>
      </c>
      <c r="B209" s="3" t="s">
        <v>133</v>
      </c>
      <c r="C209" s="2">
        <v>700</v>
      </c>
      <c r="D209" s="3" t="s">
        <v>10</v>
      </c>
      <c r="E209" s="3">
        <v>404.5</v>
      </c>
      <c r="F209" s="3">
        <f t="shared" si="13"/>
        <v>411.13125000000002</v>
      </c>
      <c r="G209" s="3">
        <v>10.908679887504142</v>
      </c>
      <c r="H209" s="3">
        <v>3.2749017190073055</v>
      </c>
      <c r="I209" s="3">
        <v>10.908679887504142</v>
      </c>
    </row>
    <row r="210" spans="1:9">
      <c r="A210" s="3" t="s">
        <v>15</v>
      </c>
      <c r="B210" s="3" t="s">
        <v>133</v>
      </c>
      <c r="C210" s="2">
        <v>700</v>
      </c>
      <c r="D210" s="3" t="s">
        <v>10</v>
      </c>
      <c r="E210" s="3">
        <v>408.5</v>
      </c>
      <c r="F210" s="3">
        <f t="shared" si="13"/>
        <v>414.02125000000001</v>
      </c>
      <c r="G210" s="3">
        <v>11.786877829468006</v>
      </c>
      <c r="H210" s="3">
        <v>3.268849919561478</v>
      </c>
      <c r="I210" s="3">
        <v>11.786877829468006</v>
      </c>
    </row>
    <row r="211" spans="1:9">
      <c r="A211" s="3" t="s">
        <v>15</v>
      </c>
      <c r="B211" s="3" t="s">
        <v>133</v>
      </c>
      <c r="C211" s="2">
        <v>700</v>
      </c>
      <c r="D211" s="3" t="s">
        <v>10</v>
      </c>
      <c r="E211" s="3">
        <v>410</v>
      </c>
      <c r="F211" s="3">
        <f t="shared" si="13"/>
        <v>415.10500000000002</v>
      </c>
      <c r="G211" s="3">
        <v>10.52559347523291</v>
      </c>
      <c r="H211" s="3">
        <v>3.2308012722902375</v>
      </c>
      <c r="I211" s="3">
        <v>10.52559347523291</v>
      </c>
    </row>
    <row r="212" spans="1:9">
      <c r="A212" s="3" t="s">
        <v>15</v>
      </c>
      <c r="B212" s="3" t="s">
        <v>133</v>
      </c>
      <c r="C212" s="2">
        <v>700</v>
      </c>
      <c r="D212" s="3" t="s">
        <v>10</v>
      </c>
      <c r="E212" s="3">
        <v>410.5</v>
      </c>
      <c r="F212" s="3">
        <f t="shared" si="13"/>
        <v>415.46625</v>
      </c>
      <c r="G212" s="3">
        <v>10.958327348285209</v>
      </c>
      <c r="H212" s="3">
        <v>3.3056684143439412</v>
      </c>
      <c r="I212" s="3">
        <v>10.958327348285209</v>
      </c>
    </row>
    <row r="213" spans="1:9">
      <c r="A213" s="3" t="s">
        <v>15</v>
      </c>
      <c r="B213" s="3" t="s">
        <v>133</v>
      </c>
      <c r="C213" s="2">
        <v>700</v>
      </c>
      <c r="D213" s="3" t="s">
        <v>10</v>
      </c>
      <c r="E213" s="3">
        <v>412.5</v>
      </c>
      <c r="F213" s="3">
        <f t="shared" si="13"/>
        <v>416.91125</v>
      </c>
      <c r="G213" s="3">
        <v>11.685028911579801</v>
      </c>
      <c r="H213" s="3">
        <v>3.1658048149522795</v>
      </c>
      <c r="I213" s="3">
        <v>11.685028911579801</v>
      </c>
    </row>
    <row r="214" spans="1:9">
      <c r="A214" s="6" t="s">
        <v>16</v>
      </c>
      <c r="B214" s="3" t="s">
        <v>133</v>
      </c>
      <c r="C214" s="7">
        <v>800</v>
      </c>
      <c r="D214" s="6" t="s">
        <v>10</v>
      </c>
      <c r="E214" s="3">
        <v>0.5</v>
      </c>
      <c r="F214" s="3">
        <v>37</v>
      </c>
      <c r="G214" s="3">
        <v>21.260217601857313</v>
      </c>
      <c r="H214" s="8">
        <v>2.7236464941732526</v>
      </c>
      <c r="I214" s="3">
        <v>21.260217601857313</v>
      </c>
    </row>
    <row r="215" spans="1:9">
      <c r="A215" s="6" t="s">
        <v>16</v>
      </c>
      <c r="B215" s="3" t="s">
        <v>133</v>
      </c>
      <c r="C215" s="7">
        <v>800</v>
      </c>
      <c r="D215" s="6" t="s">
        <v>17</v>
      </c>
      <c r="E215" s="3">
        <v>3.5</v>
      </c>
      <c r="F215" s="3">
        <v>63.994400373308451</v>
      </c>
      <c r="G215" s="3">
        <v>16.112103608323718</v>
      </c>
      <c r="H215" s="8">
        <v>2.9266788156831609</v>
      </c>
      <c r="I215" s="3">
        <v>16.112103608323718</v>
      </c>
    </row>
    <row r="216" spans="1:9">
      <c r="A216" s="6" t="s">
        <v>16</v>
      </c>
      <c r="B216" s="3" t="s">
        <v>133</v>
      </c>
      <c r="C216" s="7">
        <v>800</v>
      </c>
      <c r="D216" s="6" t="s">
        <v>17</v>
      </c>
      <c r="E216" s="3">
        <v>6.5</v>
      </c>
      <c r="F216" s="3">
        <v>75.132013201320134</v>
      </c>
      <c r="G216" s="3">
        <v>13.597715732860371</v>
      </c>
      <c r="H216" s="8">
        <v>3.2170952492934255</v>
      </c>
      <c r="I216" s="3">
        <v>13.597715732860371</v>
      </c>
    </row>
    <row r="217" spans="1:9">
      <c r="A217" s="6" t="s">
        <v>16</v>
      </c>
      <c r="B217" s="3" t="s">
        <v>133</v>
      </c>
      <c r="C217" s="7">
        <v>800</v>
      </c>
      <c r="D217" s="6" t="s">
        <v>17</v>
      </c>
      <c r="E217" s="3">
        <v>7.5</v>
      </c>
      <c r="F217" s="3">
        <v>77.882288228822887</v>
      </c>
      <c r="G217" s="3">
        <v>16.330176845166601</v>
      </c>
      <c r="H217" s="8">
        <v>2.9311563062018253</v>
      </c>
      <c r="I217" s="3">
        <v>16.330176845166601</v>
      </c>
    </row>
    <row r="218" spans="1:9">
      <c r="A218" s="6" t="s">
        <v>16</v>
      </c>
      <c r="B218" s="3" t="s">
        <v>133</v>
      </c>
      <c r="C218" s="7">
        <v>800</v>
      </c>
      <c r="D218" s="6" t="s">
        <v>17</v>
      </c>
      <c r="E218" s="3">
        <v>19.5</v>
      </c>
      <c r="F218" s="3">
        <v>93.185960175497797</v>
      </c>
      <c r="G218" s="3">
        <v>16.967106166497882</v>
      </c>
      <c r="H218" s="8">
        <v>3.1250897941026032</v>
      </c>
      <c r="I218" s="3">
        <v>16.967106166497882</v>
      </c>
    </row>
    <row r="219" spans="1:9">
      <c r="A219" s="6" t="s">
        <v>16</v>
      </c>
      <c r="B219" s="3" t="s">
        <v>133</v>
      </c>
      <c r="C219" s="7">
        <v>800</v>
      </c>
      <c r="D219" s="6" t="s">
        <v>17</v>
      </c>
      <c r="E219" s="3">
        <v>20.5</v>
      </c>
      <c r="F219" s="3">
        <v>94.310946113173586</v>
      </c>
      <c r="G219" s="3">
        <v>22.364383741232661</v>
      </c>
      <c r="H219" s="8">
        <v>3.150782101876946</v>
      </c>
      <c r="I219" s="3">
        <v>22.364383741232661</v>
      </c>
    </row>
    <row r="220" spans="1:9">
      <c r="A220" s="6" t="s">
        <v>16</v>
      </c>
      <c r="B220" s="3" t="s">
        <v>133</v>
      </c>
      <c r="C220" s="7">
        <v>800</v>
      </c>
      <c r="D220" s="6" t="s">
        <v>17</v>
      </c>
      <c r="E220" s="3">
        <v>21.5</v>
      </c>
      <c r="F220" s="3">
        <v>95.43593205084936</v>
      </c>
      <c r="G220" s="3">
        <v>16.662577633857779</v>
      </c>
      <c r="H220" s="8">
        <v>2.9967891520090473</v>
      </c>
      <c r="I220" s="3">
        <v>16.662577633857779</v>
      </c>
    </row>
    <row r="221" spans="1:9">
      <c r="A221" s="6" t="s">
        <v>16</v>
      </c>
      <c r="B221" s="3" t="s">
        <v>133</v>
      </c>
      <c r="C221" s="7">
        <v>800</v>
      </c>
      <c r="D221" s="6" t="s">
        <v>17</v>
      </c>
      <c r="E221" s="3">
        <v>28.5</v>
      </c>
      <c r="F221" s="3">
        <v>112.74486275686216</v>
      </c>
      <c r="G221" s="3">
        <v>13.216470112715523</v>
      </c>
      <c r="H221" s="8">
        <v>3.2162663349829117</v>
      </c>
      <c r="I221" s="3">
        <v>13.216470112715523</v>
      </c>
    </row>
    <row r="222" spans="1:9">
      <c r="A222" s="6" t="s">
        <v>16</v>
      </c>
      <c r="B222" s="3" t="s">
        <v>133</v>
      </c>
      <c r="C222" s="7">
        <v>800</v>
      </c>
      <c r="D222" s="6" t="s">
        <v>17</v>
      </c>
      <c r="E222" s="3">
        <v>31.5</v>
      </c>
      <c r="F222" s="3">
        <v>117.2446377681116</v>
      </c>
      <c r="G222" s="3">
        <v>16.397091509636912</v>
      </c>
      <c r="H222" s="8">
        <v>3.0290913685845995</v>
      </c>
      <c r="I222" s="3">
        <v>16.397091509636912</v>
      </c>
    </row>
    <row r="223" spans="1:9">
      <c r="A223" s="6" t="s">
        <v>16</v>
      </c>
      <c r="B223" s="3" t="s">
        <v>133</v>
      </c>
      <c r="C223" s="7">
        <v>800</v>
      </c>
      <c r="D223" s="6" t="s">
        <v>17</v>
      </c>
      <c r="E223" s="3">
        <v>32.5</v>
      </c>
      <c r="F223" s="3">
        <v>118.74456277186141</v>
      </c>
      <c r="G223" s="3">
        <v>12.045051570541036</v>
      </c>
      <c r="H223" s="8">
        <v>3.2538744139247324</v>
      </c>
      <c r="I223" s="3">
        <v>12.045051570541036</v>
      </c>
    </row>
    <row r="224" spans="1:9">
      <c r="A224" s="6" t="s">
        <v>16</v>
      </c>
      <c r="B224" s="3" t="s">
        <v>133</v>
      </c>
      <c r="C224" s="7">
        <v>800</v>
      </c>
      <c r="D224" s="6" t="s">
        <v>17</v>
      </c>
      <c r="E224" s="3">
        <v>33.5</v>
      </c>
      <c r="F224" s="3">
        <v>120.24448777561123</v>
      </c>
      <c r="G224" s="3">
        <v>14.707862452975236</v>
      </c>
      <c r="H224" s="8">
        <v>3.1252669009363201</v>
      </c>
      <c r="I224" s="3">
        <v>14.707862452975236</v>
      </c>
    </row>
    <row r="225" spans="1:9">
      <c r="A225" s="6" t="s">
        <v>16</v>
      </c>
      <c r="B225" s="3" t="s">
        <v>133</v>
      </c>
      <c r="C225" s="7">
        <v>800</v>
      </c>
      <c r="D225" s="10" t="s">
        <v>17</v>
      </c>
      <c r="E225" s="3">
        <v>35.5</v>
      </c>
      <c r="F225" s="3">
        <v>123.24433778311085</v>
      </c>
      <c r="G225" s="3">
        <v>16.569750994786496</v>
      </c>
      <c r="H225" s="8">
        <v>3.1155717843415824</v>
      </c>
      <c r="I225" s="3">
        <v>16.569750994786496</v>
      </c>
    </row>
    <row r="226" spans="1:9">
      <c r="A226" s="6" t="s">
        <v>16</v>
      </c>
      <c r="B226" s="3" t="s">
        <v>133</v>
      </c>
      <c r="C226" s="7">
        <v>800</v>
      </c>
      <c r="D226" s="6" t="s">
        <v>17</v>
      </c>
      <c r="E226" s="3">
        <v>36.5</v>
      </c>
      <c r="F226" s="3">
        <v>124.74426278686067</v>
      </c>
      <c r="G226" s="3">
        <v>16.150720417640549</v>
      </c>
      <c r="H226" s="8">
        <v>2.9683593645989967</v>
      </c>
      <c r="I226" s="3">
        <v>16.150720417640549</v>
      </c>
    </row>
    <row r="227" spans="1:9">
      <c r="A227" s="6" t="s">
        <v>16</v>
      </c>
      <c r="B227" s="3" t="s">
        <v>133</v>
      </c>
      <c r="C227" s="7">
        <v>800</v>
      </c>
      <c r="D227" s="6" t="s">
        <v>17</v>
      </c>
      <c r="E227" s="3">
        <v>37.5</v>
      </c>
      <c r="F227" s="3">
        <v>126.24418779061048</v>
      </c>
      <c r="G227" s="3">
        <v>15.356092218451288</v>
      </c>
      <c r="H227" s="8">
        <v>3.0281785452805599</v>
      </c>
      <c r="I227" s="3">
        <v>15.356092218451288</v>
      </c>
    </row>
    <row r="228" spans="1:9">
      <c r="A228" s="6" t="s">
        <v>16</v>
      </c>
      <c r="B228" s="3" t="s">
        <v>133</v>
      </c>
      <c r="C228" s="7">
        <v>800</v>
      </c>
      <c r="D228" s="6" t="s">
        <v>17</v>
      </c>
      <c r="E228" s="3">
        <v>38.5</v>
      </c>
      <c r="F228" s="3">
        <v>127.74411279436029</v>
      </c>
      <c r="G228" s="3">
        <v>15.065833439362157</v>
      </c>
      <c r="H228" s="8">
        <v>3.4314653333910496</v>
      </c>
      <c r="I228" s="3">
        <v>15.065833439362157</v>
      </c>
    </row>
    <row r="229" spans="1:9">
      <c r="A229" s="6" t="s">
        <v>16</v>
      </c>
      <c r="B229" s="3" t="s">
        <v>133</v>
      </c>
      <c r="C229" s="7">
        <v>800</v>
      </c>
      <c r="D229" s="6" t="s">
        <v>17</v>
      </c>
      <c r="E229" s="3">
        <v>39.5</v>
      </c>
      <c r="F229" s="3">
        <v>129.2440377981101</v>
      </c>
      <c r="G229" s="3">
        <v>13.842600286636662</v>
      </c>
      <c r="H229" s="8">
        <v>3.234329294619378</v>
      </c>
      <c r="I229" s="3">
        <v>13.842600286636662</v>
      </c>
    </row>
    <row r="230" spans="1:9">
      <c r="A230" s="6" t="s">
        <v>16</v>
      </c>
      <c r="B230" s="3" t="s">
        <v>133</v>
      </c>
      <c r="C230" s="7">
        <v>800</v>
      </c>
      <c r="D230" s="6" t="s">
        <v>17</v>
      </c>
      <c r="E230" s="3">
        <v>64.5</v>
      </c>
      <c r="F230" s="3">
        <v>189.79746217667153</v>
      </c>
      <c r="G230" s="3">
        <v>13.823672787962625</v>
      </c>
      <c r="H230" s="8">
        <v>3.3305646681820229</v>
      </c>
      <c r="I230" s="3">
        <v>13.823672787962625</v>
      </c>
    </row>
    <row r="231" spans="1:9">
      <c r="A231" s="6" t="s">
        <v>16</v>
      </c>
      <c r="B231" s="3" t="s">
        <v>133</v>
      </c>
      <c r="C231" s="7">
        <v>800</v>
      </c>
      <c r="D231" s="6" t="s">
        <v>17</v>
      </c>
      <c r="E231" s="3">
        <v>65.5</v>
      </c>
      <c r="F231" s="3">
        <v>191.62460367786937</v>
      </c>
      <c r="G231" s="3">
        <v>18.975104715065957</v>
      </c>
      <c r="H231" s="8">
        <v>3.1716329839268731</v>
      </c>
      <c r="I231" s="3">
        <v>18.975104715065957</v>
      </c>
    </row>
    <row r="232" spans="1:9">
      <c r="A232" s="6" t="s">
        <v>16</v>
      </c>
      <c r="B232" s="3" t="s">
        <v>133</v>
      </c>
      <c r="C232" s="7">
        <v>800</v>
      </c>
      <c r="D232" s="6" t="s">
        <v>17</v>
      </c>
      <c r="E232" s="3">
        <v>69.5</v>
      </c>
      <c r="F232" s="3">
        <v>196.6975269499049</v>
      </c>
      <c r="G232" s="3">
        <v>17.857899962688883</v>
      </c>
      <c r="H232" s="8">
        <v>3.1013572562758656</v>
      </c>
      <c r="I232" s="3">
        <v>17.857899962688883</v>
      </c>
    </row>
    <row r="233" spans="1:9">
      <c r="A233" s="6" t="s">
        <v>16</v>
      </c>
      <c r="B233" s="3" t="s">
        <v>133</v>
      </c>
      <c r="C233" s="7">
        <v>800</v>
      </c>
      <c r="D233" s="6" t="s">
        <v>17</v>
      </c>
      <c r="E233" s="3">
        <v>71.5</v>
      </c>
      <c r="F233" s="3">
        <v>199.23398858592265</v>
      </c>
      <c r="G233" s="3">
        <v>12.919555874722745</v>
      </c>
      <c r="H233" s="8">
        <v>3.1354211050862646</v>
      </c>
      <c r="I233" s="3">
        <v>12.919555874722745</v>
      </c>
    </row>
    <row r="234" spans="1:9">
      <c r="A234" s="6" t="s">
        <v>16</v>
      </c>
      <c r="B234" s="3" t="s">
        <v>133</v>
      </c>
      <c r="C234" s="7">
        <v>800</v>
      </c>
      <c r="D234" s="6" t="s">
        <v>17</v>
      </c>
      <c r="E234" s="3">
        <v>72.5</v>
      </c>
      <c r="F234" s="3">
        <v>200.50221940393152</v>
      </c>
      <c r="G234" s="3">
        <v>12.087193124263193</v>
      </c>
      <c r="H234" s="8">
        <v>3.0744303214291815</v>
      </c>
      <c r="I234" s="3">
        <v>12.087193124263193</v>
      </c>
    </row>
    <row r="235" spans="1:9">
      <c r="A235" s="6" t="s">
        <v>16</v>
      </c>
      <c r="B235" s="3" t="s">
        <v>133</v>
      </c>
      <c r="C235" s="7">
        <v>800</v>
      </c>
      <c r="D235" s="6" t="s">
        <v>17</v>
      </c>
      <c r="E235" s="3">
        <v>73.5</v>
      </c>
      <c r="F235" s="3">
        <v>201.77045022194039</v>
      </c>
      <c r="G235" s="3">
        <v>15.6258118811588</v>
      </c>
      <c r="H235" s="8">
        <v>3.0961424266889077</v>
      </c>
      <c r="I235" s="3">
        <v>15.6258118811588</v>
      </c>
    </row>
    <row r="236" spans="1:9">
      <c r="A236" s="6" t="s">
        <v>16</v>
      </c>
      <c r="B236" s="3" t="s">
        <v>133</v>
      </c>
      <c r="C236" s="7">
        <v>800</v>
      </c>
      <c r="D236" s="6" t="s">
        <v>17</v>
      </c>
      <c r="E236" s="3">
        <v>74.5</v>
      </c>
      <c r="F236" s="3">
        <v>203.03868103994927</v>
      </c>
      <c r="G236" s="3">
        <v>17.038336064272489</v>
      </c>
      <c r="H236" s="8">
        <v>2.9692016837906419</v>
      </c>
      <c r="I236" s="3">
        <v>17.038336064272489</v>
      </c>
    </row>
    <row r="237" spans="1:9">
      <c r="A237" s="6" t="s">
        <v>16</v>
      </c>
      <c r="B237" s="3" t="s">
        <v>133</v>
      </c>
      <c r="C237" s="7">
        <v>800</v>
      </c>
      <c r="D237" s="6" t="s">
        <v>17</v>
      </c>
      <c r="E237" s="3">
        <v>76.5</v>
      </c>
      <c r="F237" s="3">
        <v>205.57514267596704</v>
      </c>
      <c r="G237" s="3">
        <v>18.447039873329615</v>
      </c>
      <c r="H237" s="8">
        <v>3.0449730728979953</v>
      </c>
      <c r="I237" s="3">
        <v>18.447039873329615</v>
      </c>
    </row>
    <row r="238" spans="1:9">
      <c r="A238" s="6" t="s">
        <v>16</v>
      </c>
      <c r="B238" s="3" t="s">
        <v>133</v>
      </c>
      <c r="C238" s="7">
        <v>800</v>
      </c>
      <c r="D238" s="6" t="s">
        <v>17</v>
      </c>
      <c r="E238" s="3">
        <v>77.5</v>
      </c>
      <c r="F238" s="3">
        <v>206.84337349397592</v>
      </c>
      <c r="G238" s="3">
        <v>24.005169550060398</v>
      </c>
      <c r="H238" s="8">
        <v>2.723085601781738</v>
      </c>
      <c r="I238" s="3">
        <v>24.005169550060398</v>
      </c>
    </row>
    <row r="239" spans="1:9">
      <c r="A239" s="6" t="s">
        <v>16</v>
      </c>
      <c r="B239" s="3" t="s">
        <v>133</v>
      </c>
      <c r="C239" s="7">
        <v>800</v>
      </c>
      <c r="D239" s="6" t="s">
        <v>17</v>
      </c>
      <c r="E239" s="3">
        <v>78.5</v>
      </c>
      <c r="F239" s="3">
        <v>208.11160431198479</v>
      </c>
      <c r="G239" s="3">
        <v>29.533980742523276</v>
      </c>
      <c r="H239" s="8">
        <v>2.8512151076828292</v>
      </c>
      <c r="I239" s="3">
        <v>29.533980742523276</v>
      </c>
    </row>
    <row r="240" spans="1:9">
      <c r="A240" s="6" t="s">
        <v>16</v>
      </c>
      <c r="B240" s="3" t="s">
        <v>133</v>
      </c>
      <c r="C240" s="7">
        <v>800</v>
      </c>
      <c r="D240" s="6" t="s">
        <v>17</v>
      </c>
      <c r="E240" s="3">
        <v>79.5</v>
      </c>
      <c r="F240" s="3">
        <v>209.37983512999367</v>
      </c>
      <c r="G240" s="3">
        <v>24.644211105496709</v>
      </c>
      <c r="H240" s="8">
        <v>2.8497735853437733</v>
      </c>
      <c r="I240" s="3">
        <v>24.644211105496709</v>
      </c>
    </row>
    <row r="241" spans="1:9">
      <c r="A241" s="6" t="s">
        <v>16</v>
      </c>
      <c r="B241" s="3" t="s">
        <v>133</v>
      </c>
      <c r="C241" s="7">
        <v>800</v>
      </c>
      <c r="D241" s="6" t="s">
        <v>17</v>
      </c>
      <c r="E241" s="3">
        <v>80.5</v>
      </c>
      <c r="F241" s="3">
        <v>210.64806594800254</v>
      </c>
      <c r="G241" s="3">
        <v>24.069183366634221</v>
      </c>
      <c r="H241" s="8">
        <v>2.7163927462952224</v>
      </c>
      <c r="I241" s="3">
        <v>24.069183366634221</v>
      </c>
    </row>
    <row r="242" spans="1:9">
      <c r="A242" s="6" t="s">
        <v>16</v>
      </c>
      <c r="B242" s="3" t="s">
        <v>133</v>
      </c>
      <c r="C242" s="7">
        <v>800</v>
      </c>
      <c r="D242" s="6" t="s">
        <v>17</v>
      </c>
      <c r="E242" s="3">
        <v>81.5</v>
      </c>
      <c r="F242" s="3">
        <v>211.91629676601141</v>
      </c>
      <c r="G242" s="3">
        <v>27.782624424969761</v>
      </c>
      <c r="H242" s="8">
        <v>2.6387136151599129</v>
      </c>
      <c r="I242" s="3">
        <v>27.782624424969761</v>
      </c>
    </row>
    <row r="243" spans="1:9">
      <c r="A243" s="6" t="s">
        <v>16</v>
      </c>
      <c r="B243" s="3" t="s">
        <v>133</v>
      </c>
      <c r="C243" s="7">
        <v>800</v>
      </c>
      <c r="D243" s="6" t="s">
        <v>17</v>
      </c>
      <c r="E243" s="3">
        <v>82.5</v>
      </c>
      <c r="F243" s="3">
        <v>213.18452758402032</v>
      </c>
      <c r="G243" s="3">
        <v>24.994440011711376</v>
      </c>
      <c r="H243" s="8">
        <v>2.7101261501092364</v>
      </c>
      <c r="I243" s="3">
        <v>24.994440011711376</v>
      </c>
    </row>
    <row r="244" spans="1:9">
      <c r="A244" s="6" t="s">
        <v>16</v>
      </c>
      <c r="B244" s="3" t="s">
        <v>133</v>
      </c>
      <c r="C244" s="7">
        <v>800</v>
      </c>
      <c r="D244" s="6" t="s">
        <v>17</v>
      </c>
      <c r="E244" s="3">
        <v>84.5</v>
      </c>
      <c r="F244" s="3">
        <v>215.72098922003806</v>
      </c>
      <c r="G244" s="3">
        <v>20.785548673319294</v>
      </c>
      <c r="H244" s="8">
        <v>2.7644334095892118</v>
      </c>
      <c r="I244" s="3">
        <v>20.785548673319294</v>
      </c>
    </row>
    <row r="245" spans="1:9">
      <c r="A245" s="6" t="s">
        <v>16</v>
      </c>
      <c r="B245" s="3" t="s">
        <v>133</v>
      </c>
      <c r="C245" s="7">
        <v>800</v>
      </c>
      <c r="D245" s="6" t="s">
        <v>17</v>
      </c>
      <c r="E245" s="3">
        <v>85.5</v>
      </c>
      <c r="F245" s="3">
        <v>216.98922003804694</v>
      </c>
      <c r="G245" s="3">
        <v>24.782326775530667</v>
      </c>
      <c r="H245" s="8">
        <v>2.8720799012801987</v>
      </c>
      <c r="I245" s="3">
        <v>24.782326775530667</v>
      </c>
    </row>
    <row r="246" spans="1:9">
      <c r="A246" s="6" t="s">
        <v>16</v>
      </c>
      <c r="B246" s="3" t="s">
        <v>133</v>
      </c>
      <c r="C246" s="7">
        <v>800</v>
      </c>
      <c r="D246" s="6" t="s">
        <v>17</v>
      </c>
      <c r="E246" s="3">
        <v>86.5</v>
      </c>
      <c r="F246" s="3">
        <v>218.25745085605581</v>
      </c>
      <c r="G246" s="3">
        <v>18.72207053913278</v>
      </c>
      <c r="H246" s="8">
        <v>2.9746057942543733</v>
      </c>
      <c r="I246" s="3">
        <v>18.72207053913278</v>
      </c>
    </row>
    <row r="247" spans="1:9">
      <c r="A247" s="6" t="s">
        <v>16</v>
      </c>
      <c r="B247" s="3" t="s">
        <v>133</v>
      </c>
      <c r="C247" s="7">
        <v>800</v>
      </c>
      <c r="D247" s="6" t="s">
        <v>17</v>
      </c>
      <c r="E247" s="3">
        <v>90.5</v>
      </c>
      <c r="F247" s="3">
        <v>223.33037412809134</v>
      </c>
      <c r="G247" s="3">
        <v>15.296582417358003</v>
      </c>
      <c r="H247" s="8">
        <v>3.1579577185509295</v>
      </c>
      <c r="I247" s="3">
        <v>15.296582417358003</v>
      </c>
    </row>
    <row r="248" spans="1:9">
      <c r="A248" s="6" t="s">
        <v>16</v>
      </c>
      <c r="B248" s="3" t="s">
        <v>133</v>
      </c>
      <c r="C248" s="7">
        <v>800</v>
      </c>
      <c r="D248" s="6" t="s">
        <v>17</v>
      </c>
      <c r="E248" s="3">
        <v>91.5</v>
      </c>
      <c r="F248" s="3">
        <v>224.59860494610021</v>
      </c>
      <c r="G248" s="3">
        <v>12.681499781351015</v>
      </c>
      <c r="H248" s="8">
        <v>3.2703159997158129</v>
      </c>
      <c r="I248" s="3">
        <v>12.681499781351015</v>
      </c>
    </row>
    <row r="249" spans="1:9">
      <c r="A249" s="6" t="s">
        <v>16</v>
      </c>
      <c r="B249" s="3" t="s">
        <v>133</v>
      </c>
      <c r="C249" s="7">
        <v>800</v>
      </c>
      <c r="D249" s="6" t="s">
        <v>17</v>
      </c>
      <c r="E249" s="3">
        <v>92.5</v>
      </c>
      <c r="F249" s="3">
        <v>225.86683576410908</v>
      </c>
      <c r="G249" s="3">
        <v>12.045978177586631</v>
      </c>
      <c r="H249" s="8">
        <v>3.2069519183944766</v>
      </c>
      <c r="I249" s="3">
        <v>12.045978177586631</v>
      </c>
    </row>
    <row r="250" spans="1:9">
      <c r="A250" s="6" t="s">
        <v>16</v>
      </c>
      <c r="B250" s="3" t="s">
        <v>133</v>
      </c>
      <c r="C250" s="7">
        <v>800</v>
      </c>
      <c r="D250" s="6" t="s">
        <v>17</v>
      </c>
      <c r="E250" s="3">
        <v>93.5</v>
      </c>
      <c r="F250" s="3">
        <v>227.13506658211796</v>
      </c>
      <c r="G250" s="3">
        <v>16.858971837156066</v>
      </c>
      <c r="H250" s="8">
        <v>3.2179244272499141</v>
      </c>
      <c r="I250" s="3">
        <v>16.858971837156066</v>
      </c>
    </row>
    <row r="251" spans="1:9">
      <c r="A251" s="6" t="s">
        <v>16</v>
      </c>
      <c r="B251" s="3" t="s">
        <v>133</v>
      </c>
      <c r="C251" s="7">
        <v>800</v>
      </c>
      <c r="D251" s="6" t="s">
        <v>17</v>
      </c>
      <c r="E251" s="3">
        <v>94.5</v>
      </c>
      <c r="F251" s="3">
        <v>228.40329740012683</v>
      </c>
      <c r="G251" s="3">
        <v>12.401924779031994</v>
      </c>
      <c r="H251" s="8">
        <v>3.2758975339078162</v>
      </c>
      <c r="I251" s="3">
        <v>12.401924779031994</v>
      </c>
    </row>
    <row r="252" spans="1:9">
      <c r="A252" s="6" t="s">
        <v>16</v>
      </c>
      <c r="B252" s="3" t="s">
        <v>133</v>
      </c>
      <c r="C252" s="7">
        <v>800</v>
      </c>
      <c r="D252" s="6" t="s">
        <v>17</v>
      </c>
      <c r="E252" s="3">
        <v>96.5</v>
      </c>
      <c r="F252" s="3">
        <v>230.93975903614458</v>
      </c>
      <c r="G252" s="3">
        <v>12.145232264850426</v>
      </c>
      <c r="H252" s="8">
        <v>3.2999996142597197</v>
      </c>
      <c r="I252" s="3">
        <v>12.145232264850426</v>
      </c>
    </row>
    <row r="253" spans="1:9">
      <c r="A253" s="6" t="s">
        <v>16</v>
      </c>
      <c r="B253" s="3" t="s">
        <v>133</v>
      </c>
      <c r="C253" s="7">
        <v>800</v>
      </c>
      <c r="D253" s="6" t="s">
        <v>17</v>
      </c>
      <c r="E253" s="3">
        <v>99</v>
      </c>
      <c r="F253" s="3">
        <v>233.47622067216236</v>
      </c>
      <c r="G253" s="3">
        <v>21.933879312666015</v>
      </c>
      <c r="H253" s="8">
        <v>2.9091071218434581</v>
      </c>
      <c r="I253" s="3">
        <v>21.933879312666015</v>
      </c>
    </row>
    <row r="254" spans="1:9">
      <c r="A254" s="6" t="s">
        <v>16</v>
      </c>
      <c r="B254" s="3" t="s">
        <v>133</v>
      </c>
      <c r="C254" s="7">
        <v>800</v>
      </c>
      <c r="D254" s="6" t="s">
        <v>17</v>
      </c>
      <c r="E254" s="3">
        <v>99.5</v>
      </c>
      <c r="F254" s="3">
        <v>234.74445149017123</v>
      </c>
      <c r="G254" s="3">
        <v>18.619488502420982</v>
      </c>
      <c r="H254" s="8">
        <v>2.9876771860387081</v>
      </c>
      <c r="I254" s="3">
        <v>18.619488502420982</v>
      </c>
    </row>
    <row r="255" spans="1:9">
      <c r="A255" s="6" t="s">
        <v>16</v>
      </c>
      <c r="B255" s="3" t="s">
        <v>133</v>
      </c>
      <c r="C255" s="7">
        <v>800</v>
      </c>
      <c r="D255" s="6" t="s">
        <v>17</v>
      </c>
      <c r="E255" s="3">
        <v>100.5</v>
      </c>
      <c r="F255" s="3">
        <v>236.0126823081801</v>
      </c>
      <c r="G255" s="3">
        <v>16.12731788506192</v>
      </c>
      <c r="H255" s="8">
        <v>3.0821714004036553</v>
      </c>
      <c r="I255" s="3">
        <v>16.12731788506192</v>
      </c>
    </row>
    <row r="256" spans="1:9">
      <c r="A256" s="6" t="s">
        <v>16</v>
      </c>
      <c r="B256" s="3" t="s">
        <v>133</v>
      </c>
      <c r="C256" s="7">
        <v>800</v>
      </c>
      <c r="D256" s="6" t="s">
        <v>17</v>
      </c>
      <c r="E256" s="3">
        <v>101.5</v>
      </c>
      <c r="F256" s="3">
        <v>237.28091312618898</v>
      </c>
      <c r="G256" s="3">
        <v>14.747974596260025</v>
      </c>
      <c r="H256" s="8">
        <v>3.0548883022008053</v>
      </c>
      <c r="I256" s="3">
        <v>14.747974596260025</v>
      </c>
    </row>
    <row r="257" spans="1:9">
      <c r="A257" s="6" t="s">
        <v>16</v>
      </c>
      <c r="B257" s="3" t="s">
        <v>133</v>
      </c>
      <c r="C257" s="7">
        <v>800</v>
      </c>
      <c r="D257" s="6" t="s">
        <v>17</v>
      </c>
      <c r="E257" s="3">
        <v>102.5</v>
      </c>
      <c r="F257" s="3">
        <v>238.54914394419785</v>
      </c>
      <c r="G257" s="3">
        <v>16.195954565904803</v>
      </c>
      <c r="H257" s="8">
        <v>2.972042897851995</v>
      </c>
      <c r="I257" s="3">
        <v>16.195954565904803</v>
      </c>
    </row>
    <row r="258" spans="1:9">
      <c r="A258" s="6" t="s">
        <v>16</v>
      </c>
      <c r="B258" s="3" t="s">
        <v>133</v>
      </c>
      <c r="C258" s="7">
        <v>800</v>
      </c>
      <c r="D258" s="6" t="s">
        <v>17</v>
      </c>
      <c r="E258" s="3">
        <v>103.5</v>
      </c>
      <c r="F258" s="3">
        <v>239.81737476220673</v>
      </c>
      <c r="G258" s="3">
        <v>19.807809165973595</v>
      </c>
      <c r="H258" s="8">
        <v>2.7693496550891883</v>
      </c>
      <c r="I258" s="3">
        <v>19.807809165973595</v>
      </c>
    </row>
    <row r="259" spans="1:9">
      <c r="A259" s="6" t="s">
        <v>16</v>
      </c>
      <c r="B259" s="3" t="s">
        <v>133</v>
      </c>
      <c r="C259" s="7">
        <v>800</v>
      </c>
      <c r="D259" s="6" t="s">
        <v>17</v>
      </c>
      <c r="E259" s="3">
        <v>107.5</v>
      </c>
      <c r="F259" s="3">
        <v>246.86269430051814</v>
      </c>
      <c r="G259" s="3">
        <v>24.537270757345691</v>
      </c>
      <c r="H259" s="8">
        <v>2.5918345849043507</v>
      </c>
      <c r="I259" s="3">
        <v>24.537270757345691</v>
      </c>
    </row>
    <row r="260" spans="1:9">
      <c r="A260" s="6" t="s">
        <v>16</v>
      </c>
      <c r="B260" s="3" t="s">
        <v>133</v>
      </c>
      <c r="C260" s="7">
        <v>800</v>
      </c>
      <c r="D260" s="6" t="s">
        <v>17</v>
      </c>
      <c r="E260" s="3">
        <v>109.5</v>
      </c>
      <c r="F260" s="3">
        <v>252.0440414507772</v>
      </c>
      <c r="G260" s="3">
        <v>20.731334005509275</v>
      </c>
      <c r="H260" s="8">
        <v>2.8534358505862163</v>
      </c>
      <c r="I260" s="3">
        <v>20.731334005509275</v>
      </c>
    </row>
    <row r="261" spans="1:9">
      <c r="A261" s="6" t="s">
        <v>16</v>
      </c>
      <c r="B261" s="3" t="s">
        <v>133</v>
      </c>
      <c r="C261" s="7">
        <v>800</v>
      </c>
      <c r="D261" s="6" t="s">
        <v>17</v>
      </c>
      <c r="E261" s="3">
        <v>111.5</v>
      </c>
      <c r="F261" s="3">
        <v>257.22538860103629</v>
      </c>
      <c r="G261" s="3">
        <v>13.447194596032025</v>
      </c>
      <c r="H261" s="8">
        <v>3.1532702058033153</v>
      </c>
      <c r="I261" s="3">
        <v>13.447194596032025</v>
      </c>
    </row>
    <row r="262" spans="1:9">
      <c r="A262" s="6" t="s">
        <v>16</v>
      </c>
      <c r="B262" s="3" t="s">
        <v>133</v>
      </c>
      <c r="C262" s="7">
        <v>800</v>
      </c>
      <c r="D262" s="6" t="s">
        <v>17</v>
      </c>
      <c r="E262" s="3">
        <v>113.5</v>
      </c>
      <c r="F262" s="3">
        <v>262.40673575129534</v>
      </c>
      <c r="G262" s="3">
        <v>12.214583088587382</v>
      </c>
      <c r="H262" s="8">
        <v>3.2292730540909549</v>
      </c>
      <c r="I262" s="3">
        <v>12.214583088587382</v>
      </c>
    </row>
    <row r="263" spans="1:9">
      <c r="A263" s="6" t="s">
        <v>16</v>
      </c>
      <c r="B263" s="3" t="s">
        <v>133</v>
      </c>
      <c r="C263" s="7">
        <v>800</v>
      </c>
      <c r="D263" s="6" t="s">
        <v>17</v>
      </c>
      <c r="E263" s="3">
        <v>116.5</v>
      </c>
      <c r="F263" s="3">
        <v>270.17875647668393</v>
      </c>
      <c r="G263" s="3">
        <v>16.145345450604221</v>
      </c>
      <c r="H263" s="8">
        <v>3.1364044832027189</v>
      </c>
      <c r="I263" s="3">
        <v>16.145345450604221</v>
      </c>
    </row>
    <row r="264" spans="1:9">
      <c r="A264" s="6" t="s">
        <v>16</v>
      </c>
      <c r="B264" s="3" t="s">
        <v>133</v>
      </c>
      <c r="C264" s="7">
        <v>800</v>
      </c>
      <c r="D264" s="6" t="s">
        <v>17</v>
      </c>
      <c r="E264" s="3">
        <v>118.5</v>
      </c>
      <c r="F264" s="3">
        <v>275.36010362694299</v>
      </c>
      <c r="G264" s="3">
        <v>14.192021221184518</v>
      </c>
      <c r="H264" s="8">
        <v>3.072937178223218</v>
      </c>
      <c r="I264" s="3">
        <v>14.192021221184518</v>
      </c>
    </row>
    <row r="265" spans="1:9">
      <c r="A265" s="6" t="s">
        <v>16</v>
      </c>
      <c r="B265" s="3" t="s">
        <v>133</v>
      </c>
      <c r="C265" s="7">
        <v>800</v>
      </c>
      <c r="D265" s="6" t="s">
        <v>17</v>
      </c>
      <c r="E265" s="3">
        <v>119.5</v>
      </c>
      <c r="F265" s="3">
        <v>277.95077720207252</v>
      </c>
      <c r="G265" s="3">
        <v>11.894519798825483</v>
      </c>
      <c r="H265" s="8">
        <v>3.1941870553413154</v>
      </c>
      <c r="I265" s="3">
        <v>11.894519798825483</v>
      </c>
    </row>
    <row r="266" spans="1:9">
      <c r="A266" s="6" t="s">
        <v>16</v>
      </c>
      <c r="B266" s="3" t="s">
        <v>133</v>
      </c>
      <c r="C266" s="7">
        <v>800</v>
      </c>
      <c r="D266" s="6" t="s">
        <v>17</v>
      </c>
      <c r="E266" s="3">
        <v>121.5</v>
      </c>
      <c r="F266" s="3">
        <v>283.13212435233163</v>
      </c>
      <c r="G266" s="3">
        <v>14.00085512253707</v>
      </c>
      <c r="H266" s="8">
        <v>3.2588397722266711</v>
      </c>
      <c r="I266" s="3">
        <v>14.00085512253707</v>
      </c>
    </row>
    <row r="267" spans="1:9">
      <c r="A267" s="6" t="s">
        <v>16</v>
      </c>
      <c r="B267" s="3" t="s">
        <v>133</v>
      </c>
      <c r="C267" s="7">
        <v>800</v>
      </c>
      <c r="D267" s="6" t="s">
        <v>17</v>
      </c>
      <c r="E267" s="3">
        <v>122.5</v>
      </c>
      <c r="F267" s="3">
        <v>285.72279792746116</v>
      </c>
      <c r="G267" s="3">
        <v>13.03948498916199</v>
      </c>
      <c r="H267" s="8">
        <v>3.1751164450036042</v>
      </c>
      <c r="I267" s="3">
        <v>13.03948498916199</v>
      </c>
    </row>
    <row r="268" spans="1:9">
      <c r="A268" s="6" t="s">
        <v>16</v>
      </c>
      <c r="B268" s="3" t="s">
        <v>133</v>
      </c>
      <c r="C268" s="7">
        <v>800</v>
      </c>
      <c r="D268" s="6" t="s">
        <v>17</v>
      </c>
      <c r="E268" s="3">
        <v>123.5</v>
      </c>
      <c r="F268" s="3">
        <v>288.31347150259069</v>
      </c>
      <c r="G268" s="3">
        <v>15.962518976853321</v>
      </c>
      <c r="H268" s="8">
        <v>2.9679866213782033</v>
      </c>
      <c r="I268" s="3">
        <v>15.962518976853321</v>
      </c>
    </row>
    <row r="269" spans="1:9">
      <c r="A269" s="6" t="s">
        <v>16</v>
      </c>
      <c r="B269" s="3" t="s">
        <v>133</v>
      </c>
      <c r="C269" s="7">
        <v>800</v>
      </c>
      <c r="D269" s="6" t="s">
        <v>17</v>
      </c>
      <c r="E269" s="3">
        <v>125.5</v>
      </c>
      <c r="F269" s="3">
        <v>293.49481865284974</v>
      </c>
      <c r="G269" s="3">
        <v>17.44015165450207</v>
      </c>
      <c r="H269" s="8">
        <v>2.9494567092099615</v>
      </c>
      <c r="I269" s="3">
        <v>17.44015165450207</v>
      </c>
    </row>
    <row r="270" spans="1:9">
      <c r="A270" s="6" t="s">
        <v>16</v>
      </c>
      <c r="B270" s="3" t="s">
        <v>133</v>
      </c>
      <c r="C270" s="7">
        <v>800</v>
      </c>
      <c r="D270" s="6" t="s">
        <v>17</v>
      </c>
      <c r="E270" s="3">
        <v>126.5</v>
      </c>
      <c r="F270" s="3">
        <v>296.08549222797927</v>
      </c>
      <c r="G270" s="3">
        <v>23.720482322955235</v>
      </c>
      <c r="H270" s="8">
        <v>2.8482749347546346</v>
      </c>
      <c r="I270" s="3">
        <v>23.720482322955235</v>
      </c>
    </row>
    <row r="271" spans="1:9">
      <c r="A271" s="6" t="s">
        <v>16</v>
      </c>
      <c r="B271" s="3" t="s">
        <v>133</v>
      </c>
      <c r="C271" s="7">
        <v>800</v>
      </c>
      <c r="D271" s="6" t="s">
        <v>17</v>
      </c>
      <c r="E271" s="3">
        <v>127.5</v>
      </c>
      <c r="F271" s="3">
        <v>298.6761658031088</v>
      </c>
      <c r="G271" s="3">
        <v>17.390498659720699</v>
      </c>
      <c r="H271" s="8">
        <v>2.9102491536760997</v>
      </c>
      <c r="I271" s="3">
        <v>17.390498659720699</v>
      </c>
    </row>
    <row r="272" spans="1:9">
      <c r="A272" s="6" t="s">
        <v>16</v>
      </c>
      <c r="B272" s="3" t="s">
        <v>133</v>
      </c>
      <c r="C272" s="7">
        <v>800</v>
      </c>
      <c r="D272" s="6" t="s">
        <v>17</v>
      </c>
      <c r="E272" s="3">
        <v>128.5</v>
      </c>
      <c r="F272" s="3">
        <v>300.55501142670585</v>
      </c>
      <c r="G272" s="3">
        <v>13.577147772379442</v>
      </c>
      <c r="H272" s="8">
        <v>3.135097357950642</v>
      </c>
      <c r="I272" s="3">
        <v>13.577147772379442</v>
      </c>
    </row>
    <row r="273" spans="1:9">
      <c r="A273" s="6" t="s">
        <v>16</v>
      </c>
      <c r="B273" s="3" t="s">
        <v>133</v>
      </c>
      <c r="C273" s="7">
        <v>800</v>
      </c>
      <c r="D273" s="6" t="s">
        <v>17</v>
      </c>
      <c r="E273" s="3">
        <v>129.5</v>
      </c>
      <c r="F273" s="3">
        <v>301.64326912612904</v>
      </c>
      <c r="G273" s="3">
        <v>18.225859972353497</v>
      </c>
      <c r="H273" s="8">
        <v>3.0769133536076274</v>
      </c>
      <c r="I273" s="3">
        <v>18.225859972353497</v>
      </c>
    </row>
    <row r="274" spans="1:9">
      <c r="A274" s="6" t="s">
        <v>16</v>
      </c>
      <c r="B274" s="3" t="s">
        <v>133</v>
      </c>
      <c r="C274" s="7">
        <v>800</v>
      </c>
      <c r="D274" s="6" t="s">
        <v>17</v>
      </c>
      <c r="E274" s="3">
        <v>133.5</v>
      </c>
      <c r="F274" s="3">
        <v>305.99629992382194</v>
      </c>
      <c r="G274" s="3">
        <v>13.188401518206268</v>
      </c>
      <c r="H274" s="8">
        <v>3.0956707983500791</v>
      </c>
      <c r="I274" s="3">
        <v>13.188401518206268</v>
      </c>
    </row>
    <row r="275" spans="1:9">
      <c r="A275" s="6" t="s">
        <v>16</v>
      </c>
      <c r="B275" s="3" t="s">
        <v>133</v>
      </c>
      <c r="C275" s="7">
        <v>800</v>
      </c>
      <c r="D275" s="6" t="s">
        <v>17</v>
      </c>
      <c r="E275" s="3">
        <v>135.5</v>
      </c>
      <c r="F275" s="3">
        <v>308.17281532266838</v>
      </c>
      <c r="G275" s="3">
        <v>11.312604374817436</v>
      </c>
      <c r="H275" s="8">
        <v>3.202029298550336</v>
      </c>
      <c r="I275" s="3">
        <v>11.312604374817436</v>
      </c>
    </row>
    <row r="276" spans="1:9">
      <c r="A276" s="6" t="s">
        <v>16</v>
      </c>
      <c r="B276" s="3" t="s">
        <v>133</v>
      </c>
      <c r="C276" s="7">
        <v>800</v>
      </c>
      <c r="D276" s="6" t="s">
        <v>17</v>
      </c>
      <c r="E276" s="3">
        <v>136.5</v>
      </c>
      <c r="F276" s="3">
        <v>309.26107302209164</v>
      </c>
      <c r="G276" s="3">
        <v>11.240757959417627</v>
      </c>
      <c r="H276" s="8">
        <v>3.2896915185795756</v>
      </c>
      <c r="I276" s="3">
        <v>11.240757959417627</v>
      </c>
    </row>
    <row r="277" spans="1:9">
      <c r="A277" s="6" t="s">
        <v>16</v>
      </c>
      <c r="B277" s="3" t="s">
        <v>133</v>
      </c>
      <c r="C277" s="7">
        <v>800</v>
      </c>
      <c r="D277" s="6" t="s">
        <v>17</v>
      </c>
      <c r="E277" s="3">
        <v>138.5</v>
      </c>
      <c r="F277" s="3">
        <v>311.43758842093808</v>
      </c>
      <c r="G277" s="3">
        <v>12.363043152494669</v>
      </c>
      <c r="H277" s="8">
        <v>3.233588796320598</v>
      </c>
      <c r="I277" s="3">
        <v>12.363043152494669</v>
      </c>
    </row>
    <row r="278" spans="1:9">
      <c r="A278" s="6" t="s">
        <v>16</v>
      </c>
      <c r="B278" s="3" t="s">
        <v>133</v>
      </c>
      <c r="C278" s="7">
        <v>800</v>
      </c>
      <c r="D278" s="6" t="s">
        <v>17</v>
      </c>
      <c r="E278" s="3">
        <v>139.5</v>
      </c>
      <c r="F278" s="3">
        <v>312.52584612036128</v>
      </c>
      <c r="G278" s="3">
        <v>12.467747953953655</v>
      </c>
      <c r="H278" s="8">
        <v>3.1987078316658928</v>
      </c>
      <c r="I278" s="3">
        <v>12.467747953953655</v>
      </c>
    </row>
    <row r="279" spans="1:9">
      <c r="A279" s="6" t="s">
        <v>16</v>
      </c>
      <c r="B279" s="3" t="s">
        <v>133</v>
      </c>
      <c r="C279" s="7">
        <v>800</v>
      </c>
      <c r="D279" s="6" t="s">
        <v>17</v>
      </c>
      <c r="E279" s="3">
        <v>140.5</v>
      </c>
      <c r="F279" s="3">
        <v>313.61410381978453</v>
      </c>
      <c r="G279" s="3">
        <v>12.020231990877546</v>
      </c>
      <c r="H279" s="8">
        <v>3.1996772366976511</v>
      </c>
      <c r="I279" s="3">
        <v>12.020231990877546</v>
      </c>
    </row>
    <row r="280" spans="1:9">
      <c r="A280" s="6" t="s">
        <v>16</v>
      </c>
      <c r="B280" s="3" t="s">
        <v>133</v>
      </c>
      <c r="C280" s="7">
        <v>800</v>
      </c>
      <c r="D280" s="6" t="s">
        <v>17</v>
      </c>
      <c r="E280" s="3">
        <v>143.5</v>
      </c>
      <c r="F280" s="3">
        <v>316.87887691805417</v>
      </c>
      <c r="G280" s="3">
        <v>13.102867848180001</v>
      </c>
      <c r="H280" s="8">
        <v>3.2524477435803747</v>
      </c>
      <c r="I280" s="3">
        <v>13.102867848180001</v>
      </c>
    </row>
    <row r="281" spans="1:9">
      <c r="A281" s="6" t="s">
        <v>16</v>
      </c>
      <c r="B281" s="3" t="s">
        <v>133</v>
      </c>
      <c r="C281" s="7">
        <v>800</v>
      </c>
      <c r="D281" s="6" t="s">
        <v>17</v>
      </c>
      <c r="E281" s="3">
        <v>147.5</v>
      </c>
      <c r="F281" s="3">
        <v>321.23190771574707</v>
      </c>
      <c r="G281" s="3">
        <v>12.793551496044525</v>
      </c>
      <c r="H281" s="8">
        <v>3.2455466919116041</v>
      </c>
      <c r="I281" s="3">
        <v>12.793551496044525</v>
      </c>
    </row>
    <row r="282" spans="1:9">
      <c r="A282" s="6" t="s">
        <v>16</v>
      </c>
      <c r="B282" s="3" t="s">
        <v>133</v>
      </c>
      <c r="C282" s="7">
        <v>800</v>
      </c>
      <c r="D282" s="6" t="s">
        <v>17</v>
      </c>
      <c r="E282" s="3">
        <v>148.5</v>
      </c>
      <c r="F282" s="3">
        <v>322.32016541517032</v>
      </c>
      <c r="G282" s="3">
        <v>12.144556146953287</v>
      </c>
      <c r="H282" s="8">
        <v>3.1463154010185463</v>
      </c>
      <c r="I282" s="3">
        <v>12.144556146953287</v>
      </c>
    </row>
    <row r="283" spans="1:9">
      <c r="A283" s="6" t="s">
        <v>16</v>
      </c>
      <c r="B283" s="3" t="s">
        <v>133</v>
      </c>
      <c r="C283" s="7">
        <v>800</v>
      </c>
      <c r="D283" s="6" t="s">
        <v>17</v>
      </c>
      <c r="E283" s="3">
        <v>149.5</v>
      </c>
      <c r="F283" s="3">
        <v>323.40842311459352</v>
      </c>
      <c r="G283" s="3">
        <v>11.726724458017586</v>
      </c>
      <c r="H283" s="8">
        <v>3.2318674655602755</v>
      </c>
      <c r="I283" s="3">
        <v>11.726724458017586</v>
      </c>
    </row>
    <row r="284" spans="1:9">
      <c r="A284" s="6" t="s">
        <v>16</v>
      </c>
      <c r="B284" s="3" t="s">
        <v>133</v>
      </c>
      <c r="C284" s="7">
        <v>800</v>
      </c>
      <c r="D284" s="6" t="s">
        <v>17</v>
      </c>
      <c r="E284" s="3">
        <v>156.5</v>
      </c>
      <c r="F284" s="3">
        <v>331.02622701055611</v>
      </c>
      <c r="G284" s="3">
        <v>13.474275063553412</v>
      </c>
      <c r="H284" s="8">
        <v>3.2505993602916194</v>
      </c>
      <c r="I284" s="3">
        <v>13.474275063553412</v>
      </c>
    </row>
    <row r="285" spans="1:9">
      <c r="A285" s="6" t="s">
        <v>16</v>
      </c>
      <c r="B285" s="3" t="s">
        <v>133</v>
      </c>
      <c r="C285" s="7">
        <v>800</v>
      </c>
      <c r="D285" s="6" t="s">
        <v>17</v>
      </c>
      <c r="E285" s="3">
        <v>157.5</v>
      </c>
      <c r="F285" s="3">
        <v>332.11448470997931</v>
      </c>
      <c r="G285" s="3">
        <v>12.65981619959431</v>
      </c>
      <c r="H285" s="8">
        <v>3.2354137856883756</v>
      </c>
      <c r="I285" s="3">
        <v>12.65981619959431</v>
      </c>
    </row>
    <row r="286" spans="1:9">
      <c r="A286" s="6" t="s">
        <v>16</v>
      </c>
      <c r="B286" s="3" t="s">
        <v>133</v>
      </c>
      <c r="C286" s="7">
        <v>800</v>
      </c>
      <c r="D286" s="6" t="s">
        <v>17</v>
      </c>
      <c r="E286" s="3">
        <v>159.5</v>
      </c>
      <c r="F286" s="3">
        <v>334.29100010882576</v>
      </c>
      <c r="G286" s="3">
        <v>13.06427507808783</v>
      </c>
      <c r="H286" s="8">
        <v>3.2007060512631118</v>
      </c>
      <c r="I286" s="3">
        <v>13.06427507808783</v>
      </c>
    </row>
    <row r="287" spans="1:9">
      <c r="A287" s="6" t="s">
        <v>16</v>
      </c>
      <c r="B287" s="3" t="s">
        <v>133</v>
      </c>
      <c r="C287" s="7">
        <v>800</v>
      </c>
      <c r="D287" s="6" t="s">
        <v>17</v>
      </c>
      <c r="E287" s="3">
        <v>160.5</v>
      </c>
      <c r="F287" s="3">
        <v>335.37925780824901</v>
      </c>
      <c r="G287" s="3">
        <v>13.142786780143817</v>
      </c>
      <c r="H287" s="8">
        <v>3.0975388392767522</v>
      </c>
      <c r="I287" s="3">
        <v>13.142786780143817</v>
      </c>
    </row>
    <row r="288" spans="1:9">
      <c r="A288" s="6" t="s">
        <v>16</v>
      </c>
      <c r="B288" s="3" t="s">
        <v>133</v>
      </c>
      <c r="C288" s="7">
        <v>800</v>
      </c>
      <c r="D288" s="6" t="s">
        <v>17</v>
      </c>
      <c r="E288" s="3">
        <v>161.5</v>
      </c>
      <c r="F288" s="3">
        <v>336.4675155076722</v>
      </c>
      <c r="G288" s="3">
        <v>12.278291202135449</v>
      </c>
      <c r="H288" s="8">
        <v>2.9779615717107468</v>
      </c>
      <c r="I288" s="3">
        <v>12.278291202135449</v>
      </c>
    </row>
    <row r="289" spans="1:9">
      <c r="A289" s="6" t="s">
        <v>16</v>
      </c>
      <c r="B289" s="3" t="s">
        <v>133</v>
      </c>
      <c r="C289" s="7">
        <v>800</v>
      </c>
      <c r="D289" s="6" t="s">
        <v>17</v>
      </c>
      <c r="E289" s="3">
        <v>173.5</v>
      </c>
      <c r="F289" s="3">
        <v>372.48535306814682</v>
      </c>
      <c r="G289" s="3">
        <v>12.302378628125732</v>
      </c>
      <c r="H289" s="8">
        <v>3.0884524199070476</v>
      </c>
      <c r="I289" s="3">
        <v>12.302378628125732</v>
      </c>
    </row>
    <row r="290" spans="1:9">
      <c r="A290" s="6" t="s">
        <v>16</v>
      </c>
      <c r="B290" s="3" t="s">
        <v>133</v>
      </c>
      <c r="C290" s="7">
        <v>800</v>
      </c>
      <c r="D290" s="6" t="s">
        <v>17</v>
      </c>
      <c r="E290" s="3">
        <v>174.5</v>
      </c>
      <c r="F290" s="3">
        <v>374.83333333333337</v>
      </c>
      <c r="G290" s="3">
        <v>11.143456554986145</v>
      </c>
      <c r="H290" s="8">
        <v>3.2513631162791503</v>
      </c>
      <c r="I290" s="3">
        <v>11.143456554986145</v>
      </c>
    </row>
    <row r="291" spans="1:9">
      <c r="A291" s="6" t="s">
        <v>16</v>
      </c>
      <c r="B291" s="3" t="s">
        <v>133</v>
      </c>
      <c r="C291" s="7">
        <v>800</v>
      </c>
      <c r="D291" s="6" t="s">
        <v>17</v>
      </c>
      <c r="E291" s="3">
        <v>175.5</v>
      </c>
      <c r="F291" s="3">
        <v>376.5</v>
      </c>
      <c r="G291" s="3">
        <v>11.718859045819663</v>
      </c>
      <c r="H291" s="8">
        <v>3.2036019450915498</v>
      </c>
      <c r="I291" s="3">
        <v>11.718859045819663</v>
      </c>
    </row>
    <row r="292" spans="1:9">
      <c r="A292" s="6" t="s">
        <v>16</v>
      </c>
      <c r="B292" s="3" t="s">
        <v>133</v>
      </c>
      <c r="C292" s="7">
        <v>800</v>
      </c>
      <c r="D292" s="6" t="s">
        <v>17</v>
      </c>
      <c r="E292" s="3">
        <v>176.5</v>
      </c>
      <c r="F292" s="3">
        <v>378.16666666666669</v>
      </c>
      <c r="G292" s="3">
        <v>12.066775477912259</v>
      </c>
      <c r="H292" s="8">
        <v>3.1919701608248396</v>
      </c>
      <c r="I292" s="3">
        <v>12.066775477912259</v>
      </c>
    </row>
    <row r="293" spans="1:9">
      <c r="A293" s="6" t="s">
        <v>16</v>
      </c>
      <c r="B293" s="3" t="s">
        <v>133</v>
      </c>
      <c r="C293" s="7">
        <v>800</v>
      </c>
      <c r="D293" s="6" t="s">
        <v>17</v>
      </c>
      <c r="E293" s="3">
        <v>177.5</v>
      </c>
      <c r="F293" s="3">
        <v>379.83333333333337</v>
      </c>
      <c r="G293" s="3">
        <v>11.836919358774598</v>
      </c>
      <c r="H293" s="8">
        <v>3.2201250537007984</v>
      </c>
      <c r="I293" s="3">
        <v>11.836919358774598</v>
      </c>
    </row>
    <row r="294" spans="1:9">
      <c r="A294" s="6" t="s">
        <v>16</v>
      </c>
      <c r="B294" s="3" t="s">
        <v>133</v>
      </c>
      <c r="C294" s="7">
        <v>800</v>
      </c>
      <c r="D294" s="6" t="s">
        <v>17</v>
      </c>
      <c r="E294" s="3">
        <v>178.5</v>
      </c>
      <c r="F294" s="3">
        <v>381.5</v>
      </c>
      <c r="G294" s="3">
        <v>13.53626470006415</v>
      </c>
      <c r="H294" s="8">
        <v>3.0057678367012048</v>
      </c>
      <c r="I294" s="3">
        <v>13.53626470006415</v>
      </c>
    </row>
    <row r="295" spans="1:9">
      <c r="A295" s="6" t="s">
        <v>16</v>
      </c>
      <c r="B295" s="3" t="s">
        <v>133</v>
      </c>
      <c r="C295" s="7">
        <v>800</v>
      </c>
      <c r="D295" s="6" t="s">
        <v>17</v>
      </c>
      <c r="E295" s="3">
        <v>179.5</v>
      </c>
      <c r="F295" s="3">
        <v>383.16666666666669</v>
      </c>
      <c r="G295" s="3">
        <v>12.918196320638788</v>
      </c>
      <c r="H295" s="8">
        <v>3.0447468631800185</v>
      </c>
      <c r="I295" s="3">
        <v>12.918196320638788</v>
      </c>
    </row>
    <row r="296" spans="1:9">
      <c r="A296" s="6" t="s">
        <v>16</v>
      </c>
      <c r="B296" s="3" t="s">
        <v>133</v>
      </c>
      <c r="C296" s="7">
        <v>800</v>
      </c>
      <c r="D296" s="6" t="s">
        <v>17</v>
      </c>
      <c r="E296" s="3">
        <v>180.5</v>
      </c>
      <c r="F296" s="3">
        <v>384.83333333333337</v>
      </c>
      <c r="G296" s="3">
        <v>12.096431259225916</v>
      </c>
      <c r="H296" s="8">
        <v>3.1515471035155365</v>
      </c>
      <c r="I296" s="3">
        <v>12.096431259225916</v>
      </c>
    </row>
    <row r="297" spans="1:9">
      <c r="A297" s="6" t="s">
        <v>16</v>
      </c>
      <c r="B297" s="3" t="s">
        <v>133</v>
      </c>
      <c r="C297" s="7">
        <v>800</v>
      </c>
      <c r="D297" s="6" t="s">
        <v>17</v>
      </c>
      <c r="E297" s="3">
        <v>181.5</v>
      </c>
      <c r="F297" s="3">
        <v>386.5</v>
      </c>
      <c r="G297" s="3">
        <v>12.496846504679693</v>
      </c>
      <c r="H297" s="8">
        <v>3.1244245177694374</v>
      </c>
      <c r="I297" s="3">
        <v>12.496846504679693</v>
      </c>
    </row>
    <row r="298" spans="1:9">
      <c r="A298" s="6" t="s">
        <v>16</v>
      </c>
      <c r="B298" s="3" t="s">
        <v>133</v>
      </c>
      <c r="C298" s="7">
        <v>800</v>
      </c>
      <c r="D298" s="6" t="s">
        <v>17</v>
      </c>
      <c r="E298" s="3">
        <v>182.5</v>
      </c>
      <c r="F298" s="3">
        <v>388.16666666666669</v>
      </c>
      <c r="G298" s="3">
        <v>12.408746596436112</v>
      </c>
      <c r="H298" s="8">
        <v>3.1750679001115447</v>
      </c>
      <c r="I298" s="3">
        <v>12.408746596436112</v>
      </c>
    </row>
    <row r="299" spans="1:9">
      <c r="A299" s="6" t="s">
        <v>16</v>
      </c>
      <c r="B299" s="3" t="s">
        <v>133</v>
      </c>
      <c r="C299" s="7">
        <v>800</v>
      </c>
      <c r="D299" s="6" t="s">
        <v>17</v>
      </c>
      <c r="E299" s="3">
        <v>183.5</v>
      </c>
      <c r="F299" s="3">
        <v>389.83333333333337</v>
      </c>
      <c r="G299" s="3">
        <v>14.316114827304453</v>
      </c>
      <c r="H299" s="8">
        <v>3.1631085809081783</v>
      </c>
      <c r="I299" s="3">
        <v>14.316114827304453</v>
      </c>
    </row>
    <row r="300" spans="1:9">
      <c r="A300" s="6" t="s">
        <v>16</v>
      </c>
      <c r="B300" s="3" t="s">
        <v>133</v>
      </c>
      <c r="C300" s="7">
        <v>800</v>
      </c>
      <c r="D300" s="6" t="s">
        <v>17</v>
      </c>
      <c r="E300" s="3">
        <v>187.5</v>
      </c>
      <c r="F300" s="3">
        <v>396.5</v>
      </c>
      <c r="G300" s="3">
        <v>13.0584428460695</v>
      </c>
      <c r="H300" s="8">
        <v>3.1625164768737708</v>
      </c>
      <c r="I300" s="3">
        <v>13.0584428460695</v>
      </c>
    </row>
    <row r="301" spans="1:9">
      <c r="A301" s="6" t="s">
        <v>16</v>
      </c>
      <c r="B301" s="3" t="s">
        <v>133</v>
      </c>
      <c r="C301" s="7">
        <v>800</v>
      </c>
      <c r="D301" s="6" t="s">
        <v>17</v>
      </c>
      <c r="E301" s="3">
        <v>189.5</v>
      </c>
      <c r="F301" s="3">
        <v>399.83333333333337</v>
      </c>
      <c r="G301" s="3">
        <v>11.568537216376004</v>
      </c>
      <c r="H301" s="8">
        <v>3.1936437114529816</v>
      </c>
      <c r="I301" s="3">
        <v>11.568537216376004</v>
      </c>
    </row>
    <row r="302" spans="1:9">
      <c r="A302" s="6" t="s">
        <v>16</v>
      </c>
      <c r="B302" s="3" t="s">
        <v>133</v>
      </c>
      <c r="C302" s="7">
        <v>800</v>
      </c>
      <c r="D302" s="6" t="s">
        <v>17</v>
      </c>
      <c r="E302" s="3">
        <v>193.5</v>
      </c>
      <c r="F302" s="3">
        <v>406.5</v>
      </c>
      <c r="G302" s="3">
        <v>11.147792485982503</v>
      </c>
      <c r="H302" s="8">
        <v>3.375384704629901</v>
      </c>
      <c r="I302" s="3">
        <v>11.147792485982503</v>
      </c>
    </row>
    <row r="303" spans="1:9">
      <c r="A303" s="6" t="s">
        <v>16</v>
      </c>
      <c r="B303" s="3" t="s">
        <v>133</v>
      </c>
      <c r="C303" s="7">
        <v>800</v>
      </c>
      <c r="D303" s="6" t="s">
        <v>17</v>
      </c>
      <c r="E303" s="3">
        <v>194.5</v>
      </c>
      <c r="F303" s="3">
        <v>408.16666666666669</v>
      </c>
      <c r="G303" s="3">
        <v>12.87296483972901</v>
      </c>
      <c r="H303" s="8">
        <v>3.1474683571643682</v>
      </c>
      <c r="I303" s="3">
        <v>12.87296483972901</v>
      </c>
    </row>
    <row r="304" spans="1:9">
      <c r="A304" s="6" t="s">
        <v>16</v>
      </c>
      <c r="B304" s="3" t="s">
        <v>133</v>
      </c>
      <c r="C304" s="7">
        <v>800</v>
      </c>
      <c r="D304" s="6" t="s">
        <v>17</v>
      </c>
      <c r="E304" s="3">
        <v>195.5</v>
      </c>
      <c r="F304" s="3">
        <v>409.83333333333337</v>
      </c>
      <c r="G304" s="3">
        <v>11.340439219866818</v>
      </c>
      <c r="H304" s="8">
        <v>3.134519081063361</v>
      </c>
      <c r="I304" s="3">
        <v>11.340439219866818</v>
      </c>
    </row>
    <row r="305" spans="1:9">
      <c r="A305" s="6" t="s">
        <v>16</v>
      </c>
      <c r="B305" s="3" t="s">
        <v>133</v>
      </c>
      <c r="C305" s="7">
        <v>800</v>
      </c>
      <c r="D305" s="6" t="s">
        <v>17</v>
      </c>
      <c r="E305" s="3">
        <v>197.5</v>
      </c>
      <c r="F305" s="3">
        <v>413.16666666666669</v>
      </c>
      <c r="G305" s="3">
        <v>10.780072187336922</v>
      </c>
      <c r="H305" s="8">
        <v>3.0124891029545284</v>
      </c>
      <c r="I305" s="3">
        <v>10.780072187336922</v>
      </c>
    </row>
    <row r="306" spans="1:9">
      <c r="A306" s="6" t="s">
        <v>16</v>
      </c>
      <c r="B306" s="3" t="s">
        <v>133</v>
      </c>
      <c r="C306" s="7">
        <v>800</v>
      </c>
      <c r="D306" s="6" t="s">
        <v>17</v>
      </c>
      <c r="E306" s="3">
        <v>199.5</v>
      </c>
      <c r="F306" s="3">
        <v>416.5</v>
      </c>
      <c r="G306" s="3">
        <v>11.950069683651506</v>
      </c>
      <c r="H306" s="8">
        <v>3.2012930777232245</v>
      </c>
      <c r="I306" s="3">
        <v>11.950069683651506</v>
      </c>
    </row>
    <row r="307" spans="1:9">
      <c r="A307" s="6" t="s">
        <v>16</v>
      </c>
      <c r="B307" s="3" t="s">
        <v>133</v>
      </c>
      <c r="C307" s="7">
        <v>800</v>
      </c>
      <c r="D307" s="6" t="s">
        <v>17</v>
      </c>
      <c r="E307" s="3">
        <v>201.5</v>
      </c>
      <c r="F307" s="3">
        <v>419.83333333333337</v>
      </c>
      <c r="G307" s="3">
        <v>12.200002763329561</v>
      </c>
      <c r="H307" s="8">
        <v>3.0829876437880639</v>
      </c>
      <c r="I307" s="3">
        <v>12.200002763329561</v>
      </c>
    </row>
    <row r="308" spans="1:9">
      <c r="A308" s="6" t="s">
        <v>16</v>
      </c>
      <c r="B308" s="3" t="s">
        <v>133</v>
      </c>
      <c r="C308" s="7">
        <v>800</v>
      </c>
      <c r="D308" s="6" t="s">
        <v>17</v>
      </c>
      <c r="E308" s="3">
        <v>223.5</v>
      </c>
      <c r="F308" s="3">
        <v>492.54286638628281</v>
      </c>
      <c r="G308" s="3">
        <v>9.9602817371553893</v>
      </c>
      <c r="H308" s="8">
        <v>3.2683232277948262</v>
      </c>
      <c r="I308" s="3">
        <v>9.9602817371553893</v>
      </c>
    </row>
    <row r="309" spans="1:9">
      <c r="A309" s="6" t="s">
        <v>16</v>
      </c>
      <c r="B309" s="3" t="s">
        <v>133</v>
      </c>
      <c r="C309" s="7">
        <v>800</v>
      </c>
      <c r="D309" s="6" t="s">
        <v>17</v>
      </c>
      <c r="E309" s="3">
        <v>224.5</v>
      </c>
      <c r="F309" s="3">
        <v>495.77806535101911</v>
      </c>
      <c r="G309" s="3">
        <v>10.729225973809228</v>
      </c>
      <c r="H309" s="8">
        <v>3.1104889535405555</v>
      </c>
      <c r="I309" s="3">
        <v>10.729225973809228</v>
      </c>
    </row>
    <row r="310" spans="1:9">
      <c r="A310" s="6" t="s">
        <v>16</v>
      </c>
      <c r="B310" s="3" t="s">
        <v>133</v>
      </c>
      <c r="C310" s="7">
        <v>800</v>
      </c>
      <c r="D310" s="6" t="s">
        <v>17</v>
      </c>
      <c r="E310" s="3">
        <v>225.5</v>
      </c>
      <c r="F310" s="3">
        <v>499.01326431575546</v>
      </c>
      <c r="G310" s="3">
        <v>10.854317506400662</v>
      </c>
      <c r="H310" s="8">
        <v>3.1882191385802141</v>
      </c>
      <c r="I310" s="3">
        <v>10.854317506400662</v>
      </c>
    </row>
    <row r="311" spans="1:9">
      <c r="A311" s="6" t="s">
        <v>16</v>
      </c>
      <c r="B311" s="3" t="s">
        <v>133</v>
      </c>
      <c r="C311" s="7">
        <v>800</v>
      </c>
      <c r="D311" s="6" t="s">
        <v>17</v>
      </c>
      <c r="E311" s="3">
        <v>228</v>
      </c>
      <c r="F311" s="3">
        <v>505.48366224522812</v>
      </c>
      <c r="G311" s="3">
        <v>10.520308369581763</v>
      </c>
      <c r="H311" s="8">
        <v>3.0316999622205199</v>
      </c>
      <c r="I311" s="3">
        <v>10.520308369581763</v>
      </c>
    </row>
    <row r="312" spans="1:9">
      <c r="A312" s="1" t="s">
        <v>18</v>
      </c>
      <c r="B312" s="3" t="s">
        <v>133</v>
      </c>
      <c r="C312" s="2">
        <v>951</v>
      </c>
      <c r="D312" s="1" t="s">
        <v>10</v>
      </c>
      <c r="E312" s="3">
        <v>1.5</v>
      </c>
      <c r="F312" s="3">
        <v>79.277000000000001</v>
      </c>
      <c r="G312" s="3">
        <v>12.311594709078939</v>
      </c>
      <c r="H312" s="3">
        <v>3.0919135853848907</v>
      </c>
      <c r="I312" s="3">
        <v>12.311594709078939</v>
      </c>
    </row>
    <row r="313" spans="1:9">
      <c r="A313" s="1" t="s">
        <v>18</v>
      </c>
      <c r="B313" s="3" t="s">
        <v>133</v>
      </c>
      <c r="C313" s="2">
        <v>951</v>
      </c>
      <c r="D313" s="1" t="s">
        <v>10</v>
      </c>
      <c r="E313" s="3">
        <v>19.5</v>
      </c>
      <c r="F313" s="3">
        <v>164.16500000000002</v>
      </c>
      <c r="G313" s="3">
        <v>19.129666669390549</v>
      </c>
      <c r="H313" s="3">
        <v>3.0160117339261929</v>
      </c>
      <c r="I313" s="3">
        <v>19.129666669390549</v>
      </c>
    </row>
    <row r="314" spans="1:9">
      <c r="A314" s="1" t="s">
        <v>18</v>
      </c>
      <c r="B314" s="3" t="s">
        <v>133</v>
      </c>
      <c r="C314" s="2">
        <v>951</v>
      </c>
      <c r="D314" s="1" t="s">
        <v>10</v>
      </c>
      <c r="E314" s="3">
        <v>21.5</v>
      </c>
      <c r="F314" s="3">
        <v>173.59700000000001</v>
      </c>
      <c r="G314" s="3">
        <v>16.881151760411612</v>
      </c>
      <c r="H314" s="3">
        <v>3.0597169599261043</v>
      </c>
      <c r="I314" s="3">
        <v>16.881151760411612</v>
      </c>
    </row>
    <row r="315" spans="1:9">
      <c r="A315" s="1" t="s">
        <v>18</v>
      </c>
      <c r="B315" s="3" t="s">
        <v>133</v>
      </c>
      <c r="C315" s="2">
        <v>951</v>
      </c>
      <c r="D315" s="1" t="s">
        <v>10</v>
      </c>
      <c r="E315" s="3">
        <v>25.5</v>
      </c>
      <c r="F315" s="3">
        <v>192.46100000000001</v>
      </c>
      <c r="G315" s="3">
        <v>15.862831594513327</v>
      </c>
      <c r="H315" s="3">
        <v>3.0732169419183233</v>
      </c>
      <c r="I315" s="3">
        <v>15.862831594513327</v>
      </c>
    </row>
    <row r="316" spans="1:9">
      <c r="A316" s="1" t="s">
        <v>18</v>
      </c>
      <c r="B316" s="3" t="s">
        <v>133</v>
      </c>
      <c r="C316" s="2">
        <v>951</v>
      </c>
      <c r="D316" s="1" t="s">
        <v>10</v>
      </c>
      <c r="E316" s="3">
        <v>27.5</v>
      </c>
      <c r="F316" s="3">
        <v>201.893</v>
      </c>
      <c r="G316" s="3">
        <v>13.478260138973278</v>
      </c>
      <c r="H316" s="3">
        <v>3.18527037709603</v>
      </c>
      <c r="I316" s="3">
        <v>13.478260138973278</v>
      </c>
    </row>
    <row r="317" spans="1:9">
      <c r="A317" s="1" t="s">
        <v>18</v>
      </c>
      <c r="B317" s="3" t="s">
        <v>133</v>
      </c>
      <c r="C317" s="2">
        <v>951</v>
      </c>
      <c r="D317" s="1" t="s">
        <v>10</v>
      </c>
      <c r="E317" s="3">
        <v>29.5</v>
      </c>
      <c r="F317" s="3">
        <v>211.32500000000002</v>
      </c>
      <c r="G317" s="3">
        <v>13.672853823233272</v>
      </c>
      <c r="H317" s="3">
        <v>3.2179903661319833</v>
      </c>
      <c r="I317" s="3">
        <v>13.672853823233272</v>
      </c>
    </row>
    <row r="318" spans="1:9">
      <c r="A318" s="1" t="s">
        <v>18</v>
      </c>
      <c r="B318" s="3" t="s">
        <v>133</v>
      </c>
      <c r="C318" s="2">
        <v>951</v>
      </c>
      <c r="D318" s="1" t="s">
        <v>10</v>
      </c>
      <c r="E318" s="3">
        <v>37.5</v>
      </c>
      <c r="F318" s="3">
        <v>249.053</v>
      </c>
      <c r="G318" s="3">
        <v>11.341854744063662</v>
      </c>
      <c r="H318" s="3">
        <v>3.0142372629554908</v>
      </c>
      <c r="I318" s="3">
        <v>11.341854744063662</v>
      </c>
    </row>
    <row r="319" spans="1:9">
      <c r="A319" s="1" t="s">
        <v>18</v>
      </c>
      <c r="B319" s="3" t="s">
        <v>133</v>
      </c>
      <c r="C319" s="2">
        <v>951</v>
      </c>
      <c r="D319" s="1" t="s">
        <v>10</v>
      </c>
      <c r="E319" s="3">
        <v>41.5</v>
      </c>
      <c r="F319" s="3">
        <v>267.91700000000003</v>
      </c>
      <c r="G319" s="3">
        <v>12.052287290733537</v>
      </c>
      <c r="H319" s="3">
        <v>3.020276458625804</v>
      </c>
      <c r="I319" s="3">
        <v>12.052287290733537</v>
      </c>
    </row>
    <row r="320" spans="1:9">
      <c r="A320" s="1" t="s">
        <v>18</v>
      </c>
      <c r="B320" s="3" t="s">
        <v>133</v>
      </c>
      <c r="C320" s="2">
        <v>951</v>
      </c>
      <c r="D320" s="1" t="s">
        <v>10</v>
      </c>
      <c r="E320" s="3">
        <v>43.5</v>
      </c>
      <c r="F320" s="3">
        <v>277.34900000000005</v>
      </c>
      <c r="G320" s="3">
        <v>13.33508599607819</v>
      </c>
      <c r="H320" s="3">
        <v>3.0519991825258788</v>
      </c>
      <c r="I320" s="3">
        <v>13.33508599607819</v>
      </c>
    </row>
    <row r="321" spans="1:9">
      <c r="A321" s="1" t="s">
        <v>18</v>
      </c>
      <c r="B321" s="3" t="s">
        <v>133</v>
      </c>
      <c r="C321" s="2">
        <v>951</v>
      </c>
      <c r="D321" s="1" t="s">
        <v>10</v>
      </c>
      <c r="E321" s="3">
        <v>49.75</v>
      </c>
      <c r="F321" s="3">
        <v>306.82400000000001</v>
      </c>
      <c r="G321" s="3">
        <v>12.007011739658148</v>
      </c>
      <c r="H321" s="3">
        <v>3.1014662050092601</v>
      </c>
      <c r="I321" s="3">
        <v>12.007011739658148</v>
      </c>
    </row>
    <row r="322" spans="1:9">
      <c r="A322" s="1" t="s">
        <v>18</v>
      </c>
      <c r="B322" s="3" t="s">
        <v>133</v>
      </c>
      <c r="C322" s="2">
        <v>951</v>
      </c>
      <c r="D322" s="1" t="s">
        <v>10</v>
      </c>
      <c r="E322" s="3">
        <v>54</v>
      </c>
      <c r="F322" s="3">
        <v>326.86700000000002</v>
      </c>
      <c r="G322" s="3">
        <v>13.163044072344976</v>
      </c>
      <c r="H322" s="3">
        <v>3.0524440612999393</v>
      </c>
      <c r="I322" s="3">
        <v>13.163044072344976</v>
      </c>
    </row>
    <row r="323" spans="1:9">
      <c r="A323" s="1" t="s">
        <v>18</v>
      </c>
      <c r="B323" s="3" t="s">
        <v>133</v>
      </c>
      <c r="C323" s="2">
        <v>951</v>
      </c>
      <c r="D323" s="1" t="s">
        <v>10</v>
      </c>
      <c r="E323" s="3">
        <v>62</v>
      </c>
      <c r="F323" s="3">
        <v>364.59500000000003</v>
      </c>
      <c r="G323" s="3">
        <v>11.384419108932315</v>
      </c>
      <c r="H323" s="3">
        <v>3.2490224296189569</v>
      </c>
      <c r="I323" s="3">
        <v>11.384419108932315</v>
      </c>
    </row>
    <row r="324" spans="1:9">
      <c r="A324" s="1" t="s">
        <v>18</v>
      </c>
      <c r="B324" s="3" t="s">
        <v>133</v>
      </c>
      <c r="C324" s="2">
        <v>951</v>
      </c>
      <c r="D324" s="1" t="s">
        <v>10</v>
      </c>
      <c r="E324" s="3">
        <v>65.75</v>
      </c>
      <c r="F324" s="3">
        <v>382.28</v>
      </c>
      <c r="G324" s="3">
        <v>11.666060989072601</v>
      </c>
      <c r="H324" s="3">
        <v>3.2281562520634077</v>
      </c>
      <c r="I324" s="3">
        <v>11.666060989072601</v>
      </c>
    </row>
    <row r="325" spans="1:9">
      <c r="A325" s="1" t="s">
        <v>18</v>
      </c>
      <c r="B325" s="3" t="s">
        <v>133</v>
      </c>
      <c r="C325" s="2">
        <v>951</v>
      </c>
      <c r="D325" s="1" t="s">
        <v>10</v>
      </c>
      <c r="E325" s="3">
        <v>67</v>
      </c>
      <c r="F325" s="3">
        <v>388.17500000000007</v>
      </c>
      <c r="G325" s="3">
        <v>11.997808666730938</v>
      </c>
      <c r="H325" s="3">
        <v>3.2035649505403998</v>
      </c>
      <c r="I325" s="3">
        <v>11.997808666730938</v>
      </c>
    </row>
    <row r="326" spans="1:9">
      <c r="A326" s="1" t="s">
        <v>18</v>
      </c>
      <c r="B326" s="3" t="s">
        <v>133</v>
      </c>
      <c r="C326" s="2">
        <v>951</v>
      </c>
      <c r="D326" s="1" t="s">
        <v>10</v>
      </c>
      <c r="E326" s="3">
        <v>69</v>
      </c>
      <c r="F326" s="3">
        <v>397.60699999999997</v>
      </c>
      <c r="G326" s="3">
        <v>12.455895407798083</v>
      </c>
      <c r="H326" s="3">
        <v>3.1797506789482641</v>
      </c>
      <c r="I326" s="3">
        <v>12.455895407798083</v>
      </c>
    </row>
    <row r="327" spans="1:9">
      <c r="A327" s="1" t="s">
        <v>18</v>
      </c>
      <c r="B327" s="3" t="s">
        <v>133</v>
      </c>
      <c r="C327" s="2">
        <v>951</v>
      </c>
      <c r="D327" s="1" t="s">
        <v>10</v>
      </c>
      <c r="E327" s="3">
        <v>75</v>
      </c>
      <c r="F327" s="3">
        <v>425.90300000000002</v>
      </c>
      <c r="G327" s="3">
        <v>11.872122129117573</v>
      </c>
      <c r="H327" s="3">
        <v>3.1730380659090525</v>
      </c>
      <c r="I327" s="3">
        <v>11.872122129117573</v>
      </c>
    </row>
    <row r="328" spans="1:9">
      <c r="A328" s="1" t="s">
        <v>18</v>
      </c>
      <c r="B328" s="3" t="s">
        <v>133</v>
      </c>
      <c r="C328" s="2">
        <v>951</v>
      </c>
      <c r="D328" s="1" t="s">
        <v>10</v>
      </c>
      <c r="E328" s="3">
        <v>77</v>
      </c>
      <c r="F328" s="3">
        <v>435.33499999999998</v>
      </c>
      <c r="G328" s="3">
        <v>10.913080730732842</v>
      </c>
      <c r="H328" s="3">
        <v>3.2778647473449163</v>
      </c>
      <c r="I328" s="3">
        <v>10.913080730732842</v>
      </c>
    </row>
    <row r="329" spans="1:9">
      <c r="A329" s="1" t="s">
        <v>18</v>
      </c>
      <c r="B329" s="3" t="s">
        <v>133</v>
      </c>
      <c r="C329" s="2">
        <v>951</v>
      </c>
      <c r="D329" s="1" t="s">
        <v>10</v>
      </c>
      <c r="E329" s="3">
        <v>80.75</v>
      </c>
      <c r="F329" s="3">
        <v>453.02</v>
      </c>
      <c r="G329" s="3">
        <v>11.417136218444151</v>
      </c>
      <c r="H329" s="3">
        <v>3.2314448890758904</v>
      </c>
      <c r="I329" s="3">
        <v>11.417136218444151</v>
      </c>
    </row>
    <row r="330" spans="1:9">
      <c r="A330" s="1" t="s">
        <v>18</v>
      </c>
      <c r="B330" s="3" t="s">
        <v>133</v>
      </c>
      <c r="C330" s="2">
        <v>951</v>
      </c>
      <c r="D330" s="1" t="s">
        <v>10</v>
      </c>
      <c r="E330" s="3">
        <v>82</v>
      </c>
      <c r="F330" s="3">
        <v>464.21866666666665</v>
      </c>
      <c r="G330" s="3">
        <v>12.203943781302408</v>
      </c>
      <c r="H330" s="3">
        <v>3.1967761041892375</v>
      </c>
      <c r="I330" s="3">
        <v>12.203943781302408</v>
      </c>
    </row>
    <row r="331" spans="1:9">
      <c r="A331" s="1" t="s">
        <v>18</v>
      </c>
      <c r="B331" s="3" t="s">
        <v>133</v>
      </c>
      <c r="C331" s="2">
        <v>951</v>
      </c>
      <c r="D331" s="1" t="s">
        <v>10</v>
      </c>
      <c r="E331" s="3">
        <v>86</v>
      </c>
      <c r="F331" s="3">
        <v>500.05439999999999</v>
      </c>
      <c r="G331" s="3">
        <v>12.690656240073217</v>
      </c>
      <c r="H331" s="3">
        <v>3.150757583206822</v>
      </c>
      <c r="I331" s="3">
        <v>12.690656240073217</v>
      </c>
    </row>
    <row r="332" spans="1:9">
      <c r="A332" s="1" t="s">
        <v>18</v>
      </c>
      <c r="B332" s="3" t="s">
        <v>133</v>
      </c>
      <c r="C332" s="2">
        <v>951</v>
      </c>
      <c r="D332" s="1" t="s">
        <v>10</v>
      </c>
      <c r="E332" s="3">
        <v>88</v>
      </c>
      <c r="F332" s="3">
        <v>517.97226666666666</v>
      </c>
      <c r="G332" s="3">
        <v>11.932986832427089</v>
      </c>
      <c r="H332" s="3">
        <v>3.2356934407848055</v>
      </c>
      <c r="I332" s="3">
        <v>11.932986832427089</v>
      </c>
    </row>
    <row r="333" spans="1:9">
      <c r="A333" s="1" t="s">
        <v>18</v>
      </c>
      <c r="B333" s="3" t="s">
        <v>133</v>
      </c>
      <c r="C333" s="2">
        <v>951</v>
      </c>
      <c r="D333" s="1" t="s">
        <v>10</v>
      </c>
      <c r="E333" s="3">
        <v>90</v>
      </c>
      <c r="F333" s="3">
        <v>535.89013333333332</v>
      </c>
      <c r="G333" s="3">
        <v>11.389728010051105</v>
      </c>
      <c r="H333" s="3">
        <v>3.1523977606963101</v>
      </c>
      <c r="I333" s="3">
        <v>11.389728010051105</v>
      </c>
    </row>
    <row r="334" spans="1:9">
      <c r="A334" s="1" t="s">
        <v>18</v>
      </c>
      <c r="B334" s="3" t="s">
        <v>133</v>
      </c>
      <c r="C334" s="2">
        <v>951</v>
      </c>
      <c r="D334" s="1" t="s">
        <v>10</v>
      </c>
      <c r="E334" s="3">
        <v>95</v>
      </c>
      <c r="F334" s="3">
        <v>580.6848</v>
      </c>
      <c r="G334" s="3">
        <v>12.094262698970395</v>
      </c>
      <c r="H334" s="3">
        <v>3.2416901704247634</v>
      </c>
      <c r="I334" s="3">
        <v>12.094262698970395</v>
      </c>
    </row>
    <row r="335" spans="1:9">
      <c r="A335" s="1" t="s">
        <v>18</v>
      </c>
      <c r="B335" s="3" t="s">
        <v>133</v>
      </c>
      <c r="C335" s="2">
        <v>951</v>
      </c>
      <c r="D335" s="1" t="s">
        <v>10</v>
      </c>
      <c r="E335" s="3">
        <v>145.5</v>
      </c>
      <c r="F335" s="3">
        <v>673.7083333333328</v>
      </c>
      <c r="G335" s="3">
        <v>10.923908289022197</v>
      </c>
      <c r="H335" s="3">
        <v>3.1514891933963245</v>
      </c>
      <c r="I335" s="3">
        <v>10.923908289022197</v>
      </c>
    </row>
    <row r="336" spans="1:9">
      <c r="A336" s="1" t="s">
        <v>18</v>
      </c>
      <c r="B336" s="3" t="s">
        <v>133</v>
      </c>
      <c r="C336" s="2">
        <v>951</v>
      </c>
      <c r="D336" s="1" t="s">
        <v>10</v>
      </c>
      <c r="E336" s="3">
        <v>149.5</v>
      </c>
      <c r="F336" s="3">
        <v>691.71725000000004</v>
      </c>
      <c r="G336" s="3">
        <v>9.5721526102933279</v>
      </c>
      <c r="H336" s="3">
        <v>3.288285711712597</v>
      </c>
      <c r="I336" s="3">
        <v>9.5721526102933279</v>
      </c>
    </row>
    <row r="337" spans="1:9">
      <c r="A337" s="1" t="s">
        <v>18</v>
      </c>
      <c r="B337" s="3" t="s">
        <v>133</v>
      </c>
      <c r="C337" s="2">
        <v>951</v>
      </c>
      <c r="D337" s="1" t="s">
        <v>10</v>
      </c>
      <c r="E337" s="3">
        <v>152</v>
      </c>
      <c r="F337" s="3">
        <v>698.75600000000009</v>
      </c>
      <c r="G337" s="3">
        <v>10.266879802529914</v>
      </c>
      <c r="H337" s="3">
        <v>3.2408955277055944</v>
      </c>
      <c r="I337" s="3">
        <v>10.266879802529914</v>
      </c>
    </row>
    <row r="338" spans="1:9">
      <c r="A338" s="1" t="s">
        <v>18</v>
      </c>
      <c r="B338" s="3" t="s">
        <v>133</v>
      </c>
      <c r="C338" s="2">
        <v>951</v>
      </c>
      <c r="D338" s="1" t="s">
        <v>10</v>
      </c>
      <c r="E338" s="3">
        <v>169.75</v>
      </c>
      <c r="F338" s="3">
        <v>748.73112500000002</v>
      </c>
      <c r="G338" s="3">
        <v>11.334876257887656</v>
      </c>
      <c r="H338" s="3">
        <v>3.2451277644059315</v>
      </c>
      <c r="I338" s="3">
        <v>11.334876257887656</v>
      </c>
    </row>
    <row r="339" spans="1:9">
      <c r="A339" s="1" t="s">
        <v>18</v>
      </c>
      <c r="B339" s="3" t="s">
        <v>133</v>
      </c>
      <c r="C339" s="2">
        <v>951</v>
      </c>
      <c r="D339" s="1" t="s">
        <v>10</v>
      </c>
      <c r="E339" s="3">
        <v>171</v>
      </c>
      <c r="F339" s="3">
        <v>752.2505000000001</v>
      </c>
      <c r="G339" s="3">
        <v>10.561160223699389</v>
      </c>
      <c r="H339" s="3">
        <v>3.0483175823035022</v>
      </c>
      <c r="I339" s="3">
        <v>10.561160223699389</v>
      </c>
    </row>
    <row r="340" spans="1:9">
      <c r="A340" s="1" t="s">
        <v>18</v>
      </c>
      <c r="B340" s="3" t="s">
        <v>133</v>
      </c>
      <c r="C340" s="2">
        <v>951</v>
      </c>
      <c r="D340" s="1" t="s">
        <v>10</v>
      </c>
      <c r="E340" s="3">
        <v>173</v>
      </c>
      <c r="F340" s="3">
        <v>757.88149999999996</v>
      </c>
      <c r="G340" s="3">
        <v>12.110219481902369</v>
      </c>
      <c r="H340" s="3">
        <v>3.1267964203269516</v>
      </c>
      <c r="I340" s="3">
        <v>12.110219481902369</v>
      </c>
    </row>
    <row r="341" spans="1:9">
      <c r="A341" s="1" t="s">
        <v>18</v>
      </c>
      <c r="B341" s="3" t="s">
        <v>133</v>
      </c>
      <c r="C341" s="2">
        <v>951</v>
      </c>
      <c r="D341" s="1" t="s">
        <v>10</v>
      </c>
      <c r="E341" s="3">
        <v>175</v>
      </c>
      <c r="F341" s="3">
        <v>763.51250000000005</v>
      </c>
      <c r="G341" s="3">
        <v>11.080888702345236</v>
      </c>
      <c r="H341" s="3">
        <v>3.2114957768442354</v>
      </c>
      <c r="I341" s="3">
        <v>11.080888702345236</v>
      </c>
    </row>
    <row r="342" spans="1:9">
      <c r="A342" s="1" t="s">
        <v>18</v>
      </c>
      <c r="B342" s="3" t="s">
        <v>133</v>
      </c>
      <c r="C342" s="2">
        <v>951</v>
      </c>
      <c r="D342" s="1" t="s">
        <v>10</v>
      </c>
      <c r="E342" s="3">
        <v>177</v>
      </c>
      <c r="F342" s="3">
        <v>769.14350000000002</v>
      </c>
      <c r="G342" s="3">
        <v>11.040437401250575</v>
      </c>
      <c r="H342" s="3">
        <v>3.211899059015654</v>
      </c>
      <c r="I342" s="3">
        <v>11.040437401250575</v>
      </c>
    </row>
    <row r="343" spans="1:9">
      <c r="A343" s="1" t="s">
        <v>18</v>
      </c>
      <c r="B343" s="3" t="s">
        <v>133</v>
      </c>
      <c r="C343" s="2">
        <v>951</v>
      </c>
      <c r="D343" s="1" t="s">
        <v>10</v>
      </c>
      <c r="E343" s="3">
        <v>179</v>
      </c>
      <c r="F343" s="3">
        <v>774.77449999999999</v>
      </c>
      <c r="G343" s="3">
        <v>12.097057326840574</v>
      </c>
      <c r="H343" s="3">
        <v>3.1382193698955616</v>
      </c>
      <c r="I343" s="3">
        <v>12.097057326840574</v>
      </c>
    </row>
    <row r="344" spans="1:9">
      <c r="A344" s="1" t="s">
        <v>18</v>
      </c>
      <c r="B344" s="3" t="s">
        <v>133</v>
      </c>
      <c r="C344" s="2">
        <v>951</v>
      </c>
      <c r="D344" s="1" t="s">
        <v>10</v>
      </c>
      <c r="E344" s="3">
        <v>181</v>
      </c>
      <c r="F344" s="3">
        <v>780.40550000000007</v>
      </c>
      <c r="G344" s="3">
        <v>12.109309482634453</v>
      </c>
      <c r="H344" s="3">
        <v>3.1649261164973739</v>
      </c>
      <c r="I344" s="3">
        <v>12.109309482634453</v>
      </c>
    </row>
    <row r="345" spans="1:9">
      <c r="A345" s="1" t="s">
        <v>18</v>
      </c>
      <c r="B345" s="3" t="s">
        <v>133</v>
      </c>
      <c r="C345" s="2">
        <v>951</v>
      </c>
      <c r="D345" s="1" t="s">
        <v>10</v>
      </c>
      <c r="E345" s="3">
        <v>183</v>
      </c>
      <c r="F345" s="3">
        <v>786.03649999999993</v>
      </c>
      <c r="G345" s="3">
        <v>11.244760438908481</v>
      </c>
      <c r="H345" s="3">
        <v>3.217142366483801</v>
      </c>
      <c r="I345" s="3">
        <v>11.244760438908481</v>
      </c>
    </row>
    <row r="346" spans="1:9">
      <c r="A346" s="1" t="s">
        <v>18</v>
      </c>
      <c r="B346" s="3" t="s">
        <v>133</v>
      </c>
      <c r="C346" s="2">
        <v>951</v>
      </c>
      <c r="D346" s="1" t="s">
        <v>10</v>
      </c>
      <c r="E346" s="3">
        <v>185.75</v>
      </c>
      <c r="F346" s="3">
        <v>793.77912500000002</v>
      </c>
      <c r="G346" s="3">
        <v>11.69535310149327</v>
      </c>
      <c r="H346" s="3">
        <v>3.1199715754534201</v>
      </c>
      <c r="I346" s="3">
        <v>11.69535310149327</v>
      </c>
    </row>
    <row r="347" spans="1:9">
      <c r="A347" s="1" t="s">
        <v>18</v>
      </c>
      <c r="B347" s="3" t="s">
        <v>133</v>
      </c>
      <c r="C347" s="2">
        <v>951</v>
      </c>
      <c r="D347" s="1" t="s">
        <v>10</v>
      </c>
      <c r="E347" s="3">
        <v>186.5</v>
      </c>
      <c r="F347" s="3">
        <v>795.89075000000003</v>
      </c>
      <c r="G347" s="3">
        <v>12.664262293214875</v>
      </c>
      <c r="H347" s="3">
        <v>3.1373609652958958</v>
      </c>
      <c r="I347" s="3">
        <v>12.664262293214875</v>
      </c>
    </row>
    <row r="348" spans="1:9">
      <c r="A348" s="1" t="s">
        <v>18</v>
      </c>
      <c r="B348" s="3" t="s">
        <v>133</v>
      </c>
      <c r="C348" s="2">
        <v>951</v>
      </c>
      <c r="D348" s="1" t="s">
        <v>10</v>
      </c>
      <c r="E348" s="3">
        <v>188.5</v>
      </c>
      <c r="F348" s="3">
        <v>801.52175000000011</v>
      </c>
      <c r="G348" s="3">
        <v>11.036405489337751</v>
      </c>
      <c r="H348" s="3">
        <v>3.1577052903539577</v>
      </c>
      <c r="I348" s="3">
        <v>11.036405489337751</v>
      </c>
    </row>
    <row r="349" spans="1:9">
      <c r="A349" s="1" t="s">
        <v>18</v>
      </c>
      <c r="B349" s="3" t="s">
        <v>133</v>
      </c>
      <c r="C349" s="2">
        <v>951</v>
      </c>
      <c r="D349" s="1" t="s">
        <v>10</v>
      </c>
      <c r="E349" s="3">
        <v>190.5</v>
      </c>
      <c r="F349" s="3">
        <v>807.15274999999997</v>
      </c>
      <c r="G349" s="3">
        <v>11.389007185841248</v>
      </c>
      <c r="H349" s="3">
        <v>3.1337434106164999</v>
      </c>
      <c r="I349" s="3">
        <v>11.389007185841248</v>
      </c>
    </row>
    <row r="350" spans="1:9">
      <c r="A350" s="1" t="s">
        <v>18</v>
      </c>
      <c r="B350" s="3" t="s">
        <v>133</v>
      </c>
      <c r="C350" s="2">
        <v>951</v>
      </c>
      <c r="D350" s="1" t="s">
        <v>10</v>
      </c>
      <c r="E350" s="3">
        <v>192.5</v>
      </c>
      <c r="F350" s="3">
        <v>812.78375000000005</v>
      </c>
      <c r="G350" s="3">
        <v>11.460981992646644</v>
      </c>
      <c r="H350" s="3">
        <v>3.1862989885673501</v>
      </c>
      <c r="I350" s="3">
        <v>11.460981992646644</v>
      </c>
    </row>
    <row r="351" spans="1:9">
      <c r="A351" s="1" t="s">
        <v>18</v>
      </c>
      <c r="B351" s="3" t="s">
        <v>133</v>
      </c>
      <c r="C351" s="2">
        <v>951</v>
      </c>
      <c r="D351" s="1" t="s">
        <v>10</v>
      </c>
      <c r="E351" s="3">
        <v>194.5</v>
      </c>
      <c r="F351" s="3">
        <v>818.41475000000014</v>
      </c>
      <c r="G351" s="3">
        <v>12.601879944011243</v>
      </c>
      <c r="H351" s="3">
        <v>3.2767811428051523</v>
      </c>
      <c r="I351" s="3">
        <v>12.601879944011243</v>
      </c>
    </row>
    <row r="352" spans="1:9">
      <c r="A352" s="1" t="s">
        <v>18</v>
      </c>
      <c r="B352" s="3" t="s">
        <v>133</v>
      </c>
      <c r="C352" s="2">
        <v>951</v>
      </c>
      <c r="D352" s="1" t="s">
        <v>10</v>
      </c>
      <c r="E352" s="3">
        <v>196.5</v>
      </c>
      <c r="F352" s="3">
        <v>824.04575</v>
      </c>
      <c r="G352" s="3">
        <v>12.088130058074196</v>
      </c>
      <c r="H352" s="3">
        <v>3.2680822867667052</v>
      </c>
      <c r="I352" s="3">
        <v>12.088130058074196</v>
      </c>
    </row>
    <row r="353" spans="1:9">
      <c r="A353" s="1" t="s">
        <v>18</v>
      </c>
      <c r="B353" s="3" t="s">
        <v>133</v>
      </c>
      <c r="C353" s="2">
        <v>951</v>
      </c>
      <c r="D353" s="1" t="s">
        <v>10</v>
      </c>
      <c r="E353" s="3">
        <v>200.5</v>
      </c>
      <c r="F353" s="3">
        <v>835.30774999999994</v>
      </c>
      <c r="G353" s="3">
        <v>11.689769172677313</v>
      </c>
      <c r="H353" s="3">
        <v>3.156705890711347</v>
      </c>
      <c r="I353" s="3">
        <v>11.689769172677313</v>
      </c>
    </row>
    <row r="354" spans="1:9">
      <c r="A354" s="1" t="s">
        <v>18</v>
      </c>
      <c r="B354" s="3" t="s">
        <v>133</v>
      </c>
      <c r="C354" s="2">
        <v>951</v>
      </c>
      <c r="D354" s="1" t="s">
        <v>19</v>
      </c>
      <c r="E354" s="3">
        <v>200.5</v>
      </c>
      <c r="F354" s="3">
        <v>835.30774999999994</v>
      </c>
      <c r="G354" s="3">
        <v>11.632964805440444</v>
      </c>
      <c r="H354" s="3">
        <v>3.1639202006941596</v>
      </c>
      <c r="I354" s="3">
        <v>11.632964805440444</v>
      </c>
    </row>
    <row r="355" spans="1:9">
      <c r="A355" s="1" t="s">
        <v>18</v>
      </c>
      <c r="B355" s="3" t="s">
        <v>133</v>
      </c>
      <c r="C355" s="2">
        <v>951</v>
      </c>
      <c r="D355" s="1" t="s">
        <v>10</v>
      </c>
      <c r="E355" s="3">
        <v>200.75</v>
      </c>
      <c r="F355" s="3">
        <v>836.01162500000009</v>
      </c>
      <c r="G355" s="3">
        <v>11.126094106445482</v>
      </c>
      <c r="H355" s="3">
        <v>3.1517181726751624</v>
      </c>
      <c r="I355" s="3">
        <v>11.126094106445482</v>
      </c>
    </row>
    <row r="356" spans="1:9">
      <c r="A356" s="1" t="s">
        <v>18</v>
      </c>
      <c r="B356" s="3" t="s">
        <v>133</v>
      </c>
      <c r="C356" s="2">
        <v>951</v>
      </c>
      <c r="D356" s="1" t="s">
        <v>19</v>
      </c>
      <c r="E356" s="3">
        <v>200.75</v>
      </c>
      <c r="F356" s="3">
        <v>836.01162500000009</v>
      </c>
      <c r="G356" s="3">
        <v>10.951625988848534</v>
      </c>
      <c r="H356" s="3">
        <v>3.2724497315405205</v>
      </c>
      <c r="I356" s="3">
        <v>10.951625988848534</v>
      </c>
    </row>
    <row r="357" spans="1:9">
      <c r="A357" s="1" t="s">
        <v>18</v>
      </c>
      <c r="B357" s="3" t="s">
        <v>133</v>
      </c>
      <c r="C357" s="2">
        <v>951</v>
      </c>
      <c r="D357" s="1" t="s">
        <v>10</v>
      </c>
      <c r="E357" s="3">
        <v>202.5</v>
      </c>
      <c r="F357" s="3">
        <v>840.93875000000003</v>
      </c>
      <c r="G357" s="3">
        <v>11.827827344015684</v>
      </c>
      <c r="H357" s="3">
        <v>3.3764030127935847</v>
      </c>
      <c r="I357" s="3">
        <v>11.827827344015684</v>
      </c>
    </row>
    <row r="358" spans="1:9">
      <c r="A358" s="1" t="s">
        <v>18</v>
      </c>
      <c r="B358" s="3" t="s">
        <v>133</v>
      </c>
      <c r="C358" s="2">
        <v>951</v>
      </c>
      <c r="D358" s="1" t="s">
        <v>19</v>
      </c>
      <c r="E358" s="3">
        <v>202.5</v>
      </c>
      <c r="F358" s="3">
        <v>840.93875000000003</v>
      </c>
      <c r="G358" s="3">
        <v>11.876912955045304</v>
      </c>
      <c r="H358" s="3">
        <v>3.0827867758679641</v>
      </c>
      <c r="I358" s="3">
        <v>11.876912955045304</v>
      </c>
    </row>
    <row r="359" spans="1:9">
      <c r="A359" s="1" t="s">
        <v>18</v>
      </c>
      <c r="B359" s="3" t="s">
        <v>133</v>
      </c>
      <c r="C359" s="2">
        <v>951</v>
      </c>
      <c r="D359" s="1" t="s">
        <v>10</v>
      </c>
      <c r="E359" s="3">
        <v>204.5</v>
      </c>
      <c r="F359" s="3">
        <v>846.56975000000011</v>
      </c>
      <c r="G359" s="3">
        <v>11.149398910593201</v>
      </c>
      <c r="H359" s="3">
        <v>3.1028176294802021</v>
      </c>
      <c r="I359" s="3">
        <v>11.149398910593201</v>
      </c>
    </row>
    <row r="360" spans="1:9">
      <c r="A360" s="1" t="s">
        <v>18</v>
      </c>
      <c r="B360" s="3" t="s">
        <v>133</v>
      </c>
      <c r="C360" s="2">
        <v>951</v>
      </c>
      <c r="D360" s="1" t="s">
        <v>10</v>
      </c>
      <c r="E360" s="3">
        <v>206.5</v>
      </c>
      <c r="F360" s="3">
        <v>852.20074999999997</v>
      </c>
      <c r="G360" s="3">
        <v>11.766804740219412</v>
      </c>
      <c r="H360" s="3">
        <v>3.1241426838088695</v>
      </c>
      <c r="I360" s="3">
        <v>11.766804740219412</v>
      </c>
    </row>
    <row r="361" spans="1:9">
      <c r="A361" s="1" t="s">
        <v>18</v>
      </c>
      <c r="B361" s="3" t="s">
        <v>133</v>
      </c>
      <c r="C361" s="2">
        <v>951</v>
      </c>
      <c r="D361" s="1" t="s">
        <v>10</v>
      </c>
      <c r="E361" s="3">
        <v>208.5</v>
      </c>
      <c r="F361" s="3">
        <v>857.83175000000006</v>
      </c>
      <c r="G361" s="3">
        <v>10.980633177172242</v>
      </c>
      <c r="H361" s="3">
        <v>3.0797527201773236</v>
      </c>
      <c r="I361" s="3">
        <v>10.980633177172242</v>
      </c>
    </row>
    <row r="362" spans="1:9">
      <c r="A362" s="1" t="s">
        <v>18</v>
      </c>
      <c r="B362" s="3" t="s">
        <v>133</v>
      </c>
      <c r="C362" s="2">
        <v>951</v>
      </c>
      <c r="D362" s="1" t="s">
        <v>10</v>
      </c>
      <c r="E362" s="3">
        <v>210.5</v>
      </c>
      <c r="F362" s="3">
        <v>863.46275000000014</v>
      </c>
      <c r="G362" s="3">
        <v>11.809463381311453</v>
      </c>
      <c r="H362" s="3">
        <v>3.0949256124722506</v>
      </c>
      <c r="I362" s="3">
        <v>11.809463381311453</v>
      </c>
    </row>
    <row r="363" spans="1:9">
      <c r="A363" s="1" t="s">
        <v>18</v>
      </c>
      <c r="B363" s="3" t="s">
        <v>133</v>
      </c>
      <c r="C363" s="2">
        <v>951</v>
      </c>
      <c r="D363" s="1" t="s">
        <v>10</v>
      </c>
      <c r="E363" s="3">
        <v>212.5</v>
      </c>
      <c r="F363" s="3">
        <v>869.09375</v>
      </c>
      <c r="G363" s="3">
        <v>11.135509060035044</v>
      </c>
      <c r="H363" s="3">
        <v>3.148725081191138</v>
      </c>
      <c r="I363" s="3">
        <v>11.135509060035044</v>
      </c>
    </row>
    <row r="364" spans="1:9">
      <c r="A364" s="1" t="s">
        <v>18</v>
      </c>
      <c r="B364" s="3" t="s">
        <v>133</v>
      </c>
      <c r="C364" s="2">
        <v>951</v>
      </c>
      <c r="D364" s="1" t="s">
        <v>10</v>
      </c>
      <c r="E364" s="3">
        <v>216.25</v>
      </c>
      <c r="F364" s="3">
        <v>879.65187500000002</v>
      </c>
      <c r="G364" s="3">
        <v>11.836418573531361</v>
      </c>
      <c r="H364" s="3">
        <v>3.1632328192525883</v>
      </c>
      <c r="I364" s="3">
        <v>11.836418573531361</v>
      </c>
    </row>
    <row r="365" spans="1:9">
      <c r="A365" s="1" t="s">
        <v>18</v>
      </c>
      <c r="B365" s="3" t="s">
        <v>133</v>
      </c>
      <c r="C365" s="2">
        <v>951</v>
      </c>
      <c r="D365" s="1" t="s">
        <v>10</v>
      </c>
      <c r="E365" s="3">
        <v>218.5</v>
      </c>
      <c r="F365" s="3">
        <v>885.98675000000003</v>
      </c>
      <c r="G365" s="3">
        <v>11.253230488339598</v>
      </c>
      <c r="H365" s="3">
        <v>3.3254873471784081</v>
      </c>
      <c r="I365" s="3">
        <v>11.253230488339598</v>
      </c>
    </row>
    <row r="366" spans="1:9">
      <c r="A366" s="1" t="s">
        <v>18</v>
      </c>
      <c r="B366" s="3" t="s">
        <v>133</v>
      </c>
      <c r="C366" s="2">
        <v>951</v>
      </c>
      <c r="D366" s="1" t="s">
        <v>10</v>
      </c>
      <c r="E366" s="3">
        <v>220.5</v>
      </c>
      <c r="F366" s="3">
        <v>891.61775000000011</v>
      </c>
      <c r="G366" s="3">
        <v>11.782809949198235</v>
      </c>
      <c r="H366" s="3">
        <v>3.2509001574313392</v>
      </c>
      <c r="I366" s="3">
        <v>11.782809949198235</v>
      </c>
    </row>
    <row r="367" spans="1:9">
      <c r="A367" s="1" t="s">
        <v>18</v>
      </c>
      <c r="B367" s="3" t="s">
        <v>133</v>
      </c>
      <c r="C367" s="2">
        <v>951</v>
      </c>
      <c r="D367" s="1" t="s">
        <v>10</v>
      </c>
      <c r="E367" s="3">
        <v>222.5</v>
      </c>
      <c r="F367" s="3">
        <v>897.24874999999997</v>
      </c>
      <c r="G367" s="3">
        <v>11.006296936314437</v>
      </c>
      <c r="H367" s="3">
        <v>3.1147373520669062</v>
      </c>
      <c r="I367" s="3">
        <v>11.006296936314437</v>
      </c>
    </row>
    <row r="368" spans="1:9">
      <c r="A368" s="1" t="s">
        <v>18</v>
      </c>
      <c r="B368" s="3" t="s">
        <v>133</v>
      </c>
      <c r="C368" s="2">
        <v>951</v>
      </c>
      <c r="D368" s="1" t="s">
        <v>10</v>
      </c>
      <c r="E368" s="3">
        <v>224.5</v>
      </c>
      <c r="F368" s="3">
        <v>902.87975000000006</v>
      </c>
      <c r="G368" s="3">
        <v>10.546025041182222</v>
      </c>
      <c r="H368" s="3">
        <v>3.0577766138125377</v>
      </c>
      <c r="I368" s="3">
        <v>10.546025041182222</v>
      </c>
    </row>
    <row r="369" spans="1:9">
      <c r="A369" s="1" t="s">
        <v>18</v>
      </c>
      <c r="B369" s="3" t="s">
        <v>133</v>
      </c>
      <c r="C369" s="2">
        <v>951</v>
      </c>
      <c r="D369" s="1" t="s">
        <v>19</v>
      </c>
      <c r="E369" s="3">
        <v>224.5</v>
      </c>
      <c r="F369" s="3">
        <v>902.87975000000006</v>
      </c>
      <c r="G369" s="3">
        <v>12.186619310862723</v>
      </c>
      <c r="H369" s="3">
        <v>3.0114610520244711</v>
      </c>
      <c r="I369" s="3">
        <v>12.186619310862723</v>
      </c>
    </row>
    <row r="370" spans="1:9">
      <c r="A370" s="1" t="s">
        <v>18</v>
      </c>
      <c r="B370" s="3" t="s">
        <v>133</v>
      </c>
      <c r="C370" s="2">
        <v>951</v>
      </c>
      <c r="D370" s="1" t="s">
        <v>10</v>
      </c>
      <c r="E370" s="3">
        <v>226.5</v>
      </c>
      <c r="F370" s="3">
        <v>908.51075000000014</v>
      </c>
      <c r="G370" s="3">
        <v>12.106188432078765</v>
      </c>
      <c r="H370" s="3">
        <v>3.2421828643598558</v>
      </c>
      <c r="I370" s="3">
        <v>12.106188432078765</v>
      </c>
    </row>
    <row r="371" spans="1:9">
      <c r="A371" s="1" t="s">
        <v>18</v>
      </c>
      <c r="B371" s="3" t="s">
        <v>133</v>
      </c>
      <c r="C371" s="2">
        <v>951</v>
      </c>
      <c r="D371" s="1" t="s">
        <v>19</v>
      </c>
      <c r="E371" s="3">
        <v>228.5</v>
      </c>
      <c r="F371" s="3">
        <v>914.14175</v>
      </c>
      <c r="G371" s="3">
        <v>12.444356081557871</v>
      </c>
      <c r="H371" s="3">
        <v>2.9290124784510483</v>
      </c>
      <c r="I371" s="3">
        <v>12.444356081557871</v>
      </c>
    </row>
    <row r="372" spans="1:9">
      <c r="A372" s="1" t="s">
        <v>18</v>
      </c>
      <c r="B372" s="3" t="s">
        <v>133</v>
      </c>
      <c r="C372" s="2">
        <v>951</v>
      </c>
      <c r="D372" s="1" t="s">
        <v>10</v>
      </c>
      <c r="E372" s="3">
        <v>231.75</v>
      </c>
      <c r="F372" s="3">
        <v>923.29212499999994</v>
      </c>
      <c r="G372" s="3">
        <v>11.601049917653985</v>
      </c>
      <c r="H372" s="3">
        <v>3.3190689843071342</v>
      </c>
      <c r="I372" s="3">
        <v>11.601049917653985</v>
      </c>
    </row>
    <row r="373" spans="1:9">
      <c r="A373" s="1" t="s">
        <v>18</v>
      </c>
      <c r="B373" s="3" t="s">
        <v>133</v>
      </c>
      <c r="C373" s="2">
        <v>951</v>
      </c>
      <c r="D373" s="1" t="s">
        <v>10</v>
      </c>
      <c r="E373" s="3">
        <v>234.5</v>
      </c>
      <c r="F373" s="3">
        <v>931.03475000000003</v>
      </c>
      <c r="G373" s="3">
        <v>11.234029784927049</v>
      </c>
      <c r="H373" s="3">
        <v>3.1741658738002818</v>
      </c>
      <c r="I373" s="3">
        <v>11.234029784927049</v>
      </c>
    </row>
    <row r="374" spans="1:9">
      <c r="A374" s="1" t="s">
        <v>18</v>
      </c>
      <c r="B374" s="3" t="s">
        <v>133</v>
      </c>
      <c r="C374" s="2">
        <v>951</v>
      </c>
      <c r="D374" s="1" t="s">
        <v>19</v>
      </c>
      <c r="E374" s="3">
        <v>234.5</v>
      </c>
      <c r="F374" s="3">
        <v>931.03475000000003</v>
      </c>
      <c r="G374" s="3">
        <v>12.33573212722154</v>
      </c>
      <c r="H374" s="3">
        <v>3.1358366912439348</v>
      </c>
      <c r="I374" s="3">
        <v>12.33573212722154</v>
      </c>
    </row>
    <row r="375" spans="1:9">
      <c r="A375" s="1" t="s">
        <v>18</v>
      </c>
      <c r="B375" s="3" t="s">
        <v>133</v>
      </c>
      <c r="C375" s="2">
        <v>951</v>
      </c>
      <c r="D375" s="1" t="s">
        <v>19</v>
      </c>
      <c r="E375" s="3">
        <v>236.5</v>
      </c>
      <c r="F375" s="3">
        <v>936.66575000000012</v>
      </c>
      <c r="G375" s="3">
        <v>12.094412739664735</v>
      </c>
      <c r="H375" s="3">
        <v>3.1601771779373355</v>
      </c>
      <c r="I375" s="3">
        <v>12.094412739664735</v>
      </c>
    </row>
    <row r="376" spans="1:9">
      <c r="A376" s="1" t="s">
        <v>18</v>
      </c>
      <c r="B376" s="3" t="s">
        <v>133</v>
      </c>
      <c r="C376" s="2">
        <v>951</v>
      </c>
      <c r="D376" s="1" t="s">
        <v>19</v>
      </c>
      <c r="E376" s="3">
        <v>238.5</v>
      </c>
      <c r="F376" s="3">
        <v>942.29674999999997</v>
      </c>
      <c r="G376" s="3">
        <v>11.295268500689691</v>
      </c>
      <c r="H376" s="3">
        <v>3.2378900021251114</v>
      </c>
      <c r="I376" s="3">
        <v>11.295268500689691</v>
      </c>
    </row>
    <row r="377" spans="1:9">
      <c r="A377" s="1" t="s">
        <v>18</v>
      </c>
      <c r="B377" s="3" t="s">
        <v>133</v>
      </c>
      <c r="C377" s="2">
        <v>951</v>
      </c>
      <c r="D377" s="1" t="s">
        <v>10</v>
      </c>
      <c r="E377" s="3">
        <v>240.5</v>
      </c>
      <c r="F377" s="3">
        <v>947.92775000000006</v>
      </c>
      <c r="G377" s="3">
        <v>12.385677878595732</v>
      </c>
      <c r="H377" s="3">
        <v>3.1200448911920322</v>
      </c>
      <c r="I377" s="3">
        <v>12.385677878595732</v>
      </c>
    </row>
    <row r="378" spans="1:9">
      <c r="A378" s="1" t="s">
        <v>18</v>
      </c>
      <c r="B378" s="3" t="s">
        <v>133</v>
      </c>
      <c r="C378" s="2">
        <v>951</v>
      </c>
      <c r="D378" s="1" t="s">
        <v>19</v>
      </c>
      <c r="E378" s="3">
        <v>240.5</v>
      </c>
      <c r="F378" s="3">
        <v>947.92775000000006</v>
      </c>
      <c r="G378" s="3">
        <v>11.950684940545328</v>
      </c>
      <c r="H378" s="3">
        <v>3.1364014420730744</v>
      </c>
      <c r="I378" s="3">
        <v>11.950684940545328</v>
      </c>
    </row>
    <row r="379" spans="1:9">
      <c r="A379" s="1" t="s">
        <v>18</v>
      </c>
      <c r="B379" s="3" t="s">
        <v>133</v>
      </c>
      <c r="C379" s="2">
        <v>951</v>
      </c>
      <c r="D379" s="1" t="s">
        <v>10</v>
      </c>
      <c r="E379" s="3">
        <v>242.5</v>
      </c>
      <c r="F379" s="3">
        <v>953.55875000000015</v>
      </c>
      <c r="G379" s="3">
        <v>10.858925593187884</v>
      </c>
      <c r="H379" s="3">
        <v>3.1120014489733197</v>
      </c>
      <c r="I379" s="3">
        <v>10.858925593187884</v>
      </c>
    </row>
    <row r="380" spans="1:9">
      <c r="A380" s="1" t="s">
        <v>18</v>
      </c>
      <c r="B380" s="3" t="s">
        <v>133</v>
      </c>
      <c r="C380" s="2">
        <v>951</v>
      </c>
      <c r="D380" s="1" t="s">
        <v>19</v>
      </c>
      <c r="E380" s="3">
        <v>242.5</v>
      </c>
      <c r="F380" s="3">
        <v>953.55875000000015</v>
      </c>
      <c r="G380" s="3">
        <v>11.862447135534037</v>
      </c>
      <c r="H380" s="3">
        <v>3.2137776525952946</v>
      </c>
      <c r="I380" s="3">
        <v>11.862447135534037</v>
      </c>
    </row>
    <row r="381" spans="1:9">
      <c r="A381" s="1" t="s">
        <v>18</v>
      </c>
      <c r="B381" s="3" t="s">
        <v>133</v>
      </c>
      <c r="C381" s="2">
        <v>951</v>
      </c>
      <c r="D381" s="1" t="s">
        <v>10</v>
      </c>
      <c r="E381" s="3">
        <v>244.5</v>
      </c>
      <c r="F381" s="3">
        <v>959.18975</v>
      </c>
      <c r="G381" s="3">
        <v>12.650863684386058</v>
      </c>
      <c r="H381" s="3">
        <v>3.0202405955133993</v>
      </c>
      <c r="I381" s="3">
        <v>12.650863684386058</v>
      </c>
    </row>
    <row r="382" spans="1:9">
      <c r="A382" s="1" t="s">
        <v>18</v>
      </c>
      <c r="B382" s="3" t="s">
        <v>133</v>
      </c>
      <c r="C382" s="2">
        <v>951</v>
      </c>
      <c r="D382" s="1" t="s">
        <v>19</v>
      </c>
      <c r="E382" s="3">
        <v>244.5</v>
      </c>
      <c r="F382" s="3">
        <v>959.18975</v>
      </c>
      <c r="G382" s="3">
        <v>11.907359884525164</v>
      </c>
      <c r="H382" s="3">
        <v>3.1309418409575778</v>
      </c>
      <c r="I382" s="3">
        <v>11.907359884525164</v>
      </c>
    </row>
    <row r="383" spans="1:9">
      <c r="A383" s="1" t="s">
        <v>18</v>
      </c>
      <c r="B383" s="3" t="s">
        <v>133</v>
      </c>
      <c r="C383" s="2">
        <v>951</v>
      </c>
      <c r="D383" s="1" t="s">
        <v>10</v>
      </c>
      <c r="E383" s="3">
        <v>246.75</v>
      </c>
      <c r="F383" s="3">
        <v>965.52462500000001</v>
      </c>
      <c r="G383" s="3">
        <v>11.633516814082013</v>
      </c>
      <c r="H383" s="3">
        <v>3.0774753530711885</v>
      </c>
      <c r="I383" s="3">
        <v>11.633516814082013</v>
      </c>
    </row>
    <row r="384" spans="1:9">
      <c r="A384" s="1" t="s">
        <v>18</v>
      </c>
      <c r="B384" s="3" t="s">
        <v>133</v>
      </c>
      <c r="C384" s="2">
        <v>951</v>
      </c>
      <c r="D384" s="1" t="s">
        <v>19</v>
      </c>
      <c r="E384" s="3">
        <v>246.75</v>
      </c>
      <c r="F384" s="3">
        <v>965.52462500000001</v>
      </c>
      <c r="G384" s="3">
        <v>12.355534072665565</v>
      </c>
      <c r="H384" s="3">
        <v>3.0803485607031922</v>
      </c>
      <c r="I384" s="3">
        <v>12.355534072665565</v>
      </c>
    </row>
    <row r="385" spans="1:9">
      <c r="A385" s="1" t="s">
        <v>18</v>
      </c>
      <c r="B385" s="3" t="s">
        <v>133</v>
      </c>
      <c r="C385" s="2">
        <v>951</v>
      </c>
      <c r="D385" s="1" t="s">
        <v>10</v>
      </c>
      <c r="E385" s="3">
        <v>249.5</v>
      </c>
      <c r="F385" s="3">
        <v>973.2672500000001</v>
      </c>
      <c r="G385" s="3">
        <v>11.603545653081841</v>
      </c>
      <c r="H385" s="3">
        <v>2.9635071815280027</v>
      </c>
      <c r="I385" s="3">
        <v>11.603545653081841</v>
      </c>
    </row>
    <row r="386" spans="1:9">
      <c r="A386" s="1" t="s">
        <v>18</v>
      </c>
      <c r="B386" s="3" t="s">
        <v>133</v>
      </c>
      <c r="C386" s="2">
        <v>951</v>
      </c>
      <c r="D386" s="1" t="s">
        <v>19</v>
      </c>
      <c r="E386" s="3">
        <v>249.5</v>
      </c>
      <c r="F386" s="3">
        <v>973.2672500000001</v>
      </c>
      <c r="G386" s="3">
        <v>11.412445852724163</v>
      </c>
      <c r="H386" s="3">
        <v>3.1802392081282802</v>
      </c>
      <c r="I386" s="3">
        <v>11.412445852724163</v>
      </c>
    </row>
    <row r="387" spans="1:9">
      <c r="A387" s="1" t="s">
        <v>18</v>
      </c>
      <c r="B387" s="3" t="s">
        <v>133</v>
      </c>
      <c r="C387" s="2">
        <v>951</v>
      </c>
      <c r="D387" s="1" t="s">
        <v>10</v>
      </c>
      <c r="E387" s="3">
        <v>251.5</v>
      </c>
      <c r="F387" s="3">
        <v>978.89824999999996</v>
      </c>
      <c r="G387" s="3">
        <v>11.137832878841287</v>
      </c>
      <c r="H387" s="3">
        <v>3.0316780873840563</v>
      </c>
      <c r="I387" s="3">
        <v>11.137832878841287</v>
      </c>
    </row>
    <row r="388" spans="1:9">
      <c r="A388" s="1" t="s">
        <v>18</v>
      </c>
      <c r="B388" s="3" t="s">
        <v>133</v>
      </c>
      <c r="C388" s="2">
        <v>951</v>
      </c>
      <c r="D388" s="1" t="s">
        <v>19</v>
      </c>
      <c r="E388" s="3">
        <v>251.5</v>
      </c>
      <c r="F388" s="3">
        <v>978.89824999999996</v>
      </c>
      <c r="G388" s="3">
        <v>12.850288414824</v>
      </c>
      <c r="H388" s="3">
        <v>3.2103661015761356</v>
      </c>
      <c r="I388" s="3">
        <v>12.850288414824</v>
      </c>
    </row>
    <row r="389" spans="1:9">
      <c r="A389" s="1" t="s">
        <v>18</v>
      </c>
      <c r="B389" s="3" t="s">
        <v>133</v>
      </c>
      <c r="C389" s="2">
        <v>951</v>
      </c>
      <c r="D389" s="1" t="s">
        <v>10</v>
      </c>
      <c r="E389" s="3">
        <v>253.5</v>
      </c>
      <c r="F389" s="3">
        <v>984.52925000000005</v>
      </c>
      <c r="G389" s="3">
        <v>13.007560580413589</v>
      </c>
      <c r="H389" s="3">
        <v>2.97020101132959</v>
      </c>
      <c r="I389" s="3">
        <v>13.007560580413589</v>
      </c>
    </row>
    <row r="390" spans="1:9">
      <c r="A390" s="1" t="s">
        <v>18</v>
      </c>
      <c r="B390" s="3" t="s">
        <v>133</v>
      </c>
      <c r="C390" s="2">
        <v>951</v>
      </c>
      <c r="D390" s="1" t="s">
        <v>19</v>
      </c>
      <c r="E390" s="3">
        <v>253.5</v>
      </c>
      <c r="F390" s="3">
        <v>984.52925000000005</v>
      </c>
      <c r="G390" s="3">
        <v>12.599310357556678</v>
      </c>
      <c r="H390" s="3">
        <v>3.122733578991514</v>
      </c>
      <c r="I390" s="3">
        <v>12.599310357556678</v>
      </c>
    </row>
    <row r="391" spans="1:9">
      <c r="A391" s="1" t="s">
        <v>18</v>
      </c>
      <c r="B391" s="3" t="s">
        <v>133</v>
      </c>
      <c r="C391" s="2">
        <v>951</v>
      </c>
      <c r="D391" s="1" t="s">
        <v>10</v>
      </c>
      <c r="E391" s="3">
        <v>255.5</v>
      </c>
      <c r="F391" s="3">
        <v>990.16025000000013</v>
      </c>
      <c r="G391" s="3">
        <v>11.674743296488149</v>
      </c>
      <c r="H391" s="3">
        <v>3.0433644250213638</v>
      </c>
      <c r="I391" s="3">
        <v>11.674743296488149</v>
      </c>
    </row>
    <row r="392" spans="1:9">
      <c r="A392" s="1" t="s">
        <v>18</v>
      </c>
      <c r="B392" s="3" t="s">
        <v>133</v>
      </c>
      <c r="C392" s="2">
        <v>951</v>
      </c>
      <c r="D392" s="1" t="s">
        <v>19</v>
      </c>
      <c r="E392" s="3">
        <v>255.5</v>
      </c>
      <c r="F392" s="3">
        <v>990.16025000000013</v>
      </c>
      <c r="G392" s="3">
        <v>11.249267032475981</v>
      </c>
      <c r="H392" s="3">
        <v>3.2479991604083458</v>
      </c>
      <c r="I392" s="3">
        <v>11.249267032475981</v>
      </c>
    </row>
    <row r="393" spans="1:9">
      <c r="A393" s="1" t="s">
        <v>18</v>
      </c>
      <c r="B393" s="3" t="s">
        <v>133</v>
      </c>
      <c r="C393" s="2">
        <v>951</v>
      </c>
      <c r="D393" s="1" t="s">
        <v>10</v>
      </c>
      <c r="E393" s="3">
        <v>257.5</v>
      </c>
      <c r="F393" s="3">
        <v>995.79124999999999</v>
      </c>
      <c r="G393" s="3">
        <v>11.872860014089076</v>
      </c>
      <c r="H393" s="3">
        <v>3.0638716229542369</v>
      </c>
      <c r="I393" s="3">
        <v>11.872860014089076</v>
      </c>
    </row>
    <row r="394" spans="1:9">
      <c r="A394" s="1" t="s">
        <v>18</v>
      </c>
      <c r="B394" s="3" t="s">
        <v>133</v>
      </c>
      <c r="C394" s="2">
        <v>951</v>
      </c>
      <c r="D394" s="1" t="s">
        <v>19</v>
      </c>
      <c r="E394" s="3">
        <v>257.5</v>
      </c>
      <c r="F394" s="3">
        <v>995.79124999999999</v>
      </c>
      <c r="G394" s="3">
        <v>11.200165729128015</v>
      </c>
      <c r="H394" s="3">
        <v>3.1929935309581561</v>
      </c>
      <c r="I394" s="3">
        <v>11.200165729128015</v>
      </c>
    </row>
    <row r="395" spans="1:9">
      <c r="A395" s="1" t="s">
        <v>18</v>
      </c>
      <c r="B395" s="3" t="s">
        <v>133</v>
      </c>
      <c r="C395" s="2">
        <v>951</v>
      </c>
      <c r="D395" s="1" t="s">
        <v>10</v>
      </c>
      <c r="E395" s="3">
        <v>262.75</v>
      </c>
      <c r="F395" s="3">
        <v>1010.572625</v>
      </c>
      <c r="G395" s="3">
        <v>11.53320523394158</v>
      </c>
      <c r="H395" s="3">
        <v>3.188901828868163</v>
      </c>
      <c r="I395" s="3">
        <v>11.53320523394158</v>
      </c>
    </row>
    <row r="396" spans="1:9">
      <c r="A396" s="1" t="s">
        <v>18</v>
      </c>
      <c r="B396" s="3" t="s">
        <v>133</v>
      </c>
      <c r="C396" s="2">
        <v>951</v>
      </c>
      <c r="D396" s="1" t="s">
        <v>19</v>
      </c>
      <c r="E396" s="3">
        <v>262.75</v>
      </c>
      <c r="F396" s="3">
        <v>1010.572625</v>
      </c>
      <c r="G396" s="3">
        <v>10.977295479374346</v>
      </c>
      <c r="H396" s="3">
        <v>3.1458200096325326</v>
      </c>
      <c r="I396" s="3">
        <v>10.977295479374346</v>
      </c>
    </row>
    <row r="397" spans="1:9">
      <c r="A397" s="1" t="s">
        <v>18</v>
      </c>
      <c r="B397" s="3" t="s">
        <v>133</v>
      </c>
      <c r="C397" s="2">
        <v>951</v>
      </c>
      <c r="D397" s="1" t="s">
        <v>10</v>
      </c>
      <c r="E397" s="3">
        <v>264.5</v>
      </c>
      <c r="F397" s="3">
        <v>1015.4997499999999</v>
      </c>
      <c r="G397" s="3">
        <v>11.852688512503361</v>
      </c>
      <c r="H397" s="3">
        <v>3.1060214155145647</v>
      </c>
      <c r="I397" s="3">
        <v>11.852688512503361</v>
      </c>
    </row>
    <row r="398" spans="1:9">
      <c r="A398" s="1" t="s">
        <v>18</v>
      </c>
      <c r="B398" s="3" t="s">
        <v>133</v>
      </c>
      <c r="C398" s="2">
        <v>951</v>
      </c>
      <c r="D398" s="1" t="s">
        <v>19</v>
      </c>
      <c r="E398" s="3">
        <v>264.5</v>
      </c>
      <c r="F398" s="3">
        <v>1015.4997499999999</v>
      </c>
      <c r="G398" s="3">
        <v>11.195922176062895</v>
      </c>
      <c r="H398" s="3">
        <v>3.2101796526428701</v>
      </c>
      <c r="I398" s="3">
        <v>11.195922176062895</v>
      </c>
    </row>
    <row r="399" spans="1:9">
      <c r="A399" s="1" t="s">
        <v>18</v>
      </c>
      <c r="B399" s="3" t="s">
        <v>133</v>
      </c>
      <c r="C399" s="2">
        <v>951</v>
      </c>
      <c r="D399" s="1" t="s">
        <v>10</v>
      </c>
      <c r="E399" s="3">
        <v>266.5</v>
      </c>
      <c r="F399" s="3">
        <v>1021.13075</v>
      </c>
      <c r="G399" s="3">
        <v>11.720573065969788</v>
      </c>
      <c r="H399" s="3">
        <v>3.2491218074263837</v>
      </c>
      <c r="I399" s="3">
        <v>11.720573065969788</v>
      </c>
    </row>
    <row r="400" spans="1:9">
      <c r="A400" s="1" t="s">
        <v>18</v>
      </c>
      <c r="B400" s="3" t="s">
        <v>133</v>
      </c>
      <c r="C400" s="2">
        <v>951</v>
      </c>
      <c r="D400" s="1" t="s">
        <v>19</v>
      </c>
      <c r="E400" s="3">
        <v>266.5</v>
      </c>
      <c r="F400" s="3">
        <v>1021.13075</v>
      </c>
      <c r="G400" s="3">
        <v>11.592679435803406</v>
      </c>
      <c r="H400" s="3">
        <v>3.1406182880125217</v>
      </c>
      <c r="I400" s="3">
        <v>11.592679435803406</v>
      </c>
    </row>
    <row r="401" spans="1:9">
      <c r="A401" s="1" t="s">
        <v>18</v>
      </c>
      <c r="B401" s="3" t="s">
        <v>133</v>
      </c>
      <c r="C401" s="2">
        <v>951</v>
      </c>
      <c r="D401" s="1" t="s">
        <v>10</v>
      </c>
      <c r="E401" s="3">
        <v>268.5</v>
      </c>
      <c r="F401" s="3">
        <v>1026.7617500000001</v>
      </c>
      <c r="G401" s="3">
        <v>11.045618357094126</v>
      </c>
      <c r="H401" s="3">
        <v>3.2500580000209425</v>
      </c>
      <c r="I401" s="3">
        <v>11.045618357094126</v>
      </c>
    </row>
    <row r="402" spans="1:9">
      <c r="A402" s="1" t="s">
        <v>18</v>
      </c>
      <c r="B402" s="3" t="s">
        <v>133</v>
      </c>
      <c r="C402" s="2">
        <v>951</v>
      </c>
      <c r="D402" s="1" t="s">
        <v>19</v>
      </c>
      <c r="E402" s="3">
        <v>268.5</v>
      </c>
      <c r="F402" s="3">
        <v>1026.7617500000001</v>
      </c>
      <c r="G402" s="3">
        <v>10.885278481115311</v>
      </c>
      <c r="H402" s="3">
        <v>3.0067827247118646</v>
      </c>
      <c r="I402" s="3">
        <v>10.885278481115311</v>
      </c>
    </row>
    <row r="403" spans="1:9">
      <c r="A403" s="1" t="s">
        <v>18</v>
      </c>
      <c r="B403" s="3" t="s">
        <v>133</v>
      </c>
      <c r="C403" s="2">
        <v>951</v>
      </c>
      <c r="D403" s="1" t="s">
        <v>19</v>
      </c>
      <c r="E403" s="3">
        <v>270.5</v>
      </c>
      <c r="F403" s="3">
        <v>1032.39275</v>
      </c>
      <c r="G403" s="3">
        <v>12.078597918981265</v>
      </c>
      <c r="H403" s="3">
        <v>3.0982803316626515</v>
      </c>
      <c r="I403" s="3">
        <v>12.078597918981265</v>
      </c>
    </row>
    <row r="404" spans="1:9">
      <c r="A404" s="1" t="s">
        <v>18</v>
      </c>
      <c r="B404" s="3" t="s">
        <v>133</v>
      </c>
      <c r="C404" s="2">
        <v>951</v>
      </c>
      <c r="D404" s="1" t="s">
        <v>10</v>
      </c>
      <c r="E404" s="3">
        <v>273.25</v>
      </c>
      <c r="F404" s="3">
        <v>1040.1353750000001</v>
      </c>
      <c r="G404" s="3">
        <v>11.948561476432795</v>
      </c>
      <c r="H404" s="3">
        <v>3.1086166645673292</v>
      </c>
      <c r="I404" s="3">
        <v>11.948561476432795</v>
      </c>
    </row>
    <row r="405" spans="1:9">
      <c r="A405" s="1" t="s">
        <v>18</v>
      </c>
      <c r="B405" s="3" t="s">
        <v>133</v>
      </c>
      <c r="C405" s="2">
        <v>951</v>
      </c>
      <c r="D405" s="1" t="s">
        <v>19</v>
      </c>
      <c r="E405" s="3">
        <v>273.25</v>
      </c>
      <c r="F405" s="3">
        <v>1040.1353750000001</v>
      </c>
      <c r="G405" s="3">
        <v>11.211749913878906</v>
      </c>
      <c r="H405" s="3">
        <v>3.0943117280729036</v>
      </c>
      <c r="I405" s="3">
        <v>11.211749913878906</v>
      </c>
    </row>
    <row r="406" spans="1:9">
      <c r="A406" s="1" t="s">
        <v>18</v>
      </c>
      <c r="B406" s="3" t="s">
        <v>133</v>
      </c>
      <c r="C406" s="2">
        <v>951</v>
      </c>
      <c r="D406" s="1" t="s">
        <v>10</v>
      </c>
      <c r="E406" s="3">
        <v>275.5</v>
      </c>
      <c r="F406" s="3">
        <v>1046.4702500000001</v>
      </c>
      <c r="G406" s="3">
        <v>10.286884521768037</v>
      </c>
      <c r="H406" s="3">
        <v>3.16420509992636</v>
      </c>
      <c r="I406" s="3">
        <v>10.286884521768037</v>
      </c>
    </row>
    <row r="407" spans="1:9">
      <c r="A407" s="1" t="s">
        <v>18</v>
      </c>
      <c r="B407" s="3" t="s">
        <v>133</v>
      </c>
      <c r="C407" s="2">
        <v>951</v>
      </c>
      <c r="D407" s="1" t="s">
        <v>19</v>
      </c>
      <c r="E407" s="3">
        <v>275.5</v>
      </c>
      <c r="F407" s="3">
        <v>1046.4702500000001</v>
      </c>
      <c r="G407" s="3">
        <v>15.781965211923524</v>
      </c>
      <c r="H407" s="3">
        <v>2.992041133244725</v>
      </c>
      <c r="I407" s="3">
        <v>15.781965211923524</v>
      </c>
    </row>
    <row r="408" spans="1:9">
      <c r="A408" s="1" t="s">
        <v>18</v>
      </c>
      <c r="B408" s="3" t="s">
        <v>133</v>
      </c>
      <c r="C408" s="2">
        <v>951</v>
      </c>
      <c r="D408" s="1" t="s">
        <v>10</v>
      </c>
      <c r="E408" s="3">
        <v>277.5</v>
      </c>
      <c r="F408" s="3">
        <v>1052.1012499999999</v>
      </c>
      <c r="G408" s="3">
        <v>11.280853176807064</v>
      </c>
      <c r="H408" s="3">
        <v>3.1145854038208274</v>
      </c>
      <c r="I408" s="3">
        <v>11.280853176807064</v>
      </c>
    </row>
    <row r="409" spans="1:9">
      <c r="A409" s="1" t="s">
        <v>18</v>
      </c>
      <c r="B409" s="3" t="s">
        <v>133</v>
      </c>
      <c r="C409" s="2">
        <v>951</v>
      </c>
      <c r="D409" s="1" t="s">
        <v>19</v>
      </c>
      <c r="E409" s="3">
        <v>277.5</v>
      </c>
      <c r="F409" s="3">
        <v>1052.1012499999999</v>
      </c>
      <c r="G409" s="3">
        <v>11.403038150056505</v>
      </c>
      <c r="H409" s="3">
        <v>3.0994306033864421</v>
      </c>
      <c r="I409" s="3">
        <v>11.403038150056505</v>
      </c>
    </row>
    <row r="410" spans="1:9">
      <c r="A410" s="1" t="s">
        <v>18</v>
      </c>
      <c r="B410" s="3" t="s">
        <v>133</v>
      </c>
      <c r="C410" s="2">
        <v>951</v>
      </c>
      <c r="D410" s="1" t="s">
        <v>10</v>
      </c>
      <c r="E410" s="3">
        <v>279.5</v>
      </c>
      <c r="F410" s="3">
        <v>1057.73225</v>
      </c>
      <c r="G410" s="3">
        <v>11.197713026340985</v>
      </c>
      <c r="H410" s="3">
        <v>3.1084212057316267</v>
      </c>
      <c r="I410" s="3">
        <v>11.197713026340985</v>
      </c>
    </row>
    <row r="411" spans="1:9">
      <c r="A411" s="1" t="s">
        <v>18</v>
      </c>
      <c r="B411" s="3" t="s">
        <v>133</v>
      </c>
      <c r="C411" s="2">
        <v>951</v>
      </c>
      <c r="D411" s="1" t="s">
        <v>19</v>
      </c>
      <c r="E411" s="3">
        <v>279.5</v>
      </c>
      <c r="F411" s="3">
        <v>1057.73225</v>
      </c>
      <c r="G411" s="3">
        <v>12.380265527717624</v>
      </c>
      <c r="H411" s="3">
        <v>2.9368003576009234</v>
      </c>
      <c r="I411" s="3">
        <v>12.380265527717624</v>
      </c>
    </row>
    <row r="412" spans="1:9">
      <c r="A412" s="1" t="s">
        <v>18</v>
      </c>
      <c r="B412" s="3" t="s">
        <v>133</v>
      </c>
      <c r="C412" s="2">
        <v>951</v>
      </c>
      <c r="D412" s="1" t="s">
        <v>10</v>
      </c>
      <c r="E412" s="3">
        <v>281.5</v>
      </c>
      <c r="F412" s="3">
        <v>1063.3632500000001</v>
      </c>
      <c r="G412" s="3">
        <v>11.886313917587479</v>
      </c>
      <c r="H412" s="3">
        <v>3.105872791897343</v>
      </c>
      <c r="I412" s="3">
        <v>11.886313917587479</v>
      </c>
    </row>
    <row r="413" spans="1:9">
      <c r="A413" s="1" t="s">
        <v>18</v>
      </c>
      <c r="B413" s="3" t="s">
        <v>133</v>
      </c>
      <c r="C413" s="2">
        <v>951</v>
      </c>
      <c r="D413" s="1" t="s">
        <v>19</v>
      </c>
      <c r="E413" s="3">
        <v>281.5</v>
      </c>
      <c r="F413" s="3">
        <v>1063.3632500000001</v>
      </c>
      <c r="G413" s="3">
        <v>11.710049511421206</v>
      </c>
      <c r="H413" s="3">
        <v>2.9404281583164238</v>
      </c>
      <c r="I413" s="3">
        <v>11.710049511421206</v>
      </c>
    </row>
    <row r="414" spans="1:9">
      <c r="A414" s="1" t="s">
        <v>18</v>
      </c>
      <c r="B414" s="3" t="s">
        <v>133</v>
      </c>
      <c r="C414" s="2">
        <v>951</v>
      </c>
      <c r="D414" s="1" t="s">
        <v>10</v>
      </c>
      <c r="E414" s="3">
        <v>283.5</v>
      </c>
      <c r="F414" s="3">
        <v>1068.99425</v>
      </c>
      <c r="G414" s="3">
        <v>12.312216079917217</v>
      </c>
      <c r="H414" s="3">
        <v>3.1599690558828351</v>
      </c>
      <c r="I414" s="3">
        <v>12.312216079917217</v>
      </c>
    </row>
    <row r="415" spans="1:9">
      <c r="A415" s="1" t="s">
        <v>18</v>
      </c>
      <c r="B415" s="3" t="s">
        <v>133</v>
      </c>
      <c r="C415" s="2">
        <v>951</v>
      </c>
      <c r="D415" s="1" t="s">
        <v>19</v>
      </c>
      <c r="E415" s="3">
        <v>283.5</v>
      </c>
      <c r="F415" s="3">
        <v>1068.99425</v>
      </c>
      <c r="G415" s="3">
        <v>11.208455006922907</v>
      </c>
      <c r="H415" s="3">
        <v>3.1506132256791912</v>
      </c>
      <c r="I415" s="3">
        <v>11.208455006922907</v>
      </c>
    </row>
    <row r="416" spans="1:9">
      <c r="A416" s="1" t="s">
        <v>18</v>
      </c>
      <c r="B416" s="3" t="s">
        <v>133</v>
      </c>
      <c r="C416" s="2">
        <v>951</v>
      </c>
      <c r="D416" s="1" t="s">
        <v>19</v>
      </c>
      <c r="E416" s="3">
        <v>287.75</v>
      </c>
      <c r="F416" s="3">
        <v>1080.9601250000001</v>
      </c>
      <c r="G416" s="3">
        <v>11.50401873113274</v>
      </c>
      <c r="H416" s="3">
        <v>3.0416137669357828</v>
      </c>
      <c r="I416" s="3">
        <v>11.50401873113274</v>
      </c>
    </row>
    <row r="417" spans="1:9">
      <c r="A417" s="1" t="s">
        <v>18</v>
      </c>
      <c r="B417" s="3" t="s">
        <v>133</v>
      </c>
      <c r="C417" s="2">
        <v>951</v>
      </c>
      <c r="D417" s="1" t="s">
        <v>10</v>
      </c>
      <c r="E417" s="3">
        <v>289.5</v>
      </c>
      <c r="F417" s="3">
        <v>1085.88725</v>
      </c>
      <c r="G417" s="3">
        <v>11.246882566773424</v>
      </c>
      <c r="H417" s="3">
        <v>3.0679972207233734</v>
      </c>
      <c r="I417" s="3">
        <v>11.246882566773424</v>
      </c>
    </row>
    <row r="418" spans="1:9">
      <c r="A418" s="1" t="s">
        <v>18</v>
      </c>
      <c r="B418" s="3" t="s">
        <v>133</v>
      </c>
      <c r="C418" s="2">
        <v>951</v>
      </c>
      <c r="D418" s="1" t="s">
        <v>19</v>
      </c>
      <c r="E418" s="3">
        <v>289.5</v>
      </c>
      <c r="F418" s="3">
        <v>1085.88725</v>
      </c>
      <c r="G418" s="3">
        <v>11.852838122613658</v>
      </c>
      <c r="H418" s="3">
        <v>3.0415632945830651</v>
      </c>
      <c r="I418" s="3">
        <v>11.852838122613658</v>
      </c>
    </row>
    <row r="419" spans="1:9">
      <c r="A419" s="1" t="s">
        <v>18</v>
      </c>
      <c r="B419" s="3" t="s">
        <v>133</v>
      </c>
      <c r="C419" s="2">
        <v>951</v>
      </c>
      <c r="D419" s="1" t="s">
        <v>10</v>
      </c>
      <c r="E419" s="3">
        <v>291.5</v>
      </c>
      <c r="F419" s="3">
        <v>1091.5182500000001</v>
      </c>
      <c r="G419" s="3">
        <v>11.257619045303478</v>
      </c>
      <c r="H419" s="3">
        <v>3.0740636465647739</v>
      </c>
      <c r="I419" s="3">
        <v>11.257619045303478</v>
      </c>
    </row>
    <row r="420" spans="1:9">
      <c r="A420" s="1" t="s">
        <v>18</v>
      </c>
      <c r="B420" s="3" t="s">
        <v>133</v>
      </c>
      <c r="C420" s="2">
        <v>951</v>
      </c>
      <c r="D420" s="1" t="s">
        <v>19</v>
      </c>
      <c r="E420" s="3">
        <v>291.5</v>
      </c>
      <c r="F420" s="3">
        <v>1091.5182500000001</v>
      </c>
      <c r="G420" s="3">
        <v>10.912967481103859</v>
      </c>
      <c r="H420" s="3">
        <v>3.0971356936285872</v>
      </c>
      <c r="I420" s="3">
        <v>10.912967481103859</v>
      </c>
    </row>
    <row r="421" spans="1:9">
      <c r="A421" s="1" t="s">
        <v>18</v>
      </c>
      <c r="B421" s="3" t="s">
        <v>133</v>
      </c>
      <c r="C421" s="2">
        <v>951</v>
      </c>
      <c r="D421" s="1" t="s">
        <v>10</v>
      </c>
      <c r="E421" s="3">
        <v>293.5</v>
      </c>
      <c r="F421" s="3">
        <v>1097.1492499999999</v>
      </c>
      <c r="G421" s="3">
        <v>12.631903264550704</v>
      </c>
      <c r="H421" s="3">
        <v>3.1016087609174972</v>
      </c>
      <c r="I421" s="3">
        <v>12.631903264550704</v>
      </c>
    </row>
    <row r="422" spans="1:9">
      <c r="A422" s="1" t="s">
        <v>18</v>
      </c>
      <c r="B422" s="3" t="s">
        <v>133</v>
      </c>
      <c r="C422" s="2">
        <v>951</v>
      </c>
      <c r="D422" s="1" t="s">
        <v>19</v>
      </c>
      <c r="E422" s="3">
        <v>293.5</v>
      </c>
      <c r="F422" s="3">
        <v>1097.1492499999999</v>
      </c>
      <c r="G422" s="3">
        <v>11.32701992262054</v>
      </c>
      <c r="H422" s="3">
        <v>3.1932050341118754</v>
      </c>
      <c r="I422" s="3">
        <v>11.32701992262054</v>
      </c>
    </row>
    <row r="423" spans="1:9">
      <c r="A423" s="1" t="s">
        <v>18</v>
      </c>
      <c r="B423" s="3" t="s">
        <v>133</v>
      </c>
      <c r="C423" s="2">
        <v>951</v>
      </c>
      <c r="D423" s="1" t="s">
        <v>10</v>
      </c>
      <c r="E423" s="3">
        <v>295.5</v>
      </c>
      <c r="F423" s="3">
        <v>1102.78025</v>
      </c>
      <c r="G423" s="3">
        <v>10.730462484509406</v>
      </c>
      <c r="H423" s="3">
        <v>3.0957594388280878</v>
      </c>
      <c r="I423" s="3">
        <v>10.730462484509406</v>
      </c>
    </row>
    <row r="424" spans="1:9">
      <c r="A424" s="1" t="s">
        <v>18</v>
      </c>
      <c r="B424" s="3" t="s">
        <v>133</v>
      </c>
      <c r="C424" s="2">
        <v>951</v>
      </c>
      <c r="D424" s="1" t="s">
        <v>19</v>
      </c>
      <c r="E424" s="3">
        <v>295.5</v>
      </c>
      <c r="F424" s="3">
        <v>1102.78025</v>
      </c>
      <c r="G424" s="3">
        <v>10.702938977342498</v>
      </c>
      <c r="H424" s="3">
        <v>3.0522539145934338</v>
      </c>
      <c r="I424" s="3">
        <v>10.702938977342498</v>
      </c>
    </row>
    <row r="425" spans="1:9">
      <c r="A425" s="1" t="s">
        <v>18</v>
      </c>
      <c r="B425" s="3" t="s">
        <v>133</v>
      </c>
      <c r="C425" s="2">
        <v>951</v>
      </c>
      <c r="D425" s="1" t="s">
        <v>10</v>
      </c>
      <c r="E425" s="3">
        <v>297.5</v>
      </c>
      <c r="F425" s="3">
        <v>1108.4112500000001</v>
      </c>
      <c r="G425" s="3">
        <v>10.618017261005283</v>
      </c>
      <c r="H425" s="3">
        <v>3.086738266519915</v>
      </c>
      <c r="I425" s="3">
        <v>10.618017261005283</v>
      </c>
    </row>
    <row r="426" spans="1:9">
      <c r="A426" s="1" t="s">
        <v>18</v>
      </c>
      <c r="B426" s="3" t="s">
        <v>133</v>
      </c>
      <c r="C426" s="2">
        <v>951</v>
      </c>
      <c r="D426" s="1" t="s">
        <v>19</v>
      </c>
      <c r="E426" s="3">
        <v>297.5</v>
      </c>
      <c r="F426" s="3">
        <v>1108.4112500000001</v>
      </c>
      <c r="G426" s="3">
        <v>11.548771280443015</v>
      </c>
      <c r="H426" s="3">
        <v>3.0263158380749453</v>
      </c>
      <c r="I426" s="3">
        <v>11.548771280443015</v>
      </c>
    </row>
    <row r="427" spans="1:9">
      <c r="A427" s="1" t="s">
        <v>18</v>
      </c>
      <c r="B427" s="3" t="s">
        <v>133</v>
      </c>
      <c r="C427" s="2">
        <v>951</v>
      </c>
      <c r="D427" s="1" t="s">
        <v>10</v>
      </c>
      <c r="E427" s="3">
        <v>299.5</v>
      </c>
      <c r="F427" s="3">
        <v>1114.04225</v>
      </c>
      <c r="G427" s="3">
        <v>12.503536929679845</v>
      </c>
      <c r="H427" s="3">
        <v>3.0435070786913236</v>
      </c>
      <c r="I427" s="3">
        <v>12.503536929679845</v>
      </c>
    </row>
    <row r="428" spans="1:9">
      <c r="A428" s="1" t="s">
        <v>18</v>
      </c>
      <c r="B428" s="3" t="s">
        <v>133</v>
      </c>
      <c r="C428" s="2">
        <v>951</v>
      </c>
      <c r="D428" s="1" t="s">
        <v>19</v>
      </c>
      <c r="E428" s="3">
        <v>299.5</v>
      </c>
      <c r="F428" s="3">
        <v>1114.04225</v>
      </c>
      <c r="G428" s="3">
        <v>12.253311088311335</v>
      </c>
      <c r="H428" s="3">
        <v>2.9212185091609522</v>
      </c>
      <c r="I428" s="3">
        <v>12.253311088311335</v>
      </c>
    </row>
    <row r="429" spans="1:9">
      <c r="A429" s="1" t="s">
        <v>18</v>
      </c>
      <c r="B429" s="3" t="s">
        <v>133</v>
      </c>
      <c r="C429" s="2">
        <v>951</v>
      </c>
      <c r="D429" s="1" t="s">
        <v>10</v>
      </c>
      <c r="E429" s="3">
        <v>302.75</v>
      </c>
      <c r="F429" s="3">
        <v>1123.1926250000001</v>
      </c>
      <c r="G429" s="3">
        <v>12.518786612584096</v>
      </c>
      <c r="H429" s="3">
        <v>3.1838570707457032</v>
      </c>
      <c r="I429" s="3">
        <v>12.518786612584096</v>
      </c>
    </row>
    <row r="430" spans="1:9">
      <c r="A430" s="1" t="s">
        <v>18</v>
      </c>
      <c r="B430" s="3" t="s">
        <v>133</v>
      </c>
      <c r="C430" s="2">
        <v>951</v>
      </c>
      <c r="D430" s="1" t="s">
        <v>19</v>
      </c>
      <c r="E430" s="3">
        <v>302.75</v>
      </c>
      <c r="F430" s="3">
        <v>1123.1926250000001</v>
      </c>
      <c r="G430" s="3">
        <v>11.069315269871209</v>
      </c>
      <c r="H430" s="3">
        <v>3.1142481935259116</v>
      </c>
      <c r="I430" s="3">
        <v>11.069315269871209</v>
      </c>
    </row>
    <row r="431" spans="1:9">
      <c r="A431" s="1" t="s">
        <v>18</v>
      </c>
      <c r="B431" s="3" t="s">
        <v>133</v>
      </c>
      <c r="C431" s="2">
        <v>951</v>
      </c>
      <c r="D431" s="1" t="s">
        <v>10</v>
      </c>
      <c r="E431" s="3">
        <v>305.5</v>
      </c>
      <c r="F431" s="3">
        <v>1130.93525</v>
      </c>
      <c r="G431" s="3">
        <v>10.629451972865045</v>
      </c>
      <c r="H431" s="3">
        <v>3.212193365186756</v>
      </c>
      <c r="I431" s="3">
        <v>10.629451972865045</v>
      </c>
    </row>
    <row r="432" spans="1:9">
      <c r="A432" s="1" t="s">
        <v>18</v>
      </c>
      <c r="B432" s="3" t="s">
        <v>133</v>
      </c>
      <c r="C432" s="2">
        <v>951</v>
      </c>
      <c r="D432" s="1" t="s">
        <v>19</v>
      </c>
      <c r="E432" s="3">
        <v>305.5</v>
      </c>
      <c r="F432" s="3">
        <v>1130.93525</v>
      </c>
      <c r="G432" s="3">
        <v>11.323072251826176</v>
      </c>
      <c r="H432" s="3">
        <v>3.1029136153002055</v>
      </c>
      <c r="I432" s="3">
        <v>11.323072251826176</v>
      </c>
    </row>
    <row r="433" spans="1:9">
      <c r="A433" s="1" t="s">
        <v>18</v>
      </c>
      <c r="B433" s="3" t="s">
        <v>133</v>
      </c>
      <c r="C433" s="2">
        <v>951</v>
      </c>
      <c r="D433" s="1" t="s">
        <v>10</v>
      </c>
      <c r="E433" s="3">
        <v>307.5</v>
      </c>
      <c r="F433" s="3">
        <v>1136.5662500000001</v>
      </c>
      <c r="G433" s="3">
        <v>12.464046142210895</v>
      </c>
      <c r="H433" s="3">
        <v>3.0674618379130103</v>
      </c>
      <c r="I433" s="3">
        <v>12.464046142210895</v>
      </c>
    </row>
    <row r="434" spans="1:9">
      <c r="A434" s="1" t="s">
        <v>18</v>
      </c>
      <c r="B434" s="3" t="s">
        <v>133</v>
      </c>
      <c r="C434" s="2">
        <v>951</v>
      </c>
      <c r="D434" s="1" t="s">
        <v>19</v>
      </c>
      <c r="E434" s="3">
        <v>307.5</v>
      </c>
      <c r="F434" s="3">
        <v>1136.5662500000001</v>
      </c>
      <c r="G434" s="3">
        <v>10.776188234938813</v>
      </c>
      <c r="H434" s="3">
        <v>3.1075697191933354</v>
      </c>
      <c r="I434" s="3">
        <v>10.776188234938813</v>
      </c>
    </row>
    <row r="435" spans="1:9">
      <c r="A435" s="1" t="s">
        <v>18</v>
      </c>
      <c r="B435" s="3" t="s">
        <v>133</v>
      </c>
      <c r="C435" s="2">
        <v>951</v>
      </c>
      <c r="D435" s="1" t="s">
        <v>10</v>
      </c>
      <c r="E435" s="3">
        <v>309.5</v>
      </c>
      <c r="F435" s="3">
        <v>1142.1972499999999</v>
      </c>
      <c r="G435" s="3">
        <v>11.372563423193892</v>
      </c>
      <c r="H435" s="3">
        <v>3.1424807533837207</v>
      </c>
      <c r="I435" s="3">
        <v>11.372563423193892</v>
      </c>
    </row>
    <row r="436" spans="1:9">
      <c r="A436" s="1" t="s">
        <v>18</v>
      </c>
      <c r="B436" s="3" t="s">
        <v>133</v>
      </c>
      <c r="C436" s="2">
        <v>951</v>
      </c>
      <c r="D436" s="1" t="s">
        <v>19</v>
      </c>
      <c r="E436" s="3">
        <v>309.5</v>
      </c>
      <c r="F436" s="3">
        <v>1142.1972499999999</v>
      </c>
      <c r="G436" s="3">
        <v>11.751048659604653</v>
      </c>
      <c r="H436" s="3">
        <v>2.9498843582761416</v>
      </c>
      <c r="I436" s="3">
        <v>11.751048659604653</v>
      </c>
    </row>
    <row r="437" spans="1:9">
      <c r="A437" s="1" t="s">
        <v>18</v>
      </c>
      <c r="B437" s="3" t="s">
        <v>133</v>
      </c>
      <c r="C437" s="2">
        <v>951</v>
      </c>
      <c r="D437" s="1" t="s">
        <v>10</v>
      </c>
      <c r="E437" s="3">
        <v>311.5</v>
      </c>
      <c r="F437" s="3">
        <v>1147.82825</v>
      </c>
      <c r="G437" s="3">
        <v>10.917871815990461</v>
      </c>
      <c r="H437" s="3">
        <v>3.1550447506406334</v>
      </c>
      <c r="I437" s="3">
        <v>10.917871815990461</v>
      </c>
    </row>
    <row r="438" spans="1:9">
      <c r="A438" s="1" t="s">
        <v>18</v>
      </c>
      <c r="B438" s="3" t="s">
        <v>133</v>
      </c>
      <c r="C438" s="2">
        <v>951</v>
      </c>
      <c r="D438" s="1" t="s">
        <v>19</v>
      </c>
      <c r="E438" s="3">
        <v>311.5</v>
      </c>
      <c r="F438" s="3">
        <v>1147.82825</v>
      </c>
      <c r="G438" s="3">
        <v>13.093747222750979</v>
      </c>
      <c r="H438" s="3">
        <v>2.9915809672538303</v>
      </c>
      <c r="I438" s="3">
        <v>13.093747222750979</v>
      </c>
    </row>
    <row r="439" spans="1:9">
      <c r="A439" s="1" t="s">
        <v>18</v>
      </c>
      <c r="B439" s="3" t="s">
        <v>133</v>
      </c>
      <c r="C439" s="2">
        <v>951</v>
      </c>
      <c r="D439" s="1" t="s">
        <v>10</v>
      </c>
      <c r="E439" s="3">
        <v>313.5</v>
      </c>
      <c r="F439" s="3">
        <v>1153.4592500000001</v>
      </c>
      <c r="G439" s="3">
        <v>11.371229122147064</v>
      </c>
      <c r="H439" s="3">
        <v>3.1360816229277981</v>
      </c>
      <c r="I439" s="3">
        <v>11.371229122147064</v>
      </c>
    </row>
    <row r="440" spans="1:9">
      <c r="A440" s="1" t="s">
        <v>18</v>
      </c>
      <c r="B440" s="3" t="s">
        <v>133</v>
      </c>
      <c r="C440" s="2">
        <v>951</v>
      </c>
      <c r="D440" s="1" t="s">
        <v>19</v>
      </c>
      <c r="E440" s="3">
        <v>313.5</v>
      </c>
      <c r="F440" s="3">
        <v>1153.4592500000001</v>
      </c>
      <c r="G440" s="3">
        <v>11.244520294180997</v>
      </c>
      <c r="H440" s="3">
        <v>3.0644399841978225</v>
      </c>
      <c r="I440" s="3">
        <v>11.244520294180997</v>
      </c>
    </row>
    <row r="441" spans="1:9">
      <c r="A441" s="1" t="s">
        <v>18</v>
      </c>
      <c r="B441" s="3" t="s">
        <v>133</v>
      </c>
      <c r="C441" s="2">
        <v>951</v>
      </c>
      <c r="D441" s="1" t="s">
        <v>10</v>
      </c>
      <c r="E441" s="3">
        <v>315.5</v>
      </c>
      <c r="F441" s="3">
        <v>1159.09025</v>
      </c>
      <c r="G441" s="3">
        <v>12.971088800372202</v>
      </c>
      <c r="H441" s="3">
        <v>2.8416857438758991</v>
      </c>
      <c r="I441" s="3">
        <v>12.971088800372202</v>
      </c>
    </row>
    <row r="442" spans="1:9">
      <c r="A442" s="1" t="s">
        <v>18</v>
      </c>
      <c r="B442" s="3" t="s">
        <v>133</v>
      </c>
      <c r="C442" s="2">
        <v>951</v>
      </c>
      <c r="D442" s="1" t="s">
        <v>19</v>
      </c>
      <c r="E442" s="3">
        <v>315.5</v>
      </c>
      <c r="F442" s="3">
        <v>1159.09025</v>
      </c>
      <c r="G442" s="3">
        <v>11.766597458790281</v>
      </c>
      <c r="H442" s="3">
        <v>3.1751130575301154</v>
      </c>
      <c r="I442" s="3">
        <v>11.766597458790281</v>
      </c>
    </row>
    <row r="443" spans="1:9">
      <c r="A443" s="1" t="s">
        <v>18</v>
      </c>
      <c r="B443" s="3" t="s">
        <v>133</v>
      </c>
      <c r="C443" s="2">
        <v>951</v>
      </c>
      <c r="D443" s="1" t="s">
        <v>10</v>
      </c>
      <c r="E443" s="3">
        <v>317.75</v>
      </c>
      <c r="F443" s="3">
        <v>1165.425125</v>
      </c>
      <c r="G443" s="3">
        <v>11.284317328237591</v>
      </c>
      <c r="H443" s="3">
        <v>3.1078608043924434</v>
      </c>
      <c r="I443" s="3">
        <v>11.284317328237591</v>
      </c>
    </row>
    <row r="444" spans="1:9">
      <c r="A444" s="1" t="s">
        <v>18</v>
      </c>
      <c r="B444" s="3" t="s">
        <v>133</v>
      </c>
      <c r="C444" s="2">
        <v>951</v>
      </c>
      <c r="D444" s="1" t="s">
        <v>19</v>
      </c>
      <c r="E444" s="3">
        <v>317.75</v>
      </c>
      <c r="F444" s="3">
        <v>1165.425125</v>
      </c>
      <c r="G444" s="3">
        <v>11.499936689609896</v>
      </c>
      <c r="H444" s="3">
        <v>3.1210716864397736</v>
      </c>
      <c r="I444" s="3">
        <v>11.499936689609896</v>
      </c>
    </row>
    <row r="445" spans="1:9">
      <c r="A445" s="1" t="s">
        <v>18</v>
      </c>
      <c r="B445" s="3" t="s">
        <v>133</v>
      </c>
      <c r="C445" s="2">
        <v>951</v>
      </c>
      <c r="D445" s="1" t="s">
        <v>10</v>
      </c>
      <c r="E445" s="3">
        <v>320.5</v>
      </c>
      <c r="F445" s="3">
        <v>1173.1677500000001</v>
      </c>
      <c r="G445" s="3">
        <v>11.082044680425517</v>
      </c>
      <c r="H445" s="3">
        <v>3.1672249410378628</v>
      </c>
      <c r="I445" s="3">
        <v>11.082044680425517</v>
      </c>
    </row>
    <row r="446" spans="1:9">
      <c r="A446" s="1" t="s">
        <v>18</v>
      </c>
      <c r="B446" s="3" t="s">
        <v>133</v>
      </c>
      <c r="C446" s="2">
        <v>951</v>
      </c>
      <c r="D446" s="1" t="s">
        <v>19</v>
      </c>
      <c r="E446" s="3">
        <v>320.5</v>
      </c>
      <c r="F446" s="3">
        <v>1173.1677500000001</v>
      </c>
      <c r="G446" s="3">
        <v>11.032720280828153</v>
      </c>
      <c r="H446" s="3">
        <v>3.0539523686496288</v>
      </c>
      <c r="I446" s="3">
        <v>11.032720280828153</v>
      </c>
    </row>
    <row r="447" spans="1:9">
      <c r="A447" s="1" t="s">
        <v>18</v>
      </c>
      <c r="B447" s="3" t="s">
        <v>133</v>
      </c>
      <c r="C447" s="2">
        <v>951</v>
      </c>
      <c r="D447" s="1" t="s">
        <v>10</v>
      </c>
      <c r="E447" s="3">
        <v>322.5</v>
      </c>
      <c r="F447" s="3">
        <v>1178.7987500000002</v>
      </c>
      <c r="G447" s="3">
        <v>11.01349996144206</v>
      </c>
      <c r="H447" s="3">
        <v>3.1395163076480981</v>
      </c>
      <c r="I447" s="3">
        <v>11.01349996144206</v>
      </c>
    </row>
    <row r="448" spans="1:9">
      <c r="A448" s="1" t="s">
        <v>18</v>
      </c>
      <c r="B448" s="3" t="s">
        <v>133</v>
      </c>
      <c r="C448" s="2">
        <v>951</v>
      </c>
      <c r="D448" s="1" t="s">
        <v>19</v>
      </c>
      <c r="E448" s="3">
        <v>322.5</v>
      </c>
      <c r="F448" s="3">
        <v>1178.7987500000002</v>
      </c>
      <c r="G448" s="3">
        <v>11.083205091373332</v>
      </c>
      <c r="H448" s="3">
        <v>3.0668052823943768</v>
      </c>
      <c r="I448" s="3">
        <v>11.083205091373332</v>
      </c>
    </row>
    <row r="449" spans="1:9">
      <c r="A449" s="1" t="s">
        <v>18</v>
      </c>
      <c r="B449" s="3" t="s">
        <v>133</v>
      </c>
      <c r="C449" s="2">
        <v>951</v>
      </c>
      <c r="D449" s="1" t="s">
        <v>10</v>
      </c>
      <c r="E449" s="3">
        <v>324.5</v>
      </c>
      <c r="F449" s="3">
        <v>1184.42975</v>
      </c>
      <c r="G449" s="3">
        <v>11.582652952940233</v>
      </c>
      <c r="H449" s="3">
        <v>3.012094500772291</v>
      </c>
      <c r="I449" s="3">
        <v>11.582652952940233</v>
      </c>
    </row>
    <row r="450" spans="1:9">
      <c r="A450" s="1" t="s">
        <v>18</v>
      </c>
      <c r="B450" s="3" t="s">
        <v>133</v>
      </c>
      <c r="C450" s="2">
        <v>951</v>
      </c>
      <c r="D450" s="1" t="s">
        <v>19</v>
      </c>
      <c r="E450" s="3">
        <v>324.5</v>
      </c>
      <c r="F450" s="3">
        <v>1184.42975</v>
      </c>
      <c r="G450" s="3">
        <v>11.232343140861119</v>
      </c>
      <c r="H450" s="3">
        <v>3.153242469766397</v>
      </c>
      <c r="I450" s="3">
        <v>11.232343140861119</v>
      </c>
    </row>
    <row r="451" spans="1:9">
      <c r="A451" s="1" t="s">
        <v>18</v>
      </c>
      <c r="B451" s="3" t="s">
        <v>133</v>
      </c>
      <c r="C451" s="2">
        <v>951</v>
      </c>
      <c r="D451" s="1" t="s">
        <v>10</v>
      </c>
      <c r="E451" s="3">
        <v>326.5</v>
      </c>
      <c r="F451" s="3">
        <v>1190.0607500000001</v>
      </c>
      <c r="G451" s="3">
        <v>11.254202024926938</v>
      </c>
      <c r="H451" s="3">
        <v>3.1574375074289747</v>
      </c>
      <c r="I451" s="3">
        <v>11.254202024926938</v>
      </c>
    </row>
    <row r="452" spans="1:9">
      <c r="A452" s="1" t="s">
        <v>18</v>
      </c>
      <c r="B452" s="3" t="s">
        <v>133</v>
      </c>
      <c r="C452" s="2">
        <v>951</v>
      </c>
      <c r="D452" s="1" t="s">
        <v>19</v>
      </c>
      <c r="E452" s="3">
        <v>326.5</v>
      </c>
      <c r="F452" s="3">
        <v>1190.0607500000001</v>
      </c>
      <c r="G452" s="3">
        <v>11.570817223626984</v>
      </c>
      <c r="H452" s="3">
        <v>3.0213589438290862</v>
      </c>
      <c r="I452" s="3">
        <v>11.570817223626984</v>
      </c>
    </row>
    <row r="453" spans="1:9">
      <c r="A453" s="1" t="s">
        <v>18</v>
      </c>
      <c r="B453" s="3" t="s">
        <v>133</v>
      </c>
      <c r="C453" s="2">
        <v>951</v>
      </c>
      <c r="D453" s="1" t="s">
        <v>10</v>
      </c>
      <c r="E453" s="3">
        <v>328.5</v>
      </c>
      <c r="F453" s="3">
        <v>1195.69175</v>
      </c>
      <c r="G453" s="3">
        <v>11.621154563530691</v>
      </c>
      <c r="H453" s="3">
        <v>3.1318188316415463</v>
      </c>
      <c r="I453" s="3">
        <v>11.621154563530691</v>
      </c>
    </row>
    <row r="454" spans="1:9">
      <c r="A454" s="1" t="s">
        <v>18</v>
      </c>
      <c r="B454" s="3" t="s">
        <v>133</v>
      </c>
      <c r="C454" s="2">
        <v>951</v>
      </c>
      <c r="D454" s="1" t="s">
        <v>10</v>
      </c>
      <c r="E454" s="3">
        <v>330.5</v>
      </c>
      <c r="F454" s="3">
        <v>1201.32275</v>
      </c>
      <c r="G454" s="3">
        <v>11.86075474541178</v>
      </c>
      <c r="H454" s="3">
        <v>3.1338208555818454</v>
      </c>
      <c r="I454" s="3">
        <v>11.86075474541178</v>
      </c>
    </row>
    <row r="455" spans="1:9">
      <c r="A455" s="1" t="s">
        <v>18</v>
      </c>
      <c r="B455" s="3" t="s">
        <v>133</v>
      </c>
      <c r="C455" s="2">
        <v>951</v>
      </c>
      <c r="D455" s="1" t="s">
        <v>10</v>
      </c>
      <c r="E455" s="3">
        <v>333.75</v>
      </c>
      <c r="F455" s="3">
        <v>1210.473125</v>
      </c>
      <c r="G455" s="3">
        <v>11.030715448646866</v>
      </c>
      <c r="H455" s="3">
        <v>3.0189277788387412</v>
      </c>
      <c r="I455" s="3">
        <v>11.030715448646866</v>
      </c>
    </row>
    <row r="456" spans="1:9">
      <c r="A456" s="1" t="s">
        <v>18</v>
      </c>
      <c r="B456" s="3" t="s">
        <v>133</v>
      </c>
      <c r="C456" s="2">
        <v>951</v>
      </c>
      <c r="D456" s="1" t="s">
        <v>19</v>
      </c>
      <c r="E456" s="3">
        <v>333.75</v>
      </c>
      <c r="F456" s="3">
        <v>1210.473125</v>
      </c>
      <c r="G456" s="3">
        <v>12.157667625688271</v>
      </c>
      <c r="H456" s="3">
        <v>3.1105255063798256</v>
      </c>
      <c r="I456" s="3">
        <v>12.157667625688271</v>
      </c>
    </row>
    <row r="457" spans="1:9">
      <c r="A457" s="1" t="s">
        <v>18</v>
      </c>
      <c r="B457" s="3" t="s">
        <v>133</v>
      </c>
      <c r="C457" s="2">
        <v>951</v>
      </c>
      <c r="D457" s="1" t="s">
        <v>10</v>
      </c>
      <c r="E457" s="3">
        <v>335.5</v>
      </c>
      <c r="F457" s="3">
        <v>1215.4002500000001</v>
      </c>
      <c r="G457" s="3">
        <v>11.314970233821882</v>
      </c>
      <c r="H457" s="3">
        <v>3.0686548103292957</v>
      </c>
      <c r="I457" s="3">
        <v>11.314970233821882</v>
      </c>
    </row>
    <row r="458" spans="1:9">
      <c r="A458" s="1" t="s">
        <v>18</v>
      </c>
      <c r="B458" s="3" t="s">
        <v>133</v>
      </c>
      <c r="C458" s="2">
        <v>951</v>
      </c>
      <c r="D458" s="1" t="s">
        <v>10</v>
      </c>
      <c r="E458" s="3">
        <v>337.5</v>
      </c>
      <c r="F458" s="3">
        <v>1221.03125</v>
      </c>
      <c r="G458" s="3">
        <v>12.346260535390874</v>
      </c>
      <c r="H458" s="3">
        <v>3.1908521099886267</v>
      </c>
      <c r="I458" s="3">
        <v>12.346260535390874</v>
      </c>
    </row>
    <row r="459" spans="1:9">
      <c r="A459" s="1" t="s">
        <v>18</v>
      </c>
      <c r="B459" s="3" t="s">
        <v>133</v>
      </c>
      <c r="C459" s="2">
        <v>951</v>
      </c>
      <c r="D459" s="1" t="s">
        <v>10</v>
      </c>
      <c r="E459" s="3">
        <v>339.5</v>
      </c>
      <c r="F459" s="3">
        <v>1226.6622500000001</v>
      </c>
      <c r="G459" s="3">
        <v>10.904117110540275</v>
      </c>
      <c r="H459" s="3">
        <v>3.0805171014323407</v>
      </c>
      <c r="I459" s="3">
        <v>10.904117110540275</v>
      </c>
    </row>
    <row r="460" spans="1:9">
      <c r="A460" s="1" t="s">
        <v>18</v>
      </c>
      <c r="B460" s="3" t="s">
        <v>133</v>
      </c>
      <c r="C460" s="2">
        <v>951</v>
      </c>
      <c r="D460" s="1" t="s">
        <v>19</v>
      </c>
      <c r="E460" s="3">
        <v>339.5</v>
      </c>
      <c r="F460" s="3">
        <v>1226.6622500000001</v>
      </c>
      <c r="G460" s="3">
        <v>11.781620148763059</v>
      </c>
      <c r="H460" s="3">
        <v>3.0701413478613735</v>
      </c>
      <c r="I460" s="3">
        <v>11.781620148763059</v>
      </c>
    </row>
    <row r="461" spans="1:9">
      <c r="A461" s="1" t="s">
        <v>18</v>
      </c>
      <c r="B461" s="3" t="s">
        <v>133</v>
      </c>
      <c r="C461" s="2">
        <v>951</v>
      </c>
      <c r="D461" s="1" t="s">
        <v>10</v>
      </c>
      <c r="E461" s="3">
        <v>341.5</v>
      </c>
      <c r="F461" s="3">
        <v>1232.2932499999999</v>
      </c>
      <c r="G461" s="3">
        <v>12.229497075540806</v>
      </c>
      <c r="H461" s="3">
        <v>3.0493897629068654</v>
      </c>
      <c r="I461" s="3">
        <v>12.229497075540806</v>
      </c>
    </row>
    <row r="462" spans="1:9">
      <c r="A462" s="1" t="s">
        <v>18</v>
      </c>
      <c r="B462" s="3" t="s">
        <v>133</v>
      </c>
      <c r="C462" s="2">
        <v>951</v>
      </c>
      <c r="D462" s="1" t="s">
        <v>19</v>
      </c>
      <c r="E462" s="3">
        <v>341.5</v>
      </c>
      <c r="F462" s="3">
        <v>1232.2932499999999</v>
      </c>
      <c r="G462" s="3">
        <v>10.266485632008616</v>
      </c>
      <c r="H462" s="3">
        <v>3.210790939810281</v>
      </c>
      <c r="I462" s="3">
        <v>10.266485632008616</v>
      </c>
    </row>
    <row r="463" spans="1:9">
      <c r="A463" s="1" t="s">
        <v>18</v>
      </c>
      <c r="B463" s="3" t="s">
        <v>133</v>
      </c>
      <c r="C463" s="2">
        <v>951</v>
      </c>
      <c r="D463" s="1" t="s">
        <v>10</v>
      </c>
      <c r="E463" s="3">
        <v>343.5</v>
      </c>
      <c r="F463" s="3">
        <v>1237.92425</v>
      </c>
      <c r="G463" s="3">
        <v>11.536103512431579</v>
      </c>
      <c r="H463" s="3">
        <v>3.1780503855235578</v>
      </c>
      <c r="I463" s="3">
        <v>11.536103512431579</v>
      </c>
    </row>
    <row r="464" spans="1:9">
      <c r="A464" s="1" t="s">
        <v>18</v>
      </c>
      <c r="B464" s="3" t="s">
        <v>133</v>
      </c>
      <c r="C464" s="2">
        <v>951</v>
      </c>
      <c r="D464" s="1" t="s">
        <v>19</v>
      </c>
      <c r="E464" s="3">
        <v>343.5</v>
      </c>
      <c r="F464" s="3">
        <v>1237.92425</v>
      </c>
      <c r="G464" s="3">
        <v>11.306570421819178</v>
      </c>
      <c r="H464" s="3">
        <v>2.9291219758044917</v>
      </c>
      <c r="I464" s="3">
        <v>11.306570421819178</v>
      </c>
    </row>
    <row r="465" spans="1:9">
      <c r="A465" s="1" t="s">
        <v>18</v>
      </c>
      <c r="B465" s="3" t="s">
        <v>133</v>
      </c>
      <c r="C465" s="2">
        <v>951</v>
      </c>
      <c r="D465" s="1" t="s">
        <v>10</v>
      </c>
      <c r="E465" s="3">
        <v>345.5</v>
      </c>
      <c r="F465" s="3">
        <v>1243.5552500000001</v>
      </c>
      <c r="G465" s="3">
        <v>11.051058299441566</v>
      </c>
      <c r="H465" s="3">
        <v>3.1085816168715152</v>
      </c>
      <c r="I465" s="3">
        <v>11.051058299441566</v>
      </c>
    </row>
    <row r="466" spans="1:9">
      <c r="A466" s="1" t="s">
        <v>18</v>
      </c>
      <c r="B466" s="3" t="s">
        <v>133</v>
      </c>
      <c r="C466" s="2">
        <v>951</v>
      </c>
      <c r="D466" s="1" t="s">
        <v>19</v>
      </c>
      <c r="E466" s="3">
        <v>345.5</v>
      </c>
      <c r="F466" s="3">
        <v>1243.5552500000001</v>
      </c>
      <c r="G466" s="3">
        <v>10.265406574997488</v>
      </c>
      <c r="H466" s="3">
        <v>3.085093698831018</v>
      </c>
      <c r="I466" s="3">
        <v>10.265406574997488</v>
      </c>
    </row>
    <row r="467" spans="1:9">
      <c r="A467" s="1" t="s">
        <v>18</v>
      </c>
      <c r="B467" s="3" t="s">
        <v>133</v>
      </c>
      <c r="C467" s="2">
        <v>951</v>
      </c>
      <c r="D467" s="1" t="s">
        <v>10</v>
      </c>
      <c r="E467" s="3">
        <v>348.75</v>
      </c>
      <c r="F467" s="3">
        <v>1252.7056250000001</v>
      </c>
      <c r="G467" s="3">
        <v>13.090468205092986</v>
      </c>
      <c r="H467" s="3">
        <v>2.9556821547084486</v>
      </c>
      <c r="I467" s="3">
        <v>13.090468205092986</v>
      </c>
    </row>
    <row r="468" spans="1:9">
      <c r="A468" s="1" t="s">
        <v>18</v>
      </c>
      <c r="B468" s="3" t="s">
        <v>133</v>
      </c>
      <c r="C468" s="2">
        <v>951</v>
      </c>
      <c r="D468" s="1" t="s">
        <v>10</v>
      </c>
      <c r="E468" s="3">
        <v>351.5</v>
      </c>
      <c r="F468" s="3">
        <v>1260.4482500000001</v>
      </c>
      <c r="G468" s="3">
        <v>9.6428951464653299</v>
      </c>
      <c r="H468" s="3">
        <v>3.1273707542020581</v>
      </c>
      <c r="I468" s="3">
        <v>9.6428951464653299</v>
      </c>
    </row>
    <row r="469" spans="1:9">
      <c r="A469" s="1" t="s">
        <v>18</v>
      </c>
      <c r="B469" s="3" t="s">
        <v>133</v>
      </c>
      <c r="C469" s="2">
        <v>951</v>
      </c>
      <c r="D469" s="1" t="s">
        <v>10</v>
      </c>
      <c r="E469" s="3">
        <v>353.5</v>
      </c>
      <c r="F469" s="3">
        <v>1266.07925</v>
      </c>
      <c r="G469" s="3">
        <v>10.917989627348424</v>
      </c>
      <c r="H469" s="3">
        <v>2.9554066031218285</v>
      </c>
      <c r="I469" s="3">
        <v>10.917989627348424</v>
      </c>
    </row>
    <row r="470" spans="1:9">
      <c r="A470" s="1" t="s">
        <v>18</v>
      </c>
      <c r="B470" s="3" t="s">
        <v>133</v>
      </c>
      <c r="C470" s="2">
        <v>951</v>
      </c>
      <c r="D470" s="1" t="s">
        <v>10</v>
      </c>
      <c r="E470" s="3">
        <v>355.5</v>
      </c>
      <c r="F470" s="3">
        <v>1271.7102500000001</v>
      </c>
      <c r="G470" s="3">
        <v>11.376803282190272</v>
      </c>
      <c r="H470" s="3">
        <v>3.1283962454379819</v>
      </c>
      <c r="I470" s="3">
        <v>11.376803282190272</v>
      </c>
    </row>
    <row r="471" spans="1:9">
      <c r="A471" s="1" t="s">
        <v>18</v>
      </c>
      <c r="B471" s="3" t="s">
        <v>133</v>
      </c>
      <c r="C471" s="2">
        <v>951</v>
      </c>
      <c r="D471" s="1" t="s">
        <v>19</v>
      </c>
      <c r="E471" s="3">
        <v>355.5</v>
      </c>
      <c r="F471" s="3">
        <v>1271.7102500000001</v>
      </c>
      <c r="G471" s="3">
        <v>11.164662715361469</v>
      </c>
      <c r="H471" s="3">
        <v>3.0431546551945297</v>
      </c>
      <c r="I471" s="3">
        <v>11.164662715361469</v>
      </c>
    </row>
    <row r="472" spans="1:9">
      <c r="A472" s="1" t="s">
        <v>18</v>
      </c>
      <c r="B472" s="3" t="s">
        <v>133</v>
      </c>
      <c r="C472" s="2">
        <v>951</v>
      </c>
      <c r="D472" s="1" t="s">
        <v>10</v>
      </c>
      <c r="E472" s="3">
        <v>357.5</v>
      </c>
      <c r="F472" s="3">
        <v>1277.3412499999999</v>
      </c>
      <c r="G472" s="3">
        <v>10.87736478409777</v>
      </c>
      <c r="H472" s="3">
        <v>3.1516371448943388</v>
      </c>
      <c r="I472" s="3">
        <v>10.87736478409777</v>
      </c>
    </row>
    <row r="473" spans="1:9">
      <c r="A473" s="1" t="s">
        <v>18</v>
      </c>
      <c r="B473" s="3" t="s">
        <v>133</v>
      </c>
      <c r="C473" s="2">
        <v>951</v>
      </c>
      <c r="D473" s="1" t="s">
        <v>10</v>
      </c>
      <c r="E473" s="3">
        <v>359.5</v>
      </c>
      <c r="F473" s="3">
        <v>1282.97225</v>
      </c>
      <c r="G473" s="3">
        <v>10.869753844663729</v>
      </c>
      <c r="H473" s="3">
        <v>3.1052115484028695</v>
      </c>
      <c r="I473" s="3">
        <v>10.869753844663729</v>
      </c>
    </row>
    <row r="474" spans="1:9">
      <c r="A474" s="1" t="s">
        <v>18</v>
      </c>
      <c r="B474" s="3" t="s">
        <v>133</v>
      </c>
      <c r="C474" s="2">
        <v>951</v>
      </c>
      <c r="D474" s="1" t="s">
        <v>19</v>
      </c>
      <c r="E474" s="3">
        <v>359.5</v>
      </c>
      <c r="F474" s="3">
        <v>1282.97225</v>
      </c>
      <c r="G474" s="3">
        <v>11.161386718839953</v>
      </c>
      <c r="H474" s="3">
        <v>3.1768267734802538</v>
      </c>
      <c r="I474" s="3">
        <v>11.161386718839953</v>
      </c>
    </row>
    <row r="475" spans="1:9">
      <c r="A475" s="1" t="s">
        <v>18</v>
      </c>
      <c r="B475" s="3" t="s">
        <v>133</v>
      </c>
      <c r="C475" s="2">
        <v>951</v>
      </c>
      <c r="D475" s="1" t="s">
        <v>10</v>
      </c>
      <c r="E475" s="3">
        <v>363.75</v>
      </c>
      <c r="F475" s="3">
        <v>1294.9381249999999</v>
      </c>
      <c r="G475" s="3">
        <v>10.707185748068474</v>
      </c>
      <c r="H475" s="3">
        <v>3.0234446263717407</v>
      </c>
      <c r="I475" s="3">
        <v>10.707185748068474</v>
      </c>
    </row>
    <row r="476" spans="1:9">
      <c r="A476" s="1" t="s">
        <v>18</v>
      </c>
      <c r="B476" s="3" t="s">
        <v>133</v>
      </c>
      <c r="C476" s="2">
        <v>951</v>
      </c>
      <c r="D476" s="1" t="s">
        <v>10</v>
      </c>
      <c r="E476" s="3">
        <v>378.75</v>
      </c>
      <c r="F476" s="3">
        <v>1337.170625</v>
      </c>
      <c r="G476" s="3">
        <v>10.363969856114066</v>
      </c>
      <c r="H476" s="3">
        <v>2.9530162902630948</v>
      </c>
      <c r="I476" s="3">
        <v>10.363969856114066</v>
      </c>
    </row>
    <row r="477" spans="1:9">
      <c r="A477" s="1" t="s">
        <v>18</v>
      </c>
      <c r="B477" s="3" t="s">
        <v>133</v>
      </c>
      <c r="C477" s="2">
        <v>951</v>
      </c>
      <c r="D477" s="1" t="s">
        <v>19</v>
      </c>
      <c r="E477" s="3">
        <v>378.75</v>
      </c>
      <c r="F477" s="3">
        <v>1337.170625</v>
      </c>
      <c r="G477" s="3">
        <v>10.884990851555644</v>
      </c>
      <c r="H477" s="3">
        <v>2.9104200555121214</v>
      </c>
      <c r="I477" s="3">
        <v>10.884990851555644</v>
      </c>
    </row>
    <row r="478" spans="1:9">
      <c r="A478" s="1" t="s">
        <v>18</v>
      </c>
      <c r="B478" s="3" t="s">
        <v>133</v>
      </c>
      <c r="C478" s="2">
        <v>951</v>
      </c>
      <c r="D478" s="1" t="s">
        <v>10</v>
      </c>
      <c r="E478" s="3">
        <v>380.5</v>
      </c>
      <c r="F478" s="3">
        <v>1342.0977499999999</v>
      </c>
      <c r="G478" s="3">
        <v>10.467975265564194</v>
      </c>
      <c r="H478" s="3">
        <v>2.9605196614643439</v>
      </c>
      <c r="I478" s="3">
        <v>10.467975265564194</v>
      </c>
    </row>
    <row r="479" spans="1:9">
      <c r="A479" s="1" t="s">
        <v>18</v>
      </c>
      <c r="B479" s="3" t="s">
        <v>133</v>
      </c>
      <c r="C479" s="2">
        <v>951</v>
      </c>
      <c r="D479" s="1" t="s">
        <v>10</v>
      </c>
      <c r="E479" s="3">
        <v>382.5</v>
      </c>
      <c r="F479" s="3">
        <v>1347.72875</v>
      </c>
      <c r="G479" s="3">
        <v>12.122036805721152</v>
      </c>
      <c r="H479" s="3">
        <v>2.7546026729243143</v>
      </c>
      <c r="I479" s="3">
        <v>12.122036805721152</v>
      </c>
    </row>
    <row r="480" spans="1:9">
      <c r="A480" s="1" t="s">
        <v>18</v>
      </c>
      <c r="B480" s="3" t="s">
        <v>133</v>
      </c>
      <c r="C480" s="2">
        <v>951</v>
      </c>
      <c r="D480" s="1" t="s">
        <v>19</v>
      </c>
      <c r="E480" s="3">
        <v>384.5</v>
      </c>
      <c r="F480" s="3">
        <v>1353.3597500000001</v>
      </c>
      <c r="G480" s="3">
        <v>11.893130868282588</v>
      </c>
      <c r="H480" s="3">
        <v>2.8520398844125077</v>
      </c>
      <c r="I480" s="3">
        <v>11.893130868282588</v>
      </c>
    </row>
    <row r="481" spans="1:9">
      <c r="A481" s="1" t="s">
        <v>18</v>
      </c>
      <c r="B481" s="3" t="s">
        <v>133</v>
      </c>
      <c r="C481" s="2">
        <v>951</v>
      </c>
      <c r="D481" s="1" t="s">
        <v>10</v>
      </c>
      <c r="E481" s="3">
        <v>386.5</v>
      </c>
      <c r="F481" s="3">
        <v>1358.9907499999999</v>
      </c>
      <c r="G481" s="3">
        <v>11.252717925989169</v>
      </c>
      <c r="H481" s="3">
        <v>3.0380731833269703</v>
      </c>
      <c r="I481" s="3">
        <v>11.252717925989169</v>
      </c>
    </row>
    <row r="482" spans="1:9">
      <c r="A482" s="1" t="s">
        <v>18</v>
      </c>
      <c r="B482" s="3" t="s">
        <v>133</v>
      </c>
      <c r="C482" s="2">
        <v>951</v>
      </c>
      <c r="D482" s="1" t="s">
        <v>10</v>
      </c>
      <c r="E482" s="3">
        <v>388.5</v>
      </c>
      <c r="F482" s="3">
        <v>1364.62175</v>
      </c>
      <c r="G482" s="3">
        <v>12.327910276568952</v>
      </c>
      <c r="H482" s="3">
        <v>2.7453737172497839</v>
      </c>
      <c r="I482" s="3">
        <v>12.327910276568952</v>
      </c>
    </row>
    <row r="483" spans="1:9">
      <c r="A483" s="1" t="s">
        <v>18</v>
      </c>
      <c r="B483" s="3" t="s">
        <v>133</v>
      </c>
      <c r="C483" s="2">
        <v>951</v>
      </c>
      <c r="D483" s="1" t="s">
        <v>19</v>
      </c>
      <c r="E483" s="3">
        <v>388.5</v>
      </c>
      <c r="F483" s="3">
        <v>1364.62175</v>
      </c>
      <c r="G483" s="3">
        <v>12.19140565098462</v>
      </c>
      <c r="H483" s="3">
        <v>2.9333490832873848</v>
      </c>
      <c r="I483" s="3">
        <v>12.19140565098462</v>
      </c>
    </row>
    <row r="484" spans="1:9">
      <c r="A484" s="1" t="s">
        <v>18</v>
      </c>
      <c r="B484" s="3" t="s">
        <v>133</v>
      </c>
      <c r="C484" s="2">
        <v>951</v>
      </c>
      <c r="D484" s="1" t="s">
        <v>10</v>
      </c>
      <c r="E484" s="3">
        <v>390.5</v>
      </c>
      <c r="F484" s="3">
        <v>1370.2527500000001</v>
      </c>
      <c r="G484" s="3">
        <v>11.851142719220011</v>
      </c>
      <c r="H484" s="3">
        <v>2.8529238470949787</v>
      </c>
      <c r="I484" s="3">
        <v>11.851142719220011</v>
      </c>
    </row>
    <row r="485" spans="1:9">
      <c r="A485" s="1" t="s">
        <v>18</v>
      </c>
      <c r="B485" s="3" t="s">
        <v>133</v>
      </c>
      <c r="C485" s="2">
        <v>951</v>
      </c>
      <c r="D485" s="1" t="s">
        <v>10</v>
      </c>
      <c r="E485" s="3">
        <v>394.75</v>
      </c>
      <c r="F485" s="3">
        <v>1382.218625</v>
      </c>
      <c r="G485" s="3">
        <v>13.251035700864151</v>
      </c>
      <c r="H485" s="3">
        <v>3.081490840914396</v>
      </c>
      <c r="I485" s="3">
        <v>13.251035700864151</v>
      </c>
    </row>
    <row r="486" spans="1:9">
      <c r="A486" s="1" t="s">
        <v>18</v>
      </c>
      <c r="B486" s="3" t="s">
        <v>133</v>
      </c>
      <c r="C486" s="2">
        <v>951</v>
      </c>
      <c r="D486" s="1" t="s">
        <v>19</v>
      </c>
      <c r="E486" s="3">
        <v>394.75</v>
      </c>
      <c r="F486" s="3">
        <v>1382.218625</v>
      </c>
      <c r="G486" s="3">
        <v>11.889400238654407</v>
      </c>
      <c r="H486" s="3">
        <v>2.8243749632050021</v>
      </c>
      <c r="I486" s="3">
        <v>11.889400238654407</v>
      </c>
    </row>
    <row r="487" spans="1:9">
      <c r="A487" s="1" t="s">
        <v>18</v>
      </c>
      <c r="B487" s="3" t="s">
        <v>133</v>
      </c>
      <c r="C487" s="2">
        <v>951</v>
      </c>
      <c r="D487" s="1" t="s">
        <v>10</v>
      </c>
      <c r="E487" s="3">
        <v>396.5</v>
      </c>
      <c r="F487" s="3">
        <v>1387.1457499999999</v>
      </c>
      <c r="G487" s="3">
        <v>11.778345283316735</v>
      </c>
      <c r="H487" s="3">
        <v>2.8248858584385839</v>
      </c>
      <c r="I487" s="3">
        <v>11.778345283316735</v>
      </c>
    </row>
    <row r="488" spans="1:9">
      <c r="A488" s="1" t="s">
        <v>18</v>
      </c>
      <c r="B488" s="3" t="s">
        <v>133</v>
      </c>
      <c r="C488" s="2">
        <v>951</v>
      </c>
      <c r="D488" s="1" t="s">
        <v>19</v>
      </c>
      <c r="E488" s="3">
        <v>396.5</v>
      </c>
      <c r="F488" s="3">
        <v>1387.1457499999999</v>
      </c>
      <c r="G488" s="3">
        <v>11.523651072912966</v>
      </c>
      <c r="H488" s="3">
        <v>2.896248757741668</v>
      </c>
      <c r="I488" s="3">
        <v>11.523651072912966</v>
      </c>
    </row>
    <row r="489" spans="1:9">
      <c r="A489" s="1" t="s">
        <v>18</v>
      </c>
      <c r="B489" s="3" t="s">
        <v>133</v>
      </c>
      <c r="C489" s="2">
        <v>951</v>
      </c>
      <c r="D489" s="1" t="s">
        <v>10</v>
      </c>
      <c r="E489" s="3">
        <v>398.5</v>
      </c>
      <c r="F489" s="3">
        <v>1392.77675</v>
      </c>
      <c r="G489" s="3">
        <v>11.926299426236167</v>
      </c>
      <c r="H489" s="3">
        <v>2.9320644448955671</v>
      </c>
      <c r="I489" s="3">
        <v>11.926299426236167</v>
      </c>
    </row>
    <row r="490" spans="1:9">
      <c r="A490" s="1" t="s">
        <v>18</v>
      </c>
      <c r="B490" s="3" t="s">
        <v>133</v>
      </c>
      <c r="C490" s="2">
        <v>951</v>
      </c>
      <c r="D490" s="1" t="s">
        <v>19</v>
      </c>
      <c r="E490" s="3">
        <v>398.5</v>
      </c>
      <c r="F490" s="3">
        <v>1392.77675</v>
      </c>
      <c r="G490" s="3">
        <v>11.848399579004592</v>
      </c>
      <c r="H490" s="3">
        <v>2.8326768499059223</v>
      </c>
      <c r="I490" s="3">
        <v>11.848399579004592</v>
      </c>
    </row>
    <row r="491" spans="1:9">
      <c r="A491" s="1" t="s">
        <v>18</v>
      </c>
      <c r="B491" s="3" t="s">
        <v>133</v>
      </c>
      <c r="C491" s="2">
        <v>951</v>
      </c>
      <c r="D491" s="1" t="s">
        <v>19</v>
      </c>
      <c r="E491" s="3">
        <v>400.5</v>
      </c>
      <c r="F491" s="3">
        <v>1398.4077500000001</v>
      </c>
      <c r="G491" s="3">
        <v>12.283759622318351</v>
      </c>
      <c r="H491" s="3">
        <v>2.8964737077261025</v>
      </c>
      <c r="I491" s="3">
        <v>12.283759622318351</v>
      </c>
    </row>
    <row r="492" spans="1:9">
      <c r="A492" s="1" t="s">
        <v>18</v>
      </c>
      <c r="B492" s="3" t="s">
        <v>133</v>
      </c>
      <c r="C492" s="2">
        <v>951</v>
      </c>
      <c r="D492" s="1" t="s">
        <v>19</v>
      </c>
      <c r="E492" s="3">
        <v>402.5</v>
      </c>
      <c r="F492" s="3">
        <v>1404.0387499999999</v>
      </c>
      <c r="G492" s="3">
        <v>11.432448768195966</v>
      </c>
      <c r="H492" s="3">
        <v>2.8677545791457826</v>
      </c>
      <c r="I492" s="3">
        <v>11.432448768195966</v>
      </c>
    </row>
    <row r="493" spans="1:9">
      <c r="A493" s="1" t="s">
        <v>18</v>
      </c>
      <c r="B493" s="3" t="s">
        <v>133</v>
      </c>
      <c r="C493" s="2">
        <v>951</v>
      </c>
      <c r="D493" s="1" t="s">
        <v>19</v>
      </c>
      <c r="E493" s="3">
        <v>404.5</v>
      </c>
      <c r="F493" s="3">
        <v>1409.66975</v>
      </c>
      <c r="G493" s="3">
        <v>11.02885904242598</v>
      </c>
      <c r="H493" s="3">
        <v>2.8960794478968235</v>
      </c>
      <c r="I493" s="3">
        <v>11.02885904242598</v>
      </c>
    </row>
    <row r="494" spans="1:9">
      <c r="A494" s="1" t="s">
        <v>18</v>
      </c>
      <c r="B494" s="3" t="s">
        <v>133</v>
      </c>
      <c r="C494" s="2">
        <v>951</v>
      </c>
      <c r="D494" s="1" t="s">
        <v>10</v>
      </c>
      <c r="E494" s="3">
        <v>406.5</v>
      </c>
      <c r="F494" s="3">
        <v>1415.3007500000001</v>
      </c>
      <c r="G494" s="3">
        <v>11.356637030690171</v>
      </c>
      <c r="H494" s="3">
        <v>2.7984858409999931</v>
      </c>
      <c r="I494" s="3">
        <v>11.356637030690171</v>
      </c>
    </row>
    <row r="495" spans="1:9">
      <c r="A495" s="1" t="s">
        <v>18</v>
      </c>
      <c r="B495" s="3" t="s">
        <v>133</v>
      </c>
      <c r="C495" s="2">
        <v>951</v>
      </c>
      <c r="D495" s="1" t="s">
        <v>10</v>
      </c>
      <c r="E495" s="3">
        <v>409.75</v>
      </c>
      <c r="F495" s="3">
        <v>1424.451125</v>
      </c>
      <c r="G495" s="3">
        <v>10.939628711903925</v>
      </c>
      <c r="H495" s="3">
        <v>2.7893432268793541</v>
      </c>
      <c r="I495" s="3">
        <v>10.939628711903925</v>
      </c>
    </row>
    <row r="496" spans="1:9">
      <c r="A496" s="1" t="s">
        <v>18</v>
      </c>
      <c r="B496" s="3" t="s">
        <v>133</v>
      </c>
      <c r="C496" s="2">
        <v>951</v>
      </c>
      <c r="D496" s="1" t="s">
        <v>19</v>
      </c>
      <c r="E496" s="3">
        <v>409.75</v>
      </c>
      <c r="F496" s="3">
        <v>1424.451125</v>
      </c>
      <c r="G496" s="3">
        <v>10.710054309888807</v>
      </c>
      <c r="H496" s="3">
        <v>2.851828754930835</v>
      </c>
      <c r="I496" s="3">
        <v>10.710054309888807</v>
      </c>
    </row>
    <row r="497" spans="1:9">
      <c r="A497" s="1" t="s">
        <v>18</v>
      </c>
      <c r="B497" s="3" t="s">
        <v>133</v>
      </c>
      <c r="C497" s="2">
        <v>951</v>
      </c>
      <c r="D497" s="1" t="s">
        <v>19</v>
      </c>
      <c r="E497" s="3">
        <v>416.5</v>
      </c>
      <c r="F497" s="3">
        <v>1443.4557500000001</v>
      </c>
      <c r="G497" s="3">
        <v>11.391186074064427</v>
      </c>
      <c r="H497" s="3">
        <v>2.6503996621691854</v>
      </c>
      <c r="I497" s="3">
        <v>11.391186074064427</v>
      </c>
    </row>
    <row r="498" spans="1:9">
      <c r="A498" s="1" t="s">
        <v>18</v>
      </c>
      <c r="B498" s="3" t="s">
        <v>133</v>
      </c>
      <c r="C498" s="2">
        <v>951</v>
      </c>
      <c r="D498" s="1" t="s">
        <v>10</v>
      </c>
      <c r="E498" s="3">
        <v>418.5</v>
      </c>
      <c r="F498" s="3">
        <v>1449.0867499999999</v>
      </c>
      <c r="G498" s="3">
        <v>10.905152145581093</v>
      </c>
      <c r="H498" s="3">
        <v>2.8057507207778878</v>
      </c>
      <c r="I498" s="3">
        <v>10.905152145581093</v>
      </c>
    </row>
    <row r="499" spans="1:9">
      <c r="A499" s="1" t="s">
        <v>18</v>
      </c>
      <c r="B499" s="3" t="s">
        <v>133</v>
      </c>
      <c r="C499" s="2">
        <v>951</v>
      </c>
      <c r="D499" s="1" t="s">
        <v>19</v>
      </c>
      <c r="E499" s="3">
        <v>418.5</v>
      </c>
      <c r="F499" s="3">
        <v>1449.0867499999999</v>
      </c>
      <c r="G499" s="3">
        <v>10.738203344696039</v>
      </c>
      <c r="H499" s="3">
        <v>3.0119693063796578</v>
      </c>
      <c r="I499" s="3">
        <v>10.738203344696039</v>
      </c>
    </row>
    <row r="500" spans="1:9">
      <c r="A500" s="1" t="s">
        <v>18</v>
      </c>
      <c r="B500" s="3" t="s">
        <v>133</v>
      </c>
      <c r="C500" s="2">
        <v>951</v>
      </c>
      <c r="D500" s="1" t="s">
        <v>10</v>
      </c>
      <c r="E500" s="3">
        <v>422.75</v>
      </c>
      <c r="F500" s="3">
        <v>1461.052625</v>
      </c>
      <c r="G500" s="3">
        <v>11.069505380035526</v>
      </c>
      <c r="H500" s="3">
        <v>2.7713164593043644</v>
      </c>
      <c r="I500" s="3">
        <v>11.069505380035526</v>
      </c>
    </row>
    <row r="501" spans="1:9">
      <c r="A501" s="1" t="s">
        <v>18</v>
      </c>
      <c r="B501" s="3" t="s">
        <v>133</v>
      </c>
      <c r="C501" s="2">
        <v>951</v>
      </c>
      <c r="D501" s="1" t="s">
        <v>19</v>
      </c>
      <c r="E501" s="3">
        <v>422.75</v>
      </c>
      <c r="F501" s="3">
        <v>1461.052625</v>
      </c>
      <c r="G501" s="3">
        <v>10.521038386943891</v>
      </c>
      <c r="H501" s="3">
        <v>2.8576407103105668</v>
      </c>
      <c r="I501" s="3">
        <v>10.521038386943891</v>
      </c>
    </row>
    <row r="502" spans="1:9">
      <c r="A502" s="1" t="s">
        <v>18</v>
      </c>
      <c r="B502" s="3" t="s">
        <v>133</v>
      </c>
      <c r="C502" s="2">
        <v>951</v>
      </c>
      <c r="D502" s="1" t="s">
        <v>10</v>
      </c>
      <c r="E502" s="3">
        <v>425.5</v>
      </c>
      <c r="F502" s="3">
        <v>1468.7952499999999</v>
      </c>
      <c r="G502" s="3">
        <v>10.774012290755604</v>
      </c>
      <c r="H502" s="3">
        <v>2.930473961655002</v>
      </c>
      <c r="I502" s="3">
        <v>10.774012290755604</v>
      </c>
    </row>
    <row r="503" spans="1:9">
      <c r="A503" s="1" t="s">
        <v>18</v>
      </c>
      <c r="B503" s="3" t="s">
        <v>133</v>
      </c>
      <c r="C503" s="2">
        <v>951</v>
      </c>
      <c r="D503" s="1" t="s">
        <v>19</v>
      </c>
      <c r="E503" s="3">
        <v>425.5</v>
      </c>
      <c r="F503" s="3">
        <v>1468.7952499999999</v>
      </c>
      <c r="G503" s="3">
        <v>11.070750305178658</v>
      </c>
      <c r="H503" s="3">
        <v>2.8329129819189172</v>
      </c>
      <c r="I503" s="3">
        <v>11.070750305178658</v>
      </c>
    </row>
    <row r="504" spans="1:9">
      <c r="A504" s="1" t="s">
        <v>18</v>
      </c>
      <c r="B504" s="3" t="s">
        <v>133</v>
      </c>
      <c r="C504" s="2">
        <v>951</v>
      </c>
      <c r="D504" s="1" t="s">
        <v>10</v>
      </c>
      <c r="E504" s="3">
        <v>427.5</v>
      </c>
      <c r="F504" s="3">
        <v>1474.42625</v>
      </c>
      <c r="G504" s="3">
        <v>11.198398337149024</v>
      </c>
      <c r="H504" s="3">
        <v>2.7325848175163303</v>
      </c>
      <c r="I504" s="3">
        <v>11.198398337149024</v>
      </c>
    </row>
    <row r="505" spans="1:9">
      <c r="A505" s="1" t="s">
        <v>18</v>
      </c>
      <c r="B505" s="3" t="s">
        <v>133</v>
      </c>
      <c r="C505" s="2">
        <v>951</v>
      </c>
      <c r="D505" s="1" t="s">
        <v>19</v>
      </c>
      <c r="E505" s="3">
        <v>427.5</v>
      </c>
      <c r="F505" s="3">
        <v>1474.42625</v>
      </c>
      <c r="G505" s="3">
        <v>11.338119207418956</v>
      </c>
      <c r="H505" s="3">
        <v>2.8908927809974658</v>
      </c>
      <c r="I505" s="3">
        <v>11.338119207418956</v>
      </c>
    </row>
    <row r="506" spans="1:9">
      <c r="A506" s="1" t="s">
        <v>18</v>
      </c>
      <c r="B506" s="3" t="s">
        <v>133</v>
      </c>
      <c r="C506" s="2">
        <v>951</v>
      </c>
      <c r="D506" s="1" t="s">
        <v>10</v>
      </c>
      <c r="E506" s="3">
        <v>429.5</v>
      </c>
      <c r="F506" s="3">
        <v>1480.0572500000001</v>
      </c>
      <c r="G506" s="3">
        <v>11.38391389107052</v>
      </c>
      <c r="H506" s="3">
        <v>2.5384271945337491</v>
      </c>
      <c r="I506" s="3">
        <v>11.38391389107052</v>
      </c>
    </row>
    <row r="507" spans="1:9">
      <c r="A507" s="1" t="s">
        <v>18</v>
      </c>
      <c r="B507" s="3" t="s">
        <v>133</v>
      </c>
      <c r="C507" s="2">
        <v>951</v>
      </c>
      <c r="D507" s="1" t="s">
        <v>19</v>
      </c>
      <c r="E507" s="3">
        <v>429.5</v>
      </c>
      <c r="F507" s="3">
        <v>1480.0572500000001</v>
      </c>
      <c r="G507" s="3">
        <v>11.120883217090169</v>
      </c>
      <c r="H507" s="3">
        <v>2.9080176749550217</v>
      </c>
      <c r="I507" s="3">
        <v>11.120883217090169</v>
      </c>
    </row>
    <row r="508" spans="1:9">
      <c r="A508" s="1" t="s">
        <v>18</v>
      </c>
      <c r="B508" s="3" t="s">
        <v>133</v>
      </c>
      <c r="C508" s="2">
        <v>951</v>
      </c>
      <c r="D508" s="1" t="s">
        <v>19</v>
      </c>
      <c r="E508" s="3">
        <v>431.5</v>
      </c>
      <c r="F508" s="3">
        <v>1485.6882499999999</v>
      </c>
      <c r="G508" s="3">
        <v>11.333674850157944</v>
      </c>
      <c r="H508" s="3">
        <v>3.0720639194813169</v>
      </c>
      <c r="I508" s="3">
        <v>11.333674850157944</v>
      </c>
    </row>
    <row r="509" spans="1:9">
      <c r="A509" s="1" t="s">
        <v>18</v>
      </c>
      <c r="B509" s="3" t="s">
        <v>133</v>
      </c>
      <c r="C509" s="2">
        <v>951</v>
      </c>
      <c r="D509" s="1" t="s">
        <v>10</v>
      </c>
      <c r="E509" s="3">
        <v>435.5</v>
      </c>
      <c r="F509" s="3">
        <v>1496.9502500000001</v>
      </c>
      <c r="G509" s="3">
        <v>11.219793013698983</v>
      </c>
      <c r="H509" s="3">
        <v>2.7999003818156791</v>
      </c>
      <c r="I509" s="3">
        <v>11.219793013698983</v>
      </c>
    </row>
    <row r="510" spans="1:9">
      <c r="A510" s="1" t="s">
        <v>18</v>
      </c>
      <c r="B510" s="3" t="s">
        <v>133</v>
      </c>
      <c r="C510" s="2">
        <v>951</v>
      </c>
      <c r="D510" s="1" t="s">
        <v>19</v>
      </c>
      <c r="E510" s="3">
        <v>435.5</v>
      </c>
      <c r="F510" s="3">
        <v>1496.9502500000001</v>
      </c>
      <c r="G510" s="3">
        <v>10.661183671789921</v>
      </c>
      <c r="H510" s="3">
        <v>2.8547286619869348</v>
      </c>
      <c r="I510" s="3">
        <v>10.661183671789921</v>
      </c>
    </row>
    <row r="511" spans="1:9">
      <c r="A511" s="1" t="s">
        <v>18</v>
      </c>
      <c r="B511" s="3" t="s">
        <v>133</v>
      </c>
      <c r="C511" s="2">
        <v>951</v>
      </c>
      <c r="D511" s="1" t="s">
        <v>10</v>
      </c>
      <c r="E511" s="3">
        <v>438.75</v>
      </c>
      <c r="F511" s="3">
        <v>1506.100625</v>
      </c>
      <c r="G511" s="3">
        <v>10.278146169820793</v>
      </c>
      <c r="H511" s="3">
        <v>2.7369869638112942</v>
      </c>
      <c r="I511" s="3">
        <v>10.278146169820793</v>
      </c>
    </row>
    <row r="512" spans="1:9">
      <c r="A512" s="1" t="s">
        <v>18</v>
      </c>
      <c r="B512" s="3" t="s">
        <v>133</v>
      </c>
      <c r="C512" s="2">
        <v>951</v>
      </c>
      <c r="D512" s="1" t="s">
        <v>19</v>
      </c>
      <c r="E512" s="3">
        <v>438.75</v>
      </c>
      <c r="F512" s="3">
        <v>1506.100625</v>
      </c>
      <c r="G512" s="3">
        <v>10.700793297990044</v>
      </c>
      <c r="H512" s="3">
        <v>2.8103585257408525</v>
      </c>
      <c r="I512" s="3">
        <v>10.700793297990044</v>
      </c>
    </row>
    <row r="513" spans="1:9">
      <c r="A513" s="1" t="s">
        <v>18</v>
      </c>
      <c r="B513" s="3" t="s">
        <v>133</v>
      </c>
      <c r="C513" s="2">
        <v>951</v>
      </c>
      <c r="D513" s="1" t="s">
        <v>19</v>
      </c>
      <c r="E513" s="3">
        <v>441.5</v>
      </c>
      <c r="F513" s="3">
        <v>1513.8432499999999</v>
      </c>
      <c r="G513" s="3">
        <v>10.87264436750303</v>
      </c>
      <c r="H513" s="3">
        <v>2.8133925173330034</v>
      </c>
      <c r="I513" s="3">
        <v>10.87264436750303</v>
      </c>
    </row>
    <row r="514" spans="1:9">
      <c r="A514" s="1" t="s">
        <v>18</v>
      </c>
      <c r="B514" s="3" t="s">
        <v>133</v>
      </c>
      <c r="C514" s="2">
        <v>951</v>
      </c>
      <c r="D514" s="1" t="s">
        <v>19</v>
      </c>
      <c r="E514" s="3">
        <v>443.5</v>
      </c>
      <c r="F514" s="3">
        <v>1519.47425</v>
      </c>
      <c r="G514" s="3">
        <v>10.720147087031853</v>
      </c>
      <c r="H514" s="3">
        <v>2.7435364469446366</v>
      </c>
      <c r="I514" s="3">
        <v>10.720147087031853</v>
      </c>
    </row>
    <row r="515" spans="1:9">
      <c r="A515" s="1" t="s">
        <v>18</v>
      </c>
      <c r="B515" s="3" t="s">
        <v>133</v>
      </c>
      <c r="C515" s="2">
        <v>951</v>
      </c>
      <c r="D515" s="1" t="s">
        <v>10</v>
      </c>
      <c r="E515" s="3">
        <v>445.5</v>
      </c>
      <c r="F515" s="3">
        <v>1525.1052500000001</v>
      </c>
      <c r="G515" s="3">
        <v>10.395018426847644</v>
      </c>
      <c r="H515" s="3">
        <v>2.9657015447939816</v>
      </c>
      <c r="I515" s="3">
        <v>10.395018426847644</v>
      </c>
    </row>
    <row r="516" spans="1:9">
      <c r="A516" s="1" t="s">
        <v>18</v>
      </c>
      <c r="B516" s="3" t="s">
        <v>133</v>
      </c>
      <c r="C516" s="2">
        <v>951</v>
      </c>
      <c r="D516" s="1" t="s">
        <v>10</v>
      </c>
      <c r="E516" s="3">
        <v>447.5</v>
      </c>
      <c r="F516" s="3">
        <v>1530.7362499999999</v>
      </c>
      <c r="G516" s="3">
        <v>10.203443004631898</v>
      </c>
      <c r="H516" s="3">
        <v>2.8536961536564931</v>
      </c>
      <c r="I516" s="3">
        <v>10.203443004631898</v>
      </c>
    </row>
    <row r="517" spans="1:9">
      <c r="A517" s="1" t="s">
        <v>18</v>
      </c>
      <c r="B517" s="3" t="s">
        <v>133</v>
      </c>
      <c r="C517" s="2">
        <v>951</v>
      </c>
      <c r="D517" s="1" t="s">
        <v>10</v>
      </c>
      <c r="E517" s="3">
        <v>449.5</v>
      </c>
      <c r="F517" s="3">
        <v>1536.36725</v>
      </c>
      <c r="G517" s="3">
        <v>12.068354272116039</v>
      </c>
      <c r="H517" s="3">
        <v>2.8637112537868092</v>
      </c>
      <c r="I517" s="3">
        <v>12.068354272116039</v>
      </c>
    </row>
    <row r="518" spans="1:9">
      <c r="A518" s="1" t="s">
        <v>18</v>
      </c>
      <c r="B518" s="3" t="s">
        <v>133</v>
      </c>
      <c r="C518" s="2">
        <v>951</v>
      </c>
      <c r="D518" s="1" t="s">
        <v>10</v>
      </c>
      <c r="E518" s="3">
        <v>491.5</v>
      </c>
      <c r="F518" s="3">
        <v>1654.61825</v>
      </c>
      <c r="G518" s="3">
        <v>10.560015492254763</v>
      </c>
      <c r="H518" s="3">
        <v>3.1647555082772043</v>
      </c>
      <c r="I518" s="3">
        <v>10.560015492254763</v>
      </c>
    </row>
    <row r="519" spans="1:9">
      <c r="A519" s="3" t="s">
        <v>21</v>
      </c>
      <c r="B519" s="3" t="s">
        <v>133</v>
      </c>
      <c r="C519" s="3">
        <v>1470</v>
      </c>
      <c r="D519" s="3" t="s">
        <v>10</v>
      </c>
      <c r="E519" s="3">
        <v>14.5</v>
      </c>
      <c r="F519" s="3">
        <f>0.9055*E519+20.211</f>
        <v>33.34075</v>
      </c>
      <c r="G519" s="3">
        <v>11.03703253967373</v>
      </c>
      <c r="H519" s="3">
        <v>3.2850894241017574</v>
      </c>
      <c r="I519" s="3">
        <v>11.03703253967373</v>
      </c>
    </row>
    <row r="520" spans="1:9">
      <c r="A520" s="3" t="s">
        <v>21</v>
      </c>
      <c r="B520" s="3" t="s">
        <v>133</v>
      </c>
      <c r="C520" s="3">
        <v>1470</v>
      </c>
      <c r="D520" s="3" t="s">
        <v>10</v>
      </c>
      <c r="E520" s="3">
        <v>58.5</v>
      </c>
      <c r="F520" s="3">
        <f t="shared" ref="F520:F522" si="14">0.9055*E520+20.211</f>
        <v>73.182749999999999</v>
      </c>
      <c r="G520" s="3">
        <v>12.921744194801079</v>
      </c>
      <c r="H520" s="3">
        <v>2.9372293036686252</v>
      </c>
      <c r="I520" s="3">
        <v>12.921744194801079</v>
      </c>
    </row>
    <row r="521" spans="1:9">
      <c r="A521" s="3" t="s">
        <v>21</v>
      </c>
      <c r="B521" s="3" t="s">
        <v>133</v>
      </c>
      <c r="C521" s="3">
        <v>1470</v>
      </c>
      <c r="D521" s="3" t="s">
        <v>10</v>
      </c>
      <c r="E521" s="3">
        <v>59.5</v>
      </c>
      <c r="F521" s="3">
        <f t="shared" si="14"/>
        <v>74.088249999999988</v>
      </c>
      <c r="G521" s="3">
        <v>11.771601339402784</v>
      </c>
      <c r="H521" s="3">
        <v>3.070166485965399</v>
      </c>
      <c r="I521" s="3">
        <v>11.771601339402784</v>
      </c>
    </row>
    <row r="522" spans="1:9">
      <c r="A522" s="3" t="s">
        <v>21</v>
      </c>
      <c r="B522" s="3" t="s">
        <v>133</v>
      </c>
      <c r="C522" s="3">
        <v>1470</v>
      </c>
      <c r="D522" s="3" t="s">
        <v>10</v>
      </c>
      <c r="E522" s="3">
        <v>97</v>
      </c>
      <c r="F522" s="3">
        <f t="shared" si="14"/>
        <v>108.0445</v>
      </c>
      <c r="G522" s="3">
        <v>17.87</v>
      </c>
      <c r="H522" s="3">
        <v>2.9562278637685719</v>
      </c>
      <c r="I522" s="3">
        <v>17.87</v>
      </c>
    </row>
    <row r="523" spans="1:9">
      <c r="A523" s="3" t="s">
        <v>21</v>
      </c>
      <c r="B523" s="3" t="s">
        <v>133</v>
      </c>
      <c r="C523" s="3">
        <v>1470</v>
      </c>
      <c r="D523" s="3" t="s">
        <v>10</v>
      </c>
      <c r="E523" s="3">
        <v>129</v>
      </c>
      <c r="F523" s="3">
        <f>2.6592*E523-183.51</f>
        <v>159.52679999999998</v>
      </c>
      <c r="G523" s="3">
        <v>12.539887827637688</v>
      </c>
      <c r="H523" s="3">
        <v>3.1629927208018387</v>
      </c>
      <c r="I523" s="3">
        <v>12.539887827637688</v>
      </c>
    </row>
    <row r="524" spans="1:9">
      <c r="A524" s="3" t="s">
        <v>21</v>
      </c>
      <c r="B524" s="3" t="s">
        <v>133</v>
      </c>
      <c r="C524" s="3">
        <v>1470</v>
      </c>
      <c r="D524" s="3" t="s">
        <v>10</v>
      </c>
      <c r="E524" s="3">
        <v>129.5</v>
      </c>
      <c r="F524" s="3">
        <f t="shared" ref="F524:F553" si="15">2.6592*E524-183.51</f>
        <v>160.85640000000001</v>
      </c>
      <c r="G524" s="3">
        <v>13.060979949217229</v>
      </c>
      <c r="H524" s="3">
        <v>3.095695071074676</v>
      </c>
      <c r="I524" s="3">
        <v>13.060979949217229</v>
      </c>
    </row>
    <row r="525" spans="1:9">
      <c r="A525" s="3" t="s">
        <v>21</v>
      </c>
      <c r="B525" s="3" t="s">
        <v>133</v>
      </c>
      <c r="C525" s="3">
        <v>1470</v>
      </c>
      <c r="D525" s="3" t="s">
        <v>10</v>
      </c>
      <c r="E525" s="3">
        <v>146.5</v>
      </c>
      <c r="F525" s="3">
        <f t="shared" si="15"/>
        <v>206.06279999999998</v>
      </c>
      <c r="G525" s="3">
        <v>12.663675575227783</v>
      </c>
      <c r="H525" s="3">
        <v>3.1086856686572104</v>
      </c>
      <c r="I525" s="3">
        <v>12.663675575227783</v>
      </c>
    </row>
    <row r="526" spans="1:9">
      <c r="A526" s="3" t="s">
        <v>21</v>
      </c>
      <c r="B526" s="3" t="s">
        <v>133</v>
      </c>
      <c r="C526" s="3">
        <v>1470</v>
      </c>
      <c r="D526" s="3" t="s">
        <v>10</v>
      </c>
      <c r="E526" s="3">
        <v>147.5</v>
      </c>
      <c r="F526" s="3">
        <f t="shared" si="15"/>
        <v>208.72199999999998</v>
      </c>
      <c r="G526" s="3">
        <v>11.502365195089684</v>
      </c>
      <c r="H526" s="3">
        <v>3.3372954776903767</v>
      </c>
      <c r="I526" s="3">
        <v>11.502365195089684</v>
      </c>
    </row>
    <row r="527" spans="1:9">
      <c r="A527" s="3" t="s">
        <v>21</v>
      </c>
      <c r="B527" s="3" t="s">
        <v>133</v>
      </c>
      <c r="C527" s="3">
        <v>1470</v>
      </c>
      <c r="D527" s="3" t="s">
        <v>10</v>
      </c>
      <c r="E527" s="3">
        <v>149.5</v>
      </c>
      <c r="F527" s="3">
        <f t="shared" si="15"/>
        <v>214.04039999999998</v>
      </c>
      <c r="G527" s="3">
        <v>13.595702126969519</v>
      </c>
      <c r="H527" s="3">
        <v>3.1181600223316632</v>
      </c>
      <c r="I527" s="3">
        <v>13.595702126969519</v>
      </c>
    </row>
    <row r="528" spans="1:9">
      <c r="A528" s="3" t="s">
        <v>21</v>
      </c>
      <c r="B528" s="3" t="s">
        <v>133</v>
      </c>
      <c r="C528" s="3">
        <v>1470</v>
      </c>
      <c r="D528" s="3" t="s">
        <v>10</v>
      </c>
      <c r="E528" s="3">
        <v>150.5</v>
      </c>
      <c r="F528" s="3">
        <f t="shared" si="15"/>
        <v>216.69959999999998</v>
      </c>
      <c r="G528" s="3">
        <v>14.640606634423246</v>
      </c>
      <c r="H528" s="3">
        <v>3.0586029987134484</v>
      </c>
      <c r="I528" s="3">
        <v>14.640606634423246</v>
      </c>
    </row>
    <row r="529" spans="1:9">
      <c r="A529" s="3" t="s">
        <v>21</v>
      </c>
      <c r="B529" s="3" t="s">
        <v>133</v>
      </c>
      <c r="C529" s="3">
        <v>1470</v>
      </c>
      <c r="D529" s="3" t="s">
        <v>10</v>
      </c>
      <c r="E529" s="3">
        <v>151.5</v>
      </c>
      <c r="F529" s="3">
        <f t="shared" si="15"/>
        <v>219.35879999999997</v>
      </c>
      <c r="G529" s="3">
        <v>11.962324989512087</v>
      </c>
      <c r="H529" s="3">
        <v>3.0315164707018258</v>
      </c>
      <c r="I529" s="3">
        <v>11.962324989512087</v>
      </c>
    </row>
    <row r="530" spans="1:9">
      <c r="A530" s="3" t="s">
        <v>21</v>
      </c>
      <c r="B530" s="3" t="s">
        <v>133</v>
      </c>
      <c r="C530" s="3">
        <v>1470</v>
      </c>
      <c r="D530" s="3" t="s">
        <v>10</v>
      </c>
      <c r="E530" s="3">
        <v>154.5</v>
      </c>
      <c r="F530" s="3">
        <f t="shared" si="15"/>
        <v>227.33639999999997</v>
      </c>
      <c r="G530" s="3">
        <v>11.577689109320275</v>
      </c>
      <c r="H530" s="3">
        <v>3.1160898726587911</v>
      </c>
      <c r="I530" s="3">
        <v>11.577689109320275</v>
      </c>
    </row>
    <row r="531" spans="1:9">
      <c r="A531" s="3" t="s">
        <v>21</v>
      </c>
      <c r="B531" s="3" t="s">
        <v>133</v>
      </c>
      <c r="C531" s="3">
        <v>1470</v>
      </c>
      <c r="D531" s="3" t="s">
        <v>10</v>
      </c>
      <c r="E531" s="3">
        <v>171.5</v>
      </c>
      <c r="F531" s="3">
        <f t="shared" si="15"/>
        <v>272.5428</v>
      </c>
      <c r="G531" s="3">
        <v>13.957690577325469</v>
      </c>
      <c r="H531" s="3">
        <v>2.997773298646027</v>
      </c>
      <c r="I531" s="3">
        <v>13.957690577325469</v>
      </c>
    </row>
    <row r="532" spans="1:9">
      <c r="A532" s="3" t="s">
        <v>21</v>
      </c>
      <c r="B532" s="3" t="s">
        <v>133</v>
      </c>
      <c r="C532" s="3">
        <v>1470</v>
      </c>
      <c r="D532" s="3" t="s">
        <v>10</v>
      </c>
      <c r="E532" s="3">
        <v>179.5</v>
      </c>
      <c r="F532" s="3">
        <f t="shared" si="15"/>
        <v>293.81639999999999</v>
      </c>
      <c r="G532" s="3">
        <v>13.003184827727548</v>
      </c>
      <c r="H532" s="3">
        <v>3.1170908571985909</v>
      </c>
      <c r="I532" s="3">
        <v>13.003184827727548</v>
      </c>
    </row>
    <row r="533" spans="1:9">
      <c r="A533" s="3" t="s">
        <v>21</v>
      </c>
      <c r="B533" s="3" t="s">
        <v>133</v>
      </c>
      <c r="C533" s="3">
        <v>1470</v>
      </c>
      <c r="D533" s="3" t="s">
        <v>10</v>
      </c>
      <c r="E533" s="3">
        <v>182</v>
      </c>
      <c r="F533" s="3">
        <f t="shared" si="15"/>
        <v>300.46439999999996</v>
      </c>
      <c r="G533" s="3">
        <v>12.377871418209516</v>
      </c>
      <c r="H533" s="3">
        <v>3.1151798531202815</v>
      </c>
      <c r="I533" s="3">
        <v>12.377871418209516</v>
      </c>
    </row>
    <row r="534" spans="1:9">
      <c r="A534" s="3" t="s">
        <v>21</v>
      </c>
      <c r="B534" s="3" t="s">
        <v>133</v>
      </c>
      <c r="C534" s="3">
        <v>1470</v>
      </c>
      <c r="D534" s="3" t="s">
        <v>10</v>
      </c>
      <c r="E534" s="3">
        <v>182.5</v>
      </c>
      <c r="F534" s="3">
        <f t="shared" si="15"/>
        <v>301.79399999999998</v>
      </c>
      <c r="G534" s="3">
        <v>11.774583360930016</v>
      </c>
      <c r="H534" s="3">
        <v>3.1739469733846781</v>
      </c>
      <c r="I534" s="3">
        <v>11.774583360930016</v>
      </c>
    </row>
    <row r="535" spans="1:9">
      <c r="A535" s="3" t="s">
        <v>21</v>
      </c>
      <c r="B535" s="3" t="s">
        <v>133</v>
      </c>
      <c r="C535" s="3">
        <v>1470</v>
      </c>
      <c r="D535" s="3" t="s">
        <v>10</v>
      </c>
      <c r="E535" s="3">
        <v>203.5</v>
      </c>
      <c r="F535" s="3">
        <f t="shared" si="15"/>
        <v>357.63720000000001</v>
      </c>
      <c r="G535" s="3">
        <v>12.393223256369817</v>
      </c>
      <c r="H535" s="3">
        <v>3.0745877715626055</v>
      </c>
      <c r="I535" s="3">
        <v>12.393223256369817</v>
      </c>
    </row>
    <row r="536" spans="1:9">
      <c r="A536" s="3" t="s">
        <v>21</v>
      </c>
      <c r="B536" s="3" t="s">
        <v>133</v>
      </c>
      <c r="C536" s="3">
        <v>1470</v>
      </c>
      <c r="D536" s="3" t="s">
        <v>10</v>
      </c>
      <c r="E536" s="3">
        <v>204.5</v>
      </c>
      <c r="F536" s="3">
        <f t="shared" si="15"/>
        <v>360.29639999999995</v>
      </c>
      <c r="G536" s="3">
        <v>11.789719056423955</v>
      </c>
      <c r="H536" s="3">
        <v>3.0759736421573756</v>
      </c>
      <c r="I536" s="3">
        <v>11.789719056423955</v>
      </c>
    </row>
    <row r="537" spans="1:9">
      <c r="A537" s="3" t="s">
        <v>21</v>
      </c>
      <c r="B537" s="3" t="s">
        <v>133</v>
      </c>
      <c r="C537" s="3">
        <v>1470</v>
      </c>
      <c r="D537" s="3" t="s">
        <v>10</v>
      </c>
      <c r="E537" s="3">
        <v>206.5</v>
      </c>
      <c r="F537" s="3">
        <f t="shared" si="15"/>
        <v>365.61479999999995</v>
      </c>
      <c r="G537" s="3">
        <v>13.503255515191528</v>
      </c>
      <c r="H537" s="3">
        <v>3.0361317943455557</v>
      </c>
      <c r="I537" s="3">
        <v>13.503255515191528</v>
      </c>
    </row>
    <row r="538" spans="1:9">
      <c r="A538" s="3" t="s">
        <v>21</v>
      </c>
      <c r="B538" s="3" t="s">
        <v>133</v>
      </c>
      <c r="C538" s="3">
        <v>1470</v>
      </c>
      <c r="D538" s="3" t="s">
        <v>10</v>
      </c>
      <c r="E538" s="3">
        <v>207.5</v>
      </c>
      <c r="F538" s="3">
        <f t="shared" si="15"/>
        <v>368.274</v>
      </c>
      <c r="G538" s="3">
        <v>12.44841621347785</v>
      </c>
      <c r="H538" s="3">
        <v>3.0598131501862302</v>
      </c>
      <c r="I538" s="3">
        <v>12.44841621347785</v>
      </c>
    </row>
    <row r="539" spans="1:9">
      <c r="A539" s="3" t="s">
        <v>21</v>
      </c>
      <c r="B539" s="3" t="s">
        <v>133</v>
      </c>
      <c r="C539" s="3">
        <v>1470</v>
      </c>
      <c r="D539" s="3" t="s">
        <v>10</v>
      </c>
      <c r="E539" s="3">
        <v>208.5</v>
      </c>
      <c r="F539" s="3">
        <f t="shared" si="15"/>
        <v>370.93319999999994</v>
      </c>
      <c r="G539" s="3">
        <v>14.358579915429033</v>
      </c>
      <c r="H539" s="3">
        <v>3.1117528373944201</v>
      </c>
      <c r="I539" s="3">
        <v>14.358579915429033</v>
      </c>
    </row>
    <row r="540" spans="1:9">
      <c r="A540" s="3" t="s">
        <v>21</v>
      </c>
      <c r="B540" s="3" t="s">
        <v>133</v>
      </c>
      <c r="C540" s="3">
        <v>1470</v>
      </c>
      <c r="D540" s="3" t="s">
        <v>10</v>
      </c>
      <c r="E540" s="3">
        <v>209.5</v>
      </c>
      <c r="F540" s="3">
        <f t="shared" si="15"/>
        <v>373.5924</v>
      </c>
      <c r="G540" s="3">
        <v>11.293644961018707</v>
      </c>
      <c r="H540" s="3">
        <v>3.0835652270787421</v>
      </c>
      <c r="I540" s="3">
        <v>11.293644961018707</v>
      </c>
    </row>
    <row r="541" spans="1:9">
      <c r="A541" s="3" t="s">
        <v>21</v>
      </c>
      <c r="B541" s="3" t="s">
        <v>133</v>
      </c>
      <c r="C541" s="3">
        <v>1470</v>
      </c>
      <c r="D541" s="3" t="s">
        <v>10</v>
      </c>
      <c r="E541" s="3">
        <v>210</v>
      </c>
      <c r="F541" s="3">
        <f t="shared" si="15"/>
        <v>374.92199999999991</v>
      </c>
      <c r="G541" s="3">
        <v>12.317168761022515</v>
      </c>
      <c r="H541" s="3">
        <v>3.0666015381924647</v>
      </c>
      <c r="I541" s="3">
        <v>12.317168761022515</v>
      </c>
    </row>
    <row r="542" spans="1:9">
      <c r="A542" s="3" t="s">
        <v>21</v>
      </c>
      <c r="B542" s="3" t="s">
        <v>133</v>
      </c>
      <c r="C542" s="3">
        <v>1470</v>
      </c>
      <c r="D542" s="3" t="s">
        <v>10</v>
      </c>
      <c r="E542" s="3">
        <v>211.5</v>
      </c>
      <c r="F542" s="3">
        <f t="shared" si="15"/>
        <v>378.91079999999999</v>
      </c>
      <c r="G542" s="3">
        <v>11.430599214667781</v>
      </c>
      <c r="H542" s="3">
        <v>3.0432603772081492</v>
      </c>
      <c r="I542" s="3">
        <v>11.430599214667781</v>
      </c>
    </row>
    <row r="543" spans="1:9">
      <c r="A543" s="3" t="s">
        <v>21</v>
      </c>
      <c r="B543" s="3" t="s">
        <v>133</v>
      </c>
      <c r="C543" s="3">
        <v>1470</v>
      </c>
      <c r="D543" s="3" t="s">
        <v>10</v>
      </c>
      <c r="E543" s="3">
        <v>212.5</v>
      </c>
      <c r="F543" s="3">
        <f t="shared" si="15"/>
        <v>381.56999999999994</v>
      </c>
      <c r="G543" s="3">
        <v>13.528626125615482</v>
      </c>
      <c r="H543" s="3">
        <v>3.0272468404032242</v>
      </c>
      <c r="I543" s="3">
        <v>13.528626125615482</v>
      </c>
    </row>
    <row r="544" spans="1:9">
      <c r="A544" s="3" t="s">
        <v>21</v>
      </c>
      <c r="B544" s="3" t="s">
        <v>133</v>
      </c>
      <c r="C544" s="3">
        <v>1470</v>
      </c>
      <c r="D544" s="3" t="s">
        <v>10</v>
      </c>
      <c r="E544" s="3">
        <v>213.5</v>
      </c>
      <c r="F544" s="3">
        <f t="shared" si="15"/>
        <v>384.22919999999999</v>
      </c>
      <c r="G544" s="3">
        <v>10.577361265890275</v>
      </c>
      <c r="H544" s="3">
        <v>3.1457767733522504</v>
      </c>
      <c r="I544" s="3">
        <v>10.577361265890275</v>
      </c>
    </row>
    <row r="545" spans="1:9">
      <c r="A545" s="3" t="s">
        <v>21</v>
      </c>
      <c r="B545" s="3" t="s">
        <v>133</v>
      </c>
      <c r="C545" s="3">
        <v>1470</v>
      </c>
      <c r="D545" s="3" t="s">
        <v>10</v>
      </c>
      <c r="E545" s="3">
        <v>215.5</v>
      </c>
      <c r="F545" s="3">
        <f t="shared" si="15"/>
        <v>389.54759999999999</v>
      </c>
      <c r="G545" s="3">
        <v>11.615251905349165</v>
      </c>
      <c r="H545" s="3">
        <v>3.0524618347847854</v>
      </c>
      <c r="I545" s="3">
        <v>11.615251905349165</v>
      </c>
    </row>
    <row r="546" spans="1:9">
      <c r="A546" s="3" t="s">
        <v>21</v>
      </c>
      <c r="B546" s="3" t="s">
        <v>133</v>
      </c>
      <c r="C546" s="3">
        <v>1470</v>
      </c>
      <c r="D546" s="3" t="s">
        <v>10</v>
      </c>
      <c r="E546" s="3">
        <v>216.5</v>
      </c>
      <c r="F546" s="3">
        <f t="shared" si="15"/>
        <v>392.20679999999993</v>
      </c>
      <c r="G546" s="3">
        <v>11.004020830968301</v>
      </c>
      <c r="H546" s="3">
        <v>3.232782343545253</v>
      </c>
      <c r="I546" s="3">
        <v>11.004020830968301</v>
      </c>
    </row>
    <row r="547" spans="1:9">
      <c r="A547" s="3" t="s">
        <v>21</v>
      </c>
      <c r="B547" s="3" t="s">
        <v>133</v>
      </c>
      <c r="C547" s="3">
        <v>1470</v>
      </c>
      <c r="D547" s="3" t="s">
        <v>10</v>
      </c>
      <c r="E547" s="3">
        <v>217</v>
      </c>
      <c r="F547" s="3">
        <f t="shared" si="15"/>
        <v>393.53639999999996</v>
      </c>
      <c r="G547" s="3">
        <v>10.069766625108425</v>
      </c>
      <c r="H547" s="3">
        <v>3.1572773269744938</v>
      </c>
      <c r="I547" s="3">
        <v>10.069766625108425</v>
      </c>
    </row>
    <row r="548" spans="1:9">
      <c r="A548" s="3" t="s">
        <v>21</v>
      </c>
      <c r="B548" s="3" t="s">
        <v>133</v>
      </c>
      <c r="C548" s="3">
        <v>1470</v>
      </c>
      <c r="D548" s="3" t="s">
        <v>10</v>
      </c>
      <c r="E548" s="3">
        <v>218.5</v>
      </c>
      <c r="F548" s="3">
        <f t="shared" si="15"/>
        <v>397.52519999999993</v>
      </c>
      <c r="G548" s="3">
        <v>11.022761045583868</v>
      </c>
      <c r="H548" s="3">
        <v>3.183174767501816</v>
      </c>
      <c r="I548" s="3">
        <v>11.022761045583868</v>
      </c>
    </row>
    <row r="549" spans="1:9">
      <c r="A549" s="3" t="s">
        <v>21</v>
      </c>
      <c r="B549" s="3" t="s">
        <v>133</v>
      </c>
      <c r="C549" s="3">
        <v>1470</v>
      </c>
      <c r="D549" s="3" t="s">
        <v>10</v>
      </c>
      <c r="E549" s="3">
        <v>222.5</v>
      </c>
      <c r="F549" s="3">
        <f t="shared" si="15"/>
        <v>408.16199999999992</v>
      </c>
      <c r="G549" s="3">
        <v>13.209372068390703</v>
      </c>
      <c r="H549" s="3">
        <v>3.0664351829220688</v>
      </c>
      <c r="I549" s="3">
        <v>13.209372068390703</v>
      </c>
    </row>
    <row r="550" spans="1:9">
      <c r="A550" s="3" t="s">
        <v>21</v>
      </c>
      <c r="B550" s="3" t="s">
        <v>133</v>
      </c>
      <c r="C550" s="3">
        <v>1470</v>
      </c>
      <c r="D550" s="3" t="s">
        <v>10</v>
      </c>
      <c r="E550" s="3">
        <v>224.5</v>
      </c>
      <c r="F550" s="3">
        <f t="shared" si="15"/>
        <v>413.48039999999992</v>
      </c>
      <c r="G550" s="3">
        <v>15.155722984341836</v>
      </c>
      <c r="H550" s="3">
        <v>2.9341271928937602</v>
      </c>
      <c r="I550" s="3">
        <v>15.155722984341836</v>
      </c>
    </row>
    <row r="551" spans="1:9">
      <c r="A551" s="3" t="s">
        <v>21</v>
      </c>
      <c r="B551" s="3" t="s">
        <v>133</v>
      </c>
      <c r="C551" s="3">
        <v>1470</v>
      </c>
      <c r="D551" s="3" t="s">
        <v>10</v>
      </c>
      <c r="E551" s="3">
        <v>225.5</v>
      </c>
      <c r="F551" s="3">
        <f t="shared" si="15"/>
        <v>416.13959999999997</v>
      </c>
      <c r="G551" s="3">
        <v>10.679232663567362</v>
      </c>
      <c r="H551" s="3">
        <v>3.1229261449628676</v>
      </c>
      <c r="I551" s="3">
        <v>10.679232663567362</v>
      </c>
    </row>
    <row r="552" spans="1:9">
      <c r="A552" s="3" t="s">
        <v>21</v>
      </c>
      <c r="B552" s="3" t="s">
        <v>133</v>
      </c>
      <c r="C552" s="3">
        <v>1470</v>
      </c>
      <c r="D552" s="3" t="s">
        <v>10</v>
      </c>
      <c r="E552" s="3">
        <v>226.5</v>
      </c>
      <c r="F552" s="3">
        <f t="shared" si="15"/>
        <v>418.79879999999991</v>
      </c>
      <c r="G552" s="3">
        <v>15.232962581804779</v>
      </c>
      <c r="H552" s="3">
        <v>3.1149764150053971</v>
      </c>
      <c r="I552" s="3">
        <v>15.232962581804779</v>
      </c>
    </row>
    <row r="553" spans="1:9">
      <c r="A553" s="3" t="s">
        <v>21</v>
      </c>
      <c r="B553" s="3" t="s">
        <v>133</v>
      </c>
      <c r="C553" s="3">
        <v>1470</v>
      </c>
      <c r="D553" s="3" t="s">
        <v>10</v>
      </c>
      <c r="E553" s="3">
        <v>228.5</v>
      </c>
      <c r="F553" s="3">
        <f t="shared" si="15"/>
        <v>424.11719999999991</v>
      </c>
      <c r="G553" s="3">
        <v>13.308055360775265</v>
      </c>
      <c r="H553" s="3">
        <v>3.0074094829940838</v>
      </c>
      <c r="I553" s="3">
        <v>13.308055360775265</v>
      </c>
    </row>
    <row r="554" spans="1:9">
      <c r="A554" s="3" t="s">
        <v>21</v>
      </c>
      <c r="B554" s="3" t="s">
        <v>133</v>
      </c>
      <c r="C554" s="3">
        <v>1470</v>
      </c>
      <c r="D554" s="3" t="s">
        <v>10</v>
      </c>
      <c r="E554" s="3">
        <v>295.5</v>
      </c>
      <c r="F554" s="3">
        <f>1.1658*E554+155.87</f>
        <v>500.3639</v>
      </c>
      <c r="G554" s="3">
        <v>9.6040906718134345</v>
      </c>
      <c r="H554" s="3">
        <v>2.9487747565879006</v>
      </c>
      <c r="I554" s="3">
        <v>9.6040906718134345</v>
      </c>
    </row>
    <row r="555" spans="1:9">
      <c r="A555" s="3" t="s">
        <v>21</v>
      </c>
      <c r="B555" s="3" t="s">
        <v>133</v>
      </c>
      <c r="C555" s="3">
        <v>1470</v>
      </c>
      <c r="D555" s="3" t="s">
        <v>10</v>
      </c>
      <c r="E555" s="3">
        <v>299.5</v>
      </c>
      <c r="F555" s="3">
        <f t="shared" ref="F555:F557" si="16">1.1658*E555+155.87</f>
        <v>505.02709999999996</v>
      </c>
      <c r="G555" s="3">
        <v>10.119451576493031</v>
      </c>
      <c r="H555" s="3">
        <v>2.9573912314249085</v>
      </c>
      <c r="I555" s="3">
        <v>10.119451576493031</v>
      </c>
    </row>
    <row r="556" spans="1:9">
      <c r="A556" s="3" t="s">
        <v>21</v>
      </c>
      <c r="B556" s="3" t="s">
        <v>133</v>
      </c>
      <c r="C556" s="3">
        <v>1470</v>
      </c>
      <c r="D556" s="3" t="s">
        <v>10</v>
      </c>
      <c r="E556" s="3">
        <v>301</v>
      </c>
      <c r="F556" s="3">
        <f t="shared" si="16"/>
        <v>506.7758</v>
      </c>
      <c r="G556" s="3">
        <v>9.7433744668470776</v>
      </c>
      <c r="H556" s="3">
        <v>3.1690042502316351</v>
      </c>
      <c r="I556" s="3">
        <v>9.7433744668470776</v>
      </c>
    </row>
    <row r="557" spans="1:9">
      <c r="A557" s="3" t="s">
        <v>21</v>
      </c>
      <c r="B557" s="3" t="s">
        <v>133</v>
      </c>
      <c r="C557" s="3">
        <v>1470</v>
      </c>
      <c r="D557" s="3" t="s">
        <v>10</v>
      </c>
      <c r="E557" s="3">
        <v>303.5</v>
      </c>
      <c r="F557" s="3">
        <f t="shared" si="16"/>
        <v>509.69029999999998</v>
      </c>
      <c r="G557" s="3">
        <v>10.852592979489916</v>
      </c>
      <c r="H557" s="3">
        <v>3.0783725145301268</v>
      </c>
      <c r="I557" s="3">
        <v>10.852592979489916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3"/>
  <sheetViews>
    <sheetView tabSelected="1" showRuler="0" topLeftCell="A28" workbookViewId="0">
      <selection activeCell="H28" sqref="H28"/>
    </sheetView>
  </sheetViews>
  <sheetFormatPr baseColWidth="10" defaultRowHeight="15" x14ac:dyDescent="0"/>
  <cols>
    <col min="1" max="2" width="10.83203125" style="74"/>
    <col min="3" max="3" width="11.6640625" style="74" bestFit="1" customWidth="1"/>
    <col min="4" max="4" width="28" style="74" customWidth="1"/>
    <col min="5" max="5" width="17.1640625" style="74" customWidth="1"/>
    <col min="6" max="6" width="27.5" style="74" customWidth="1"/>
    <col min="7" max="7" width="16.5" style="74" customWidth="1"/>
    <col min="8" max="16384" width="10.83203125" style="74"/>
  </cols>
  <sheetData>
    <row r="1" spans="1:7" s="70" customFormat="1" ht="201">
      <c r="A1" s="69" t="s">
        <v>160</v>
      </c>
      <c r="B1" s="69" t="s">
        <v>159</v>
      </c>
      <c r="C1" s="69" t="s">
        <v>81</v>
      </c>
      <c r="D1" s="69" t="s">
        <v>157</v>
      </c>
      <c r="E1" s="69" t="s">
        <v>156</v>
      </c>
      <c r="F1" s="69" t="s">
        <v>158</v>
      </c>
      <c r="G1" s="69" t="s">
        <v>156</v>
      </c>
    </row>
    <row r="2" spans="1:7">
      <c r="A2" s="71" t="s">
        <v>52</v>
      </c>
      <c r="B2" s="72">
        <v>1</v>
      </c>
      <c r="C2" s="72">
        <f>B2*0.7895+5.01</f>
        <v>5.7995000000000001</v>
      </c>
      <c r="D2" s="72">
        <v>0.67567567567567566</v>
      </c>
      <c r="E2" s="72"/>
      <c r="F2" s="72">
        <v>28.378378378378379</v>
      </c>
      <c r="G2" s="72"/>
    </row>
    <row r="3" spans="1:7">
      <c r="A3" s="71" t="s">
        <v>52</v>
      </c>
      <c r="B3" s="72">
        <v>4.25</v>
      </c>
      <c r="C3" s="72">
        <f>B3*0.7895+5.01</f>
        <v>8.3653750000000002</v>
      </c>
      <c r="D3" s="72">
        <v>1.7391304347826086</v>
      </c>
      <c r="E3" s="72"/>
      <c r="F3" s="72">
        <v>13.913043478260869</v>
      </c>
      <c r="G3" s="72"/>
    </row>
    <row r="4" spans="1:7">
      <c r="A4" s="71" t="s">
        <v>53</v>
      </c>
      <c r="B4" s="72">
        <v>2</v>
      </c>
      <c r="C4" s="72">
        <f>0.6096*B4+7.2797</f>
        <v>8.4989000000000008</v>
      </c>
      <c r="D4" s="72">
        <v>0</v>
      </c>
      <c r="E4" s="72">
        <f>AVERAGE(D2:D6)</f>
        <v>0.60680023137958261</v>
      </c>
      <c r="F4" s="72">
        <v>13.513513513513514</v>
      </c>
      <c r="G4" s="72">
        <f>AVERAGE(F2:F6)</f>
        <v>22.05881989136801</v>
      </c>
    </row>
    <row r="5" spans="1:7">
      <c r="A5" s="71" t="s">
        <v>54</v>
      </c>
      <c r="B5" s="72">
        <v>7</v>
      </c>
      <c r="C5" s="72">
        <f>B5*0.7674+3.3886</f>
        <v>8.7603999999999989</v>
      </c>
      <c r="D5" s="72">
        <v>0.61919504643962853</v>
      </c>
      <c r="E5" s="72">
        <f>AVERAGE(D3:D5)</f>
        <v>0.78610849374074565</v>
      </c>
      <c r="F5" s="72">
        <v>54.489164086687303</v>
      </c>
      <c r="G5" s="72">
        <f>AVERAGE(F3:F5)</f>
        <v>27.305240359487229</v>
      </c>
    </row>
    <row r="6" spans="1:7">
      <c r="A6" s="71" t="s">
        <v>55</v>
      </c>
      <c r="B6" s="72">
        <v>16</v>
      </c>
      <c r="C6" s="72">
        <f>0.7342*B6+4.059</f>
        <v>15.8062</v>
      </c>
      <c r="D6" s="72">
        <v>0</v>
      </c>
      <c r="E6" s="72">
        <f>AVERAGE(D6:D8)</f>
        <v>0</v>
      </c>
      <c r="F6" s="72">
        <v>0</v>
      </c>
      <c r="G6" s="72">
        <f>AVERAGE(F6:F8)</f>
        <v>22.807017543859647</v>
      </c>
    </row>
    <row r="7" spans="1:7">
      <c r="A7" s="71" t="s">
        <v>55</v>
      </c>
      <c r="B7" s="72">
        <v>18.5</v>
      </c>
      <c r="C7" s="72">
        <f>0.7342*B7+4.059</f>
        <v>17.6417</v>
      </c>
      <c r="D7" s="72">
        <v>0</v>
      </c>
      <c r="E7" s="72">
        <f>AVERAGE(D6:D9)</f>
        <v>0</v>
      </c>
      <c r="F7" s="72">
        <v>31.578947368421051</v>
      </c>
      <c r="G7" s="72">
        <f>AVERAGE(F6:F9)</f>
        <v>17.105263157894736</v>
      </c>
    </row>
    <row r="8" spans="1:7">
      <c r="A8" s="71" t="s">
        <v>55</v>
      </c>
      <c r="B8" s="72">
        <v>22.25</v>
      </c>
      <c r="C8" s="72">
        <f>0.7342*B8+4.059</f>
        <v>20.394950000000001</v>
      </c>
      <c r="D8" s="72">
        <v>0</v>
      </c>
      <c r="E8" s="72">
        <f t="shared" ref="E8:E20" si="0">AVERAGE(D6:D10)</f>
        <v>0</v>
      </c>
      <c r="F8" s="72">
        <v>36.84210526315789</v>
      </c>
      <c r="G8" s="72">
        <f t="shared" ref="G8:G20" si="1">AVERAGE(F6:F10)</f>
        <v>30.526315789473681</v>
      </c>
    </row>
    <row r="9" spans="1:7">
      <c r="A9" s="71" t="s">
        <v>87</v>
      </c>
      <c r="B9" s="71">
        <v>1.5</v>
      </c>
      <c r="C9" s="72">
        <f>0.9055*B9+20.221</f>
        <v>21.579250000000002</v>
      </c>
      <c r="D9" s="72">
        <v>0</v>
      </c>
      <c r="E9" s="72">
        <f t="shared" si="0"/>
        <v>0</v>
      </c>
      <c r="F9" s="72">
        <v>0</v>
      </c>
      <c r="G9" s="72">
        <f t="shared" si="1"/>
        <v>42.126315789473679</v>
      </c>
    </row>
    <row r="10" spans="1:7">
      <c r="A10" s="71" t="s">
        <v>55</v>
      </c>
      <c r="B10" s="72">
        <v>25.5</v>
      </c>
      <c r="C10" s="72">
        <f>0.7342*B10+4.059</f>
        <v>22.781099999999999</v>
      </c>
      <c r="D10" s="72">
        <v>0</v>
      </c>
      <c r="E10" s="72">
        <f t="shared" si="0"/>
        <v>0</v>
      </c>
      <c r="F10" s="72">
        <v>84.210526315789465</v>
      </c>
      <c r="G10" s="72">
        <f t="shared" si="1"/>
        <v>54.477192982456131</v>
      </c>
    </row>
    <row r="11" spans="1:7">
      <c r="A11" s="71" t="s">
        <v>55</v>
      </c>
      <c r="B11" s="72">
        <v>26.75</v>
      </c>
      <c r="C11" s="72">
        <f>0.7342*B11+4.059</f>
        <v>23.69885</v>
      </c>
      <c r="D11" s="72">
        <v>0</v>
      </c>
      <c r="E11" s="72">
        <f t="shared" si="0"/>
        <v>0</v>
      </c>
      <c r="F11" s="72">
        <v>57.999999999999993</v>
      </c>
      <c r="G11" s="72">
        <f>AVERAGE(F9:F13)</f>
        <v>61.845614035087713</v>
      </c>
    </row>
    <row r="12" spans="1:7">
      <c r="A12" s="71" t="s">
        <v>55</v>
      </c>
      <c r="B12" s="72">
        <v>28.25</v>
      </c>
      <c r="C12" s="72">
        <f>0.7342*B12+4.059</f>
        <v>24.800149999999999</v>
      </c>
      <c r="D12" s="72">
        <v>0</v>
      </c>
      <c r="E12" s="72">
        <f t="shared" si="0"/>
        <v>0</v>
      </c>
      <c r="F12" s="72">
        <v>93.333333333333329</v>
      </c>
      <c r="G12" s="72">
        <f t="shared" si="1"/>
        <v>78.602370791844479</v>
      </c>
    </row>
    <row r="13" spans="1:7">
      <c r="A13" s="71" t="s">
        <v>55</v>
      </c>
      <c r="B13" s="72">
        <v>30.25</v>
      </c>
      <c r="C13" s="72">
        <f>0.7342*B13+4.059</f>
        <v>26.268550000000001</v>
      </c>
      <c r="D13" s="72">
        <v>0</v>
      </c>
      <c r="E13" s="72">
        <f t="shared" si="0"/>
        <v>0.55555555555555558</v>
      </c>
      <c r="F13" s="72">
        <v>73.68421052631578</v>
      </c>
      <c r="G13" s="72">
        <f t="shared" si="1"/>
        <v>80.093598862019917</v>
      </c>
    </row>
    <row r="14" spans="1:7">
      <c r="A14" s="71" t="s">
        <v>55</v>
      </c>
      <c r="B14" s="72">
        <v>31.25</v>
      </c>
      <c r="C14" s="72">
        <f>0.7342*B14+4.059</f>
        <v>27.002749999999999</v>
      </c>
      <c r="D14" s="72">
        <v>0</v>
      </c>
      <c r="E14" s="72">
        <f t="shared" si="0"/>
        <v>1.1035007610350074</v>
      </c>
      <c r="F14" s="72">
        <v>83.78378378378379</v>
      </c>
      <c r="G14" s="72">
        <f t="shared" si="1"/>
        <v>81.370311190787035</v>
      </c>
    </row>
    <row r="15" spans="1:7">
      <c r="A15" s="71" t="s">
        <v>52</v>
      </c>
      <c r="B15" s="72">
        <v>28.5</v>
      </c>
      <c r="C15" s="72">
        <f>B15*0.7895+5.01</f>
        <v>27.510750000000002</v>
      </c>
      <c r="D15" s="72">
        <v>2.7777777777777777</v>
      </c>
      <c r="E15" s="72">
        <f t="shared" si="0"/>
        <v>2.0125916701259166</v>
      </c>
      <c r="F15" s="72">
        <v>91.666666666666657</v>
      </c>
      <c r="G15" s="72">
        <f t="shared" si="1"/>
        <v>77.249099069574925</v>
      </c>
    </row>
    <row r="16" spans="1:7">
      <c r="A16" s="71" t="s">
        <v>55</v>
      </c>
      <c r="B16" s="72">
        <v>32.75</v>
      </c>
      <c r="C16" s="72">
        <f>0.7342*B16+4.059</f>
        <v>28.104050000000001</v>
      </c>
      <c r="D16" s="72">
        <v>2.7397260273972601</v>
      </c>
      <c r="E16" s="72">
        <f t="shared" si="0"/>
        <v>2.8459250034592496</v>
      </c>
      <c r="F16" s="72">
        <v>64.38356164383562</v>
      </c>
      <c r="G16" s="72">
        <f t="shared" si="1"/>
        <v>75.845590297645089</v>
      </c>
    </row>
    <row r="17" spans="1:7">
      <c r="A17" s="71" t="s">
        <v>55</v>
      </c>
      <c r="B17" s="72">
        <v>34.25</v>
      </c>
      <c r="C17" s="72">
        <f>0.7342*B17+4.059</f>
        <v>29.205349999999999</v>
      </c>
      <c r="D17" s="72">
        <v>4.5454545454545459</v>
      </c>
      <c r="E17" s="72">
        <f t="shared" si="0"/>
        <v>2.8459250034592496</v>
      </c>
      <c r="F17" s="72">
        <v>72.727272727272734</v>
      </c>
      <c r="G17" s="72">
        <f t="shared" si="1"/>
        <v>73.765092533694101</v>
      </c>
    </row>
    <row r="18" spans="1:7">
      <c r="A18" s="71" t="s">
        <v>55</v>
      </c>
      <c r="B18" s="72">
        <v>36</v>
      </c>
      <c r="C18" s="72">
        <f>0.7342*B18+4.059</f>
        <v>30.490199999999998</v>
      </c>
      <c r="D18" s="72">
        <v>4.1666666666666661</v>
      </c>
      <c r="E18" s="72">
        <f t="shared" si="0"/>
        <v>2.9355307382262752</v>
      </c>
      <c r="F18" s="72">
        <v>66.666666666666657</v>
      </c>
      <c r="G18" s="72">
        <f t="shared" si="1"/>
        <v>71.883372103586566</v>
      </c>
    </row>
    <row r="19" spans="1:7">
      <c r="A19" s="71" t="s">
        <v>53</v>
      </c>
      <c r="B19" s="72">
        <v>38.5</v>
      </c>
      <c r="C19" s="72">
        <f>0.6096*B19+7.2797</f>
        <v>30.749299999999998</v>
      </c>
      <c r="D19" s="72">
        <v>0</v>
      </c>
      <c r="E19" s="72">
        <f t="shared" si="0"/>
        <v>2.3875855327468232</v>
      </c>
      <c r="F19" s="72">
        <v>73.381294964028783</v>
      </c>
      <c r="G19" s="72">
        <f t="shared" si="1"/>
        <v>75.00665977481944</v>
      </c>
    </row>
    <row r="20" spans="1:7">
      <c r="A20" s="71" t="s">
        <v>52</v>
      </c>
      <c r="B20" s="72">
        <v>33.5</v>
      </c>
      <c r="C20" s="72">
        <f>B20*0.7895+5.01</f>
        <v>31.45825</v>
      </c>
      <c r="D20" s="72">
        <v>3.225806451612903</v>
      </c>
      <c r="E20" s="72">
        <f t="shared" si="0"/>
        <v>3.1223302400942701</v>
      </c>
      <c r="F20" s="72">
        <v>82.258064516129039</v>
      </c>
      <c r="G20" s="72">
        <f t="shared" si="1"/>
        <v>73.611890160871752</v>
      </c>
    </row>
    <row r="21" spans="1:7">
      <c r="A21" s="71" t="s">
        <v>54</v>
      </c>
      <c r="B21" s="72">
        <v>38</v>
      </c>
      <c r="C21" s="72">
        <f>B21*0.7674+3.3886</f>
        <v>32.549799999999998</v>
      </c>
      <c r="D21" s="72">
        <v>0</v>
      </c>
      <c r="E21" s="72">
        <f>AVERAGE(D21:D23)</f>
        <v>4.0730593607305936</v>
      </c>
      <c r="F21" s="72">
        <v>80</v>
      </c>
      <c r="G21" s="72">
        <f>AVERAGE(F21:F23)</f>
        <v>68.584474885844756</v>
      </c>
    </row>
    <row r="22" spans="1:7">
      <c r="A22" s="71" t="s">
        <v>52</v>
      </c>
      <c r="B22" s="72">
        <v>35.5</v>
      </c>
      <c r="C22" s="72">
        <f>B22*0.7895+5.01</f>
        <v>33.03725</v>
      </c>
      <c r="D22" s="72">
        <v>8.2191780821917799</v>
      </c>
      <c r="E22" s="72">
        <f t="shared" ref="E22:E28" si="2">AVERAGE(D20:D24)</f>
        <v>3.0889969067609364</v>
      </c>
      <c r="F22" s="72">
        <v>65.753424657534239</v>
      </c>
      <c r="G22" s="72">
        <f t="shared" ref="G22:G28" si="3">AVERAGE(F20:F24)</f>
        <v>63.511388743823566</v>
      </c>
    </row>
    <row r="23" spans="1:7">
      <c r="A23" s="71" t="s">
        <v>55</v>
      </c>
      <c r="B23" s="72">
        <v>39.5</v>
      </c>
      <c r="C23" s="72">
        <f>0.7342*B23+4.059</f>
        <v>33.059899999999999</v>
      </c>
      <c r="D23" s="72">
        <v>4</v>
      </c>
      <c r="E23" s="72">
        <f t="shared" si="2"/>
        <v>3.2130663856691251</v>
      </c>
      <c r="F23" s="72">
        <v>60</v>
      </c>
      <c r="G23" s="72">
        <f t="shared" si="3"/>
        <v>59.367468148290072</v>
      </c>
    </row>
    <row r="24" spans="1:7">
      <c r="A24" s="71" t="s">
        <v>87</v>
      </c>
      <c r="B24" s="71">
        <v>14.5</v>
      </c>
      <c r="C24" s="72">
        <f>0.9055*B24+20.221</f>
        <v>33.350749999999998</v>
      </c>
      <c r="D24" s="72">
        <v>0</v>
      </c>
      <c r="E24" s="72">
        <f t="shared" si="2"/>
        <v>4.2130663856691246</v>
      </c>
      <c r="F24" s="72">
        <v>29.545454545454547</v>
      </c>
      <c r="G24" s="72">
        <f t="shared" si="3"/>
        <v>55.034134814956737</v>
      </c>
    </row>
    <row r="25" spans="1:7">
      <c r="A25" s="71" t="s">
        <v>55</v>
      </c>
      <c r="B25" s="72">
        <v>41.75</v>
      </c>
      <c r="C25" s="72">
        <f>0.7342*B25+4.059</f>
        <v>34.711849999999998</v>
      </c>
      <c r="D25" s="72">
        <v>3.8461538461538463</v>
      </c>
      <c r="E25" s="72">
        <f t="shared" si="2"/>
        <v>2.5692307692307694</v>
      </c>
      <c r="F25" s="72">
        <v>61.53846153846154</v>
      </c>
      <c r="G25" s="72">
        <f t="shared" si="3"/>
        <v>47.809375809375808</v>
      </c>
    </row>
    <row r="26" spans="1:7">
      <c r="A26" s="71" t="s">
        <v>55</v>
      </c>
      <c r="B26" s="72">
        <v>43.25</v>
      </c>
      <c r="C26" s="72">
        <f>0.7342*B26+4.059</f>
        <v>35.81315</v>
      </c>
      <c r="D26" s="72">
        <v>5</v>
      </c>
      <c r="E26" s="72">
        <f t="shared" si="2"/>
        <v>2.3406593406593408</v>
      </c>
      <c r="F26" s="72">
        <v>58.333333333333336</v>
      </c>
      <c r="G26" s="72">
        <f t="shared" si="3"/>
        <v>50.666518666518662</v>
      </c>
    </row>
    <row r="27" spans="1:7">
      <c r="A27" s="71" t="s">
        <v>55</v>
      </c>
      <c r="B27" s="72">
        <v>43.75</v>
      </c>
      <c r="C27" s="72">
        <f>0.7342*B27+4.059</f>
        <v>36.180249999999994</v>
      </c>
      <c r="D27" s="72">
        <v>0</v>
      </c>
      <c r="E27" s="72">
        <f t="shared" si="2"/>
        <v>2.8811998811998811</v>
      </c>
      <c r="F27" s="72">
        <v>29.629629629629626</v>
      </c>
      <c r="G27" s="72">
        <f t="shared" si="3"/>
        <v>55.568238568238577</v>
      </c>
    </row>
    <row r="28" spans="1:7">
      <c r="A28" s="71" t="s">
        <v>52</v>
      </c>
      <c r="B28" s="72">
        <v>39.5</v>
      </c>
      <c r="C28" s="72">
        <f>B28*0.7895+5.01</f>
        <v>36.195250000000001</v>
      </c>
      <c r="D28" s="72">
        <v>2.8571428571428572</v>
      </c>
      <c r="E28" s="72">
        <f t="shared" si="2"/>
        <v>2.111969111969112</v>
      </c>
      <c r="F28" s="72">
        <v>74.285714285714292</v>
      </c>
      <c r="G28" s="72">
        <f>AVERAGE(F26:F30)</f>
        <v>59.919688472735878</v>
      </c>
    </row>
    <row r="29" spans="1:7">
      <c r="A29" s="71" t="s">
        <v>56</v>
      </c>
      <c r="B29" s="72">
        <v>0.5</v>
      </c>
      <c r="C29" s="72">
        <v>37</v>
      </c>
      <c r="D29" s="72">
        <v>2.7027027027027026</v>
      </c>
      <c r="E29" s="72">
        <f>AVERAGE(D28:D31)</f>
        <v>3.2372520303554788</v>
      </c>
      <c r="F29" s="72">
        <v>54.054054054054056</v>
      </c>
      <c r="G29" s="72">
        <f>AVERAGE(F28:F31)</f>
        <v>63.992613692543635</v>
      </c>
    </row>
    <row r="30" spans="1:7">
      <c r="A30" s="71" t="s">
        <v>54</v>
      </c>
      <c r="B30" s="72">
        <v>45</v>
      </c>
      <c r="C30" s="72">
        <f>B30*0.7674+3.3886</f>
        <v>37.921599999999998</v>
      </c>
      <c r="D30" s="72">
        <v>0</v>
      </c>
      <c r="E30" s="72">
        <f>AVERAGE(D29:D32)</f>
        <v>2.5229663160697644</v>
      </c>
      <c r="F30" s="72">
        <v>83.295711060948079</v>
      </c>
      <c r="G30" s="72">
        <f>AVERAGE(F29:F32)</f>
        <v>58.835819267456529</v>
      </c>
    </row>
    <row r="31" spans="1:7">
      <c r="A31" s="71" t="s">
        <v>55</v>
      </c>
      <c r="B31" s="72">
        <v>46.25</v>
      </c>
      <c r="C31" s="72">
        <f>0.7342*B31+4.059</f>
        <v>38.015749999999997</v>
      </c>
      <c r="D31" s="72">
        <v>7.389162561576355</v>
      </c>
      <c r="E31" s="72">
        <f t="shared" ref="E31:E62" si="4">AVERAGE(D29:D33)</f>
        <v>2.0183730528558117</v>
      </c>
      <c r="F31" s="72">
        <v>44.334975369458128</v>
      </c>
      <c r="G31" s="72">
        <f t="shared" ref="G31:G62" si="5">AVERAGE(F29:F33)</f>
        <v>50.772359117668927</v>
      </c>
    </row>
    <row r="32" spans="1:7">
      <c r="A32" s="71" t="s">
        <v>53</v>
      </c>
      <c r="B32" s="72">
        <v>50.5</v>
      </c>
      <c r="C32" s="72">
        <f>0.6096*B32+7.2797</f>
        <v>38.064500000000002</v>
      </c>
      <c r="D32" s="72">
        <v>0</v>
      </c>
      <c r="E32" s="72">
        <f t="shared" si="4"/>
        <v>2.004148301788955</v>
      </c>
      <c r="F32" s="72">
        <v>53.658536585365859</v>
      </c>
      <c r="G32" s="72">
        <f t="shared" si="5"/>
        <v>53.645758833173907</v>
      </c>
    </row>
    <row r="33" spans="1:7">
      <c r="A33" s="71" t="s">
        <v>55</v>
      </c>
      <c r="B33" s="72">
        <v>47.75</v>
      </c>
      <c r="C33" s="72">
        <f>0.7342*B33+4.059</f>
        <v>39.117049999999999</v>
      </c>
      <c r="D33" s="72">
        <v>0</v>
      </c>
      <c r="E33" s="72">
        <f t="shared" si="4"/>
        <v>2.8374816351222885</v>
      </c>
      <c r="F33" s="72">
        <v>18.518518518518519</v>
      </c>
      <c r="G33" s="72">
        <f t="shared" si="5"/>
        <v>41.986616620984293</v>
      </c>
    </row>
    <row r="34" spans="1:7">
      <c r="A34" s="71" t="s">
        <v>52</v>
      </c>
      <c r="B34" s="72">
        <v>43.5</v>
      </c>
      <c r="C34" s="72">
        <f>B34*0.7895+5.01</f>
        <v>39.353249999999996</v>
      </c>
      <c r="D34" s="72">
        <v>2.6315789473684208</v>
      </c>
      <c r="E34" s="72">
        <f t="shared" si="4"/>
        <v>2.1661007357102435</v>
      </c>
      <c r="F34" s="72">
        <v>68.421052631578945</v>
      </c>
      <c r="G34" s="72">
        <f t="shared" si="5"/>
        <v>40.700266708382983</v>
      </c>
    </row>
    <row r="35" spans="1:7">
      <c r="A35" s="71" t="s">
        <v>87</v>
      </c>
      <c r="B35" s="71">
        <v>21.5</v>
      </c>
      <c r="C35" s="72">
        <f>0.9055*B35+20.221</f>
        <v>39.689250000000001</v>
      </c>
      <c r="D35" s="72">
        <v>4.1666666666666661</v>
      </c>
      <c r="E35" s="72">
        <f t="shared" si="4"/>
        <v>4.1661007357102431</v>
      </c>
      <c r="F35" s="72">
        <v>25</v>
      </c>
      <c r="G35" s="72">
        <f t="shared" si="5"/>
        <v>41.968559391309817</v>
      </c>
    </row>
    <row r="36" spans="1:7">
      <c r="A36" s="71" t="s">
        <v>55</v>
      </c>
      <c r="B36" s="72">
        <v>49</v>
      </c>
      <c r="C36" s="72">
        <f>0.7342*B36+4.059</f>
        <v>40.034799999999997</v>
      </c>
      <c r="D36" s="72">
        <v>4.032258064516129</v>
      </c>
      <c r="E36" s="72">
        <f t="shared" si="4"/>
        <v>4.1661007357102431</v>
      </c>
      <c r="F36" s="72">
        <v>37.903225806451616</v>
      </c>
      <c r="G36" s="72">
        <f t="shared" si="5"/>
        <v>52.281949704700125</v>
      </c>
    </row>
    <row r="37" spans="1:7">
      <c r="A37" s="71" t="s">
        <v>52</v>
      </c>
      <c r="B37" s="72">
        <v>45.5</v>
      </c>
      <c r="C37" s="72">
        <f>B37*0.7895+5.01</f>
        <v>40.932249999999996</v>
      </c>
      <c r="D37" s="72">
        <v>10</v>
      </c>
      <c r="E37" s="72">
        <f t="shared" si="4"/>
        <v>4.639784946236559</v>
      </c>
      <c r="F37" s="72">
        <v>60</v>
      </c>
      <c r="G37" s="72">
        <f t="shared" si="5"/>
        <v>41.597739178384337</v>
      </c>
    </row>
    <row r="38" spans="1:7">
      <c r="A38" s="71" t="s">
        <v>52</v>
      </c>
      <c r="B38" s="72">
        <v>46</v>
      </c>
      <c r="C38" s="72">
        <f>B38*0.7895+5.01</f>
        <v>41.326999999999998</v>
      </c>
      <c r="D38" s="72">
        <v>0</v>
      </c>
      <c r="E38" s="72">
        <f t="shared" si="4"/>
        <v>3.8064516129032255</v>
      </c>
      <c r="F38" s="72">
        <v>70.085470085470078</v>
      </c>
      <c r="G38" s="72">
        <f t="shared" si="5"/>
        <v>49.931072511717666</v>
      </c>
    </row>
    <row r="39" spans="1:7">
      <c r="A39" s="71" t="s">
        <v>55</v>
      </c>
      <c r="B39" s="72">
        <v>51.75</v>
      </c>
      <c r="C39" s="72">
        <f>0.7342*B39+4.059</f>
        <v>42.053849999999997</v>
      </c>
      <c r="D39" s="72">
        <v>5</v>
      </c>
      <c r="E39" s="72">
        <f t="shared" si="4"/>
        <v>3.3448275862068968</v>
      </c>
      <c r="F39" s="72">
        <v>15</v>
      </c>
      <c r="G39" s="72">
        <f t="shared" si="5"/>
        <v>55.10904804008252</v>
      </c>
    </row>
    <row r="40" spans="1:7">
      <c r="A40" s="71" t="s">
        <v>52</v>
      </c>
      <c r="B40" s="72">
        <v>47.5</v>
      </c>
      <c r="C40" s="72">
        <f>B40*0.7895+5.01</f>
        <v>42.511249999999997</v>
      </c>
      <c r="D40" s="72">
        <v>0</v>
      </c>
      <c r="E40" s="72">
        <f t="shared" si="4"/>
        <v>1.3448275862068964</v>
      </c>
      <c r="F40" s="72">
        <v>66.666666666666657</v>
      </c>
      <c r="G40" s="72">
        <f t="shared" si="5"/>
        <v>43.10904804008252</v>
      </c>
    </row>
    <row r="41" spans="1:7">
      <c r="A41" s="71" t="s">
        <v>52</v>
      </c>
      <c r="B41" s="72">
        <v>48</v>
      </c>
      <c r="C41" s="72">
        <f>B41*0.7895+5.01</f>
        <v>42.905999999999999</v>
      </c>
      <c r="D41" s="72">
        <v>1.7241379310344827</v>
      </c>
      <c r="E41" s="72">
        <f t="shared" si="4"/>
        <v>1.6054139054251375</v>
      </c>
      <c r="F41" s="72">
        <v>63.793103448275865</v>
      </c>
      <c r="G41" s="72">
        <f t="shared" si="5"/>
        <v>43.359055000187205</v>
      </c>
    </row>
    <row r="42" spans="1:7">
      <c r="A42" s="71" t="s">
        <v>55</v>
      </c>
      <c r="B42" s="72">
        <v>53.75</v>
      </c>
      <c r="C42" s="72">
        <f>0.7342*B42+4.059</f>
        <v>43.522249999999993</v>
      </c>
      <c r="D42" s="72">
        <v>0</v>
      </c>
      <c r="E42" s="72">
        <f t="shared" si="4"/>
        <v>2.87345514253854</v>
      </c>
      <c r="F42" s="72">
        <v>0</v>
      </c>
      <c r="G42" s="72">
        <f t="shared" si="5"/>
        <v>44.48276634039339</v>
      </c>
    </row>
    <row r="43" spans="1:7">
      <c r="A43" s="71" t="s">
        <v>54</v>
      </c>
      <c r="B43" s="72">
        <v>53</v>
      </c>
      <c r="C43" s="72">
        <f>B43*0.7674+3.3886</f>
        <v>44.060799999999993</v>
      </c>
      <c r="D43" s="72">
        <v>1.3029315960912053</v>
      </c>
      <c r="E43" s="72">
        <f t="shared" si="4"/>
        <v>4.4119166810000783</v>
      </c>
      <c r="F43" s="72">
        <v>71.335504885993487</v>
      </c>
      <c r="G43" s="72">
        <f t="shared" si="5"/>
        <v>39.354561212188258</v>
      </c>
    </row>
    <row r="44" spans="1:7">
      <c r="A44" s="71" t="s">
        <v>55</v>
      </c>
      <c r="B44" s="72">
        <v>55</v>
      </c>
      <c r="C44" s="72">
        <f>0.7342*B44+4.059</f>
        <v>44.44</v>
      </c>
      <c r="D44" s="72">
        <v>11.340206185567011</v>
      </c>
      <c r="E44" s="72">
        <f t="shared" si="4"/>
        <v>5.4733390947931815</v>
      </c>
      <c r="F44" s="72">
        <v>20.618556701030926</v>
      </c>
      <c r="G44" s="72">
        <f t="shared" si="5"/>
        <v>37.533440522533091</v>
      </c>
    </row>
    <row r="45" spans="1:7">
      <c r="A45" s="71" t="s">
        <v>52</v>
      </c>
      <c r="B45" s="72">
        <v>50.5</v>
      </c>
      <c r="C45" s="72">
        <f>B45*0.7895+5.01</f>
        <v>44.879749999999994</v>
      </c>
      <c r="D45" s="72">
        <v>7.6923076923076925</v>
      </c>
      <c r="E45" s="72">
        <f t="shared" si="4"/>
        <v>5.4733390947931815</v>
      </c>
      <c r="F45" s="72">
        <v>41.025641025641022</v>
      </c>
      <c r="G45" s="72">
        <f t="shared" si="5"/>
        <v>37.86677385586642</v>
      </c>
    </row>
    <row r="46" spans="1:7">
      <c r="A46" s="71" t="s">
        <v>52</v>
      </c>
      <c r="B46" s="72">
        <v>53.5</v>
      </c>
      <c r="C46" s="72">
        <f>B46*0.7895+5.01</f>
        <v>47.248249999999999</v>
      </c>
      <c r="D46" s="72">
        <v>7.03125</v>
      </c>
      <c r="E46" s="72">
        <f t="shared" si="4"/>
        <v>6.1901963845974972</v>
      </c>
      <c r="F46" s="72">
        <v>54.6875</v>
      </c>
      <c r="G46" s="72">
        <f t="shared" si="5"/>
        <v>33.975612728291786</v>
      </c>
    </row>
    <row r="47" spans="1:7">
      <c r="A47" s="71" t="s">
        <v>55</v>
      </c>
      <c r="B47" s="72">
        <v>59</v>
      </c>
      <c r="C47" s="72">
        <f>0.7342*B47+4.059</f>
        <v>47.376799999999996</v>
      </c>
      <c r="D47" s="72">
        <v>0</v>
      </c>
      <c r="E47" s="72">
        <f t="shared" si="4"/>
        <v>5.6170704017213833</v>
      </c>
      <c r="F47" s="72">
        <v>1.6666666666666667</v>
      </c>
      <c r="G47" s="72">
        <f t="shared" si="5"/>
        <v>34.258681049102549</v>
      </c>
    </row>
    <row r="48" spans="1:7">
      <c r="A48" s="71" t="s">
        <v>52</v>
      </c>
      <c r="B48" s="72">
        <v>54</v>
      </c>
      <c r="C48" s="72">
        <f>B48*0.7895+5.01</f>
        <v>47.642999999999994</v>
      </c>
      <c r="D48" s="72">
        <v>4.8872180451127818</v>
      </c>
      <c r="E48" s="72">
        <f t="shared" si="4"/>
        <v>4.3991216837726643</v>
      </c>
      <c r="F48" s="72">
        <v>51.879699248120303</v>
      </c>
      <c r="G48" s="72">
        <f t="shared" si="5"/>
        <v>38.425347715769213</v>
      </c>
    </row>
    <row r="49" spans="1:7">
      <c r="A49" s="71" t="s">
        <v>52</v>
      </c>
      <c r="B49" s="72">
        <v>55.5</v>
      </c>
      <c r="C49" s="72">
        <f>B49*0.7895+5.01</f>
        <v>48.827249999999999</v>
      </c>
      <c r="D49" s="72">
        <v>8.4745762711864394</v>
      </c>
      <c r="E49" s="72">
        <f t="shared" si="4"/>
        <v>3.9732638406354099</v>
      </c>
      <c r="F49" s="72">
        <v>22.033898305084744</v>
      </c>
      <c r="G49" s="72">
        <f t="shared" si="5"/>
        <v>39.448632029494703</v>
      </c>
    </row>
    <row r="50" spans="1:7">
      <c r="A50" s="71" t="s">
        <v>54</v>
      </c>
      <c r="B50" s="72">
        <v>60</v>
      </c>
      <c r="C50" s="72">
        <f>B50*0.7674+3.3886</f>
        <v>49.432599999999994</v>
      </c>
      <c r="D50" s="72">
        <v>1.6025641025641024</v>
      </c>
      <c r="E50" s="72">
        <f t="shared" si="4"/>
        <v>3.9732638406354099</v>
      </c>
      <c r="F50" s="72">
        <v>61.858974358974365</v>
      </c>
      <c r="G50" s="72">
        <f t="shared" si="5"/>
        <v>39.115298696161375</v>
      </c>
    </row>
    <row r="51" spans="1:7">
      <c r="A51" s="71" t="s">
        <v>56</v>
      </c>
      <c r="B51" s="72">
        <v>1.5</v>
      </c>
      <c r="C51" s="72">
        <v>50.333333333333336</v>
      </c>
      <c r="D51" s="72">
        <v>4.9019607843137258</v>
      </c>
      <c r="E51" s="72">
        <f t="shared" si="4"/>
        <v>2.9958202316128535</v>
      </c>
      <c r="F51" s="72">
        <v>59.803921568627452</v>
      </c>
      <c r="G51" s="72">
        <f t="shared" si="5"/>
        <v>34.453644560823022</v>
      </c>
    </row>
    <row r="52" spans="1:7">
      <c r="A52" s="71" t="s">
        <v>52</v>
      </c>
      <c r="B52" s="72">
        <v>57.5</v>
      </c>
      <c r="C52" s="72">
        <f>B52*0.7895+5.01</f>
        <v>50.40625</v>
      </c>
      <c r="D52" s="72">
        <v>0</v>
      </c>
      <c r="E52" s="72">
        <f t="shared" si="4"/>
        <v>1.3009049773755657</v>
      </c>
      <c r="F52" s="72">
        <v>0</v>
      </c>
      <c r="G52" s="72">
        <f t="shared" si="5"/>
        <v>33.636608489549666</v>
      </c>
    </row>
    <row r="53" spans="1:7">
      <c r="A53" s="71" t="s">
        <v>87</v>
      </c>
      <c r="B53" s="71">
        <v>34.5</v>
      </c>
      <c r="C53" s="72">
        <f>0.9055*B53+20.221</f>
        <v>51.460750000000004</v>
      </c>
      <c r="D53" s="72">
        <v>0</v>
      </c>
      <c r="E53" s="72">
        <f t="shared" si="4"/>
        <v>0.98039215686274517</v>
      </c>
      <c r="F53" s="72">
        <v>28.571428571428569</v>
      </c>
      <c r="G53" s="72">
        <f t="shared" si="5"/>
        <v>26.782054997065138</v>
      </c>
    </row>
    <row r="54" spans="1:7">
      <c r="A54" s="71" t="s">
        <v>52</v>
      </c>
      <c r="B54" s="72">
        <v>62.5</v>
      </c>
      <c r="C54" s="72">
        <f>B54*0.7895+5.01</f>
        <v>54.353749999999998</v>
      </c>
      <c r="D54" s="72">
        <v>0</v>
      </c>
      <c r="E54" s="72">
        <f t="shared" si="4"/>
        <v>0.22857142857142856</v>
      </c>
      <c r="F54" s="72">
        <v>17.948717948717949</v>
      </c>
      <c r="G54" s="72">
        <f t="shared" si="5"/>
        <v>26.135556397625361</v>
      </c>
    </row>
    <row r="55" spans="1:7">
      <c r="A55" s="71" t="s">
        <v>54</v>
      </c>
      <c r="B55" s="72">
        <v>70</v>
      </c>
      <c r="C55" s="72">
        <f>B55*0.7674+3.3886</f>
        <v>57.106599999999993</v>
      </c>
      <c r="D55" s="72">
        <v>0</v>
      </c>
      <c r="E55" s="72">
        <f t="shared" si="4"/>
        <v>0.22857142857142856</v>
      </c>
      <c r="F55" s="72">
        <v>27.586206896551722</v>
      </c>
      <c r="G55" s="72">
        <f t="shared" si="5"/>
        <v>26.135556397625361</v>
      </c>
    </row>
    <row r="56" spans="1:7">
      <c r="A56" s="71" t="s">
        <v>56</v>
      </c>
      <c r="B56" s="72">
        <v>2.5</v>
      </c>
      <c r="C56" s="72">
        <v>59.32804479701354</v>
      </c>
      <c r="D56" s="72">
        <v>1.1428571428571428</v>
      </c>
      <c r="E56" s="72">
        <f t="shared" si="4"/>
        <v>0.22857142857142856</v>
      </c>
      <c r="F56" s="72">
        <v>56.571428571428569</v>
      </c>
      <c r="G56" s="72">
        <f t="shared" si="5"/>
        <v>32.92127068333965</v>
      </c>
    </row>
    <row r="57" spans="1:7">
      <c r="A57" s="71" t="s">
        <v>55</v>
      </c>
      <c r="B57" s="72">
        <v>75.75</v>
      </c>
      <c r="C57" s="72">
        <f>0.7342*B57+4.059</f>
        <v>59.674649999999993</v>
      </c>
      <c r="D57" s="72">
        <v>0</v>
      </c>
      <c r="E57" s="72">
        <f t="shared" si="4"/>
        <v>0.22857142857142856</v>
      </c>
      <c r="F57" s="72">
        <v>0</v>
      </c>
      <c r="G57" s="72">
        <f t="shared" si="5"/>
        <v>37.331527093596058</v>
      </c>
    </row>
    <row r="58" spans="1:7">
      <c r="A58" s="71" t="s">
        <v>52</v>
      </c>
      <c r="B58" s="72">
        <v>71.5</v>
      </c>
      <c r="C58" s="72">
        <f>B58*0.7895+5.01</f>
        <v>61.459249999999997</v>
      </c>
      <c r="D58" s="72">
        <v>0</v>
      </c>
      <c r="E58" s="72">
        <f t="shared" si="4"/>
        <v>0.44835164835164837</v>
      </c>
      <c r="F58" s="72">
        <v>62.5</v>
      </c>
      <c r="G58" s="72">
        <f t="shared" si="5"/>
        <v>42.143956043956038</v>
      </c>
    </row>
    <row r="59" spans="1:7">
      <c r="A59" s="71" t="s">
        <v>54</v>
      </c>
      <c r="B59" s="72">
        <v>78.5</v>
      </c>
      <c r="C59" s="72">
        <f>B59*0.7674+3.3886</f>
        <v>63.629499999999993</v>
      </c>
      <c r="D59" s="72">
        <v>0</v>
      </c>
      <c r="E59" s="72">
        <f t="shared" si="4"/>
        <v>0.2197802197802198</v>
      </c>
      <c r="F59" s="72">
        <v>40</v>
      </c>
      <c r="G59" s="72">
        <f t="shared" si="5"/>
        <v>36.970021206863308</v>
      </c>
    </row>
    <row r="60" spans="1:7">
      <c r="A60" s="71" t="s">
        <v>56</v>
      </c>
      <c r="B60" s="72">
        <v>3.5</v>
      </c>
      <c r="C60" s="72">
        <v>63.994400373308451</v>
      </c>
      <c r="D60" s="72">
        <v>1.098901098901099</v>
      </c>
      <c r="E60" s="72">
        <f t="shared" si="4"/>
        <v>0.28208551573037555</v>
      </c>
      <c r="F60" s="72">
        <v>51.648351648351657</v>
      </c>
      <c r="G60" s="72">
        <f t="shared" si="5"/>
        <v>51.300239275399136</v>
      </c>
    </row>
    <row r="61" spans="1:7">
      <c r="A61" s="71" t="s">
        <v>54</v>
      </c>
      <c r="B61" s="72">
        <v>80.5</v>
      </c>
      <c r="C61" s="72">
        <f>B61*0.7674+3.3886</f>
        <v>65.164299999999997</v>
      </c>
      <c r="D61" s="72">
        <v>0</v>
      </c>
      <c r="E61" s="72">
        <f t="shared" si="4"/>
        <v>0.28208551573037555</v>
      </c>
      <c r="F61" s="72">
        <v>30.701754385964914</v>
      </c>
      <c r="G61" s="72">
        <f t="shared" si="5"/>
        <v>49.767981210883008</v>
      </c>
    </row>
    <row r="62" spans="1:7">
      <c r="A62" s="71" t="s">
        <v>54</v>
      </c>
      <c r="B62" s="72">
        <v>81</v>
      </c>
      <c r="C62" s="72">
        <f>B62*0.7674+3.3886</f>
        <v>65.548000000000002</v>
      </c>
      <c r="D62" s="72">
        <v>0.3115264797507788</v>
      </c>
      <c r="E62" s="72">
        <f t="shared" si="4"/>
        <v>0.57194058819414373</v>
      </c>
      <c r="F62" s="72">
        <v>71.651090342679126</v>
      </c>
      <c r="G62" s="72">
        <f t="shared" si="5"/>
        <v>52.202763819578664</v>
      </c>
    </row>
    <row r="63" spans="1:7">
      <c r="A63" s="71" t="s">
        <v>52</v>
      </c>
      <c r="B63" s="72">
        <v>77.5</v>
      </c>
      <c r="C63" s="72">
        <f>B63*0.7895+5.01</f>
        <v>66.196250000000006</v>
      </c>
      <c r="D63" s="72">
        <v>0</v>
      </c>
      <c r="E63" s="72">
        <f t="shared" ref="E63:E79" si="6">AVERAGE(D61:D65)</f>
        <v>0.3521603684139239</v>
      </c>
      <c r="F63" s="72">
        <v>54.838709677419352</v>
      </c>
      <c r="G63" s="72">
        <f t="shared" ref="G63:G79" si="7">AVERAGE(F61:F65)</f>
        <v>53.978356647803068</v>
      </c>
    </row>
    <row r="64" spans="1:7">
      <c r="A64" s="71" t="s">
        <v>56</v>
      </c>
      <c r="B64" s="72">
        <v>4.5</v>
      </c>
      <c r="C64" s="72">
        <v>68.66075594960337</v>
      </c>
      <c r="D64" s="72">
        <v>1.4492753623188406</v>
      </c>
      <c r="E64" s="72">
        <f t="shared" si="6"/>
        <v>0.451662855976113</v>
      </c>
      <c r="F64" s="72">
        <v>52.173913043478258</v>
      </c>
      <c r="G64" s="72">
        <f t="shared" si="7"/>
        <v>59.778304278072767</v>
      </c>
    </row>
    <row r="65" spans="1:7">
      <c r="A65" s="71" t="s">
        <v>52</v>
      </c>
      <c r="B65" s="72">
        <v>81.5</v>
      </c>
      <c r="C65" s="72">
        <f>B65*0.7895+5.01</f>
        <v>69.354250000000008</v>
      </c>
      <c r="D65" s="72">
        <v>0</v>
      </c>
      <c r="E65" s="72">
        <f t="shared" si="6"/>
        <v>0.51554052532564165</v>
      </c>
      <c r="F65" s="72">
        <v>60.526315789473685</v>
      </c>
      <c r="G65" s="72">
        <f t="shared" si="7"/>
        <v>60.905499458748295</v>
      </c>
    </row>
    <row r="66" spans="1:7">
      <c r="A66" s="71" t="s">
        <v>54</v>
      </c>
      <c r="B66" s="72">
        <v>86.5</v>
      </c>
      <c r="C66" s="72">
        <f>B66*0.7674+3.3886</f>
        <v>69.768699999999995</v>
      </c>
      <c r="D66" s="72">
        <v>0.49751243781094528</v>
      </c>
      <c r="E66" s="72">
        <f t="shared" si="6"/>
        <v>1.1216011313862477</v>
      </c>
      <c r="F66" s="72">
        <v>59.701492537313428</v>
      </c>
      <c r="G66" s="72">
        <f t="shared" si="7"/>
        <v>57.210484795991704</v>
      </c>
    </row>
    <row r="67" spans="1:7">
      <c r="A67" s="71" t="s">
        <v>54</v>
      </c>
      <c r="B67" s="72">
        <v>88</v>
      </c>
      <c r="C67" s="72">
        <f>B67*0.7674+3.3886</f>
        <v>70.919799999999995</v>
      </c>
      <c r="D67" s="72">
        <v>0.63091482649842268</v>
      </c>
      <c r="E67" s="72">
        <f t="shared" si="6"/>
        <v>0.83174605892247977</v>
      </c>
      <c r="F67" s="72">
        <v>77.287066246056781</v>
      </c>
      <c r="G67" s="72">
        <f t="shared" si="7"/>
        <v>58.080050013383016</v>
      </c>
    </row>
    <row r="68" spans="1:7">
      <c r="A68" s="71" t="s">
        <v>52</v>
      </c>
      <c r="B68" s="72">
        <v>83.5</v>
      </c>
      <c r="C68" s="72">
        <f>B68*0.7895+5.01</f>
        <v>70.933250000000001</v>
      </c>
      <c r="D68" s="72">
        <v>3.0303030303030303</v>
      </c>
      <c r="E68" s="72">
        <f t="shared" si="6"/>
        <v>1.0817460589224797</v>
      </c>
      <c r="F68" s="72">
        <v>36.363636363636367</v>
      </c>
      <c r="G68" s="72">
        <f t="shared" si="7"/>
        <v>56.662286855488276</v>
      </c>
    </row>
    <row r="69" spans="1:7">
      <c r="A69" s="71" t="s">
        <v>54</v>
      </c>
      <c r="B69" s="72">
        <v>88.5</v>
      </c>
      <c r="C69" s="72">
        <f>B69*0.7674+3.3886</f>
        <v>71.3035</v>
      </c>
      <c r="D69" s="72">
        <v>0</v>
      </c>
      <c r="E69" s="72">
        <f t="shared" si="6"/>
        <v>1.4077754862539078</v>
      </c>
      <c r="F69" s="72">
        <v>56.521739130434781</v>
      </c>
      <c r="G69" s="72">
        <f t="shared" si="7"/>
        <v>54.08369047568516</v>
      </c>
    </row>
    <row r="70" spans="1:7">
      <c r="A70" s="71" t="s">
        <v>52</v>
      </c>
      <c r="B70" s="72">
        <v>84</v>
      </c>
      <c r="C70" s="72">
        <f>B70*0.7895+5.01</f>
        <v>71.328000000000003</v>
      </c>
      <c r="D70" s="72">
        <v>1.25</v>
      </c>
      <c r="E70" s="72">
        <f t="shared" si="6"/>
        <v>1.6121710333509174</v>
      </c>
      <c r="F70" s="72">
        <v>53.437500000000007</v>
      </c>
      <c r="G70" s="72">
        <f t="shared" si="7"/>
        <v>50.03123590415975</v>
      </c>
    </row>
    <row r="71" spans="1:7">
      <c r="A71" s="71" t="s">
        <v>56</v>
      </c>
      <c r="B71" s="72">
        <v>5.5</v>
      </c>
      <c r="C71" s="72">
        <v>72.381738173817396</v>
      </c>
      <c r="D71" s="72">
        <v>2.1276595744680851</v>
      </c>
      <c r="E71" s="72">
        <f t="shared" si="6"/>
        <v>1.0880776404050654</v>
      </c>
      <c r="F71" s="72">
        <v>46.808510638297875</v>
      </c>
      <c r="G71" s="72">
        <f t="shared" si="7"/>
        <v>54.889656172416082</v>
      </c>
    </row>
    <row r="72" spans="1:7">
      <c r="A72" s="71" t="s">
        <v>52</v>
      </c>
      <c r="B72" s="72">
        <v>85.5</v>
      </c>
      <c r="C72" s="72">
        <f>B72*0.7895+5.01</f>
        <v>72.512250000000009</v>
      </c>
      <c r="D72" s="72">
        <v>1.6528925619834711</v>
      </c>
      <c r="E72" s="72">
        <f t="shared" si="6"/>
        <v>1.2107770269081328</v>
      </c>
      <c r="F72" s="72">
        <v>57.02479338842975</v>
      </c>
      <c r="G72" s="72">
        <f t="shared" si="7"/>
        <v>57.450339021175765</v>
      </c>
    </row>
    <row r="73" spans="1:7">
      <c r="A73" s="71" t="s">
        <v>54</v>
      </c>
      <c r="B73" s="72">
        <v>90.5</v>
      </c>
      <c r="C73" s="72">
        <f>B73*0.7674+3.3886</f>
        <v>72.83829999999999</v>
      </c>
      <c r="D73" s="72">
        <v>0.4098360655737705</v>
      </c>
      <c r="E73" s="72">
        <f t="shared" si="6"/>
        <v>1.3288751864173354</v>
      </c>
      <c r="F73" s="72">
        <v>60.655737704918032</v>
      </c>
      <c r="G73" s="72">
        <f t="shared" si="7"/>
        <v>55.106397303384348</v>
      </c>
    </row>
    <row r="74" spans="1:7">
      <c r="A74" s="71" t="s">
        <v>54</v>
      </c>
      <c r="B74" s="72">
        <v>91</v>
      </c>
      <c r="C74" s="72">
        <f>B74*0.7674+3.3886</f>
        <v>73.221999999999994</v>
      </c>
      <c r="D74" s="72">
        <v>0.61349693251533743</v>
      </c>
      <c r="E74" s="72">
        <f t="shared" si="6"/>
        <v>0.90334327152371829</v>
      </c>
      <c r="F74" s="72">
        <v>69.325153374233125</v>
      </c>
      <c r="G74" s="72">
        <f t="shared" si="7"/>
        <v>46.544695175724776</v>
      </c>
    </row>
    <row r="75" spans="1:7">
      <c r="A75" s="71" t="s">
        <v>52</v>
      </c>
      <c r="B75" s="72">
        <v>87.5</v>
      </c>
      <c r="C75" s="72">
        <f>B75*0.7895+5.01</f>
        <v>74.091250000000002</v>
      </c>
      <c r="D75" s="72">
        <v>1.8404907975460123</v>
      </c>
      <c r="E75" s="72">
        <f t="shared" si="6"/>
        <v>0.57276475912702407</v>
      </c>
      <c r="F75" s="72">
        <v>41.717791411042946</v>
      </c>
      <c r="G75" s="72">
        <f t="shared" si="7"/>
        <v>45.896039019047222</v>
      </c>
    </row>
    <row r="76" spans="1:7">
      <c r="A76" s="71" t="s">
        <v>87</v>
      </c>
      <c r="B76" s="71">
        <v>59.5</v>
      </c>
      <c r="C76" s="72">
        <f>0.9055*B76+20.221</f>
        <v>74.098249999999993</v>
      </c>
      <c r="D76" s="72">
        <v>0</v>
      </c>
      <c r="E76" s="72">
        <f t="shared" si="6"/>
        <v>0.49079754601226994</v>
      </c>
      <c r="F76" s="72">
        <v>4</v>
      </c>
      <c r="G76" s="72">
        <f t="shared" si="7"/>
        <v>36.210101639660159</v>
      </c>
    </row>
    <row r="77" spans="1:7">
      <c r="A77" s="71" t="s">
        <v>54</v>
      </c>
      <c r="B77" s="72">
        <v>92.5</v>
      </c>
      <c r="C77" s="72">
        <f>B77*0.7674+3.3886</f>
        <v>74.373099999999994</v>
      </c>
      <c r="D77" s="72">
        <v>0</v>
      </c>
      <c r="E77" s="72">
        <f t="shared" si="6"/>
        <v>0.44217223358327651</v>
      </c>
      <c r="F77" s="72">
        <v>53.781512605042018</v>
      </c>
      <c r="G77" s="72">
        <f t="shared" si="7"/>
        <v>31.826552446295022</v>
      </c>
    </row>
    <row r="78" spans="1:7">
      <c r="A78" s="71" t="s">
        <v>57</v>
      </c>
      <c r="B78" s="72">
        <v>0.5</v>
      </c>
      <c r="C78" s="72">
        <v>74.561000000000007</v>
      </c>
      <c r="D78" s="72">
        <v>0</v>
      </c>
      <c r="E78" s="72">
        <f t="shared" si="6"/>
        <v>0.874074074074074</v>
      </c>
      <c r="F78" s="72">
        <v>12.226050807982723</v>
      </c>
      <c r="G78" s="72">
        <f t="shared" si="7"/>
        <v>31.082994164086433</v>
      </c>
    </row>
    <row r="79" spans="1:7">
      <c r="A79" s="71" t="s">
        <v>56</v>
      </c>
      <c r="B79" s="72">
        <v>6.5</v>
      </c>
      <c r="C79" s="72">
        <v>75.132013201320134</v>
      </c>
      <c r="D79" s="72">
        <v>0.37037037037037041</v>
      </c>
      <c r="E79" s="72">
        <f t="shared" si="6"/>
        <v>1.3026455026455026</v>
      </c>
      <c r="F79" s="72">
        <v>47.407407407407412</v>
      </c>
      <c r="G79" s="72">
        <f t="shared" si="7"/>
        <v>43.568708449800717</v>
      </c>
    </row>
    <row r="80" spans="1:7">
      <c r="A80" s="71" t="s">
        <v>52</v>
      </c>
      <c r="B80" s="72">
        <v>89.5</v>
      </c>
      <c r="C80" s="72">
        <f>B80*0.7895+5.01</f>
        <v>75.67025000000001</v>
      </c>
      <c r="D80" s="72">
        <v>4</v>
      </c>
      <c r="E80" s="72">
        <f>AVERAGE(D78:D81)</f>
        <v>1.6283068783068781</v>
      </c>
      <c r="F80" s="72">
        <v>38</v>
      </c>
      <c r="G80" s="72">
        <f>AVERAGE(F78:F81)</f>
        <v>41.015507410990395</v>
      </c>
    </row>
    <row r="81" spans="1:7">
      <c r="A81" s="71" t="s">
        <v>52</v>
      </c>
      <c r="B81" s="72">
        <v>91</v>
      </c>
      <c r="C81" s="72">
        <f>B81*0.7895+5.01</f>
        <v>76.854500000000002</v>
      </c>
      <c r="D81" s="72">
        <v>2.1428571428571428</v>
      </c>
      <c r="E81" s="72">
        <f>AVERAGE(D79:D82)</f>
        <v>1.6283068783068781</v>
      </c>
      <c r="F81" s="72">
        <v>66.428571428571431</v>
      </c>
      <c r="G81" s="72">
        <f>AVERAGE(F79:F82)</f>
        <v>46.579684364167122</v>
      </c>
    </row>
    <row r="82" spans="1:7">
      <c r="A82" s="71" t="s">
        <v>87</v>
      </c>
      <c r="B82" s="71">
        <v>63.5</v>
      </c>
      <c r="C82" s="72">
        <f>0.9055*B82+20.221</f>
        <v>77.720249999999993</v>
      </c>
      <c r="D82" s="72">
        <v>0</v>
      </c>
      <c r="E82" s="72">
        <f>AVERAGE(D80:D84)</f>
        <v>1.4087516087516085</v>
      </c>
      <c r="F82" s="72">
        <v>34.482758620689658</v>
      </c>
      <c r="G82" s="72">
        <f>AVERAGE(F80:F84)</f>
        <v>35.670657166193429</v>
      </c>
    </row>
    <row r="83" spans="1:7">
      <c r="A83" s="71" t="s">
        <v>56</v>
      </c>
      <c r="B83" s="72">
        <v>7.5</v>
      </c>
      <c r="C83" s="72">
        <v>77.882288228822887</v>
      </c>
      <c r="D83" s="72">
        <v>0.90090090090090091</v>
      </c>
      <c r="E83" s="72">
        <f>AVERAGE(D81:D85)</f>
        <v>1.2254916968573357</v>
      </c>
      <c r="F83" s="72">
        <v>20.12012012012012</v>
      </c>
      <c r="G83" s="72">
        <f>AVERAGE(F81:F85)</f>
        <v>38.202815756501799</v>
      </c>
    </row>
    <row r="84" spans="1:7">
      <c r="A84" s="71" t="s">
        <v>57</v>
      </c>
      <c r="B84" s="72">
        <v>1.5</v>
      </c>
      <c r="C84" s="72">
        <v>79.277000000000001</v>
      </c>
      <c r="D84" s="72">
        <v>0</v>
      </c>
      <c r="E84" s="72">
        <f>AVERAGE(D82:D86)</f>
        <v>3.4635869349525743</v>
      </c>
      <c r="F84" s="72">
        <v>19.321835661585919</v>
      </c>
      <c r="G84" s="72">
        <f>AVERAGE(F82:F86)</f>
        <v>33.583768137454179</v>
      </c>
    </row>
    <row r="85" spans="1:7">
      <c r="A85" s="71" t="s">
        <v>87</v>
      </c>
      <c r="B85" s="71">
        <v>65.5</v>
      </c>
      <c r="C85" s="72">
        <f>0.9055*B85+20.221</f>
        <v>79.53125</v>
      </c>
      <c r="D85" s="72">
        <v>3.0837004405286343</v>
      </c>
      <c r="E85" s="72">
        <f>AVERAGE(D83:D87)</f>
        <v>3.735080147622257</v>
      </c>
      <c r="F85" s="72">
        <v>50.660792951541858</v>
      </c>
      <c r="G85" s="72">
        <f>AVERAGE(F83:F87)</f>
        <v>31.755089716483667</v>
      </c>
    </row>
    <row r="86" spans="1:7">
      <c r="A86" s="71" t="s">
        <v>52</v>
      </c>
      <c r="B86" s="72">
        <v>95.5</v>
      </c>
      <c r="C86" s="72">
        <f>B86*0.7895+5.01</f>
        <v>80.407250000000005</v>
      </c>
      <c r="D86" s="72">
        <v>13.333333333333334</v>
      </c>
      <c r="E86" s="72">
        <f>AVERAGE(D85:D88)</f>
        <v>4.4436249593025954</v>
      </c>
      <c r="F86" s="72">
        <v>43.333333333333336</v>
      </c>
      <c r="G86" s="72">
        <f>AVERAGE(F85:F88)</f>
        <v>45.833373200178073</v>
      </c>
    </row>
    <row r="87" spans="1:7">
      <c r="A87" s="71" t="s">
        <v>56</v>
      </c>
      <c r="B87" s="72">
        <v>8.5</v>
      </c>
      <c r="C87" s="72">
        <v>80.632563256325639</v>
      </c>
      <c r="D87" s="72">
        <v>1.3574660633484164</v>
      </c>
      <c r="E87" s="72">
        <f>AVERAGE(D85:D89)</f>
        <v>4.7548999674420767</v>
      </c>
      <c r="F87" s="72">
        <v>25.339366515837103</v>
      </c>
      <c r="G87" s="72">
        <f>AVERAGE(F85:F89)</f>
        <v>47.466698560142461</v>
      </c>
    </row>
    <row r="88" spans="1:7">
      <c r="A88" s="71" t="s">
        <v>54</v>
      </c>
      <c r="B88" s="72">
        <v>101</v>
      </c>
      <c r="C88" s="72">
        <f>B88*0.7674+3.3886</f>
        <v>80.896000000000001</v>
      </c>
      <c r="D88" s="72">
        <v>0</v>
      </c>
      <c r="E88" s="72">
        <f>AVERAGE(D86:D90)</f>
        <v>4.8230913861856646</v>
      </c>
      <c r="F88" s="72">
        <v>64</v>
      </c>
      <c r="G88" s="72">
        <f>AVERAGE(F86:F90)</f>
        <v>44.45782764106697</v>
      </c>
    </row>
    <row r="89" spans="1:7">
      <c r="A89" s="71" t="s">
        <v>52</v>
      </c>
      <c r="B89" s="72">
        <v>98</v>
      </c>
      <c r="C89" s="72">
        <f>B89*0.7895+5.01</f>
        <v>82.381</v>
      </c>
      <c r="D89" s="72">
        <v>6</v>
      </c>
      <c r="E89" s="72">
        <f>AVERAGE(D88:D91)</f>
        <v>2.3561643835616439</v>
      </c>
      <c r="F89" s="72">
        <v>54</v>
      </c>
      <c r="G89" s="72">
        <f>AVERAGE(F88:F91)</f>
        <v>44.107993084186731</v>
      </c>
    </row>
    <row r="90" spans="1:7">
      <c r="A90" s="71" t="s">
        <v>56</v>
      </c>
      <c r="B90" s="72">
        <v>9.5</v>
      </c>
      <c r="C90" s="72">
        <v>82.5</v>
      </c>
      <c r="D90" s="72">
        <v>3.4246575342465753</v>
      </c>
      <c r="E90" s="72">
        <f>AVERAGE(D88:D92)</f>
        <v>1.8849315068493151</v>
      </c>
      <c r="F90" s="72">
        <v>35.61643835616438</v>
      </c>
      <c r="G90" s="72">
        <f>AVERAGE(F88:F92)</f>
        <v>40.44768478993003</v>
      </c>
    </row>
    <row r="91" spans="1:7">
      <c r="A91" s="71" t="s">
        <v>54</v>
      </c>
      <c r="B91" s="72">
        <v>104</v>
      </c>
      <c r="C91" s="72">
        <f>B91*0.7674+3.3886</f>
        <v>83.1982</v>
      </c>
      <c r="D91" s="72">
        <v>0</v>
      </c>
      <c r="E91" s="72">
        <f>AVERAGE(D89:D93)</f>
        <v>1.8849315068493151</v>
      </c>
      <c r="F91" s="72">
        <v>22.815533980582526</v>
      </c>
      <c r="G91" s="72">
        <f>AVERAGE(F89:F93)</f>
        <v>35.339992482237719</v>
      </c>
    </row>
    <row r="92" spans="1:7">
      <c r="A92" s="71" t="s">
        <v>56</v>
      </c>
      <c r="B92" s="72">
        <v>10.5</v>
      </c>
      <c r="C92" s="72">
        <v>83.5</v>
      </c>
      <c r="D92" s="72">
        <v>0</v>
      </c>
      <c r="E92" s="72">
        <f>AVERAGE(D90:D94)</f>
        <v>1.3515981735159817</v>
      </c>
      <c r="F92" s="72">
        <v>25.806451612903224</v>
      </c>
      <c r="G92" s="72">
        <f>AVERAGE(F90:F94)</f>
        <v>29.206659148904386</v>
      </c>
    </row>
    <row r="93" spans="1:7">
      <c r="A93" s="71" t="s">
        <v>52</v>
      </c>
      <c r="B93" s="72">
        <v>99.5</v>
      </c>
      <c r="C93" s="72">
        <f>B93*0.7895+5.01</f>
        <v>83.565250000000006</v>
      </c>
      <c r="D93" s="72">
        <v>0</v>
      </c>
      <c r="E93" s="72">
        <f>AVERAGE(D91:D94)</f>
        <v>0.83333333333333337</v>
      </c>
      <c r="F93" s="72">
        <v>38.461538461538467</v>
      </c>
      <c r="G93" s="72">
        <f>AVERAGE(F91:F94)</f>
        <v>27.604214347089385</v>
      </c>
    </row>
    <row r="94" spans="1:7">
      <c r="A94" s="71" t="s">
        <v>87</v>
      </c>
      <c r="B94" s="71">
        <v>70</v>
      </c>
      <c r="C94" s="72">
        <f>0.9055*B94+20.221</f>
        <v>83.605999999999995</v>
      </c>
      <c r="D94" s="72">
        <v>3.3333333333333335</v>
      </c>
      <c r="E94" s="72">
        <f>AVERAGE(D92:D96)</f>
        <v>0.66666666666666674</v>
      </c>
      <c r="F94" s="72">
        <v>23.333333333333332</v>
      </c>
      <c r="G94" s="72">
        <f>AVERAGE(F92:F96)</f>
        <v>29.440975549634288</v>
      </c>
    </row>
    <row r="95" spans="1:7">
      <c r="A95" s="71" t="s">
        <v>56</v>
      </c>
      <c r="B95" s="72">
        <v>11.5</v>
      </c>
      <c r="C95" s="72">
        <v>84.5</v>
      </c>
      <c r="D95" s="72">
        <v>0</v>
      </c>
      <c r="E95" s="72">
        <f>AVERAGE(D93:D97)</f>
        <v>2.1481481481481479</v>
      </c>
      <c r="F95" s="72">
        <v>42.857142857142854</v>
      </c>
      <c r="G95" s="72">
        <f>AVERAGE(F93:F97)</f>
        <v>27.98338893075735</v>
      </c>
    </row>
    <row r="96" spans="1:7">
      <c r="A96" s="71" t="s">
        <v>54</v>
      </c>
      <c r="B96" s="72">
        <v>106</v>
      </c>
      <c r="C96" s="72">
        <f>B96*0.7674+3.3886</f>
        <v>84.73299999999999</v>
      </c>
      <c r="D96" s="72">
        <v>0</v>
      </c>
      <c r="E96" s="72">
        <f>AVERAGE(D94:D98)</f>
        <v>2.1481481481481479</v>
      </c>
      <c r="F96" s="72">
        <v>16.746411483253588</v>
      </c>
      <c r="G96" s="72">
        <f>AVERAGE(F94:F98)</f>
        <v>28.927444874813297</v>
      </c>
    </row>
    <row r="97" spans="1:7">
      <c r="A97" s="71" t="s">
        <v>87</v>
      </c>
      <c r="B97" s="71">
        <v>71.5</v>
      </c>
      <c r="C97" s="72">
        <f>0.9055*B97+20.221</f>
        <v>84.964250000000007</v>
      </c>
      <c r="D97" s="72">
        <v>7.4074074074074066</v>
      </c>
      <c r="E97" s="72">
        <f>AVERAGE(D95:D99)</f>
        <v>2.6936026936026933</v>
      </c>
      <c r="F97" s="72">
        <v>18.518518518518519</v>
      </c>
      <c r="G97" s="72">
        <f>AVERAGE(F95:F99)</f>
        <v>32.74562669299511</v>
      </c>
    </row>
    <row r="98" spans="1:7">
      <c r="A98" s="71" t="s">
        <v>52</v>
      </c>
      <c r="B98" s="72">
        <v>101.5</v>
      </c>
      <c r="C98" s="72">
        <f>B98*0.7895+5.01</f>
        <v>85.14425</v>
      </c>
      <c r="D98" s="72">
        <v>0</v>
      </c>
      <c r="E98" s="72">
        <f>AVERAGE(D96:D99)</f>
        <v>3.3670033670033668</v>
      </c>
      <c r="F98" s="72">
        <v>43.18181818181818</v>
      </c>
      <c r="G98" s="72">
        <f>AVERAGE(F96:F99)</f>
        <v>30.217747651958177</v>
      </c>
    </row>
    <row r="99" spans="1:7">
      <c r="A99" s="71" t="s">
        <v>87</v>
      </c>
      <c r="B99" s="71">
        <v>72</v>
      </c>
      <c r="C99" s="72">
        <f>0.9055*B99+20.221</f>
        <v>85.417000000000002</v>
      </c>
      <c r="D99" s="72">
        <v>6.0606060606060606</v>
      </c>
      <c r="E99" s="72">
        <f>AVERAGE(D97:D101)</f>
        <v>2.6936026936026933</v>
      </c>
      <c r="F99" s="72">
        <v>42.424242424242422</v>
      </c>
      <c r="G99" s="72">
        <f>AVERAGE(F97:F101)</f>
        <v>27.674732674732677</v>
      </c>
    </row>
    <row r="100" spans="1:7">
      <c r="A100" s="71" t="s">
        <v>56</v>
      </c>
      <c r="B100" s="72">
        <v>12.5</v>
      </c>
      <c r="C100" s="72">
        <v>85.5</v>
      </c>
      <c r="D100" s="72">
        <v>0</v>
      </c>
      <c r="E100" s="72">
        <f>AVERAGE(D98:D102)</f>
        <v>1.6883116883116884</v>
      </c>
      <c r="F100" s="72">
        <v>21.428571428571427</v>
      </c>
      <c r="G100" s="72">
        <f>AVERAGE(F98:F102)</f>
        <v>34.447219447219446</v>
      </c>
    </row>
    <row r="101" spans="1:7">
      <c r="A101" s="71" t="s">
        <v>54</v>
      </c>
      <c r="B101" s="72">
        <v>108</v>
      </c>
      <c r="C101" s="72">
        <f>B101*0.7674+3.3886</f>
        <v>86.267799999999994</v>
      </c>
      <c r="D101" s="72">
        <v>0</v>
      </c>
      <c r="E101" s="72">
        <f>AVERAGE(D99:D103)</f>
        <v>1.6883116883116884</v>
      </c>
      <c r="F101" s="72">
        <v>12.820512820512819</v>
      </c>
      <c r="G101" s="72">
        <f>AVERAGE(F99:F103)</f>
        <v>30.810855810855809</v>
      </c>
    </row>
    <row r="102" spans="1:7">
      <c r="A102" s="71" t="s">
        <v>52</v>
      </c>
      <c r="B102" s="72">
        <v>104.5</v>
      </c>
      <c r="C102" s="72">
        <f>B102*0.7895+5.01</f>
        <v>87.512749999999997</v>
      </c>
      <c r="D102" s="72">
        <v>2.3809523809523809</v>
      </c>
      <c r="E102" s="72">
        <f>AVERAGE(D101:D104)</f>
        <v>0.66566063044936286</v>
      </c>
      <c r="F102" s="72">
        <v>52.380952380952387</v>
      </c>
      <c r="G102" s="72">
        <f>AVERAGE(F101:F104)</f>
        <v>31.986986018676163</v>
      </c>
    </row>
    <row r="103" spans="1:7">
      <c r="A103" s="71" t="s">
        <v>87</v>
      </c>
      <c r="B103" s="71">
        <v>74.5</v>
      </c>
      <c r="C103" s="72">
        <f>0.9055*B103+20.221</f>
        <v>87.680750000000003</v>
      </c>
      <c r="D103" s="72">
        <v>0</v>
      </c>
      <c r="E103" s="72">
        <f>AVERAGE(D101:D105)</f>
        <v>1.1674491392801252</v>
      </c>
      <c r="F103" s="72">
        <v>25</v>
      </c>
      <c r="G103" s="72">
        <f>AVERAGE(F101:F105)</f>
        <v>39.557842783194893</v>
      </c>
    </row>
    <row r="104" spans="1:7">
      <c r="A104" s="71" t="s">
        <v>54</v>
      </c>
      <c r="B104" s="72">
        <v>111</v>
      </c>
      <c r="C104" s="72">
        <f>B104*0.7674+3.3886</f>
        <v>88.57</v>
      </c>
      <c r="D104" s="72">
        <v>0.28169014084507044</v>
      </c>
      <c r="E104" s="72">
        <f>AVERAGE(D102:D105)</f>
        <v>1.4593114241001564</v>
      </c>
      <c r="F104" s="72">
        <v>37.74647887323944</v>
      </c>
      <c r="G104" s="72">
        <f>AVERAGE(F102:F105)</f>
        <v>46.242175273865413</v>
      </c>
    </row>
    <row r="105" spans="1:7">
      <c r="A105" s="71" t="s">
        <v>52</v>
      </c>
      <c r="B105" s="72">
        <v>107</v>
      </c>
      <c r="C105" s="72">
        <f>B105*0.7895+5.01</f>
        <v>89.486500000000007</v>
      </c>
      <c r="D105" s="72">
        <v>3.1746031746031744</v>
      </c>
      <c r="E105" s="72">
        <f>AVERAGE(D104:D107)</f>
        <v>1.8015733288620612</v>
      </c>
      <c r="F105" s="72">
        <v>69.841269841269835</v>
      </c>
      <c r="G105" s="72">
        <f>AVERAGE(F104:F107)</f>
        <v>43.995151464341603</v>
      </c>
    </row>
    <row r="106" spans="1:7">
      <c r="A106" s="71" t="s">
        <v>52</v>
      </c>
      <c r="B106" s="72">
        <v>107.5</v>
      </c>
      <c r="C106" s="72">
        <f>B106*0.7895+5.01</f>
        <v>89.881250000000009</v>
      </c>
      <c r="D106" s="72">
        <v>3.75</v>
      </c>
      <c r="E106" s="72">
        <f>AVERAGE(D104:D108)</f>
        <v>1.6551624064051569</v>
      </c>
      <c r="F106" s="72">
        <v>48.75</v>
      </c>
      <c r="G106" s="72">
        <f>AVERAGE(F104:F108)</f>
        <v>45.035693363986653</v>
      </c>
    </row>
    <row r="107" spans="1:7">
      <c r="A107" s="71" t="s">
        <v>54</v>
      </c>
      <c r="B107" s="72">
        <v>114</v>
      </c>
      <c r="C107" s="72">
        <f>B107*0.7674+3.3886</f>
        <v>90.872199999999992</v>
      </c>
      <c r="D107" s="72">
        <v>0</v>
      </c>
      <c r="E107" s="72">
        <f>AVERAGE(D105:D107)</f>
        <v>2.3082010582010581</v>
      </c>
      <c r="F107" s="72">
        <v>19.642857142857142</v>
      </c>
      <c r="G107" s="72">
        <f>AVERAGE(F105:F107)</f>
        <v>46.078042328042329</v>
      </c>
    </row>
    <row r="108" spans="1:7">
      <c r="A108" s="71" t="s">
        <v>56</v>
      </c>
      <c r="B108" s="72">
        <v>17.5</v>
      </c>
      <c r="C108" s="72">
        <v>90.935988300146249</v>
      </c>
      <c r="D108" s="72">
        <v>1.0695187165775399</v>
      </c>
      <c r="E108" s="72">
        <f t="shared" ref="E108:E139" si="8">AVERAGE(D106:D110)</f>
        <v>1.1612721643681394</v>
      </c>
      <c r="F108" s="72">
        <v>49.19786096256685</v>
      </c>
      <c r="G108" s="72">
        <f t="shared" ref="G108:G139" si="9">AVERAGE(F106:F110)</f>
        <v>44.141925297498048</v>
      </c>
    </row>
    <row r="109" spans="1:7">
      <c r="A109" s="71" t="s">
        <v>52</v>
      </c>
      <c r="B109" s="72">
        <v>109.5</v>
      </c>
      <c r="C109" s="72">
        <f>B109*0.7895+5.01</f>
        <v>91.460250000000002</v>
      </c>
      <c r="D109" s="72">
        <v>0</v>
      </c>
      <c r="E109" s="72">
        <f t="shared" si="8"/>
        <v>1.026656779752755</v>
      </c>
      <c r="F109" s="72">
        <v>42.592592592592595</v>
      </c>
      <c r="G109" s="72">
        <f t="shared" si="9"/>
        <v>40.545771451344208</v>
      </c>
    </row>
    <row r="110" spans="1:7">
      <c r="A110" s="71" t="s">
        <v>56</v>
      </c>
      <c r="B110" s="72">
        <v>18.5</v>
      </c>
      <c r="C110" s="72">
        <v>92.060974237822023</v>
      </c>
      <c r="D110" s="72">
        <v>0.98684210526315785</v>
      </c>
      <c r="E110" s="72">
        <f t="shared" si="8"/>
        <v>1.280625033721009</v>
      </c>
      <c r="F110" s="72">
        <v>60.526315789473685</v>
      </c>
      <c r="G110" s="72">
        <f t="shared" si="9"/>
        <v>45.506088911661678</v>
      </c>
    </row>
    <row r="111" spans="1:7">
      <c r="A111" s="71" t="s">
        <v>52</v>
      </c>
      <c r="B111" s="72">
        <v>111.5</v>
      </c>
      <c r="C111" s="72">
        <f>B111*0.7895+5.01</f>
        <v>93.03925000000001</v>
      </c>
      <c r="D111" s="72">
        <v>3.0769230769230771</v>
      </c>
      <c r="E111" s="72">
        <f t="shared" si="8"/>
        <v>1.066721290405501</v>
      </c>
      <c r="F111" s="72">
        <v>30.76923076923077</v>
      </c>
      <c r="G111" s="72">
        <f t="shared" si="9"/>
        <v>40.572177096506792</v>
      </c>
    </row>
    <row r="112" spans="1:7">
      <c r="A112" s="71" t="s">
        <v>56</v>
      </c>
      <c r="B112" s="72">
        <v>19.5</v>
      </c>
      <c r="C112" s="72">
        <v>93.185960175497797</v>
      </c>
      <c r="D112" s="72">
        <v>1.2698412698412698</v>
      </c>
      <c r="E112" s="72">
        <f t="shared" si="8"/>
        <v>1.066721290405501</v>
      </c>
      <c r="F112" s="72">
        <v>44.444444444444443</v>
      </c>
      <c r="G112" s="72">
        <f t="shared" si="9"/>
        <v>32.053658577988273</v>
      </c>
    </row>
    <row r="113" spans="1:7">
      <c r="A113" s="71" t="s">
        <v>53</v>
      </c>
      <c r="B113" s="72">
        <v>142</v>
      </c>
      <c r="C113" s="72">
        <f>0.6096*B113+7.2797</f>
        <v>93.842900000000014</v>
      </c>
      <c r="D113" s="72">
        <v>0</v>
      </c>
      <c r="E113" s="72">
        <f t="shared" si="8"/>
        <v>1.8693528693528694</v>
      </c>
      <c r="F113" s="72">
        <v>24.528301886792452</v>
      </c>
      <c r="G113" s="72">
        <f t="shared" si="9"/>
        <v>28.948395420093533</v>
      </c>
    </row>
    <row r="114" spans="1:7">
      <c r="A114" s="71" t="s">
        <v>55</v>
      </c>
      <c r="B114" s="72">
        <v>122.5</v>
      </c>
      <c r="C114" s="72">
        <f>0.7342*B114+4.059</f>
        <v>93.998499999999993</v>
      </c>
      <c r="D114" s="72">
        <v>0</v>
      </c>
      <c r="E114" s="72">
        <f t="shared" si="8"/>
        <v>1.3805505324492666</v>
      </c>
      <c r="F114" s="72">
        <v>0</v>
      </c>
      <c r="G114" s="72">
        <f t="shared" si="9"/>
        <v>33.870498633335984</v>
      </c>
    </row>
    <row r="115" spans="1:7">
      <c r="A115" s="71" t="s">
        <v>52</v>
      </c>
      <c r="B115" s="72">
        <v>113</v>
      </c>
      <c r="C115" s="72">
        <f>B115*0.7895+5.01</f>
        <v>94.223500000000001</v>
      </c>
      <c r="D115" s="72">
        <v>5</v>
      </c>
      <c r="E115" s="72">
        <f t="shared" si="8"/>
        <v>1.1265822784810127</v>
      </c>
      <c r="F115" s="72">
        <v>45</v>
      </c>
      <c r="G115" s="72">
        <f t="shared" si="9"/>
        <v>24.981609744447098</v>
      </c>
    </row>
    <row r="116" spans="1:7">
      <c r="A116" s="71" t="s">
        <v>56</v>
      </c>
      <c r="B116" s="72">
        <v>20.5</v>
      </c>
      <c r="C116" s="72">
        <v>94.310946113173586</v>
      </c>
      <c r="D116" s="72">
        <v>0.63291139240506333</v>
      </c>
      <c r="E116" s="72">
        <f t="shared" si="8"/>
        <v>1.3201306655777869</v>
      </c>
      <c r="F116" s="72">
        <v>55.379746835443036</v>
      </c>
      <c r="G116" s="72">
        <f t="shared" si="9"/>
        <v>29.6243364638628</v>
      </c>
    </row>
    <row r="117" spans="1:7">
      <c r="A117" s="71" t="s">
        <v>52</v>
      </c>
      <c r="B117" s="72">
        <v>113.5</v>
      </c>
      <c r="C117" s="72">
        <f>B117*0.7895+5.01</f>
        <v>94.618250000000003</v>
      </c>
      <c r="D117" s="72">
        <v>0</v>
      </c>
      <c r="E117" s="72">
        <f t="shared" si="8"/>
        <v>1.9451306655777869</v>
      </c>
      <c r="F117" s="72">
        <v>0</v>
      </c>
      <c r="G117" s="72">
        <f t="shared" si="9"/>
        <v>34.624336463862804</v>
      </c>
    </row>
    <row r="118" spans="1:7">
      <c r="A118" s="71" t="s">
        <v>56</v>
      </c>
      <c r="B118" s="72">
        <v>21.5</v>
      </c>
      <c r="C118" s="72">
        <v>95.43593205084936</v>
      </c>
      <c r="D118" s="72">
        <v>0.967741935483871</v>
      </c>
      <c r="E118" s="72">
        <f t="shared" si="8"/>
        <v>1.1492122982308479</v>
      </c>
      <c r="F118" s="72">
        <v>47.741935483870968</v>
      </c>
      <c r="G118" s="72">
        <f t="shared" si="9"/>
        <v>37.869234423046478</v>
      </c>
    </row>
    <row r="119" spans="1:7">
      <c r="A119" s="71" t="s">
        <v>52</v>
      </c>
      <c r="B119" s="72">
        <v>115.5</v>
      </c>
      <c r="C119" s="72">
        <f>B119*0.7895+5.01</f>
        <v>96.197249999999997</v>
      </c>
      <c r="D119" s="72">
        <v>3.125</v>
      </c>
      <c r="E119" s="72">
        <f t="shared" si="8"/>
        <v>1.1542089671182565</v>
      </c>
      <c r="F119" s="72">
        <v>25</v>
      </c>
      <c r="G119" s="72">
        <f t="shared" si="9"/>
        <v>35.872232424378922</v>
      </c>
    </row>
    <row r="120" spans="1:7">
      <c r="A120" s="71" t="s">
        <v>53</v>
      </c>
      <c r="B120" s="72">
        <v>148</v>
      </c>
      <c r="C120" s="72">
        <f>0.6096*B120+7.2797</f>
        <v>97.500500000000017</v>
      </c>
      <c r="D120" s="72">
        <v>1.0204081632653061</v>
      </c>
      <c r="E120" s="72">
        <f t="shared" si="8"/>
        <v>1.4716692845785739</v>
      </c>
      <c r="F120" s="72">
        <v>61.224489795918366</v>
      </c>
      <c r="G120" s="72">
        <f t="shared" si="9"/>
        <v>37.61481616112188</v>
      </c>
    </row>
    <row r="121" spans="1:7">
      <c r="A121" s="71" t="s">
        <v>56</v>
      </c>
      <c r="B121" s="72">
        <v>22.5</v>
      </c>
      <c r="C121" s="72">
        <v>97.622684432889187</v>
      </c>
      <c r="D121" s="72">
        <v>0.6578947368421052</v>
      </c>
      <c r="E121" s="72">
        <f t="shared" si="8"/>
        <v>1.2781208974817997</v>
      </c>
      <c r="F121" s="72">
        <v>45.394736842105267</v>
      </c>
      <c r="G121" s="72">
        <f t="shared" si="9"/>
        <v>39.339156337074954</v>
      </c>
    </row>
    <row r="122" spans="1:7">
      <c r="A122" s="71" t="s">
        <v>57</v>
      </c>
      <c r="B122" s="72">
        <v>5.5</v>
      </c>
      <c r="C122" s="72">
        <v>98.141000000000005</v>
      </c>
      <c r="D122" s="72">
        <v>1.5873015873015872</v>
      </c>
      <c r="E122" s="72">
        <f t="shared" si="8"/>
        <v>0.85514109950200168</v>
      </c>
      <c r="F122" s="72">
        <v>8.7129186837147774</v>
      </c>
      <c r="G122" s="72">
        <f t="shared" si="9"/>
        <v>44.23814623606485</v>
      </c>
    </row>
    <row r="123" spans="1:7">
      <c r="A123" s="71" t="s">
        <v>52</v>
      </c>
      <c r="B123" s="72">
        <v>118.5</v>
      </c>
      <c r="C123" s="72">
        <f>B123*0.7895+5.01</f>
        <v>98.565750000000008</v>
      </c>
      <c r="D123" s="72">
        <v>0</v>
      </c>
      <c r="E123" s="72">
        <f t="shared" si="8"/>
        <v>0.93274960769401094</v>
      </c>
      <c r="F123" s="72">
        <v>56.36363636363636</v>
      </c>
      <c r="G123" s="72">
        <f t="shared" si="9"/>
        <v>41.852403206458646</v>
      </c>
    </row>
    <row r="124" spans="1:7">
      <c r="A124" s="71" t="s">
        <v>53</v>
      </c>
      <c r="B124" s="72">
        <v>151</v>
      </c>
      <c r="C124" s="72">
        <f>0.6096*B124+7.2797</f>
        <v>99.329300000000003</v>
      </c>
      <c r="D124" s="72">
        <v>1.0101010101010102</v>
      </c>
      <c r="E124" s="72">
        <f t="shared" si="8"/>
        <v>0.80117066032558992</v>
      </c>
      <c r="F124" s="72">
        <v>49.494949494949495</v>
      </c>
      <c r="G124" s="72">
        <f t="shared" si="9"/>
        <v>46.835955838037592</v>
      </c>
    </row>
    <row r="125" spans="1:7">
      <c r="A125" s="71" t="s">
        <v>53</v>
      </c>
      <c r="B125" s="72">
        <v>152</v>
      </c>
      <c r="C125" s="72">
        <f>0.6096*B125+7.2797</f>
        <v>99.938900000000004</v>
      </c>
      <c r="D125" s="72">
        <v>1.4084507042253522</v>
      </c>
      <c r="E125" s="72">
        <f t="shared" si="8"/>
        <v>0.81704367619860585</v>
      </c>
      <c r="F125" s="72">
        <v>49.295774647887328</v>
      </c>
      <c r="G125" s="72">
        <f t="shared" si="9"/>
        <v>53.093372101294634</v>
      </c>
    </row>
    <row r="126" spans="1:7">
      <c r="A126" s="71" t="s">
        <v>52</v>
      </c>
      <c r="B126" s="72">
        <v>121</v>
      </c>
      <c r="C126" s="72">
        <f>B126*0.7895+5.01</f>
        <v>100.5395</v>
      </c>
      <c r="D126" s="72">
        <v>0</v>
      </c>
      <c r="E126" s="72">
        <f t="shared" si="8"/>
        <v>0.94993404164711082</v>
      </c>
      <c r="F126" s="72">
        <v>70.3125</v>
      </c>
      <c r="G126" s="72">
        <f t="shared" si="9"/>
        <v>51.388751140859725</v>
      </c>
    </row>
    <row r="127" spans="1:7">
      <c r="A127" s="71" t="s">
        <v>55</v>
      </c>
      <c r="B127" s="72">
        <v>131.75</v>
      </c>
      <c r="C127" s="72">
        <f>0.7342*B127+4.059</f>
        <v>100.78984999999999</v>
      </c>
      <c r="D127" s="72">
        <v>1.6666666666666667</v>
      </c>
      <c r="E127" s="72">
        <f t="shared" si="8"/>
        <v>0.74791383962690872</v>
      </c>
      <c r="F127" s="72">
        <v>40</v>
      </c>
      <c r="G127" s="72">
        <f t="shared" si="9"/>
        <v>51.860131612240195</v>
      </c>
    </row>
    <row r="128" spans="1:7">
      <c r="A128" s="71" t="s">
        <v>56</v>
      </c>
      <c r="B128" s="72">
        <v>23.5</v>
      </c>
      <c r="C128" s="72">
        <v>100.87260318492038</v>
      </c>
      <c r="D128" s="72">
        <v>0.66445182724252494</v>
      </c>
      <c r="E128" s="72">
        <f t="shared" si="8"/>
        <v>1.0544589928994852</v>
      </c>
      <c r="F128" s="72">
        <v>47.840531561461795</v>
      </c>
      <c r="G128" s="72">
        <f t="shared" si="9"/>
        <v>52.29509432972155</v>
      </c>
    </row>
    <row r="129" spans="1:7">
      <c r="A129" s="71" t="s">
        <v>52</v>
      </c>
      <c r="B129" s="72">
        <v>121.5</v>
      </c>
      <c r="C129" s="72">
        <f>B129*0.7895+5.01</f>
        <v>100.93425000000001</v>
      </c>
      <c r="D129" s="72">
        <v>0</v>
      </c>
      <c r="E129" s="72">
        <f t="shared" si="8"/>
        <v>1.3823278453585017</v>
      </c>
      <c r="F129" s="72">
        <v>51.851851851851848</v>
      </c>
      <c r="G129" s="72">
        <f t="shared" si="9"/>
        <v>38.23259432972155</v>
      </c>
    </row>
    <row r="130" spans="1:7">
      <c r="A130" s="71" t="s">
        <v>53</v>
      </c>
      <c r="B130" s="72">
        <v>156</v>
      </c>
      <c r="C130" s="72">
        <f>0.6096*B130+7.2797</f>
        <v>102.37730000000001</v>
      </c>
      <c r="D130" s="72">
        <v>2.9411764705882351</v>
      </c>
      <c r="E130" s="72">
        <f t="shared" si="8"/>
        <v>1.715661178691835</v>
      </c>
      <c r="F130" s="72">
        <v>51.470588235294116</v>
      </c>
      <c r="G130" s="72">
        <f t="shared" si="9"/>
        <v>39.73259432972155</v>
      </c>
    </row>
    <row r="131" spans="1:7">
      <c r="A131" s="71" t="s">
        <v>52</v>
      </c>
      <c r="B131" s="72">
        <v>123.5</v>
      </c>
      <c r="C131" s="72">
        <f>B131*0.7895+5.01</f>
        <v>102.51325</v>
      </c>
      <c r="D131" s="72">
        <v>1.639344262295082</v>
      </c>
      <c r="E131" s="72">
        <f t="shared" si="8"/>
        <v>1.58277081324333</v>
      </c>
      <c r="F131" s="72">
        <v>0</v>
      </c>
      <c r="G131" s="72">
        <f t="shared" si="9"/>
        <v>32.386710239651414</v>
      </c>
    </row>
    <row r="132" spans="1:7">
      <c r="A132" s="71" t="s">
        <v>55</v>
      </c>
      <c r="B132" s="72">
        <v>135.75</v>
      </c>
      <c r="C132" s="72">
        <f>0.7342*B132+4.059</f>
        <v>103.72664999999999</v>
      </c>
      <c r="D132" s="72">
        <v>3.3333333333333335</v>
      </c>
      <c r="E132" s="72">
        <f t="shared" si="8"/>
        <v>1.9965639166916058</v>
      </c>
      <c r="F132" s="72">
        <v>47.5</v>
      </c>
      <c r="G132" s="72">
        <f t="shared" si="9"/>
        <v>30.56806400721208</v>
      </c>
    </row>
    <row r="133" spans="1:7">
      <c r="A133" s="71" t="s">
        <v>87</v>
      </c>
      <c r="B133" s="71">
        <v>92.5</v>
      </c>
      <c r="C133" s="72">
        <f>0.9055*B133+20.221</f>
        <v>103.97975</v>
      </c>
      <c r="D133" s="72">
        <v>0</v>
      </c>
      <c r="E133" s="72">
        <f t="shared" si="8"/>
        <v>1.8024172925246975</v>
      </c>
      <c r="F133" s="72">
        <v>11.111111111111111</v>
      </c>
      <c r="G133" s="72">
        <f t="shared" si="9"/>
        <v>27.269020251778876</v>
      </c>
    </row>
    <row r="134" spans="1:7">
      <c r="A134" s="71" t="s">
        <v>55</v>
      </c>
      <c r="B134" s="72">
        <v>136.25</v>
      </c>
      <c r="C134" s="72">
        <f>0.7342*B134+4.059</f>
        <v>104.09374999999999</v>
      </c>
      <c r="D134" s="72">
        <v>2.0689655172413794</v>
      </c>
      <c r="E134" s="72">
        <f t="shared" si="8"/>
        <v>1.7562385809107521</v>
      </c>
      <c r="F134" s="72">
        <v>42.758620689655174</v>
      </c>
      <c r="G134" s="72">
        <f t="shared" si="9"/>
        <v>30.08592166022958</v>
      </c>
    </row>
    <row r="135" spans="1:7">
      <c r="A135" s="71" t="s">
        <v>56</v>
      </c>
      <c r="B135" s="72">
        <v>24.5</v>
      </c>
      <c r="C135" s="72">
        <v>104.12252193695159</v>
      </c>
      <c r="D135" s="72">
        <v>1.9704433497536946</v>
      </c>
      <c r="E135" s="72">
        <f t="shared" si="8"/>
        <v>1.5121071255116907</v>
      </c>
      <c r="F135" s="72">
        <v>34.975369458128078</v>
      </c>
      <c r="G135" s="72">
        <f t="shared" si="9"/>
        <v>29.318316026426761</v>
      </c>
    </row>
    <row r="136" spans="1:7">
      <c r="A136" s="71" t="s">
        <v>52</v>
      </c>
      <c r="B136" s="72">
        <v>126.5</v>
      </c>
      <c r="C136" s="72">
        <f>B136*0.7895+5.01</f>
        <v>104.88175</v>
      </c>
      <c r="D136" s="72">
        <v>1.4084507042253522</v>
      </c>
      <c r="E136" s="72">
        <f t="shared" si="8"/>
        <v>1.5121071255116907</v>
      </c>
      <c r="F136" s="72">
        <v>14.084507042253522</v>
      </c>
      <c r="G136" s="72">
        <f t="shared" si="9"/>
        <v>27.741255094527116</v>
      </c>
    </row>
    <row r="137" spans="1:7">
      <c r="A137" s="71" t="s">
        <v>55</v>
      </c>
      <c r="B137" s="72">
        <v>137.75</v>
      </c>
      <c r="C137" s="72">
        <f>0.7342*B137+4.059</f>
        <v>105.19504999999999</v>
      </c>
      <c r="D137" s="72">
        <v>2.112676056338028</v>
      </c>
      <c r="E137" s="72">
        <f t="shared" si="8"/>
        <v>1.3881690945271832</v>
      </c>
      <c r="F137" s="72">
        <v>43.661971830985912</v>
      </c>
      <c r="G137" s="72">
        <f t="shared" si="9"/>
        <v>28.464893275436662</v>
      </c>
    </row>
    <row r="138" spans="1:7">
      <c r="A138" s="71" t="s">
        <v>52</v>
      </c>
      <c r="B138" s="72">
        <v>127</v>
      </c>
      <c r="C138" s="72">
        <f>B138*0.7895+5.01</f>
        <v>105.2765</v>
      </c>
      <c r="D138" s="72">
        <v>0</v>
      </c>
      <c r="E138" s="72">
        <f t="shared" si="8"/>
        <v>0.99408042457644419</v>
      </c>
      <c r="F138" s="72">
        <v>3.225806451612903</v>
      </c>
      <c r="G138" s="72">
        <f t="shared" si="9"/>
        <v>21.469819383811046</v>
      </c>
    </row>
    <row r="139" spans="1:7">
      <c r="A139" s="71" t="s">
        <v>53</v>
      </c>
      <c r="B139" s="72">
        <v>161</v>
      </c>
      <c r="C139" s="72">
        <f>0.6096*B139+7.2797</f>
        <v>105.42530000000001</v>
      </c>
      <c r="D139" s="72">
        <v>1.4492753623188406</v>
      </c>
      <c r="E139" s="72">
        <f t="shared" si="8"/>
        <v>1.294914555576034</v>
      </c>
      <c r="F139" s="72">
        <v>46.376811594202898</v>
      </c>
      <c r="G139" s="72">
        <f t="shared" si="9"/>
        <v>26.808257781185585</v>
      </c>
    </row>
    <row r="140" spans="1:7">
      <c r="A140" s="71" t="s">
        <v>52</v>
      </c>
      <c r="B140" s="72">
        <v>127.5</v>
      </c>
      <c r="C140" s="72">
        <f>B140*0.7895+5.01</f>
        <v>105.67125</v>
      </c>
      <c r="D140" s="72">
        <v>0</v>
      </c>
      <c r="E140" s="72">
        <f t="shared" ref="E140:E156" si="10">AVERAGE(D138:D142)</f>
        <v>2.5390460109750945</v>
      </c>
      <c r="F140" s="72">
        <v>0</v>
      </c>
      <c r="G140" s="72">
        <f t="shared" ref="G140:G156" si="11">AVERAGE(F138:F142)</f>
        <v>21.409196748321733</v>
      </c>
    </row>
    <row r="141" spans="1:7">
      <c r="A141" s="71" t="s">
        <v>55</v>
      </c>
      <c r="B141" s="72">
        <v>139</v>
      </c>
      <c r="C141" s="72">
        <f>0.7342*B141+4.059</f>
        <v>106.11279999999999</v>
      </c>
      <c r="D141" s="72">
        <v>2.912621359223301</v>
      </c>
      <c r="E141" s="72">
        <f t="shared" si="10"/>
        <v>2.5390460109750945</v>
      </c>
      <c r="F141" s="72">
        <v>40.776699029126213</v>
      </c>
      <c r="G141" s="72">
        <f t="shared" si="11"/>
        <v>29.682954376918076</v>
      </c>
    </row>
    <row r="142" spans="1:7">
      <c r="A142" s="71" t="s">
        <v>87</v>
      </c>
      <c r="B142" s="71">
        <v>95.5</v>
      </c>
      <c r="C142" s="72">
        <f>0.9055*B142+20.221</f>
        <v>106.69625000000001</v>
      </c>
      <c r="D142" s="72">
        <v>8.3333333333333321</v>
      </c>
      <c r="E142" s="72">
        <f t="shared" si="10"/>
        <v>2.665857605177993</v>
      </c>
      <c r="F142" s="72">
        <v>16.666666666666664</v>
      </c>
      <c r="G142" s="72">
        <f t="shared" si="11"/>
        <v>23.226768290530806</v>
      </c>
    </row>
    <row r="143" spans="1:7">
      <c r="A143" s="71" t="s">
        <v>56</v>
      </c>
      <c r="B143" s="72">
        <v>25.5</v>
      </c>
      <c r="C143" s="72">
        <v>107.37244068898278</v>
      </c>
      <c r="D143" s="72">
        <v>0</v>
      </c>
      <c r="E143" s="72">
        <f t="shared" si="10"/>
        <v>3.3801433194637069</v>
      </c>
      <c r="F143" s="72">
        <v>44.594594594594597</v>
      </c>
      <c r="G143" s="72">
        <f t="shared" si="11"/>
        <v>30.845815909578427</v>
      </c>
    </row>
    <row r="144" spans="1:7">
      <c r="A144" s="71" t="s">
        <v>57</v>
      </c>
      <c r="B144" s="72">
        <v>7.5</v>
      </c>
      <c r="C144" s="72">
        <v>107.57300000000001</v>
      </c>
      <c r="D144" s="72">
        <v>2.083333333333333</v>
      </c>
      <c r="E144" s="72">
        <f t="shared" si="10"/>
        <v>2.797619047619047</v>
      </c>
      <c r="F144" s="72">
        <v>14.095881162266544</v>
      </c>
      <c r="G144" s="72">
        <f t="shared" si="11"/>
        <v>23.523809437086513</v>
      </c>
    </row>
    <row r="145" spans="1:7">
      <c r="A145" s="71" t="s">
        <v>55</v>
      </c>
      <c r="B145" s="72">
        <v>141.25</v>
      </c>
      <c r="C145" s="72">
        <f>0.7342*B145+4.059</f>
        <v>107.76474999999999</v>
      </c>
      <c r="D145" s="72">
        <v>3.5714285714285712</v>
      </c>
      <c r="E145" s="72">
        <f t="shared" si="10"/>
        <v>2.2120334620334616</v>
      </c>
      <c r="F145" s="72">
        <v>38.095238095238095</v>
      </c>
      <c r="G145" s="72">
        <f t="shared" si="11"/>
        <v>22.352638265915342</v>
      </c>
    </row>
    <row r="146" spans="1:7">
      <c r="A146" s="71" t="s">
        <v>52</v>
      </c>
      <c r="B146" s="72">
        <v>130.5</v>
      </c>
      <c r="C146" s="72">
        <f>B146*0.7895+5.01</f>
        <v>108.03975</v>
      </c>
      <c r="D146" s="72">
        <v>0</v>
      </c>
      <c r="E146" s="72">
        <f t="shared" si="10"/>
        <v>2.2120334620334616</v>
      </c>
      <c r="F146" s="72">
        <v>4.1666666666666661</v>
      </c>
      <c r="G146" s="72">
        <f t="shared" si="11"/>
        <v>13.433719346996423</v>
      </c>
    </row>
    <row r="147" spans="1:7">
      <c r="A147" s="71" t="s">
        <v>87</v>
      </c>
      <c r="B147" s="71">
        <v>97</v>
      </c>
      <c r="C147" s="72">
        <f>0.9055*B147+20.221</f>
        <v>108.0545</v>
      </c>
      <c r="D147" s="72">
        <v>5.4054054054054053</v>
      </c>
      <c r="E147" s="72">
        <f t="shared" si="10"/>
        <v>1.7953667953667953</v>
      </c>
      <c r="F147" s="72">
        <v>10.810810810810811</v>
      </c>
      <c r="G147" s="72">
        <f t="shared" si="11"/>
        <v>20.614543114543114</v>
      </c>
    </row>
    <row r="148" spans="1:7">
      <c r="A148" s="71" t="s">
        <v>55</v>
      </c>
      <c r="B148" s="72">
        <v>142.25</v>
      </c>
      <c r="C148" s="72">
        <f>0.7342*B148+4.059</f>
        <v>108.49894999999999</v>
      </c>
      <c r="D148" s="72">
        <v>0</v>
      </c>
      <c r="E148" s="72">
        <f t="shared" si="10"/>
        <v>1.0810810810810811</v>
      </c>
      <c r="F148" s="72">
        <v>0</v>
      </c>
      <c r="G148" s="72">
        <f t="shared" si="11"/>
        <v>12.995495495495495</v>
      </c>
    </row>
    <row r="149" spans="1:7">
      <c r="A149" s="71" t="s">
        <v>53</v>
      </c>
      <c r="B149" s="72">
        <v>167</v>
      </c>
      <c r="C149" s="72">
        <f>0.6096*B149+7.2797</f>
        <v>109.08290000000001</v>
      </c>
      <c r="D149" s="72">
        <v>0</v>
      </c>
      <c r="E149" s="72">
        <f t="shared" si="10"/>
        <v>1.2791008830612791</v>
      </c>
      <c r="F149" s="72">
        <v>50</v>
      </c>
      <c r="G149" s="72">
        <f t="shared" si="11"/>
        <v>23.251271073053253</v>
      </c>
    </row>
    <row r="150" spans="1:7">
      <c r="A150" s="71" t="s">
        <v>55</v>
      </c>
      <c r="B150" s="72">
        <v>143.75</v>
      </c>
      <c r="C150" s="72">
        <f>0.7342*B150+4.059</f>
        <v>109.60024999999999</v>
      </c>
      <c r="D150" s="72">
        <v>0</v>
      </c>
      <c r="E150" s="72">
        <f t="shared" si="10"/>
        <v>0.19801980198019803</v>
      </c>
      <c r="F150" s="72">
        <v>0</v>
      </c>
      <c r="G150" s="72">
        <f t="shared" si="11"/>
        <v>31.089108910891092</v>
      </c>
    </row>
    <row r="151" spans="1:7">
      <c r="A151" s="71" t="s">
        <v>56</v>
      </c>
      <c r="B151" s="72">
        <v>26.5</v>
      </c>
      <c r="C151" s="72">
        <v>109.74501274936254</v>
      </c>
      <c r="D151" s="72">
        <v>0.99009900990099009</v>
      </c>
      <c r="E151" s="72">
        <f t="shared" si="10"/>
        <v>0.7011644560682484</v>
      </c>
      <c r="F151" s="72">
        <v>55.445544554455452</v>
      </c>
      <c r="G151" s="72">
        <f t="shared" si="11"/>
        <v>41.90671897378418</v>
      </c>
    </row>
    <row r="152" spans="1:7">
      <c r="A152" s="71" t="s">
        <v>87</v>
      </c>
      <c r="B152" s="71">
        <v>99</v>
      </c>
      <c r="C152" s="72">
        <f>0.9055*B152+20.221</f>
        <v>109.8655</v>
      </c>
      <c r="D152" s="72">
        <v>0</v>
      </c>
      <c r="E152" s="72">
        <f t="shared" si="10"/>
        <v>1.6102553651591578</v>
      </c>
      <c r="F152" s="72">
        <v>50</v>
      </c>
      <c r="G152" s="72">
        <f t="shared" si="11"/>
        <v>34.6339917010569</v>
      </c>
    </row>
    <row r="153" spans="1:7">
      <c r="A153" s="71" t="s">
        <v>55</v>
      </c>
      <c r="B153" s="72">
        <v>144.75</v>
      </c>
      <c r="C153" s="72">
        <f>0.7342*B153+4.059</f>
        <v>110.33444999999999</v>
      </c>
      <c r="D153" s="72">
        <v>2.5157232704402519</v>
      </c>
      <c r="E153" s="72">
        <f t="shared" si="10"/>
        <v>1.6102553651591578</v>
      </c>
      <c r="F153" s="72">
        <v>54.088050314465406</v>
      </c>
      <c r="G153" s="72">
        <f t="shared" si="11"/>
        <v>44.6339917010569</v>
      </c>
    </row>
    <row r="154" spans="1:7">
      <c r="A154" s="71" t="s">
        <v>55</v>
      </c>
      <c r="B154" s="72">
        <v>145.25</v>
      </c>
      <c r="C154" s="72">
        <f>0.7342*B154+4.059</f>
        <v>110.70155</v>
      </c>
      <c r="D154" s="72">
        <v>4.5454545454545459</v>
      </c>
      <c r="E154" s="72">
        <f t="shared" si="10"/>
        <v>1.8566800076234038</v>
      </c>
      <c r="F154" s="72">
        <v>13.636363636363635</v>
      </c>
      <c r="G154" s="72">
        <f t="shared" si="11"/>
        <v>43.830597075880092</v>
      </c>
    </row>
    <row r="155" spans="1:7">
      <c r="A155" s="71" t="s">
        <v>52</v>
      </c>
      <c r="B155" s="72">
        <v>134</v>
      </c>
      <c r="C155" s="72">
        <f>B155*0.7895+5.01</f>
        <v>110.803</v>
      </c>
      <c r="D155" s="72">
        <v>0</v>
      </c>
      <c r="E155" s="72">
        <f t="shared" si="10"/>
        <v>1.9571825201862179</v>
      </c>
      <c r="F155" s="72">
        <v>50</v>
      </c>
      <c r="G155" s="72">
        <f t="shared" si="11"/>
        <v>46.996426221608736</v>
      </c>
    </row>
    <row r="156" spans="1:7">
      <c r="A156" s="71" t="s">
        <v>56</v>
      </c>
      <c r="B156" s="72">
        <v>27.5</v>
      </c>
      <c r="C156" s="72">
        <v>111.24493775311235</v>
      </c>
      <c r="D156" s="72">
        <v>2.2222222222222223</v>
      </c>
      <c r="E156" s="72">
        <f t="shared" si="10"/>
        <v>2.3631287751890766</v>
      </c>
      <c r="F156" s="72">
        <v>51.428571428571423</v>
      </c>
      <c r="G156" s="72">
        <f t="shared" si="11"/>
        <v>37.087907067806562</v>
      </c>
    </row>
    <row r="157" spans="1:7">
      <c r="A157" s="71" t="s">
        <v>54</v>
      </c>
      <c r="B157" s="72">
        <v>141</v>
      </c>
      <c r="C157" s="72">
        <f>B157*0.7674+3.3886</f>
        <v>111.592</v>
      </c>
      <c r="D157" s="72">
        <v>0.50251256281407031</v>
      </c>
      <c r="E157" s="72">
        <f>AVERAGE(D157:D159)</f>
        <v>1.8345159912907534</v>
      </c>
      <c r="F157" s="72">
        <v>65.829145728643212</v>
      </c>
      <c r="G157" s="72">
        <f>AVERAGE(F157:F159)</f>
        <v>37.505276780811634</v>
      </c>
    </row>
    <row r="158" spans="1:7">
      <c r="A158" s="71" t="s">
        <v>55</v>
      </c>
      <c r="B158" s="72">
        <v>146.75</v>
      </c>
      <c r="C158" s="72">
        <f>0.7342*B158+4.059</f>
        <v>111.80284999999999</v>
      </c>
      <c r="D158" s="72">
        <v>4.5454545454545459</v>
      </c>
      <c r="E158" s="72">
        <f>AVERAGE(D156:D160)</f>
        <v>1.5451540392188967</v>
      </c>
      <c r="F158" s="72">
        <v>4.5454545454545459</v>
      </c>
      <c r="G158" s="72">
        <f>AVERAGE(F156:F160)</f>
        <v>37.404264969585874</v>
      </c>
    </row>
    <row r="159" spans="1:7">
      <c r="A159" s="71" t="s">
        <v>56</v>
      </c>
      <c r="B159" s="72">
        <v>28.5</v>
      </c>
      <c r="C159" s="72">
        <v>112.74486275686216</v>
      </c>
      <c r="D159" s="72">
        <v>0.45558086560364464</v>
      </c>
      <c r="E159" s="72">
        <f>AVERAGE(D157:D161)</f>
        <v>1.1007095947744521</v>
      </c>
      <c r="F159" s="72">
        <v>42.14123006833713</v>
      </c>
      <c r="G159" s="72">
        <f>AVERAGE(F157:F161)</f>
        <v>27.118550683871593</v>
      </c>
    </row>
    <row r="160" spans="1:7">
      <c r="A160" s="71" t="s">
        <v>52</v>
      </c>
      <c r="B160" s="72">
        <v>136.5</v>
      </c>
      <c r="C160" s="72">
        <f>B160*0.7895+5.01</f>
        <v>112.77675000000001</v>
      </c>
      <c r="D160" s="72">
        <v>0</v>
      </c>
      <c r="E160" s="72">
        <f>AVERAGE(D158:D162)</f>
        <v>1.000207082211638</v>
      </c>
      <c r="F160" s="72">
        <v>23.076923076923077</v>
      </c>
      <c r="G160" s="72">
        <f>AVERAGE(F158:F162)</f>
        <v>17.952721538142949</v>
      </c>
    </row>
    <row r="161" spans="1:7">
      <c r="A161" s="71" t="s">
        <v>54</v>
      </c>
      <c r="B161" s="72">
        <v>143</v>
      </c>
      <c r="C161" s="72">
        <f>B161*0.7674+3.3886</f>
        <v>113.12679999999999</v>
      </c>
      <c r="D161" s="72">
        <v>0</v>
      </c>
      <c r="E161" s="72">
        <f>AVERAGE(D160:D163)</f>
        <v>0</v>
      </c>
      <c r="F161" s="72">
        <v>0</v>
      </c>
      <c r="G161" s="72">
        <f>AVERAGE(F160:F163)</f>
        <v>20.293040293040292</v>
      </c>
    </row>
    <row r="162" spans="1:7">
      <c r="A162" s="71" t="s">
        <v>87</v>
      </c>
      <c r="B162" s="71">
        <v>103</v>
      </c>
      <c r="C162" s="72">
        <f>0.9055*B162+20.221</f>
        <v>113.4875</v>
      </c>
      <c r="D162" s="72">
        <v>0</v>
      </c>
      <c r="E162" s="72">
        <f t="shared" ref="E162:E205" si="12">AVERAGE(D160:D164)</f>
        <v>0.43478260869565216</v>
      </c>
      <c r="F162" s="72">
        <v>20</v>
      </c>
      <c r="G162" s="72">
        <f t="shared" ref="G162:G205" si="13">AVERAGE(F160:F164)</f>
        <v>24.712693103997452</v>
      </c>
    </row>
    <row r="163" spans="1:7">
      <c r="A163" s="71" t="s">
        <v>55</v>
      </c>
      <c r="B163" s="72">
        <v>149.5</v>
      </c>
      <c r="C163" s="72">
        <f>0.7342*B163+4.059</f>
        <v>113.82189999999999</v>
      </c>
      <c r="D163" s="72">
        <v>0</v>
      </c>
      <c r="E163" s="72">
        <f t="shared" si="12"/>
        <v>0.60499537465309894</v>
      </c>
      <c r="F163" s="72">
        <v>38.095238095238095</v>
      </c>
      <c r="G163" s="72">
        <f t="shared" si="13"/>
        <v>31.75688295669794</v>
      </c>
    </row>
    <row r="164" spans="1:7">
      <c r="A164" s="71" t="s">
        <v>56</v>
      </c>
      <c r="B164" s="72">
        <v>29.5</v>
      </c>
      <c r="C164" s="72">
        <v>114.24478776061198</v>
      </c>
      <c r="D164" s="72">
        <v>2.1739130434782608</v>
      </c>
      <c r="E164" s="72">
        <f t="shared" si="12"/>
        <v>0.60499537465309894</v>
      </c>
      <c r="F164" s="72">
        <v>42.391304347826086</v>
      </c>
      <c r="G164" s="72">
        <f t="shared" si="13"/>
        <v>36.518787718602695</v>
      </c>
    </row>
    <row r="165" spans="1:7">
      <c r="A165" s="71" t="s">
        <v>53</v>
      </c>
      <c r="B165" s="72">
        <v>176</v>
      </c>
      <c r="C165" s="72">
        <f>0.6096*B165+7.2797</f>
        <v>114.56930000000001</v>
      </c>
      <c r="D165" s="72">
        <v>0.85106382978723405</v>
      </c>
      <c r="E165" s="72">
        <f t="shared" si="12"/>
        <v>1.5794733328897579</v>
      </c>
      <c r="F165" s="72">
        <v>58.297872340425528</v>
      </c>
      <c r="G165" s="72">
        <f t="shared" si="13"/>
        <v>41.892337602593422</v>
      </c>
    </row>
    <row r="166" spans="1:7">
      <c r="A166" s="71" t="s">
        <v>52</v>
      </c>
      <c r="B166" s="72">
        <v>139.5</v>
      </c>
      <c r="C166" s="72">
        <f>B166*0.7895+5.01</f>
        <v>115.14525</v>
      </c>
      <c r="D166" s="72">
        <v>0</v>
      </c>
      <c r="E166" s="72">
        <f t="shared" si="12"/>
        <v>2.0239177773342023</v>
      </c>
      <c r="F166" s="72">
        <v>23.809523809523807</v>
      </c>
      <c r="G166" s="72">
        <f t="shared" si="13"/>
        <v>39.797099507355327</v>
      </c>
    </row>
    <row r="167" spans="1:7">
      <c r="A167" s="71" t="s">
        <v>52</v>
      </c>
      <c r="B167" s="72">
        <v>140</v>
      </c>
      <c r="C167" s="72">
        <f>B167*0.7895+5.01</f>
        <v>115.54</v>
      </c>
      <c r="D167" s="72">
        <v>4.8723897911832941</v>
      </c>
      <c r="E167" s="72">
        <f t="shared" si="12"/>
        <v>2.2787903410523436</v>
      </c>
      <c r="F167" s="72">
        <v>46.867749419953597</v>
      </c>
      <c r="G167" s="72">
        <f t="shared" si="13"/>
        <v>39.767114499859076</v>
      </c>
    </row>
    <row r="168" spans="1:7">
      <c r="A168" s="71" t="s">
        <v>56</v>
      </c>
      <c r="B168" s="72">
        <v>30.5</v>
      </c>
      <c r="C168" s="72">
        <v>115.74471276436179</v>
      </c>
      <c r="D168" s="72">
        <v>2.2222222222222223</v>
      </c>
      <c r="E168" s="72">
        <f t="shared" si="12"/>
        <v>3.0609585274758486</v>
      </c>
      <c r="F168" s="72">
        <v>27.61904761904762</v>
      </c>
      <c r="G168" s="72">
        <f t="shared" si="13"/>
        <v>30.012301936535874</v>
      </c>
    </row>
    <row r="169" spans="1:7">
      <c r="A169" s="71" t="s">
        <v>52</v>
      </c>
      <c r="B169" s="72">
        <v>141.5</v>
      </c>
      <c r="C169" s="72">
        <f>B169*0.7895+5.01</f>
        <v>116.72425</v>
      </c>
      <c r="D169" s="72">
        <v>3.4482758620689653</v>
      </c>
      <c r="E169" s="72">
        <f t="shared" si="12"/>
        <v>3.0609585274758486</v>
      </c>
      <c r="F169" s="72">
        <v>42.241379310344826</v>
      </c>
      <c r="G169" s="72">
        <f t="shared" si="13"/>
        <v>29.82182574605968</v>
      </c>
    </row>
    <row r="170" spans="1:7">
      <c r="A170" s="71" t="s">
        <v>55</v>
      </c>
      <c r="B170" s="72">
        <v>153.75</v>
      </c>
      <c r="C170" s="72">
        <f>0.7342*B170+4.059</f>
        <v>116.94224999999999</v>
      </c>
      <c r="D170" s="72">
        <v>4.7619047619047619</v>
      </c>
      <c r="E170" s="72">
        <f t="shared" si="12"/>
        <v>2.1773896601482807</v>
      </c>
      <c r="F170" s="72">
        <v>9.5238095238095237</v>
      </c>
      <c r="G170" s="72">
        <f t="shared" si="13"/>
        <v>28.630094043887148</v>
      </c>
    </row>
    <row r="171" spans="1:7">
      <c r="A171" s="71" t="s">
        <v>54</v>
      </c>
      <c r="B171" s="72">
        <v>148</v>
      </c>
      <c r="C171" s="72">
        <f>B171*0.7674+3.3886</f>
        <v>116.96379999999999</v>
      </c>
      <c r="D171" s="72">
        <v>0</v>
      </c>
      <c r="E171" s="72">
        <f t="shared" si="12"/>
        <v>1.7329452157038365</v>
      </c>
      <c r="F171" s="72">
        <v>22.857142857142858</v>
      </c>
      <c r="G171" s="72">
        <f t="shared" si="13"/>
        <v>29.543066129273022</v>
      </c>
    </row>
    <row r="172" spans="1:7">
      <c r="A172" s="71" t="s">
        <v>56</v>
      </c>
      <c r="B172" s="72">
        <v>31.5</v>
      </c>
      <c r="C172" s="72">
        <v>117.2446377681116</v>
      </c>
      <c r="D172" s="72">
        <v>0.45454545454545453</v>
      </c>
      <c r="E172" s="72">
        <f t="shared" si="12"/>
        <v>2.1544011544011541</v>
      </c>
      <c r="F172" s="72">
        <v>40.909090909090914</v>
      </c>
      <c r="G172" s="72">
        <f t="shared" si="13"/>
        <v>29.150345822759611</v>
      </c>
    </row>
    <row r="173" spans="1:7">
      <c r="A173" s="71" t="s">
        <v>53</v>
      </c>
      <c r="B173" s="72">
        <v>182</v>
      </c>
      <c r="C173" s="72">
        <f>0.6096*B173+7.2797</f>
        <v>118.22690000000001</v>
      </c>
      <c r="D173" s="72">
        <v>0</v>
      </c>
      <c r="E173" s="72">
        <f t="shared" si="12"/>
        <v>3.0202020202020199</v>
      </c>
      <c r="F173" s="72">
        <v>32.183908045977013</v>
      </c>
      <c r="G173" s="72">
        <f t="shared" si="13"/>
        <v>35.124371796785589</v>
      </c>
    </row>
    <row r="174" spans="1:7">
      <c r="A174" s="71" t="s">
        <v>52</v>
      </c>
      <c r="B174" s="72">
        <v>143.5</v>
      </c>
      <c r="C174" s="72">
        <f>B174*0.7895+5.01</f>
        <v>118.30325000000001</v>
      </c>
      <c r="D174" s="72">
        <v>5.5555555555555554</v>
      </c>
      <c r="E174" s="72">
        <f t="shared" si="12"/>
        <v>3.5535353535353535</v>
      </c>
      <c r="F174" s="72">
        <v>40.277777777777779</v>
      </c>
      <c r="G174" s="72">
        <f t="shared" si="13"/>
        <v>37.352943225357023</v>
      </c>
    </row>
    <row r="175" spans="1:7">
      <c r="A175" s="71" t="s">
        <v>55</v>
      </c>
      <c r="B175" s="72">
        <v>155.75</v>
      </c>
      <c r="C175" s="72">
        <f>0.7342*B175+4.059</f>
        <v>118.41064999999999</v>
      </c>
      <c r="D175" s="72">
        <v>9.0909090909090917</v>
      </c>
      <c r="E175" s="72">
        <f t="shared" si="12"/>
        <v>3.4626262626262632</v>
      </c>
      <c r="F175" s="72">
        <v>39.393939393939391</v>
      </c>
      <c r="G175" s="72">
        <f t="shared" si="13"/>
        <v>30.634539677685176</v>
      </c>
    </row>
    <row r="176" spans="1:7">
      <c r="A176" s="71" t="s">
        <v>56</v>
      </c>
      <c r="B176" s="72">
        <v>32.5</v>
      </c>
      <c r="C176" s="72">
        <v>118.74456277186141</v>
      </c>
      <c r="D176" s="72">
        <v>2.666666666666667</v>
      </c>
      <c r="E176" s="72">
        <f t="shared" si="12"/>
        <v>3.6958624142297616</v>
      </c>
      <c r="F176" s="72">
        <v>34</v>
      </c>
      <c r="G176" s="72">
        <f t="shared" si="13"/>
        <v>31.194842616594734</v>
      </c>
    </row>
    <row r="177" spans="1:7">
      <c r="A177" s="71" t="s">
        <v>54</v>
      </c>
      <c r="B177" s="72">
        <v>151</v>
      </c>
      <c r="C177" s="72">
        <f>B177*0.7674+3.3886</f>
        <v>119.26599999999999</v>
      </c>
      <c r="D177" s="72">
        <v>0</v>
      </c>
      <c r="E177" s="72">
        <f t="shared" si="12"/>
        <v>2.58475130311865</v>
      </c>
      <c r="F177" s="72">
        <v>7.3170731707317067</v>
      </c>
      <c r="G177" s="72">
        <f t="shared" si="13"/>
        <v>32.969795535615447</v>
      </c>
    </row>
    <row r="178" spans="1:7">
      <c r="A178" s="71" t="s">
        <v>56</v>
      </c>
      <c r="B178" s="72">
        <v>33.5</v>
      </c>
      <c r="C178" s="72">
        <v>120.24448777561123</v>
      </c>
      <c r="D178" s="72">
        <v>1.1661807580174928</v>
      </c>
      <c r="E178" s="72">
        <f t="shared" si="12"/>
        <v>1.978690697058044</v>
      </c>
      <c r="F178" s="72">
        <v>34.985422740524783</v>
      </c>
      <c r="G178" s="72">
        <f t="shared" si="13"/>
        <v>31.757674323494236</v>
      </c>
    </row>
    <row r="179" spans="1:7">
      <c r="A179" s="71" t="s">
        <v>87</v>
      </c>
      <c r="B179" s="71">
        <v>110.5</v>
      </c>
      <c r="C179" s="72">
        <f>0.9055*B179+20.221</f>
        <v>120.27875</v>
      </c>
      <c r="D179" s="72">
        <v>0</v>
      </c>
      <c r="E179" s="72">
        <f t="shared" si="12"/>
        <v>1.8801399724203627</v>
      </c>
      <c r="F179" s="72">
        <v>49.152542372881356</v>
      </c>
      <c r="G179" s="72">
        <f t="shared" si="13"/>
        <v>30.175065627842059</v>
      </c>
    </row>
    <row r="180" spans="1:7">
      <c r="A180" s="71" t="s">
        <v>55</v>
      </c>
      <c r="B180" s="72">
        <v>158.75</v>
      </c>
      <c r="C180" s="72">
        <f>0.7342*B180+4.059</f>
        <v>120.61324999999999</v>
      </c>
      <c r="D180" s="72">
        <v>6.0606060606060606</v>
      </c>
      <c r="E180" s="72">
        <f t="shared" si="12"/>
        <v>1.8801399724203627</v>
      </c>
      <c r="F180" s="72">
        <v>33.333333333333329</v>
      </c>
      <c r="G180" s="72">
        <f t="shared" si="13"/>
        <v>39.295308581244356</v>
      </c>
    </row>
    <row r="181" spans="1:7">
      <c r="A181" s="71" t="s">
        <v>53</v>
      </c>
      <c r="B181" s="72">
        <v>186</v>
      </c>
      <c r="C181" s="72">
        <f>0.6096*B181+7.2797</f>
        <v>120.66530000000002</v>
      </c>
      <c r="D181" s="72">
        <v>2.1739130434782608</v>
      </c>
      <c r="E181" s="72">
        <f t="shared" si="12"/>
        <v>1.9603834446413153</v>
      </c>
      <c r="F181" s="72">
        <v>26.086956521739129</v>
      </c>
      <c r="G181" s="72">
        <f t="shared" si="13"/>
        <v>38.128945036274196</v>
      </c>
    </row>
    <row r="182" spans="1:7">
      <c r="A182" s="71" t="s">
        <v>87</v>
      </c>
      <c r="B182" s="71">
        <v>111</v>
      </c>
      <c r="C182" s="72">
        <f>0.9055*B182+20.221</f>
        <v>120.7315</v>
      </c>
      <c r="D182" s="72">
        <v>0</v>
      </c>
      <c r="E182" s="72">
        <f t="shared" si="12"/>
        <v>2.2634137476716183</v>
      </c>
      <c r="F182" s="72">
        <v>52.918287937743195</v>
      </c>
      <c r="G182" s="72">
        <f t="shared" si="13"/>
        <v>33.14692141018277</v>
      </c>
    </row>
    <row r="183" spans="1:7">
      <c r="A183" s="71" t="s">
        <v>56</v>
      </c>
      <c r="B183" s="72">
        <v>34.5</v>
      </c>
      <c r="C183" s="72">
        <v>121.74441277936104</v>
      </c>
      <c r="D183" s="72">
        <v>1.5673981191222568</v>
      </c>
      <c r="E183" s="72">
        <f t="shared" si="12"/>
        <v>1.1426167364636486</v>
      </c>
      <c r="F183" s="72">
        <v>29.153605015673982</v>
      </c>
      <c r="G183" s="72">
        <f t="shared" si="13"/>
        <v>33.238245611096019</v>
      </c>
    </row>
    <row r="184" spans="1:7">
      <c r="A184" s="71" t="s">
        <v>54</v>
      </c>
      <c r="B184" s="72">
        <v>154.5</v>
      </c>
      <c r="C184" s="72">
        <f>B184*0.7674+3.3886</f>
        <v>121.95189999999999</v>
      </c>
      <c r="D184" s="72">
        <v>1.5151515151515151</v>
      </c>
      <c r="E184" s="72">
        <f t="shared" si="12"/>
        <v>0.70783412776799648</v>
      </c>
      <c r="F184" s="72">
        <v>24.242424242424242</v>
      </c>
      <c r="G184" s="72">
        <f t="shared" si="13"/>
        <v>30.687520973414866</v>
      </c>
    </row>
    <row r="185" spans="1:7">
      <c r="A185" s="71" t="s">
        <v>54</v>
      </c>
      <c r="B185" s="72">
        <v>155</v>
      </c>
      <c r="C185" s="72">
        <f>B185*0.7674+3.3886</f>
        <v>122.33559999999999</v>
      </c>
      <c r="D185" s="72">
        <v>0.45662100456621002</v>
      </c>
      <c r="E185" s="72">
        <f t="shared" si="12"/>
        <v>0.90391255914054547</v>
      </c>
      <c r="F185" s="72">
        <v>33.789954337899545</v>
      </c>
      <c r="G185" s="72">
        <f t="shared" si="13"/>
        <v>27.750922209395629</v>
      </c>
    </row>
    <row r="186" spans="1:7">
      <c r="A186" s="71" t="s">
        <v>53</v>
      </c>
      <c r="B186" s="72">
        <v>189</v>
      </c>
      <c r="C186" s="72">
        <f>0.6096*B186+7.2797</f>
        <v>122.49410000000002</v>
      </c>
      <c r="D186" s="72">
        <v>0</v>
      </c>
      <c r="E186" s="72">
        <f t="shared" si="12"/>
        <v>0.72587311590300152</v>
      </c>
      <c r="F186" s="72">
        <v>13.333333333333334</v>
      </c>
      <c r="G186" s="72">
        <f t="shared" si="13"/>
        <v>28.105302786396276</v>
      </c>
    </row>
    <row r="187" spans="1:7">
      <c r="A187" s="71" t="s">
        <v>87</v>
      </c>
      <c r="B187" s="71">
        <v>113</v>
      </c>
      <c r="C187" s="72">
        <f>0.9055*B187+20.221</f>
        <v>122.5425</v>
      </c>
      <c r="D187" s="72">
        <v>0.98039215686274506</v>
      </c>
      <c r="E187" s="72">
        <f t="shared" si="12"/>
        <v>0.62832226492749288</v>
      </c>
      <c r="F187" s="72">
        <v>38.235294117647058</v>
      </c>
      <c r="G187" s="72">
        <f t="shared" si="13"/>
        <v>29.695174102294992</v>
      </c>
    </row>
    <row r="188" spans="1:7">
      <c r="A188" s="71" t="s">
        <v>56</v>
      </c>
      <c r="B188" s="72">
        <v>35.5</v>
      </c>
      <c r="C188" s="72">
        <v>123.24433778311085</v>
      </c>
      <c r="D188" s="72">
        <v>0.67720090293453727</v>
      </c>
      <c r="E188" s="72">
        <f t="shared" si="12"/>
        <v>0.73699806401425094</v>
      </c>
      <c r="F188" s="72">
        <v>30.9255079006772</v>
      </c>
      <c r="G188" s="72">
        <f t="shared" si="13"/>
        <v>29.137183234715081</v>
      </c>
    </row>
    <row r="189" spans="1:7">
      <c r="A189" s="71" t="s">
        <v>54</v>
      </c>
      <c r="B189" s="72">
        <v>156.5</v>
      </c>
      <c r="C189" s="72">
        <f>B189*0.7674+3.3886</f>
        <v>123.4867</v>
      </c>
      <c r="D189" s="72">
        <v>1.0273972602739725</v>
      </c>
      <c r="E189" s="72">
        <f t="shared" si="12"/>
        <v>0.87784313443678619</v>
      </c>
      <c r="F189" s="72">
        <v>32.19178082191781</v>
      </c>
      <c r="G189" s="72">
        <f t="shared" si="13"/>
        <v>32.761596380254986</v>
      </c>
    </row>
    <row r="190" spans="1:7">
      <c r="A190" s="71" t="s">
        <v>87</v>
      </c>
      <c r="B190" s="71">
        <v>115</v>
      </c>
      <c r="C190" s="72">
        <f>0.9055*B190+20.221</f>
        <v>124.3535</v>
      </c>
      <c r="D190" s="72">
        <v>1</v>
      </c>
      <c r="E190" s="72">
        <f t="shared" si="12"/>
        <v>0.68176470306423709</v>
      </c>
      <c r="F190" s="72">
        <v>31</v>
      </c>
      <c r="G190" s="72">
        <f t="shared" si="13"/>
        <v>35.11453755672558</v>
      </c>
    </row>
    <row r="191" spans="1:7">
      <c r="A191" s="71" t="s">
        <v>56</v>
      </c>
      <c r="B191" s="72">
        <v>36.5</v>
      </c>
      <c r="C191" s="72">
        <v>124.74426278686067</v>
      </c>
      <c r="D191" s="72">
        <v>0.70422535211267612</v>
      </c>
      <c r="E191" s="72">
        <f t="shared" si="12"/>
        <v>0.67494188582138115</v>
      </c>
      <c r="F191" s="72">
        <v>31.455399061032864</v>
      </c>
      <c r="G191" s="72">
        <f t="shared" si="13"/>
        <v>37.546799320641583</v>
      </c>
    </row>
    <row r="192" spans="1:7">
      <c r="A192" s="71" t="s">
        <v>55</v>
      </c>
      <c r="B192" s="72">
        <v>164.5</v>
      </c>
      <c r="C192" s="72">
        <f>0.7342*B192+4.059</f>
        <v>124.83489999999999</v>
      </c>
      <c r="D192" s="72">
        <v>0</v>
      </c>
      <c r="E192" s="72">
        <f t="shared" si="12"/>
        <v>0.46946243376658658</v>
      </c>
      <c r="F192" s="72">
        <v>50</v>
      </c>
      <c r="G192" s="72">
        <f t="shared" si="13"/>
        <v>33.608443156258019</v>
      </c>
    </row>
    <row r="193" spans="1:7">
      <c r="A193" s="71" t="s">
        <v>54</v>
      </c>
      <c r="B193" s="72">
        <v>158.5</v>
      </c>
      <c r="C193" s="72">
        <f>B193*0.7674+3.3886</f>
        <v>125.02149999999999</v>
      </c>
      <c r="D193" s="72">
        <v>0.64308681672025725</v>
      </c>
      <c r="E193" s="72">
        <f t="shared" si="12"/>
        <v>0.80178182540156762</v>
      </c>
      <c r="F193" s="72">
        <v>43.086816720257239</v>
      </c>
      <c r="G193" s="72">
        <f t="shared" si="13"/>
        <v>37.066237833064108</v>
      </c>
    </row>
    <row r="194" spans="1:7">
      <c r="A194" s="71" t="s">
        <v>53</v>
      </c>
      <c r="B194" s="72">
        <v>193.5</v>
      </c>
      <c r="C194" s="72">
        <f>0.6096*B194+7.2797</f>
        <v>125.2373</v>
      </c>
      <c r="D194" s="72">
        <v>0</v>
      </c>
      <c r="E194" s="72">
        <f t="shared" si="12"/>
        <v>0.70413329925549029</v>
      </c>
      <c r="F194" s="72">
        <v>12.5</v>
      </c>
      <c r="G194" s="72">
        <f t="shared" si="13"/>
        <v>36.952263852391006</v>
      </c>
    </row>
    <row r="195" spans="1:7">
      <c r="A195" s="71" t="s">
        <v>54</v>
      </c>
      <c r="B195" s="72">
        <v>159</v>
      </c>
      <c r="C195" s="72">
        <f>B195*0.7674+3.3886</f>
        <v>125.40519999999999</v>
      </c>
      <c r="D195" s="72">
        <v>2.6615969581749046</v>
      </c>
      <c r="E195" s="72">
        <f t="shared" si="12"/>
        <v>1.0256767076156188</v>
      </c>
      <c r="F195" s="72">
        <v>48.28897338403042</v>
      </c>
      <c r="G195" s="72">
        <f t="shared" si="13"/>
        <v>28.063626177175145</v>
      </c>
    </row>
    <row r="196" spans="1:7">
      <c r="A196" s="71" t="s">
        <v>56</v>
      </c>
      <c r="B196" s="72">
        <v>37.5</v>
      </c>
      <c r="C196" s="72">
        <v>126.24418779061048</v>
      </c>
      <c r="D196" s="72">
        <v>0.21598272138228944</v>
      </c>
      <c r="E196" s="72">
        <f t="shared" si="12"/>
        <v>1.0097354006095958</v>
      </c>
      <c r="F196" s="72">
        <v>30.885529157667385</v>
      </c>
      <c r="G196" s="72">
        <f t="shared" si="13"/>
        <v>29.643445931715245</v>
      </c>
    </row>
    <row r="197" spans="1:7">
      <c r="A197" s="71" t="s">
        <v>57</v>
      </c>
      <c r="B197" s="72">
        <v>11.5</v>
      </c>
      <c r="C197" s="72">
        <v>126.43700000000001</v>
      </c>
      <c r="D197" s="72">
        <v>1.607717041800643</v>
      </c>
      <c r="E197" s="72">
        <f t="shared" si="12"/>
        <v>1.9188263097005049</v>
      </c>
      <c r="F197" s="72">
        <v>5.5568116239206748</v>
      </c>
      <c r="G197" s="72">
        <f t="shared" si="13"/>
        <v>38.052536840806155</v>
      </c>
    </row>
    <row r="198" spans="1:7">
      <c r="A198" s="71" t="s">
        <v>54</v>
      </c>
      <c r="B198" s="72">
        <v>160.5</v>
      </c>
      <c r="C198" s="72">
        <f>B198*0.7674+3.3886</f>
        <v>126.55629999999999</v>
      </c>
      <c r="D198" s="72">
        <v>0.56338028169014087</v>
      </c>
      <c r="E198" s="72">
        <f t="shared" si="12"/>
        <v>2.0667790269090611</v>
      </c>
      <c r="F198" s="72">
        <v>50.985915492957744</v>
      </c>
      <c r="G198" s="72">
        <f t="shared" si="13"/>
        <v>35.877735361278987</v>
      </c>
    </row>
    <row r="199" spans="1:7">
      <c r="A199" s="71" t="s">
        <v>55</v>
      </c>
      <c r="B199" s="72">
        <v>168</v>
      </c>
      <c r="C199" s="72">
        <f>0.7342*B199+4.059</f>
        <v>127.40459999999999</v>
      </c>
      <c r="D199" s="72">
        <v>4.5454545454545459</v>
      </c>
      <c r="E199" s="72">
        <f t="shared" si="12"/>
        <v>2.2975550853723297</v>
      </c>
      <c r="F199" s="72">
        <v>54.54545454545454</v>
      </c>
      <c r="G199" s="72">
        <f t="shared" si="13"/>
        <v>35.29749841428562</v>
      </c>
    </row>
    <row r="200" spans="1:7">
      <c r="A200" s="71" t="s">
        <v>87</v>
      </c>
      <c r="B200" s="71">
        <v>118.5</v>
      </c>
      <c r="C200" s="72">
        <f>0.9055*B200+20.221</f>
        <v>127.52275</v>
      </c>
      <c r="D200" s="72">
        <v>3.4013605442176873</v>
      </c>
      <c r="E200" s="72">
        <f t="shared" si="12"/>
        <v>1.9760116770122012</v>
      </c>
      <c r="F200" s="72">
        <v>37.414965986394563</v>
      </c>
      <c r="G200" s="72">
        <f t="shared" si="13"/>
        <v>42.085295753367028</v>
      </c>
    </row>
    <row r="201" spans="1:7">
      <c r="A201" s="71" t="s">
        <v>56</v>
      </c>
      <c r="B201" s="72">
        <v>38.5</v>
      </c>
      <c r="C201" s="72">
        <v>127.74411279436029</v>
      </c>
      <c r="D201" s="72">
        <v>1.3698630136986301</v>
      </c>
      <c r="E201" s="72">
        <f t="shared" si="12"/>
        <v>2.3248740822126344</v>
      </c>
      <c r="F201" s="72">
        <v>27.984344422700584</v>
      </c>
      <c r="G201" s="72">
        <f t="shared" si="13"/>
        <v>44.272728039390877</v>
      </c>
    </row>
    <row r="202" spans="1:7">
      <c r="A202" s="71" t="s">
        <v>54</v>
      </c>
      <c r="B202" s="72">
        <v>162.5</v>
      </c>
      <c r="C202" s="72">
        <f>B202*0.7674+3.3886</f>
        <v>128.09110000000001</v>
      </c>
      <c r="D202" s="72">
        <v>0</v>
      </c>
      <c r="E202" s="72">
        <f t="shared" si="12"/>
        <v>1.767895849178063</v>
      </c>
      <c r="F202" s="72">
        <v>39.495798319327733</v>
      </c>
      <c r="G202" s="72">
        <f t="shared" si="13"/>
        <v>37.80025684860982</v>
      </c>
    </row>
    <row r="203" spans="1:7">
      <c r="A203" s="71" t="s">
        <v>52</v>
      </c>
      <c r="B203" s="72">
        <v>144</v>
      </c>
      <c r="C203" s="72">
        <f>B203*2.3169-205.1</f>
        <v>128.53360000000001</v>
      </c>
      <c r="D203" s="72">
        <v>2.3076923076923079</v>
      </c>
      <c r="E203" s="72">
        <f t="shared" si="12"/>
        <v>1.3679975721102264</v>
      </c>
      <c r="F203" s="72">
        <v>61.923076923076927</v>
      </c>
      <c r="G203" s="72">
        <f t="shared" si="13"/>
        <v>40.410721595256135</v>
      </c>
    </row>
    <row r="204" spans="1:7">
      <c r="A204" s="71" t="s">
        <v>56</v>
      </c>
      <c r="B204" s="72">
        <v>39.5</v>
      </c>
      <c r="C204" s="72">
        <v>129.2440377981101</v>
      </c>
      <c r="D204" s="72">
        <v>1.7605633802816902</v>
      </c>
      <c r="E204" s="72">
        <f t="shared" si="12"/>
        <v>1.0940249693705006</v>
      </c>
      <c r="F204" s="72">
        <v>22.183098591549296</v>
      </c>
      <c r="G204" s="72">
        <f t="shared" si="13"/>
        <v>48.904761801625114</v>
      </c>
    </row>
    <row r="205" spans="1:7">
      <c r="A205" s="71" t="s">
        <v>54</v>
      </c>
      <c r="B205" s="72">
        <v>164.5</v>
      </c>
      <c r="C205" s="72">
        <f>B205*0.7674+3.3886</f>
        <v>129.6259</v>
      </c>
      <c r="D205" s="72">
        <v>1.4018691588785046</v>
      </c>
      <c r="E205" s="72">
        <f t="shared" si="12"/>
        <v>1.634565509911041</v>
      </c>
      <c r="F205" s="72">
        <v>50.467289719626166</v>
      </c>
      <c r="G205" s="72">
        <f t="shared" si="13"/>
        <v>49.654250786408213</v>
      </c>
    </row>
    <row r="206" spans="1:7">
      <c r="A206" s="71" t="s">
        <v>54</v>
      </c>
      <c r="B206" s="72">
        <v>165.5</v>
      </c>
      <c r="C206" s="72">
        <f>B206*0.7674+3.3886</f>
        <v>130.39330000000001</v>
      </c>
      <c r="D206" s="72">
        <v>0</v>
      </c>
      <c r="E206" s="72">
        <f>AVERAGE(D204:D207)</f>
        <v>1.4662838104657243</v>
      </c>
      <c r="F206" s="72">
        <v>70.454545454545453</v>
      </c>
      <c r="G206" s="72">
        <f>AVERAGE(F204:F207)</f>
        <v>46.587044252241043</v>
      </c>
    </row>
    <row r="207" spans="1:7">
      <c r="A207" s="71" t="s">
        <v>55</v>
      </c>
      <c r="B207" s="72">
        <v>173</v>
      </c>
      <c r="C207" s="72">
        <f>0.7342*B207+4.059</f>
        <v>131.07560000000001</v>
      </c>
      <c r="D207" s="72">
        <v>2.7027027027027026</v>
      </c>
      <c r="E207" s="72">
        <f t="shared" ref="E207:E214" si="14">AVERAGE(D205:D209)</f>
        <v>1.0875810389829081</v>
      </c>
      <c r="F207" s="72">
        <v>43.243243243243242</v>
      </c>
      <c r="G207" s="72">
        <f t="shared" ref="G207:G214" si="15">AVERAGE(F205:F209)</f>
        <v>51.597927964184727</v>
      </c>
    </row>
    <row r="208" spans="1:7">
      <c r="A208" s="71" t="s">
        <v>56</v>
      </c>
      <c r="B208" s="72">
        <v>40.5</v>
      </c>
      <c r="C208" s="72">
        <v>131.23230844314298</v>
      </c>
      <c r="D208" s="72">
        <v>1.3333333333333335</v>
      </c>
      <c r="E208" s="72">
        <f t="shared" si="14"/>
        <v>2.1708435708435707</v>
      </c>
      <c r="F208" s="72">
        <v>30.666666666666664</v>
      </c>
      <c r="G208" s="72">
        <f t="shared" si="15"/>
        <v>47.868106383895856</v>
      </c>
    </row>
    <row r="209" spans="1:7">
      <c r="A209" s="71" t="s">
        <v>55</v>
      </c>
      <c r="B209" s="72">
        <v>176</v>
      </c>
      <c r="C209" s="72">
        <v>131.80000000000001</v>
      </c>
      <c r="D209" s="72">
        <v>0</v>
      </c>
      <c r="E209" s="72">
        <f t="shared" si="14"/>
        <v>2.1708435708435707</v>
      </c>
      <c r="F209" s="72">
        <v>63.157894736842103</v>
      </c>
      <c r="G209" s="72">
        <f t="shared" si="15"/>
        <v>36.77719729298677</v>
      </c>
    </row>
    <row r="210" spans="1:7">
      <c r="A210" s="71" t="s">
        <v>52</v>
      </c>
      <c r="B210" s="72">
        <v>145.5</v>
      </c>
      <c r="C210" s="72">
        <f>B210*2.3169-205.1</f>
        <v>132.00895</v>
      </c>
      <c r="D210" s="72">
        <v>6.8181818181818175</v>
      </c>
      <c r="E210" s="72">
        <f t="shared" si="14"/>
        <v>1.6303030303030301</v>
      </c>
      <c r="F210" s="72">
        <v>31.818181818181817</v>
      </c>
      <c r="G210" s="72">
        <f t="shared" si="15"/>
        <v>35.461881977671446</v>
      </c>
    </row>
    <row r="211" spans="1:7">
      <c r="A211" s="71" t="s">
        <v>55</v>
      </c>
      <c r="B211" s="72">
        <v>177.75</v>
      </c>
      <c r="C211" s="72">
        <f>1.2638*B211-91.453</f>
        <v>133.18745000000001</v>
      </c>
      <c r="D211" s="72">
        <v>0</v>
      </c>
      <c r="E211" s="72">
        <f t="shared" si="14"/>
        <v>1.59418391406864</v>
      </c>
      <c r="F211" s="72">
        <v>15</v>
      </c>
      <c r="G211" s="72">
        <f t="shared" si="15"/>
        <v>30.368386251019768</v>
      </c>
    </row>
    <row r="212" spans="1:7">
      <c r="A212" s="71" t="s">
        <v>55</v>
      </c>
      <c r="B212" s="72">
        <v>179.5</v>
      </c>
      <c r="C212" s="72">
        <f>1.2638*B212-91.453</f>
        <v>135.3991</v>
      </c>
      <c r="D212" s="72">
        <v>0</v>
      </c>
      <c r="E212" s="72">
        <f t="shared" si="14"/>
        <v>1.59418391406864</v>
      </c>
      <c r="F212" s="72">
        <v>36.666666666666664</v>
      </c>
      <c r="G212" s="72">
        <f t="shared" si="15"/>
        <v>26.070140636984682</v>
      </c>
    </row>
    <row r="213" spans="1:7">
      <c r="A213" s="71" t="s">
        <v>57</v>
      </c>
      <c r="B213" s="72">
        <v>13.5</v>
      </c>
      <c r="C213" s="72">
        <v>135.869</v>
      </c>
      <c r="D213" s="72">
        <v>1.1527377521613833</v>
      </c>
      <c r="E213" s="72">
        <f t="shared" si="14"/>
        <v>0.48371210739430204</v>
      </c>
      <c r="F213" s="72">
        <v>5.199188033408257</v>
      </c>
      <c r="G213" s="72">
        <f t="shared" si="15"/>
        <v>31.520850264909502</v>
      </c>
    </row>
    <row r="214" spans="1:7">
      <c r="A214" s="71" t="s">
        <v>52</v>
      </c>
      <c r="B214" s="72">
        <v>147.5</v>
      </c>
      <c r="C214" s="72">
        <f>B214*2.3169-205.1</f>
        <v>136.64275000000001</v>
      </c>
      <c r="D214" s="72">
        <v>0</v>
      </c>
      <c r="E214" s="72">
        <f t="shared" si="14"/>
        <v>0.48371210739430204</v>
      </c>
      <c r="F214" s="72">
        <v>41.666666666666671</v>
      </c>
      <c r="G214" s="72">
        <f t="shared" si="15"/>
        <v>33.303458960561677</v>
      </c>
    </row>
    <row r="215" spans="1:7">
      <c r="A215" s="71" t="s">
        <v>54</v>
      </c>
      <c r="B215" s="72">
        <v>167.5</v>
      </c>
      <c r="C215" s="72">
        <v>138.3913</v>
      </c>
      <c r="D215" s="72">
        <v>1.2658227848101267</v>
      </c>
      <c r="E215" s="72">
        <f>AVERAGE(D213:D215)</f>
        <v>0.80618684565717003</v>
      </c>
      <c r="F215" s="72">
        <v>59.071729957805907</v>
      </c>
      <c r="G215" s="72">
        <f>AVERAGE(F213:F215)</f>
        <v>35.312528219293611</v>
      </c>
    </row>
    <row r="216" spans="1:7">
      <c r="A216" s="71" t="s">
        <v>56</v>
      </c>
      <c r="B216" s="72">
        <v>43.5</v>
      </c>
      <c r="C216" s="72">
        <v>138.55295265983406</v>
      </c>
      <c r="D216" s="72">
        <v>0</v>
      </c>
      <c r="E216" s="72">
        <f t="shared" ref="E216:E237" si="16">AVERAGE(D214:D218)</f>
        <v>3.7473364192553298</v>
      </c>
      <c r="F216" s="72">
        <v>23.913043478260871</v>
      </c>
      <c r="G216" s="72">
        <f t="shared" ref="G216:G237" si="17">AVERAGE(F214:F218)</f>
        <v>43.16287137646971</v>
      </c>
    </row>
    <row r="217" spans="1:7">
      <c r="A217" s="71" t="s">
        <v>52</v>
      </c>
      <c r="B217" s="72">
        <v>149</v>
      </c>
      <c r="C217" s="72">
        <f>B217*2.3169-205.1</f>
        <v>140.1181</v>
      </c>
      <c r="D217" s="72">
        <v>2.7649769585253456</v>
      </c>
      <c r="E217" s="72">
        <f t="shared" si="16"/>
        <v>3.9466719674280872</v>
      </c>
      <c r="F217" s="72">
        <v>61.751152073732719</v>
      </c>
      <c r="G217" s="72">
        <f t="shared" si="17"/>
        <v>35.947676030211099</v>
      </c>
    </row>
    <row r="218" spans="1:7">
      <c r="A218" s="71" t="s">
        <v>52</v>
      </c>
      <c r="B218" s="72">
        <v>149.5</v>
      </c>
      <c r="C218" s="72">
        <f>B218*2.3169-205.1</f>
        <v>141.27655000000001</v>
      </c>
      <c r="D218" s="72">
        <v>14.705882352941178</v>
      </c>
      <c r="E218" s="72">
        <f t="shared" si="16"/>
        <v>4.5268407437993954</v>
      </c>
      <c r="F218" s="72">
        <v>29.411764705882355</v>
      </c>
      <c r="G218" s="72">
        <f t="shared" si="17"/>
        <v>29.133330038649923</v>
      </c>
    </row>
    <row r="219" spans="1:7">
      <c r="A219" s="71" t="s">
        <v>57</v>
      </c>
      <c r="B219" s="72">
        <v>15.5</v>
      </c>
      <c r="C219" s="72">
        <v>145.30099999999999</v>
      </c>
      <c r="D219" s="72">
        <v>0.99667774086378735</v>
      </c>
      <c r="E219" s="72">
        <f t="shared" si="16"/>
        <v>4.5268407437993954</v>
      </c>
      <c r="F219" s="72">
        <v>5.5906899353736632</v>
      </c>
      <c r="G219" s="72">
        <f t="shared" si="17"/>
        <v>33.725721342997744</v>
      </c>
    </row>
    <row r="220" spans="1:7">
      <c r="A220" s="71" t="s">
        <v>56</v>
      </c>
      <c r="B220" s="72">
        <v>46.5</v>
      </c>
      <c r="C220" s="72">
        <v>145.87359687652511</v>
      </c>
      <c r="D220" s="72">
        <v>4.1666666666666661</v>
      </c>
      <c r="E220" s="72">
        <f t="shared" si="16"/>
        <v>5.5738453520943265</v>
      </c>
      <c r="F220" s="72">
        <v>25</v>
      </c>
      <c r="G220" s="72">
        <f t="shared" si="17"/>
        <v>28.575490928251202</v>
      </c>
    </row>
    <row r="221" spans="1:7">
      <c r="A221" s="71" t="s">
        <v>52</v>
      </c>
      <c r="B221" s="72">
        <v>151.5</v>
      </c>
      <c r="C221" s="72">
        <f>B221*2.3169-205.1</f>
        <v>145.91035000000002</v>
      </c>
      <c r="D221" s="72">
        <v>0</v>
      </c>
      <c r="E221" s="72">
        <f t="shared" si="16"/>
        <v>2.6899754717639701</v>
      </c>
      <c r="F221" s="72">
        <v>46.875</v>
      </c>
      <c r="G221" s="72">
        <f t="shared" si="17"/>
        <v>23.726151739198261</v>
      </c>
    </row>
    <row r="222" spans="1:7">
      <c r="A222" s="71" t="s">
        <v>52</v>
      </c>
      <c r="B222" s="72">
        <v>153.5</v>
      </c>
      <c r="C222" s="72">
        <f>B222*2.3169-205.1</f>
        <v>150.54414999999997</v>
      </c>
      <c r="D222" s="72">
        <v>8</v>
      </c>
      <c r="E222" s="72">
        <f t="shared" si="16"/>
        <v>4.0000738858553637</v>
      </c>
      <c r="F222" s="72">
        <v>36</v>
      </c>
      <c r="G222" s="72">
        <f t="shared" si="17"/>
        <v>31.287259035142398</v>
      </c>
    </row>
    <row r="223" spans="1:7">
      <c r="A223" s="71" t="s">
        <v>57</v>
      </c>
      <c r="B223" s="72">
        <v>17.5</v>
      </c>
      <c r="C223" s="72">
        <v>154.733</v>
      </c>
      <c r="D223" s="72">
        <v>0.28653295128939826</v>
      </c>
      <c r="E223" s="72">
        <f t="shared" si="16"/>
        <v>4.05562944141092</v>
      </c>
      <c r="F223" s="72">
        <v>5.1650687606176486</v>
      </c>
      <c r="G223" s="72">
        <f t="shared" si="17"/>
        <v>36.065036812920177</v>
      </c>
    </row>
    <row r="224" spans="1:7">
      <c r="A224" s="71" t="s">
        <v>52</v>
      </c>
      <c r="B224" s="72">
        <v>155.5</v>
      </c>
      <c r="C224" s="72">
        <f>B224*2.3169-205.1</f>
        <v>155.17794999999998</v>
      </c>
      <c r="D224" s="72">
        <v>7.5471698113207548</v>
      </c>
      <c r="E224" s="72">
        <f t="shared" si="16"/>
        <v>4.05562944141092</v>
      </c>
      <c r="F224" s="72">
        <v>43.39622641509434</v>
      </c>
      <c r="G224" s="72">
        <f t="shared" si="17"/>
        <v>26.690036812920177</v>
      </c>
    </row>
    <row r="225" spans="1:7">
      <c r="A225" s="71" t="s">
        <v>52</v>
      </c>
      <c r="B225" s="72">
        <v>156</v>
      </c>
      <c r="C225" s="72">
        <f>B225*2.3169-205.1</f>
        <v>156.3364</v>
      </c>
      <c r="D225" s="72">
        <v>4.4444444444444446</v>
      </c>
      <c r="E225" s="72">
        <f t="shared" si="16"/>
        <v>4.1222961080775864</v>
      </c>
      <c r="F225" s="72">
        <v>48.888888888888886</v>
      </c>
      <c r="G225" s="72">
        <f t="shared" si="17"/>
        <v>27.267814590697952</v>
      </c>
    </row>
    <row r="226" spans="1:7">
      <c r="A226" s="71" t="s">
        <v>55</v>
      </c>
      <c r="B226" s="72">
        <v>196.5</v>
      </c>
      <c r="C226" s="72">
        <f>1.2638*B226-91.453</f>
        <v>156.8837</v>
      </c>
      <c r="D226" s="72">
        <v>0</v>
      </c>
      <c r="E226" s="72">
        <f t="shared" si="16"/>
        <v>4.064989517819706</v>
      </c>
      <c r="F226" s="72">
        <v>0</v>
      </c>
      <c r="G226" s="72">
        <f t="shared" si="17"/>
        <v>27.068134171907751</v>
      </c>
    </row>
    <row r="227" spans="1:7">
      <c r="A227" s="71" t="s">
        <v>52</v>
      </c>
      <c r="B227" s="72">
        <v>157.5</v>
      </c>
      <c r="C227" s="72">
        <f>B227*2.3169-205.1</f>
        <v>159.81174999999999</v>
      </c>
      <c r="D227" s="72">
        <v>8.3333333333333321</v>
      </c>
      <c r="E227" s="72">
        <f t="shared" si="16"/>
        <v>2.5555555555555554</v>
      </c>
      <c r="F227" s="72">
        <v>38.888888888888893</v>
      </c>
      <c r="G227" s="72">
        <f t="shared" si="17"/>
        <v>25.888888888888893</v>
      </c>
    </row>
    <row r="228" spans="1:7">
      <c r="A228" s="71" t="s">
        <v>87</v>
      </c>
      <c r="B228" s="71">
        <v>129.5</v>
      </c>
      <c r="C228" s="72">
        <f>2.65928*B228-183.51</f>
        <v>160.86676</v>
      </c>
      <c r="D228" s="72">
        <v>0</v>
      </c>
      <c r="E228" s="72">
        <f t="shared" si="16"/>
        <v>1.6666666666666665</v>
      </c>
      <c r="F228" s="72">
        <v>4.1666666666666661</v>
      </c>
      <c r="G228" s="72">
        <f t="shared" si="17"/>
        <v>17.623396333915728</v>
      </c>
    </row>
    <row r="229" spans="1:7">
      <c r="A229" s="71" t="s">
        <v>56</v>
      </c>
      <c r="B229" s="72">
        <v>53.5</v>
      </c>
      <c r="C229" s="72">
        <v>162.9551000488043</v>
      </c>
      <c r="D229" s="72">
        <v>0</v>
      </c>
      <c r="E229" s="72">
        <f t="shared" si="16"/>
        <v>2.311827956989247</v>
      </c>
      <c r="F229" s="72">
        <v>37.5</v>
      </c>
      <c r="G229" s="72">
        <f t="shared" si="17"/>
        <v>22.784686656496376</v>
      </c>
    </row>
    <row r="230" spans="1:7">
      <c r="A230" s="71" t="s">
        <v>57</v>
      </c>
      <c r="B230" s="72">
        <v>19.5</v>
      </c>
      <c r="C230" s="72">
        <v>164.16500000000002</v>
      </c>
      <c r="D230" s="72">
        <v>0</v>
      </c>
      <c r="E230" s="72">
        <f t="shared" si="16"/>
        <v>0.64516129032258063</v>
      </c>
      <c r="F230" s="72">
        <v>7.5614261140230941</v>
      </c>
      <c r="G230" s="72">
        <f t="shared" si="17"/>
        <v>15.915999787809506</v>
      </c>
    </row>
    <row r="231" spans="1:7">
      <c r="A231" s="71" t="s">
        <v>52</v>
      </c>
      <c r="B231" s="72">
        <v>159.5</v>
      </c>
      <c r="C231" s="72">
        <f>B231*2.3169-205.1</f>
        <v>164.44555</v>
      </c>
      <c r="D231" s="72">
        <v>3.225806451612903</v>
      </c>
      <c r="E231" s="72">
        <f t="shared" si="16"/>
        <v>1.3118279569892473</v>
      </c>
      <c r="F231" s="72">
        <v>25.806451612903224</v>
      </c>
      <c r="G231" s="72">
        <f t="shared" si="17"/>
        <v>23.415999787809504</v>
      </c>
    </row>
    <row r="232" spans="1:7">
      <c r="A232" s="71" t="s">
        <v>53</v>
      </c>
      <c r="B232" s="72">
        <v>260</v>
      </c>
      <c r="C232" s="72">
        <f>0.6096*B232+7.2797</f>
        <v>165.7757</v>
      </c>
      <c r="D232" s="72">
        <v>0</v>
      </c>
      <c r="E232" s="72">
        <f t="shared" si="16"/>
        <v>1.3118279569892473</v>
      </c>
      <c r="F232" s="72">
        <v>4.5454545454545459</v>
      </c>
      <c r="G232" s="72">
        <f t="shared" si="17"/>
        <v>17.128120999930719</v>
      </c>
    </row>
    <row r="233" spans="1:7">
      <c r="A233" s="71" t="s">
        <v>52</v>
      </c>
      <c r="B233" s="72">
        <v>162.5</v>
      </c>
      <c r="C233" s="72">
        <f>B233*2.3169-205.1</f>
        <v>171.39624999999998</v>
      </c>
      <c r="D233" s="72">
        <v>3.3333333333333335</v>
      </c>
      <c r="E233" s="72">
        <f t="shared" si="16"/>
        <v>1.3118279569892473</v>
      </c>
      <c r="F233" s="72">
        <v>41.666666666666671</v>
      </c>
      <c r="G233" s="72">
        <f t="shared" si="17"/>
        <v>15.615835777126103</v>
      </c>
    </row>
    <row r="234" spans="1:7">
      <c r="A234" s="71" t="s">
        <v>55</v>
      </c>
      <c r="B234" s="72">
        <v>208.5</v>
      </c>
      <c r="C234" s="72">
        <f>1.2638*B234-91.453</f>
        <v>172.04929999999999</v>
      </c>
      <c r="D234" s="72">
        <v>0</v>
      </c>
      <c r="E234" s="72">
        <f t="shared" si="16"/>
        <v>0.66666666666666674</v>
      </c>
      <c r="F234" s="72">
        <v>6.0606060606060606</v>
      </c>
      <c r="G234" s="72">
        <f t="shared" si="17"/>
        <v>12.778560121065171</v>
      </c>
    </row>
    <row r="235" spans="1:7">
      <c r="A235" s="71" t="s">
        <v>53</v>
      </c>
      <c r="B235" s="72">
        <v>272</v>
      </c>
      <c r="C235" s="72">
        <f>0.6096*B235+7.2797</f>
        <v>173.0909</v>
      </c>
      <c r="D235" s="72">
        <v>0</v>
      </c>
      <c r="E235" s="72">
        <f t="shared" si="16"/>
        <v>0.66666666666666674</v>
      </c>
      <c r="F235" s="72">
        <v>0</v>
      </c>
      <c r="G235" s="72">
        <f t="shared" si="17"/>
        <v>11.869469211974261</v>
      </c>
    </row>
    <row r="236" spans="1:7">
      <c r="A236" s="71" t="s">
        <v>57</v>
      </c>
      <c r="B236" s="72">
        <v>21.5</v>
      </c>
      <c r="C236" s="72">
        <v>173.59700000000001</v>
      </c>
      <c r="D236" s="72">
        <v>0</v>
      </c>
      <c r="E236" s="72">
        <f t="shared" si="16"/>
        <v>0.48780487804878048</v>
      </c>
      <c r="F236" s="72">
        <v>11.620073332598571</v>
      </c>
      <c r="G236" s="72">
        <f t="shared" si="17"/>
        <v>10.609306610348245</v>
      </c>
    </row>
    <row r="237" spans="1:7">
      <c r="A237" s="71" t="s">
        <v>53</v>
      </c>
      <c r="B237" s="72">
        <v>277</v>
      </c>
      <c r="C237" s="72">
        <f>0.6096*B237+7.2797</f>
        <v>176.13890000000001</v>
      </c>
      <c r="D237" s="72">
        <v>0</v>
      </c>
      <c r="E237" s="72">
        <f t="shared" si="16"/>
        <v>1.0123950419832066</v>
      </c>
      <c r="F237" s="72">
        <v>0</v>
      </c>
      <c r="G237" s="72">
        <f t="shared" si="17"/>
        <v>21.266037857243425</v>
      </c>
    </row>
    <row r="238" spans="1:7">
      <c r="A238" s="71" t="s">
        <v>54</v>
      </c>
      <c r="B238" s="72">
        <v>177.5</v>
      </c>
      <c r="C238" s="72">
        <v>178.3913</v>
      </c>
      <c r="D238" s="72">
        <v>2.4390243902439024</v>
      </c>
      <c r="E238" s="72">
        <f>AVERAGE(D238:D240)</f>
        <v>3.0762139588608997</v>
      </c>
      <c r="F238" s="72">
        <v>35.365853658536587</v>
      </c>
      <c r="G238" s="72">
        <f>AVERAGE(F238:F240)</f>
        <v>31.570038651206186</v>
      </c>
    </row>
    <row r="239" spans="1:7">
      <c r="A239" s="71" t="s">
        <v>52</v>
      </c>
      <c r="B239" s="72">
        <v>166</v>
      </c>
      <c r="C239" s="72">
        <f>B239*2.3169-205.1</f>
        <v>179.50539999999998</v>
      </c>
      <c r="D239" s="72">
        <v>2.622950819672131</v>
      </c>
      <c r="E239" s="72">
        <f>AVERAGE(D237:D241)</f>
        <v>2.1560732029027467</v>
      </c>
      <c r="F239" s="72">
        <v>59.344262295081961</v>
      </c>
      <c r="G239" s="72">
        <f>AVERAGE(F237:F241)</f>
        <v>29.597195604516816</v>
      </c>
    </row>
    <row r="240" spans="1:7">
      <c r="A240" s="71" t="s">
        <v>53</v>
      </c>
      <c r="B240" s="72">
        <v>283.5</v>
      </c>
      <c r="C240" s="72">
        <f>0.6096*B240+7.2797</f>
        <v>180.10130000000001</v>
      </c>
      <c r="D240" s="72">
        <v>4.1666666666666661</v>
      </c>
      <c r="E240" s="72">
        <f>AVERAGE(D238:D242)</f>
        <v>2.1560732029027467</v>
      </c>
      <c r="F240" s="72">
        <v>0</v>
      </c>
      <c r="G240" s="72">
        <f>AVERAGE(F238:F242)</f>
        <v>38.397195604516817</v>
      </c>
    </row>
    <row r="241" spans="1:7">
      <c r="A241" s="71" t="s">
        <v>54</v>
      </c>
      <c r="B241" s="72">
        <v>180</v>
      </c>
      <c r="C241" s="72">
        <v>180.8913</v>
      </c>
      <c r="D241" s="72">
        <v>1.5517241379310345</v>
      </c>
      <c r="E241" s="72">
        <f>AVERAGE(D240:D243)</f>
        <v>2.1240421455938696</v>
      </c>
      <c r="F241" s="72">
        <v>53.275862068965516</v>
      </c>
      <c r="G241" s="72">
        <f>AVERAGE(F240:F243)</f>
        <v>34.388409961685824</v>
      </c>
    </row>
    <row r="242" spans="1:7">
      <c r="A242" s="71" t="s">
        <v>56</v>
      </c>
      <c r="B242" s="72">
        <v>61.5</v>
      </c>
      <c r="C242" s="72">
        <v>182.47681795998048</v>
      </c>
      <c r="D242" s="72">
        <v>0</v>
      </c>
      <c r="E242" s="72">
        <f t="shared" ref="E242:E273" si="18">AVERAGE(D240:D244)</f>
        <v>1.8334619043945586</v>
      </c>
      <c r="F242" s="72">
        <v>44</v>
      </c>
      <c r="G242" s="72">
        <f t="shared" ref="G242:G273" si="19">AVERAGE(F240:F244)</f>
        <v>29.11204087294427</v>
      </c>
    </row>
    <row r="243" spans="1:7">
      <c r="A243" s="71" t="s">
        <v>52</v>
      </c>
      <c r="B243" s="72">
        <v>167.5</v>
      </c>
      <c r="C243" s="72">
        <f>B243*2.3169-205.1</f>
        <v>182.98074999999997</v>
      </c>
      <c r="D243" s="72">
        <v>2.7777777777777777</v>
      </c>
      <c r="E243" s="72">
        <f t="shared" si="18"/>
        <v>1.0001285710612255</v>
      </c>
      <c r="F243" s="72">
        <v>40.277777777777779</v>
      </c>
      <c r="G243" s="72">
        <f t="shared" si="19"/>
        <v>29.11204087294427</v>
      </c>
    </row>
    <row r="244" spans="1:7">
      <c r="A244" s="71" t="s">
        <v>57</v>
      </c>
      <c r="B244" s="72">
        <v>23.5</v>
      </c>
      <c r="C244" s="72">
        <v>183.029</v>
      </c>
      <c r="D244" s="72">
        <v>0.67114093959731547</v>
      </c>
      <c r="E244" s="72">
        <f t="shared" si="18"/>
        <v>0.68978374347501858</v>
      </c>
      <c r="F244" s="72">
        <v>8.0065645179780738</v>
      </c>
      <c r="G244" s="72">
        <f t="shared" si="19"/>
        <v>27.152520633064217</v>
      </c>
    </row>
    <row r="245" spans="1:7">
      <c r="A245" s="71" t="s">
        <v>53</v>
      </c>
      <c r="B245" s="72">
        <v>291.5</v>
      </c>
      <c r="C245" s="72">
        <f>0.6096*B245+7.2797</f>
        <v>184.97810000000001</v>
      </c>
      <c r="D245" s="72">
        <v>0</v>
      </c>
      <c r="E245" s="72">
        <f t="shared" si="18"/>
        <v>1.1342281879194629</v>
      </c>
      <c r="F245" s="72">
        <v>0</v>
      </c>
      <c r="G245" s="72">
        <f t="shared" si="19"/>
        <v>23.685853966397548</v>
      </c>
    </row>
    <row r="246" spans="1:7">
      <c r="A246" s="71" t="s">
        <v>56</v>
      </c>
      <c r="B246" s="72">
        <v>63.5</v>
      </c>
      <c r="C246" s="72">
        <v>187.3572474377745</v>
      </c>
      <c r="D246" s="72">
        <v>0</v>
      </c>
      <c r="E246" s="72">
        <f t="shared" si="18"/>
        <v>0.57867263236390754</v>
      </c>
      <c r="F246" s="72">
        <v>43.478260869565219</v>
      </c>
      <c r="G246" s="72">
        <f t="shared" si="19"/>
        <v>15.630298410841993</v>
      </c>
    </row>
    <row r="247" spans="1:7">
      <c r="A247" s="71" t="s">
        <v>52</v>
      </c>
      <c r="B247" s="72">
        <v>169.5</v>
      </c>
      <c r="C247" s="72">
        <f>B247*2.3169-205.1</f>
        <v>187.61454999999998</v>
      </c>
      <c r="D247" s="72">
        <v>2.2222222222222223</v>
      </c>
      <c r="E247" s="72">
        <f t="shared" si="18"/>
        <v>0.50834220802271923</v>
      </c>
      <c r="F247" s="72">
        <v>26.666666666666668</v>
      </c>
      <c r="G247" s="72">
        <f t="shared" si="19"/>
        <v>26.041765059962035</v>
      </c>
    </row>
    <row r="248" spans="1:7">
      <c r="A248" s="71" t="s">
        <v>53</v>
      </c>
      <c r="B248" s="72">
        <v>297</v>
      </c>
      <c r="C248" s="72">
        <f>0.6096*B248+7.2797</f>
        <v>188.33090000000001</v>
      </c>
      <c r="D248" s="72">
        <v>0</v>
      </c>
      <c r="E248" s="72">
        <f t="shared" si="18"/>
        <v>0.50834220802271923</v>
      </c>
      <c r="F248" s="72">
        <v>0</v>
      </c>
      <c r="G248" s="72">
        <f t="shared" si="19"/>
        <v>34.652876171073146</v>
      </c>
    </row>
    <row r="249" spans="1:7">
      <c r="A249" s="71" t="s">
        <v>54</v>
      </c>
      <c r="B249" s="72">
        <v>189</v>
      </c>
      <c r="C249" s="72">
        <v>188.8913</v>
      </c>
      <c r="D249" s="72">
        <v>0.31948881789137379</v>
      </c>
      <c r="E249" s="72">
        <f t="shared" si="18"/>
        <v>0.70571062907535087</v>
      </c>
      <c r="F249" s="72">
        <v>60.063897763578275</v>
      </c>
      <c r="G249" s="72">
        <f t="shared" si="19"/>
        <v>34.180908207686414</v>
      </c>
    </row>
    <row r="250" spans="1:7">
      <c r="A250" s="71" t="s">
        <v>56</v>
      </c>
      <c r="B250" s="72">
        <v>64.5</v>
      </c>
      <c r="C250" s="72">
        <v>189.79746217667153</v>
      </c>
      <c r="D250" s="72">
        <v>0</v>
      </c>
      <c r="E250" s="72">
        <f t="shared" si="18"/>
        <v>0.26126618463090634</v>
      </c>
      <c r="F250" s="72">
        <v>43.055555555555557</v>
      </c>
      <c r="G250" s="72">
        <f t="shared" si="19"/>
        <v>28.847574874353086</v>
      </c>
    </row>
    <row r="251" spans="1:7">
      <c r="A251" s="71" t="s">
        <v>56</v>
      </c>
      <c r="B251" s="72">
        <v>65.5</v>
      </c>
      <c r="C251" s="72">
        <v>191.62460367786937</v>
      </c>
      <c r="D251" s="72">
        <v>0.98684210526315785</v>
      </c>
      <c r="E251" s="72">
        <f t="shared" si="18"/>
        <v>1.2816743478962125</v>
      </c>
      <c r="F251" s="72">
        <v>41.118421052631575</v>
      </c>
      <c r="G251" s="72">
        <f t="shared" si="19"/>
        <v>35.990432017210232</v>
      </c>
    </row>
    <row r="252" spans="1:7">
      <c r="A252" s="71" t="s">
        <v>53</v>
      </c>
      <c r="B252" s="72">
        <v>303</v>
      </c>
      <c r="C252" s="72">
        <f>0.6096*B252+7.2797</f>
        <v>191.98849999999999</v>
      </c>
      <c r="D252" s="72">
        <v>0</v>
      </c>
      <c r="E252" s="72">
        <f t="shared" si="18"/>
        <v>1.3198174006444683</v>
      </c>
      <c r="F252" s="72">
        <v>0</v>
      </c>
      <c r="G252" s="72">
        <f t="shared" si="19"/>
        <v>25.338549527584401</v>
      </c>
    </row>
    <row r="253" spans="1:7">
      <c r="A253" s="71" t="s">
        <v>52</v>
      </c>
      <c r="B253" s="72">
        <v>171.5</v>
      </c>
      <c r="C253" s="72">
        <f>B253*2.3169-205.1</f>
        <v>192.24834999999999</v>
      </c>
      <c r="D253" s="72">
        <v>5.1020408163265305</v>
      </c>
      <c r="E253" s="72">
        <f t="shared" si="18"/>
        <v>1.6466147862653835</v>
      </c>
      <c r="F253" s="72">
        <v>35.714285714285715</v>
      </c>
      <c r="G253" s="72">
        <f t="shared" si="19"/>
        <v>23.9823403772576</v>
      </c>
    </row>
    <row r="254" spans="1:7">
      <c r="A254" s="71" t="s">
        <v>57</v>
      </c>
      <c r="B254" s="72">
        <v>25.5</v>
      </c>
      <c r="C254" s="72">
        <v>192.46100000000001</v>
      </c>
      <c r="D254" s="72">
        <v>0.51020408163265307</v>
      </c>
      <c r="E254" s="72">
        <f t="shared" si="18"/>
        <v>1.4492463652127519</v>
      </c>
      <c r="F254" s="72">
        <v>6.8044853154491616</v>
      </c>
      <c r="G254" s="72">
        <f t="shared" si="19"/>
        <v>15.758656166731289</v>
      </c>
    </row>
    <row r="255" spans="1:7">
      <c r="A255" s="71" t="s">
        <v>56</v>
      </c>
      <c r="B255" s="72">
        <v>66.5</v>
      </c>
      <c r="C255" s="72">
        <v>192.89283449587825</v>
      </c>
      <c r="D255" s="72">
        <v>1.6339869281045754</v>
      </c>
      <c r="E255" s="72">
        <f t="shared" si="18"/>
        <v>1.7270241429905298</v>
      </c>
      <c r="F255" s="72">
        <v>36.274509803921568</v>
      </c>
      <c r="G255" s="72">
        <f t="shared" si="19"/>
        <v>19.925322833397956</v>
      </c>
    </row>
    <row r="256" spans="1:7">
      <c r="A256" s="71" t="s">
        <v>53</v>
      </c>
      <c r="B256" s="72">
        <v>306</v>
      </c>
      <c r="C256" s="72">
        <f>0.6096*B256+7.2797</f>
        <v>193.81729999999999</v>
      </c>
      <c r="D256" s="72">
        <v>0</v>
      </c>
      <c r="E256" s="72">
        <f t="shared" si="18"/>
        <v>0.80711849228803756</v>
      </c>
      <c r="F256" s="72">
        <v>0</v>
      </c>
      <c r="G256" s="72">
        <f t="shared" si="19"/>
        <v>18.209601368932773</v>
      </c>
    </row>
    <row r="257" spans="1:7">
      <c r="A257" s="71" t="s">
        <v>56</v>
      </c>
      <c r="B257" s="72">
        <v>67.5</v>
      </c>
      <c r="C257" s="72">
        <v>194.16106531388715</v>
      </c>
      <c r="D257" s="72">
        <v>1.3888888888888888</v>
      </c>
      <c r="E257" s="72">
        <f t="shared" si="18"/>
        <v>0.70507767596150683</v>
      </c>
      <c r="F257" s="72">
        <v>20.833333333333336</v>
      </c>
      <c r="G257" s="72">
        <f t="shared" si="19"/>
        <v>16.84870430584294</v>
      </c>
    </row>
    <row r="258" spans="1:7">
      <c r="A258" s="71" t="s">
        <v>56</v>
      </c>
      <c r="B258" s="72">
        <v>68.5</v>
      </c>
      <c r="C258" s="72">
        <v>195.42929613189602</v>
      </c>
      <c r="D258" s="72">
        <v>0.50251256281407031</v>
      </c>
      <c r="E258" s="72">
        <f t="shared" si="18"/>
        <v>0.37828029034059185</v>
      </c>
      <c r="F258" s="72">
        <v>27.1356783919598</v>
      </c>
      <c r="G258" s="72">
        <f t="shared" si="19"/>
        <v>18.104440642930967</v>
      </c>
    </row>
    <row r="259" spans="1:7">
      <c r="A259" s="71" t="s">
        <v>53</v>
      </c>
      <c r="B259" s="72">
        <v>309</v>
      </c>
      <c r="C259" s="72">
        <f>0.6096*B259+7.2797</f>
        <v>195.64609999999999</v>
      </c>
      <c r="D259" s="72">
        <v>0</v>
      </c>
      <c r="E259" s="72">
        <f t="shared" si="18"/>
        <v>0.49662348560686398</v>
      </c>
      <c r="F259" s="72">
        <v>0</v>
      </c>
      <c r="G259" s="72">
        <f t="shared" si="19"/>
        <v>23.784914015712033</v>
      </c>
    </row>
    <row r="260" spans="1:7">
      <c r="A260" s="71" t="s">
        <v>54</v>
      </c>
      <c r="B260" s="72">
        <v>195.5</v>
      </c>
      <c r="C260" s="72">
        <v>195.8913</v>
      </c>
      <c r="D260" s="72">
        <v>0</v>
      </c>
      <c r="E260" s="72">
        <f t="shared" si="18"/>
        <v>0.21884570782908624</v>
      </c>
      <c r="F260" s="72">
        <v>42.553191489361701</v>
      </c>
      <c r="G260" s="72">
        <f t="shared" si="19"/>
        <v>26.818247349045361</v>
      </c>
    </row>
    <row r="261" spans="1:7">
      <c r="A261" s="71" t="s">
        <v>56</v>
      </c>
      <c r="B261" s="72">
        <v>69.5</v>
      </c>
      <c r="C261" s="72">
        <v>196.6975269499049</v>
      </c>
      <c r="D261" s="72">
        <v>0.59171597633136097</v>
      </c>
      <c r="E261" s="72">
        <f t="shared" si="18"/>
        <v>0.43084319526627218</v>
      </c>
      <c r="F261" s="72">
        <v>28.402366863905325</v>
      </c>
      <c r="G261" s="72">
        <f t="shared" si="19"/>
        <v>28.266111670653402</v>
      </c>
    </row>
    <row r="262" spans="1:7">
      <c r="A262" s="71" t="s">
        <v>87</v>
      </c>
      <c r="B262" s="71">
        <v>143</v>
      </c>
      <c r="C262" s="72">
        <f>2.65928*B262-183.51</f>
        <v>196.76704000000001</v>
      </c>
      <c r="D262" s="72">
        <v>0</v>
      </c>
      <c r="E262" s="72">
        <f t="shared" si="18"/>
        <v>0.60941462383770073</v>
      </c>
      <c r="F262" s="72">
        <v>36</v>
      </c>
      <c r="G262" s="72">
        <f t="shared" si="19"/>
        <v>36.48039738493911</v>
      </c>
    </row>
    <row r="263" spans="1:7">
      <c r="A263" s="71" t="s">
        <v>52</v>
      </c>
      <c r="B263" s="72">
        <v>173.5</v>
      </c>
      <c r="C263" s="72">
        <f>B263*2.3169-205.1</f>
        <v>196.88215</v>
      </c>
      <c r="D263" s="72">
        <v>1.5625</v>
      </c>
      <c r="E263" s="72">
        <f t="shared" si="18"/>
        <v>0.90353227089652433</v>
      </c>
      <c r="F263" s="72">
        <v>34.375</v>
      </c>
      <c r="G263" s="72">
        <f t="shared" si="19"/>
        <v>37.087406145890313</v>
      </c>
    </row>
    <row r="264" spans="1:7">
      <c r="A264" s="71" t="s">
        <v>56</v>
      </c>
      <c r="B264" s="72">
        <v>70.5</v>
      </c>
      <c r="C264" s="72">
        <v>197.96575776791377</v>
      </c>
      <c r="D264" s="72">
        <v>0.89285714285714279</v>
      </c>
      <c r="E264" s="72">
        <f t="shared" si="18"/>
        <v>1.059161678369978</v>
      </c>
      <c r="F264" s="72">
        <v>41.071428571428569</v>
      </c>
      <c r="G264" s="72">
        <f t="shared" si="19"/>
        <v>40.037069759410613</v>
      </c>
    </row>
    <row r="265" spans="1:7">
      <c r="A265" s="71" t="s">
        <v>52</v>
      </c>
      <c r="B265" s="72">
        <v>174</v>
      </c>
      <c r="C265" s="72">
        <f>B265*2.3169-205.1</f>
        <v>198.04060000000001</v>
      </c>
      <c r="D265" s="72">
        <v>1.4705882352941175</v>
      </c>
      <c r="E265" s="72">
        <f t="shared" si="18"/>
        <v>1.059161678369978</v>
      </c>
      <c r="F265" s="72">
        <v>45.588235294117645</v>
      </c>
      <c r="G265" s="72">
        <f t="shared" si="19"/>
        <v>47.637069759410608</v>
      </c>
    </row>
    <row r="266" spans="1:7">
      <c r="A266" s="71" t="s">
        <v>56</v>
      </c>
      <c r="B266" s="72">
        <v>71.5</v>
      </c>
      <c r="C266" s="72">
        <v>199.23398858592265</v>
      </c>
      <c r="D266" s="72">
        <v>1.3698630136986301</v>
      </c>
      <c r="E266" s="72">
        <f t="shared" si="18"/>
        <v>0.93184686355516322</v>
      </c>
      <c r="F266" s="72">
        <v>43.150684931506852</v>
      </c>
      <c r="G266" s="72">
        <f t="shared" si="19"/>
        <v>46.132440129780981</v>
      </c>
    </row>
    <row r="267" spans="1:7">
      <c r="A267" s="71" t="s">
        <v>54</v>
      </c>
      <c r="B267" s="72">
        <v>198.5</v>
      </c>
      <c r="C267" s="72">
        <v>199.3913</v>
      </c>
      <c r="D267" s="72">
        <v>0</v>
      </c>
      <c r="E267" s="72">
        <f t="shared" si="18"/>
        <v>0.75327543498373473</v>
      </c>
      <c r="F267" s="72">
        <v>74</v>
      </c>
      <c r="G267" s="72">
        <f t="shared" si="19"/>
        <v>38.281790779131633</v>
      </c>
    </row>
    <row r="268" spans="1:7">
      <c r="A268" s="71" t="s">
        <v>56</v>
      </c>
      <c r="B268" s="72">
        <v>72.5</v>
      </c>
      <c r="C268" s="72">
        <v>200.50221940393152</v>
      </c>
      <c r="D268" s="72">
        <v>0.92592592592592582</v>
      </c>
      <c r="E268" s="72">
        <f t="shared" si="18"/>
        <v>0.61300394177106499</v>
      </c>
      <c r="F268" s="72">
        <v>26.851851851851855</v>
      </c>
      <c r="G268" s="72">
        <f t="shared" si="19"/>
        <v>42.702605258769644</v>
      </c>
    </row>
    <row r="269" spans="1:7">
      <c r="A269" s="71" t="s">
        <v>53</v>
      </c>
      <c r="B269" s="72">
        <v>317</v>
      </c>
      <c r="C269" s="72">
        <f>0.6096*B269+7.2797</f>
        <v>200.52289999999999</v>
      </c>
      <c r="D269" s="72">
        <v>0</v>
      </c>
      <c r="E269" s="72">
        <f t="shared" si="18"/>
        <v>0.91045991045991048</v>
      </c>
      <c r="F269" s="72">
        <v>1.8181818181818181</v>
      </c>
      <c r="G269" s="72">
        <f t="shared" si="19"/>
        <v>40.929611129611125</v>
      </c>
    </row>
    <row r="270" spans="1:7">
      <c r="A270" s="71" t="s">
        <v>54</v>
      </c>
      <c r="B270" s="72">
        <v>200.5</v>
      </c>
      <c r="C270" s="72">
        <v>201.3913</v>
      </c>
      <c r="D270" s="72">
        <v>0.76923076923076927</v>
      </c>
      <c r="E270" s="72">
        <f t="shared" si="18"/>
        <v>1.4873829873829874</v>
      </c>
      <c r="F270" s="72">
        <v>67.692307692307693</v>
      </c>
      <c r="G270" s="72">
        <f t="shared" si="19"/>
        <v>32.283457283457281</v>
      </c>
    </row>
    <row r="271" spans="1:7">
      <c r="A271" s="71" t="s">
        <v>52</v>
      </c>
      <c r="B271" s="72">
        <v>175.5</v>
      </c>
      <c r="C271" s="72">
        <f>B271*2.3169-205.1</f>
        <v>201.51595</v>
      </c>
      <c r="D271" s="72">
        <v>2.8571428571428572</v>
      </c>
      <c r="E271" s="72">
        <f t="shared" si="18"/>
        <v>1.360677334361545</v>
      </c>
      <c r="F271" s="72">
        <v>34.285714285714285</v>
      </c>
      <c r="G271" s="72">
        <f t="shared" si="19"/>
        <v>27.97293353114123</v>
      </c>
    </row>
    <row r="272" spans="1:7">
      <c r="A272" s="71" t="s">
        <v>56</v>
      </c>
      <c r="B272" s="72">
        <v>73.5</v>
      </c>
      <c r="C272" s="72">
        <v>201.77045022194039</v>
      </c>
      <c r="D272" s="72">
        <v>2.8846153846153846</v>
      </c>
      <c r="E272" s="72">
        <f t="shared" si="18"/>
        <v>1.4247798984641089</v>
      </c>
      <c r="F272" s="72">
        <v>30.76923076923077</v>
      </c>
      <c r="G272" s="72">
        <f t="shared" si="19"/>
        <v>41.199040757248454</v>
      </c>
    </row>
    <row r="273" spans="1:7">
      <c r="A273" s="71" t="s">
        <v>57</v>
      </c>
      <c r="B273" s="72">
        <v>27.5</v>
      </c>
      <c r="C273" s="72">
        <v>201.893</v>
      </c>
      <c r="D273" s="72">
        <v>0.29239766081871343</v>
      </c>
      <c r="E273" s="72">
        <f t="shared" si="18"/>
        <v>1.6876004112846217</v>
      </c>
      <c r="F273" s="72">
        <v>5.2992330902715761</v>
      </c>
      <c r="G273" s="72">
        <f t="shared" si="19"/>
        <v>32.71266255212025</v>
      </c>
    </row>
    <row r="274" spans="1:7">
      <c r="A274" s="71" t="s">
        <v>54</v>
      </c>
      <c r="B274" s="72">
        <v>202</v>
      </c>
      <c r="C274" s="72">
        <v>202.8913</v>
      </c>
      <c r="D274" s="72">
        <v>0.32051282051282048</v>
      </c>
      <c r="E274" s="72">
        <f t="shared" ref="E274:E305" si="20">AVERAGE(D272:D276)</f>
        <v>1.1910782068972487</v>
      </c>
      <c r="F274" s="72">
        <v>67.948717948717956</v>
      </c>
      <c r="G274" s="72">
        <f t="shared" ref="G274:G305" si="21">AVERAGE(F272:F276)</f>
        <v>37.540912953404359</v>
      </c>
    </row>
    <row r="275" spans="1:7">
      <c r="A275" s="71" t="s">
        <v>56</v>
      </c>
      <c r="B275" s="72">
        <v>74.5</v>
      </c>
      <c r="C275" s="72">
        <v>203.03868103994927</v>
      </c>
      <c r="D275" s="72">
        <v>2.083333333333333</v>
      </c>
      <c r="E275" s="72">
        <f t="shared" si="20"/>
        <v>0.61415512997417188</v>
      </c>
      <c r="F275" s="72">
        <v>25.260416666666668</v>
      </c>
      <c r="G275" s="72">
        <f t="shared" si="21"/>
        <v>39.978616095332853</v>
      </c>
    </row>
    <row r="276" spans="1:7">
      <c r="A276" s="71" t="s">
        <v>54</v>
      </c>
      <c r="B276" s="72">
        <v>202.5</v>
      </c>
      <c r="C276" s="72">
        <v>203.3913</v>
      </c>
      <c r="D276" s="72">
        <v>0.37453183520599254</v>
      </c>
      <c r="E276" s="72">
        <f t="shared" si="20"/>
        <v>0.74435484309344813</v>
      </c>
      <c r="F276" s="72">
        <v>58.426966292134829</v>
      </c>
      <c r="G276" s="72">
        <f t="shared" si="21"/>
        <v>45.711222307467224</v>
      </c>
    </row>
    <row r="277" spans="1:7">
      <c r="A277" s="71" t="s">
        <v>87</v>
      </c>
      <c r="B277" s="71">
        <v>145.5</v>
      </c>
      <c r="C277" s="72">
        <f>2.65928*B277-183.51</f>
        <v>203.41523999999998</v>
      </c>
      <c r="D277" s="72">
        <v>0</v>
      </c>
      <c r="E277" s="72">
        <f t="shared" si="20"/>
        <v>0.80643524429056845</v>
      </c>
      <c r="F277" s="72">
        <v>42.95774647887324</v>
      </c>
      <c r="G277" s="72">
        <f t="shared" si="21"/>
        <v>47.38961751898546</v>
      </c>
    </row>
    <row r="278" spans="1:7">
      <c r="A278" s="71" t="s">
        <v>56</v>
      </c>
      <c r="B278" s="72">
        <v>75.5</v>
      </c>
      <c r="C278" s="72">
        <v>204.30691185795817</v>
      </c>
      <c r="D278" s="72">
        <v>0.94339622641509435</v>
      </c>
      <c r="E278" s="72">
        <f t="shared" si="20"/>
        <v>0.6486682539993065</v>
      </c>
      <c r="F278" s="72">
        <v>33.962264150943398</v>
      </c>
      <c r="G278" s="72">
        <f t="shared" si="21"/>
        <v>46.933003441315556</v>
      </c>
    </row>
    <row r="279" spans="1:7">
      <c r="A279" s="71" t="s">
        <v>54</v>
      </c>
      <c r="B279" s="72">
        <v>204</v>
      </c>
      <c r="C279" s="72">
        <v>204.8913</v>
      </c>
      <c r="D279" s="72">
        <v>0.63091482649842268</v>
      </c>
      <c r="E279" s="72">
        <f t="shared" si="20"/>
        <v>0.78428820274758171</v>
      </c>
      <c r="F279" s="72">
        <v>76.34069400630915</v>
      </c>
      <c r="G279" s="72">
        <f t="shared" si="21"/>
        <v>41.247610182888586</v>
      </c>
    </row>
    <row r="280" spans="1:7">
      <c r="A280" s="71" t="s">
        <v>56</v>
      </c>
      <c r="B280" s="72">
        <v>76.5</v>
      </c>
      <c r="C280" s="72">
        <v>205.57514267596704</v>
      </c>
      <c r="D280" s="72">
        <v>1.2944983818770228</v>
      </c>
      <c r="E280" s="72">
        <f t="shared" si="20"/>
        <v>0.78428820274758171</v>
      </c>
      <c r="F280" s="72">
        <v>22.97734627831715</v>
      </c>
      <c r="G280" s="72">
        <f t="shared" si="21"/>
        <v>42.656060887113938</v>
      </c>
    </row>
    <row r="281" spans="1:7">
      <c r="A281" s="71" t="s">
        <v>56</v>
      </c>
      <c r="B281" s="72">
        <v>77.5</v>
      </c>
      <c r="C281" s="72">
        <v>206.84337349397592</v>
      </c>
      <c r="D281" s="72">
        <v>1.0526315789473684</v>
      </c>
      <c r="E281" s="72">
        <f t="shared" si="20"/>
        <v>0.86168434549117023</v>
      </c>
      <c r="F281" s="72">
        <v>30</v>
      </c>
      <c r="G281" s="72">
        <f t="shared" si="21"/>
        <v>43.136335329652539</v>
      </c>
    </row>
    <row r="282" spans="1:7">
      <c r="A282" s="71" t="s">
        <v>52</v>
      </c>
      <c r="B282" s="72">
        <v>178</v>
      </c>
      <c r="C282" s="72">
        <f>B282*2.3169-205.1</f>
        <v>207.30819999999997</v>
      </c>
      <c r="D282" s="72">
        <v>0</v>
      </c>
      <c r="E282" s="72">
        <f t="shared" si="20"/>
        <v>0.73550138019148581</v>
      </c>
      <c r="F282" s="72">
        <v>50</v>
      </c>
      <c r="G282" s="72">
        <f t="shared" si="21"/>
        <v>30.725339385533562</v>
      </c>
    </row>
    <row r="283" spans="1:7">
      <c r="A283" s="71" t="s">
        <v>56</v>
      </c>
      <c r="B283" s="72">
        <v>78.5</v>
      </c>
      <c r="C283" s="72">
        <v>208.11160431198479</v>
      </c>
      <c r="D283" s="72">
        <v>1.3303769401330376</v>
      </c>
      <c r="E283" s="72">
        <f t="shared" si="20"/>
        <v>0.69165546725694149</v>
      </c>
      <c r="F283" s="72">
        <v>36.363636363636367</v>
      </c>
      <c r="G283" s="72">
        <f t="shared" si="21"/>
        <v>33.334171205138951</v>
      </c>
    </row>
    <row r="284" spans="1:7">
      <c r="A284" s="71" t="s">
        <v>55</v>
      </c>
      <c r="B284" s="72">
        <v>237.5</v>
      </c>
      <c r="C284" s="72">
        <f>1.2638*B284-91.453</f>
        <v>208.69950000000003</v>
      </c>
      <c r="D284" s="72">
        <v>0</v>
      </c>
      <c r="E284" s="72">
        <f t="shared" si="20"/>
        <v>0.48112915146746776</v>
      </c>
      <c r="F284" s="72">
        <v>14.285714285714285</v>
      </c>
      <c r="G284" s="72">
        <f t="shared" si="21"/>
        <v>28.203736422530255</v>
      </c>
    </row>
    <row r="285" spans="1:7">
      <c r="A285" s="71" t="s">
        <v>87</v>
      </c>
      <c r="B285" s="71">
        <v>147.5</v>
      </c>
      <c r="C285" s="72">
        <f>2.65928*B285-183.51</f>
        <v>208.73379999999997</v>
      </c>
      <c r="D285" s="72">
        <v>1.0752688172043012</v>
      </c>
      <c r="E285" s="72">
        <f t="shared" si="20"/>
        <v>0.76786750272194804</v>
      </c>
      <c r="F285" s="72">
        <v>36.021505376344088</v>
      </c>
      <c r="G285" s="72">
        <f t="shared" si="21"/>
        <v>25.658933555146739</v>
      </c>
    </row>
    <row r="286" spans="1:7">
      <c r="A286" s="71" t="s">
        <v>53</v>
      </c>
      <c r="B286" s="72">
        <v>331.5</v>
      </c>
      <c r="C286" s="72">
        <f>0.6096*B286+7.2797</f>
        <v>209.3621</v>
      </c>
      <c r="D286" s="72">
        <v>0</v>
      </c>
      <c r="E286" s="72">
        <f t="shared" si="20"/>
        <v>0.62048647671314472</v>
      </c>
      <c r="F286" s="72">
        <v>4.3478260869565215</v>
      </c>
      <c r="G286" s="72">
        <f t="shared" si="21"/>
        <v>28.119143967879403</v>
      </c>
    </row>
    <row r="287" spans="1:7">
      <c r="A287" s="71" t="s">
        <v>56</v>
      </c>
      <c r="B287" s="72">
        <v>79.5</v>
      </c>
      <c r="C287" s="72">
        <v>209.37983512999367</v>
      </c>
      <c r="D287" s="72">
        <v>1.4336917562724014</v>
      </c>
      <c r="E287" s="72">
        <f t="shared" si="20"/>
        <v>0.62048647671314472</v>
      </c>
      <c r="F287" s="72">
        <v>37.275985663082437</v>
      </c>
      <c r="G287" s="72">
        <f t="shared" si="21"/>
        <v>26.444910024879967</v>
      </c>
    </row>
    <row r="288" spans="1:7">
      <c r="A288" s="71" t="s">
        <v>56</v>
      </c>
      <c r="B288" s="72">
        <v>80.5</v>
      </c>
      <c r="C288" s="72">
        <v>210.64806594800254</v>
      </c>
      <c r="D288" s="72">
        <v>0.59347181008902083</v>
      </c>
      <c r="E288" s="72">
        <f t="shared" si="20"/>
        <v>2.3101946180341892</v>
      </c>
      <c r="F288" s="72">
        <v>48.664688427299701</v>
      </c>
      <c r="G288" s="72">
        <f t="shared" si="21"/>
        <v>22.097751806754001</v>
      </c>
    </row>
    <row r="289" spans="1:7">
      <c r="A289" s="71" t="s">
        <v>57</v>
      </c>
      <c r="B289" s="72">
        <v>29.5</v>
      </c>
      <c r="C289" s="72">
        <v>211.32500000000002</v>
      </c>
      <c r="D289" s="72">
        <v>0</v>
      </c>
      <c r="E289" s="72">
        <f t="shared" si="20"/>
        <v>2.44177356540261</v>
      </c>
      <c r="F289" s="72">
        <v>5.9145445707170765</v>
      </c>
      <c r="G289" s="72">
        <f t="shared" si="21"/>
        <v>27.87292343146796</v>
      </c>
    </row>
    <row r="290" spans="1:7">
      <c r="A290" s="71" t="s">
        <v>55</v>
      </c>
      <c r="B290" s="72">
        <v>239.75</v>
      </c>
      <c r="C290" s="72">
        <f>1.2638*B290-91.453</f>
        <v>211.54305000000002</v>
      </c>
      <c r="D290" s="72">
        <v>9.5238095238095237</v>
      </c>
      <c r="E290" s="72">
        <f t="shared" si="20"/>
        <v>2.2625620958685597</v>
      </c>
      <c r="F290" s="72">
        <v>14.285714285714285</v>
      </c>
      <c r="G290" s="72">
        <f t="shared" si="21"/>
        <v>26.224177911754701</v>
      </c>
    </row>
    <row r="291" spans="1:7">
      <c r="A291" s="71" t="s">
        <v>56</v>
      </c>
      <c r="B291" s="72">
        <v>81.5</v>
      </c>
      <c r="C291" s="72">
        <v>211.91629676601141</v>
      </c>
      <c r="D291" s="72">
        <v>0.6578947368421052</v>
      </c>
      <c r="E291" s="72">
        <f t="shared" si="20"/>
        <v>2.9949315636379898</v>
      </c>
      <c r="F291" s="72">
        <v>33.223684210526315</v>
      </c>
      <c r="G291" s="72">
        <f t="shared" si="21"/>
        <v>22.874218949699017</v>
      </c>
    </row>
    <row r="292" spans="1:7">
      <c r="A292" s="71" t="s">
        <v>56</v>
      </c>
      <c r="B292" s="72">
        <v>82.5</v>
      </c>
      <c r="C292" s="72">
        <v>213.18452758402032</v>
      </c>
      <c r="D292" s="72">
        <v>0.53763440860215062</v>
      </c>
      <c r="E292" s="72">
        <f t="shared" si="20"/>
        <v>3.1328625981207483</v>
      </c>
      <c r="F292" s="72">
        <v>29.032258064516132</v>
      </c>
      <c r="G292" s="72">
        <f t="shared" si="21"/>
        <v>28.725792794176289</v>
      </c>
    </row>
    <row r="293" spans="1:7">
      <c r="A293" s="71" t="s">
        <v>55</v>
      </c>
      <c r="B293" s="72">
        <v>241.25</v>
      </c>
      <c r="C293" s="72">
        <f>1.2638*B293-91.453</f>
        <v>213.43875</v>
      </c>
      <c r="D293" s="72">
        <v>4.2553191489361701</v>
      </c>
      <c r="E293" s="72">
        <f t="shared" si="20"/>
        <v>1.2281006933588441</v>
      </c>
      <c r="F293" s="72">
        <v>31.914893617021278</v>
      </c>
      <c r="G293" s="72">
        <f t="shared" si="21"/>
        <v>41.730718902550677</v>
      </c>
    </row>
    <row r="294" spans="1:7">
      <c r="A294" s="71" t="s">
        <v>87</v>
      </c>
      <c r="B294" s="71">
        <v>149.5</v>
      </c>
      <c r="C294" s="72">
        <f>2.65928*B294-183.51</f>
        <v>214.05235999999996</v>
      </c>
      <c r="D294" s="72">
        <v>0.68965517241379315</v>
      </c>
      <c r="E294" s="72">
        <f t="shared" si="20"/>
        <v>1.2597870521128718</v>
      </c>
      <c r="F294" s="72">
        <v>35.172413793103445</v>
      </c>
      <c r="G294" s="72">
        <f t="shared" si="21"/>
        <v>41.290063693098475</v>
      </c>
    </row>
    <row r="295" spans="1:7">
      <c r="A295" s="71" t="s">
        <v>52</v>
      </c>
      <c r="B295" s="72">
        <v>181</v>
      </c>
      <c r="C295" s="72">
        <f>B295*2.3169-205.1</f>
        <v>214.25890000000001</v>
      </c>
      <c r="D295" s="72">
        <v>0</v>
      </c>
      <c r="E295" s="72">
        <f t="shared" si="20"/>
        <v>2.2633712815035532</v>
      </c>
      <c r="F295" s="72">
        <v>79.310344827586206</v>
      </c>
      <c r="G295" s="72">
        <f t="shared" si="21"/>
        <v>47.150278746861915</v>
      </c>
    </row>
    <row r="296" spans="1:7">
      <c r="A296" s="71" t="s">
        <v>56</v>
      </c>
      <c r="B296" s="72">
        <v>83.5</v>
      </c>
      <c r="C296" s="72">
        <v>214.45275840202919</v>
      </c>
      <c r="D296" s="72">
        <v>0.81632653061224492</v>
      </c>
      <c r="E296" s="72">
        <f t="shared" si="20"/>
        <v>1.4123074517163186</v>
      </c>
      <c r="F296" s="72">
        <v>31.020408163265305</v>
      </c>
      <c r="G296" s="72">
        <f t="shared" si="21"/>
        <v>52.585481841639478</v>
      </c>
    </row>
    <row r="297" spans="1:7">
      <c r="A297" s="71" t="s">
        <v>55</v>
      </c>
      <c r="B297" s="72">
        <v>242.75</v>
      </c>
      <c r="C297" s="72">
        <f>1.2638*B297-91.453</f>
        <v>215.33445000000003</v>
      </c>
      <c r="D297" s="72">
        <v>5.5555555555555554</v>
      </c>
      <c r="E297" s="72">
        <f t="shared" si="20"/>
        <v>1.43437641723356</v>
      </c>
      <c r="F297" s="72">
        <v>58.333333333333336</v>
      </c>
      <c r="G297" s="72">
        <f t="shared" si="21"/>
        <v>51.310999083018785</v>
      </c>
    </row>
    <row r="298" spans="1:7">
      <c r="A298" s="71" t="s">
        <v>87</v>
      </c>
      <c r="B298" s="71">
        <v>150</v>
      </c>
      <c r="C298" s="72">
        <f>2.65928*B298-183.51</f>
        <v>215.38200000000001</v>
      </c>
      <c r="D298" s="72">
        <v>0</v>
      </c>
      <c r="E298" s="72">
        <f t="shared" si="20"/>
        <v>3.2274798655094217</v>
      </c>
      <c r="F298" s="72">
        <v>59.090909090909093</v>
      </c>
      <c r="G298" s="72">
        <f t="shared" si="21"/>
        <v>45.104102531294657</v>
      </c>
    </row>
    <row r="299" spans="1:7">
      <c r="A299" s="71" t="s">
        <v>56</v>
      </c>
      <c r="B299" s="72">
        <v>84.5</v>
      </c>
      <c r="C299" s="72">
        <v>215.72098922003806</v>
      </c>
      <c r="D299" s="72">
        <v>0.8</v>
      </c>
      <c r="E299" s="72">
        <f t="shared" si="20"/>
        <v>3.064214559386973</v>
      </c>
      <c r="F299" s="72">
        <v>28.799999999999997</v>
      </c>
      <c r="G299" s="72">
        <f t="shared" si="21"/>
        <v>44.380790129410826</v>
      </c>
    </row>
    <row r="300" spans="1:7">
      <c r="A300" s="71" t="s">
        <v>55</v>
      </c>
      <c r="B300" s="72">
        <v>243.75</v>
      </c>
      <c r="C300" s="72">
        <f>1.2638*B300-91.453</f>
        <v>216.59824999999998</v>
      </c>
      <c r="D300" s="72">
        <v>8.9655172413793096</v>
      </c>
      <c r="E300" s="72">
        <f t="shared" si="20"/>
        <v>2.3340558292282432</v>
      </c>
      <c r="F300" s="72">
        <v>48.275862068965516</v>
      </c>
      <c r="G300" s="72">
        <f t="shared" si="21"/>
        <v>46.999837748458432</v>
      </c>
    </row>
    <row r="301" spans="1:7">
      <c r="A301" s="71" t="s">
        <v>56</v>
      </c>
      <c r="B301" s="72">
        <v>85.5</v>
      </c>
      <c r="C301" s="72">
        <v>216.98922003804694</v>
      </c>
      <c r="D301" s="72">
        <v>0</v>
      </c>
      <c r="E301" s="72">
        <f t="shared" si="20"/>
        <v>3.4451669403393539</v>
      </c>
      <c r="F301" s="72">
        <v>27.403846153846157</v>
      </c>
      <c r="G301" s="72">
        <f t="shared" si="21"/>
        <v>39.070544819165512</v>
      </c>
    </row>
    <row r="302" spans="1:7">
      <c r="A302" s="71" t="s">
        <v>54</v>
      </c>
      <c r="B302" s="72">
        <v>211</v>
      </c>
      <c r="C302" s="72">
        <f>2.1668*B302-239.98</f>
        <v>217.2148</v>
      </c>
      <c r="D302" s="72">
        <v>1.9047619047619049</v>
      </c>
      <c r="E302" s="72">
        <f t="shared" si="20"/>
        <v>3.503746175312032</v>
      </c>
      <c r="F302" s="72">
        <v>71.428571428571431</v>
      </c>
      <c r="G302" s="72">
        <f t="shared" si="21"/>
        <v>39.430763398400487</v>
      </c>
    </row>
    <row r="303" spans="1:7">
      <c r="A303" s="71" t="s">
        <v>55</v>
      </c>
      <c r="B303" s="72">
        <v>245</v>
      </c>
      <c r="C303" s="72">
        <f>1.2638*B303-91.453</f>
        <v>218.17800000000003</v>
      </c>
      <c r="D303" s="72">
        <v>5.5555555555555554</v>
      </c>
      <c r="E303" s="72">
        <f t="shared" si="20"/>
        <v>1.7106427270361695</v>
      </c>
      <c r="F303" s="72">
        <v>19.444444444444446</v>
      </c>
      <c r="G303" s="72">
        <f t="shared" si="21"/>
        <v>37.980719189735581</v>
      </c>
    </row>
    <row r="304" spans="1:7">
      <c r="A304" s="71" t="s">
        <v>56</v>
      </c>
      <c r="B304" s="72">
        <v>86.5</v>
      </c>
      <c r="C304" s="72">
        <v>218.25745085605581</v>
      </c>
      <c r="D304" s="72">
        <v>1.0928961748633881</v>
      </c>
      <c r="E304" s="72">
        <f t="shared" si="20"/>
        <v>2.3356427270361695</v>
      </c>
      <c r="F304" s="72">
        <v>30.601092896174865</v>
      </c>
      <c r="G304" s="72">
        <f t="shared" si="21"/>
        <v>44.999949958966354</v>
      </c>
    </row>
    <row r="305" spans="1:7">
      <c r="A305" s="71" t="s">
        <v>87</v>
      </c>
      <c r="B305" s="71">
        <v>151.5</v>
      </c>
      <c r="C305" s="72">
        <f>2.65928*B305-183.51</f>
        <v>219.37092000000001</v>
      </c>
      <c r="D305" s="72">
        <v>0</v>
      </c>
      <c r="E305" s="72">
        <f t="shared" si="20"/>
        <v>1.954690346083789</v>
      </c>
      <c r="F305" s="72">
        <v>41.025641025641022</v>
      </c>
      <c r="G305" s="72">
        <f t="shared" si="21"/>
        <v>32.428907270824929</v>
      </c>
    </row>
    <row r="306" spans="1:7">
      <c r="A306" s="71" t="s">
        <v>56</v>
      </c>
      <c r="B306" s="72">
        <v>87.5</v>
      </c>
      <c r="C306" s="72">
        <v>219.52568167406469</v>
      </c>
      <c r="D306" s="72">
        <v>3.125</v>
      </c>
      <c r="E306" s="72">
        <f t="shared" ref="E306:E337" si="22">AVERAGE(D304:D308)</f>
        <v>1.1213570127504553</v>
      </c>
      <c r="F306" s="72">
        <v>62.5</v>
      </c>
      <c r="G306" s="72">
        <f t="shared" ref="G306:G337" si="23">AVERAGE(F304:F308)</f>
        <v>39.095573937491594</v>
      </c>
    </row>
    <row r="307" spans="1:7">
      <c r="A307" s="71" t="s">
        <v>57</v>
      </c>
      <c r="B307" s="72">
        <v>31.5</v>
      </c>
      <c r="C307" s="72">
        <v>220.75700000000001</v>
      </c>
      <c r="D307" s="72">
        <v>0</v>
      </c>
      <c r="E307" s="72">
        <f t="shared" si="22"/>
        <v>0.9027777777777779</v>
      </c>
      <c r="F307" s="72">
        <v>8.5733579878643198</v>
      </c>
      <c r="G307" s="72">
        <f t="shared" si="23"/>
        <v>33.225355358256621</v>
      </c>
    </row>
    <row r="308" spans="1:7">
      <c r="A308" s="71" t="s">
        <v>56</v>
      </c>
      <c r="B308" s="72">
        <v>88.5</v>
      </c>
      <c r="C308" s="72">
        <v>220.79391249207356</v>
      </c>
      <c r="D308" s="72">
        <v>1.3888888888888888</v>
      </c>
      <c r="E308" s="72">
        <f t="shared" si="22"/>
        <v>1.2766095534787123</v>
      </c>
      <c r="F308" s="72">
        <v>52.777777777777779</v>
      </c>
      <c r="G308" s="72">
        <f t="shared" si="23"/>
        <v>36.982843975558318</v>
      </c>
    </row>
    <row r="309" spans="1:7">
      <c r="A309" s="71" t="s">
        <v>53</v>
      </c>
      <c r="B309" s="72">
        <v>352</v>
      </c>
      <c r="C309" s="72">
        <f>0.6096*B309+7.2797</f>
        <v>221.85890000000001</v>
      </c>
      <c r="D309" s="72">
        <v>0</v>
      </c>
      <c r="E309" s="72">
        <f t="shared" si="22"/>
        <v>0.6516095534787123</v>
      </c>
      <c r="F309" s="72">
        <v>1.25</v>
      </c>
      <c r="G309" s="72">
        <f t="shared" si="23"/>
        <v>33.37173286444721</v>
      </c>
    </row>
    <row r="310" spans="1:7">
      <c r="A310" s="71" t="s">
        <v>56</v>
      </c>
      <c r="B310" s="72">
        <v>89.5</v>
      </c>
      <c r="C310" s="72">
        <v>222.06214331008243</v>
      </c>
      <c r="D310" s="72">
        <v>1.8691588785046727</v>
      </c>
      <c r="E310" s="72">
        <f t="shared" si="22"/>
        <v>1.6039905058596644</v>
      </c>
      <c r="F310" s="72">
        <v>59.813084112149525</v>
      </c>
      <c r="G310" s="72">
        <f t="shared" si="23"/>
        <v>42.133251743064825</v>
      </c>
    </row>
    <row r="311" spans="1:7">
      <c r="A311" s="71" t="s">
        <v>55</v>
      </c>
      <c r="B311" s="72">
        <v>248.25</v>
      </c>
      <c r="C311" s="72">
        <f>1.2638*B311-91.453</f>
        <v>222.28535000000002</v>
      </c>
      <c r="D311" s="72">
        <v>0</v>
      </c>
      <c r="E311" s="72">
        <f t="shared" si="22"/>
        <v>1.4631990294517501</v>
      </c>
      <c r="F311" s="72">
        <v>44.444444444444443</v>
      </c>
      <c r="G311" s="72">
        <f t="shared" si="23"/>
        <v>42.810572899838036</v>
      </c>
    </row>
    <row r="312" spans="1:7">
      <c r="A312" s="71" t="s">
        <v>52</v>
      </c>
      <c r="B312" s="72">
        <v>184.5</v>
      </c>
      <c r="C312" s="72">
        <f>B312*2.3169-205.1</f>
        <v>222.36805000000001</v>
      </c>
      <c r="D312" s="72">
        <v>4.7619047619047619</v>
      </c>
      <c r="E312" s="72">
        <f t="shared" si="22"/>
        <v>1.7608180770707975</v>
      </c>
      <c r="F312" s="72">
        <v>52.380952380952387</v>
      </c>
      <c r="G312" s="72">
        <f t="shared" si="23"/>
        <v>52.441525280790415</v>
      </c>
    </row>
    <row r="313" spans="1:7">
      <c r="A313" s="71" t="s">
        <v>56</v>
      </c>
      <c r="B313" s="72">
        <v>90.5</v>
      </c>
      <c r="C313" s="72">
        <v>223.33037412809134</v>
      </c>
      <c r="D313" s="72">
        <v>0.68493150684931503</v>
      </c>
      <c r="E313" s="72">
        <f t="shared" si="22"/>
        <v>1.4532114669327769</v>
      </c>
      <c r="F313" s="72">
        <v>56.164383561643838</v>
      </c>
      <c r="G313" s="72">
        <f t="shared" si="23"/>
        <v>53.591491239817472</v>
      </c>
    </row>
    <row r="314" spans="1:7">
      <c r="A314" s="71" t="s">
        <v>56</v>
      </c>
      <c r="B314" s="72">
        <v>91.5</v>
      </c>
      <c r="C314" s="72">
        <v>224.59860494610021</v>
      </c>
      <c r="D314" s="72">
        <v>1.4880952380952379</v>
      </c>
      <c r="E314" s="72">
        <f t="shared" si="22"/>
        <v>2.4055924193137295</v>
      </c>
      <c r="F314" s="72">
        <v>49.404761904761905</v>
      </c>
      <c r="G314" s="72">
        <f t="shared" si="23"/>
        <v>53.274030922357142</v>
      </c>
    </row>
    <row r="315" spans="1:7">
      <c r="A315" s="71" t="s">
        <v>56</v>
      </c>
      <c r="B315" s="72">
        <v>92.5</v>
      </c>
      <c r="C315" s="72">
        <v>225.86683576410908</v>
      </c>
      <c r="D315" s="72">
        <v>0.33112582781456956</v>
      </c>
      <c r="E315" s="72">
        <f t="shared" si="22"/>
        <v>1.4532114669327769</v>
      </c>
      <c r="F315" s="72">
        <v>65.562913907284766</v>
      </c>
      <c r="G315" s="72">
        <f t="shared" si="23"/>
        <v>54.475692795159965</v>
      </c>
    </row>
    <row r="316" spans="1:7">
      <c r="A316" s="71" t="s">
        <v>55</v>
      </c>
      <c r="B316" s="72">
        <v>251.5</v>
      </c>
      <c r="C316" s="72">
        <f>1.2638*B316-91.453</f>
        <v>226.39270000000002</v>
      </c>
      <c r="D316" s="72">
        <v>4.7619047619047619</v>
      </c>
      <c r="E316" s="72">
        <f t="shared" si="22"/>
        <v>1.3162251655629138</v>
      </c>
      <c r="F316" s="72">
        <v>42.857142857142854</v>
      </c>
      <c r="G316" s="72">
        <f t="shared" si="23"/>
        <v>52.781277621292737</v>
      </c>
    </row>
    <row r="317" spans="1:7">
      <c r="A317" s="71" t="s">
        <v>56</v>
      </c>
      <c r="B317" s="72">
        <v>93.5</v>
      </c>
      <c r="C317" s="72">
        <v>227.13506658211796</v>
      </c>
      <c r="D317" s="72">
        <v>0</v>
      </c>
      <c r="E317" s="72">
        <f t="shared" si="22"/>
        <v>1.0186061179438664</v>
      </c>
      <c r="F317" s="72">
        <v>58.389261744966447</v>
      </c>
      <c r="G317" s="72">
        <f t="shared" si="23"/>
        <v>56.678103018118122</v>
      </c>
    </row>
    <row r="318" spans="1:7">
      <c r="A318" s="71" t="s">
        <v>87</v>
      </c>
      <c r="B318" s="71">
        <v>154.5</v>
      </c>
      <c r="C318" s="72">
        <f>2.65928*B318-183.51</f>
        <v>227.34875999999997</v>
      </c>
      <c r="D318" s="72">
        <v>0</v>
      </c>
      <c r="E318" s="72">
        <f t="shared" si="22"/>
        <v>0.95238095238095233</v>
      </c>
      <c r="F318" s="72">
        <v>47.692307692307693</v>
      </c>
      <c r="G318" s="72">
        <f t="shared" si="23"/>
        <v>54.861201299784099</v>
      </c>
    </row>
    <row r="319" spans="1:7">
      <c r="A319" s="71" t="s">
        <v>52</v>
      </c>
      <c r="B319" s="72">
        <v>187</v>
      </c>
      <c r="C319" s="72">
        <f>B319*2.3169-205.1</f>
        <v>228.16029999999998</v>
      </c>
      <c r="D319" s="72">
        <v>0</v>
      </c>
      <c r="E319" s="72">
        <f t="shared" si="22"/>
        <v>0</v>
      </c>
      <c r="F319" s="72">
        <v>68.888888888888886</v>
      </c>
      <c r="G319" s="72">
        <f t="shared" si="23"/>
        <v>54.75131118989399</v>
      </c>
    </row>
    <row r="320" spans="1:7">
      <c r="A320" s="71" t="s">
        <v>56</v>
      </c>
      <c r="B320" s="72">
        <v>94.5</v>
      </c>
      <c r="C320" s="72">
        <v>228.40329740012683</v>
      </c>
      <c r="D320" s="72">
        <v>0</v>
      </c>
      <c r="E320" s="72">
        <f t="shared" si="22"/>
        <v>0.625</v>
      </c>
      <c r="F320" s="72">
        <v>56.478405315614623</v>
      </c>
      <c r="G320" s="72">
        <f t="shared" si="23"/>
        <v>48.698458840900706</v>
      </c>
    </row>
    <row r="321" spans="1:7">
      <c r="A321" s="71" t="s">
        <v>52</v>
      </c>
      <c r="B321" s="72">
        <v>187.5</v>
      </c>
      <c r="C321" s="72">
        <f>B321*2.3169-205.1</f>
        <v>229.31874999999999</v>
      </c>
      <c r="D321" s="72">
        <v>0</v>
      </c>
      <c r="E321" s="72">
        <f t="shared" si="22"/>
        <v>0.625</v>
      </c>
      <c r="F321" s="72">
        <v>42.307692307692307</v>
      </c>
      <c r="G321" s="72">
        <f t="shared" si="23"/>
        <v>51.146529288971145</v>
      </c>
    </row>
    <row r="322" spans="1:7">
      <c r="A322" s="71" t="s">
        <v>55</v>
      </c>
      <c r="B322" s="72">
        <v>254</v>
      </c>
      <c r="C322" s="72">
        <f>1.2638*B322-91.453</f>
        <v>229.5522</v>
      </c>
      <c r="D322" s="72">
        <v>3.125</v>
      </c>
      <c r="E322" s="72">
        <f t="shared" si="22"/>
        <v>0.625</v>
      </c>
      <c r="F322" s="72">
        <v>28.125</v>
      </c>
      <c r="G322" s="72">
        <f t="shared" si="23"/>
        <v>38.736825895136</v>
      </c>
    </row>
    <row r="323" spans="1:7">
      <c r="A323" s="71" t="s">
        <v>56</v>
      </c>
      <c r="B323" s="72">
        <v>95.5</v>
      </c>
      <c r="C323" s="72">
        <v>229.67152821813571</v>
      </c>
      <c r="D323" s="72">
        <v>0</v>
      </c>
      <c r="E323" s="72">
        <f t="shared" si="22"/>
        <v>0.625</v>
      </c>
      <c r="F323" s="72">
        <v>59.932659932659938</v>
      </c>
      <c r="G323" s="72">
        <f t="shared" si="23"/>
        <v>28.296759805275109</v>
      </c>
    </row>
    <row r="324" spans="1:7">
      <c r="A324" s="71" t="s">
        <v>57</v>
      </c>
      <c r="B324" s="72">
        <v>33.5</v>
      </c>
      <c r="C324" s="72">
        <v>230.18900000000002</v>
      </c>
      <c r="D324" s="72">
        <v>0</v>
      </c>
      <c r="E324" s="72">
        <f t="shared" si="22"/>
        <v>0.68711180124223603</v>
      </c>
      <c r="F324" s="72">
        <v>6.8403719197131378</v>
      </c>
      <c r="G324" s="72">
        <f t="shared" si="23"/>
        <v>31.760687182245967</v>
      </c>
    </row>
    <row r="325" spans="1:7">
      <c r="A325" s="71" t="s">
        <v>53</v>
      </c>
      <c r="B325" s="72">
        <v>366</v>
      </c>
      <c r="C325" s="72">
        <f>0.6096*B325+7.2797</f>
        <v>230.39330000000001</v>
      </c>
      <c r="D325" s="72">
        <v>0</v>
      </c>
      <c r="E325" s="72">
        <f t="shared" si="22"/>
        <v>0.12704686617730093</v>
      </c>
      <c r="F325" s="72">
        <v>4.2780748663101598</v>
      </c>
      <c r="G325" s="72">
        <f t="shared" si="23"/>
        <v>38.148674195232978</v>
      </c>
    </row>
    <row r="326" spans="1:7">
      <c r="A326" s="71" t="s">
        <v>56</v>
      </c>
      <c r="B326" s="72">
        <v>96.5</v>
      </c>
      <c r="C326" s="72">
        <v>230.93975903614458</v>
      </c>
      <c r="D326" s="72">
        <v>0.3105590062111801</v>
      </c>
      <c r="E326" s="72">
        <f t="shared" si="22"/>
        <v>0.2548423933338505</v>
      </c>
      <c r="F326" s="72">
        <v>59.627329192546583</v>
      </c>
      <c r="G326" s="72">
        <f t="shared" si="23"/>
        <v>39.069490451512493</v>
      </c>
    </row>
    <row r="327" spans="1:7">
      <c r="A327" s="71" t="s">
        <v>56</v>
      </c>
      <c r="B327" s="72">
        <v>97.5</v>
      </c>
      <c r="C327" s="72">
        <v>232.20798985415345</v>
      </c>
      <c r="D327" s="72">
        <v>0.32467532467532467</v>
      </c>
      <c r="E327" s="72">
        <f t="shared" si="22"/>
        <v>0.2548423933338505</v>
      </c>
      <c r="F327" s="72">
        <v>60.064935064935064</v>
      </c>
      <c r="G327" s="72">
        <f t="shared" si="23"/>
        <v>38.828176630950139</v>
      </c>
    </row>
    <row r="328" spans="1:7">
      <c r="A328" s="71" t="s">
        <v>54</v>
      </c>
      <c r="B328" s="72">
        <v>218</v>
      </c>
      <c r="C328" s="72">
        <f>2.1668*B328-239.98</f>
        <v>232.38239999999999</v>
      </c>
      <c r="D328" s="72">
        <v>0.63897763578274758</v>
      </c>
      <c r="E328" s="72">
        <f t="shared" si="22"/>
        <v>0.32041616382565374</v>
      </c>
      <c r="F328" s="72">
        <v>64.5367412140575</v>
      </c>
      <c r="G328" s="72">
        <f t="shared" si="23"/>
        <v>51.021741985556972</v>
      </c>
    </row>
    <row r="329" spans="1:7">
      <c r="A329" s="71" t="s">
        <v>55</v>
      </c>
      <c r="B329" s="72">
        <v>256.5</v>
      </c>
      <c r="C329" s="72">
        <f>1.2638*B329-91.453</f>
        <v>232.71169999999998</v>
      </c>
      <c r="D329" s="72">
        <v>0</v>
      </c>
      <c r="E329" s="72">
        <f t="shared" si="22"/>
        <v>0.55242200964224131</v>
      </c>
      <c r="F329" s="72">
        <v>5.6338028169014089</v>
      </c>
      <c r="G329" s="72">
        <f t="shared" si="23"/>
        <v>47.037452617635878</v>
      </c>
    </row>
    <row r="330" spans="1:7">
      <c r="A330" s="71" t="s">
        <v>56</v>
      </c>
      <c r="B330" s="72">
        <v>98.5</v>
      </c>
      <c r="C330" s="72">
        <v>233.47622067216236</v>
      </c>
      <c r="D330" s="72">
        <v>0.32786885245901637</v>
      </c>
      <c r="E330" s="72">
        <f t="shared" si="22"/>
        <v>0.4874869447071763</v>
      </c>
      <c r="F330" s="72">
        <v>65.245901639344268</v>
      </c>
      <c r="G330" s="72">
        <f t="shared" si="23"/>
        <v>45.738751318934575</v>
      </c>
    </row>
    <row r="331" spans="1:7">
      <c r="A331" s="71" t="s">
        <v>52</v>
      </c>
      <c r="B331" s="72">
        <v>189.5</v>
      </c>
      <c r="C331" s="72">
        <f>B331*2.3169-205.1</f>
        <v>233.95255</v>
      </c>
      <c r="D331" s="72">
        <v>1.4705882352941175</v>
      </c>
      <c r="E331" s="72">
        <f t="shared" si="22"/>
        <v>0.55199910985831901</v>
      </c>
      <c r="F331" s="72">
        <v>39.705882352941174</v>
      </c>
      <c r="G331" s="72">
        <f t="shared" si="23"/>
        <v>33.216018460738468</v>
      </c>
    </row>
    <row r="332" spans="1:7">
      <c r="A332" s="71" t="s">
        <v>87</v>
      </c>
      <c r="B332" s="71">
        <v>157</v>
      </c>
      <c r="C332" s="72">
        <f>2.65928*B332-183.51</f>
        <v>233.99696</v>
      </c>
      <c r="D332" s="72">
        <v>0</v>
      </c>
      <c r="E332" s="72">
        <f t="shared" si="22"/>
        <v>0.55199910985831901</v>
      </c>
      <c r="F332" s="72">
        <v>53.571428571428569</v>
      </c>
      <c r="G332" s="72">
        <f t="shared" si="23"/>
        <v>42.879448633053016</v>
      </c>
    </row>
    <row r="333" spans="1:7">
      <c r="A333" s="71" t="s">
        <v>53</v>
      </c>
      <c r="B333" s="72">
        <v>372</v>
      </c>
      <c r="C333" s="72">
        <f>0.6096*B333+7.2797</f>
        <v>234.05090000000001</v>
      </c>
      <c r="D333" s="72">
        <v>0.96153846153846156</v>
      </c>
      <c r="E333" s="72">
        <f t="shared" si="22"/>
        <v>1.0633484162895928</v>
      </c>
      <c r="F333" s="72">
        <v>1.9230769230769231</v>
      </c>
      <c r="G333" s="72">
        <f t="shared" si="23"/>
        <v>35.599499074414922</v>
      </c>
    </row>
    <row r="334" spans="1:7">
      <c r="A334" s="71" t="s">
        <v>56</v>
      </c>
      <c r="B334" s="72">
        <v>99.5</v>
      </c>
      <c r="C334" s="72">
        <v>234.74445149017123</v>
      </c>
      <c r="D334" s="72">
        <v>0</v>
      </c>
      <c r="E334" s="72">
        <f t="shared" si="22"/>
        <v>0.76923076923076927</v>
      </c>
      <c r="F334" s="72">
        <v>53.950953678474114</v>
      </c>
      <c r="G334" s="72">
        <f t="shared" si="23"/>
        <v>41.348527615216213</v>
      </c>
    </row>
    <row r="335" spans="1:7">
      <c r="A335" s="71" t="s">
        <v>55</v>
      </c>
      <c r="B335" s="72">
        <v>258.5</v>
      </c>
      <c r="C335" s="72">
        <f>1.2638*B335-91.453</f>
        <v>235.23929999999999</v>
      </c>
      <c r="D335" s="72">
        <v>2.8846153846153846</v>
      </c>
      <c r="E335" s="72">
        <f t="shared" si="22"/>
        <v>0.76923076923076927</v>
      </c>
      <c r="F335" s="72">
        <v>28.846153846153843</v>
      </c>
      <c r="G335" s="72">
        <f t="shared" si="23"/>
        <v>34.31240282047073</v>
      </c>
    </row>
    <row r="336" spans="1:7">
      <c r="A336" s="71" t="s">
        <v>56</v>
      </c>
      <c r="B336" s="72">
        <v>100.5</v>
      </c>
      <c r="C336" s="72">
        <v>236.0126823081801</v>
      </c>
      <c r="D336" s="72">
        <v>0</v>
      </c>
      <c r="E336" s="72">
        <f t="shared" si="22"/>
        <v>0.57692307692307687</v>
      </c>
      <c r="F336" s="72">
        <v>68.451025056947614</v>
      </c>
      <c r="G336" s="72">
        <f t="shared" si="23"/>
        <v>47.622368716643528</v>
      </c>
    </row>
    <row r="337" spans="1:7">
      <c r="A337" s="71" t="s">
        <v>53</v>
      </c>
      <c r="B337" s="72">
        <v>376</v>
      </c>
      <c r="C337" s="72">
        <f>0.6096*B337+7.2797</f>
        <v>236.48930000000001</v>
      </c>
      <c r="D337" s="72">
        <v>0</v>
      </c>
      <c r="E337" s="72">
        <f t="shared" si="22"/>
        <v>0.57692307692307687</v>
      </c>
      <c r="F337" s="72">
        <v>18.390804597701148</v>
      </c>
      <c r="G337" s="72">
        <f t="shared" si="23"/>
        <v>38.584002798466948</v>
      </c>
    </row>
    <row r="338" spans="1:7">
      <c r="A338" s="71" t="s">
        <v>56</v>
      </c>
      <c r="B338" s="72">
        <v>101.5</v>
      </c>
      <c r="C338" s="72">
        <v>237.28091312618898</v>
      </c>
      <c r="D338" s="72">
        <v>0</v>
      </c>
      <c r="E338" s="72">
        <f t="shared" ref="E338:E369" si="24">AVERAGE(D336:D340)</f>
        <v>6.8493150684931503E-2</v>
      </c>
      <c r="F338" s="72">
        <v>68.472906403940897</v>
      </c>
      <c r="G338" s="72">
        <f t="shared" ref="G338:G369" si="25">AVERAGE(F336:F340)</f>
        <v>42.33531997444166</v>
      </c>
    </row>
    <row r="339" spans="1:7">
      <c r="A339" s="71" t="s">
        <v>53</v>
      </c>
      <c r="B339" s="72">
        <v>378</v>
      </c>
      <c r="C339" s="72">
        <f>0.6096*B339+7.2797</f>
        <v>237.70850000000002</v>
      </c>
      <c r="D339" s="72">
        <v>0</v>
      </c>
      <c r="E339" s="72">
        <f t="shared" si="24"/>
        <v>0.61324023239699377</v>
      </c>
      <c r="F339" s="72">
        <v>8.7591240875912408</v>
      </c>
      <c r="G339" s="72">
        <f t="shared" si="25"/>
        <v>36.115932083674707</v>
      </c>
    </row>
    <row r="340" spans="1:7">
      <c r="A340" s="71" t="s">
        <v>54</v>
      </c>
      <c r="B340" s="72">
        <v>220.5</v>
      </c>
      <c r="C340" s="72">
        <f>2.1668*B340-239.98</f>
        <v>237.79939999999996</v>
      </c>
      <c r="D340" s="72">
        <v>0.34246575342465752</v>
      </c>
      <c r="E340" s="72">
        <f t="shared" si="24"/>
        <v>0.624908843832233</v>
      </c>
      <c r="F340" s="72">
        <v>47.602739726027401</v>
      </c>
      <c r="G340" s="72">
        <f t="shared" si="25"/>
        <v>45.378261245814755</v>
      </c>
    </row>
    <row r="341" spans="1:7">
      <c r="A341" s="71" t="s">
        <v>55</v>
      </c>
      <c r="B341" s="72">
        <v>260.75</v>
      </c>
      <c r="C341" s="72">
        <f>1.2638*B341-91.453</f>
        <v>238.08284999999998</v>
      </c>
      <c r="D341" s="72">
        <v>2.7237354085603114</v>
      </c>
      <c r="E341" s="72">
        <f t="shared" si="24"/>
        <v>0.78751046984849316</v>
      </c>
      <c r="F341" s="72">
        <v>37.354085603112843</v>
      </c>
      <c r="G341" s="72">
        <f t="shared" si="25"/>
        <v>34.447907607303001</v>
      </c>
    </row>
    <row r="342" spans="1:7">
      <c r="A342" s="71" t="s">
        <v>56</v>
      </c>
      <c r="B342" s="72">
        <v>102.5</v>
      </c>
      <c r="C342" s="72">
        <v>238.54914394419785</v>
      </c>
      <c r="D342" s="72">
        <v>5.8343057176196027E-2</v>
      </c>
      <c r="E342" s="72">
        <f t="shared" si="24"/>
        <v>0.78751046984849316</v>
      </c>
      <c r="F342" s="72">
        <v>64.702450408401404</v>
      </c>
      <c r="G342" s="72">
        <f t="shared" si="25"/>
        <v>34.147884308270577</v>
      </c>
    </row>
    <row r="343" spans="1:7">
      <c r="A343" s="71" t="s">
        <v>53</v>
      </c>
      <c r="B343" s="72">
        <v>380</v>
      </c>
      <c r="C343" s="72">
        <f>0.6096*B343+7.2797</f>
        <v>238.92770000000002</v>
      </c>
      <c r="D343" s="72">
        <v>0.81300813008130091</v>
      </c>
      <c r="E343" s="72">
        <f t="shared" si="24"/>
        <v>0.93783569990754412</v>
      </c>
      <c r="F343" s="72">
        <v>13.821138211382115</v>
      </c>
      <c r="G343" s="72">
        <f t="shared" si="25"/>
        <v>39.638277282102308</v>
      </c>
    </row>
    <row r="344" spans="1:7">
      <c r="A344" s="71" t="s">
        <v>57</v>
      </c>
      <c r="B344" s="72">
        <v>35.5</v>
      </c>
      <c r="C344" s="72">
        <v>239.62100000000001</v>
      </c>
      <c r="D344" s="72">
        <v>0</v>
      </c>
      <c r="E344" s="72">
        <f t="shared" si="24"/>
        <v>0.39308861819548185</v>
      </c>
      <c r="F344" s="72">
        <v>7.2590075924291622</v>
      </c>
      <c r="G344" s="72">
        <f t="shared" si="25"/>
        <v>43.746407529900786</v>
      </c>
    </row>
    <row r="345" spans="1:7">
      <c r="A345" s="71" t="s">
        <v>52</v>
      </c>
      <c r="B345" s="72">
        <v>192</v>
      </c>
      <c r="C345" s="72">
        <f>B345*2.3169-205.1</f>
        <v>239.74479999999997</v>
      </c>
      <c r="D345" s="72">
        <v>1.0940919037199124</v>
      </c>
      <c r="E345" s="72">
        <f t="shared" si="24"/>
        <v>1.1290835581621117</v>
      </c>
      <c r="F345" s="72">
        <v>75.054704595185996</v>
      </c>
      <c r="G345" s="72">
        <f t="shared" si="25"/>
        <v>34.918066980930789</v>
      </c>
    </row>
    <row r="346" spans="1:7">
      <c r="A346" s="71" t="s">
        <v>56</v>
      </c>
      <c r="B346" s="72">
        <v>103.5</v>
      </c>
      <c r="C346" s="72">
        <v>239.81737476220673</v>
      </c>
      <c r="D346" s="72">
        <v>0</v>
      </c>
      <c r="E346" s="72">
        <f t="shared" si="24"/>
        <v>0.96648193214585165</v>
      </c>
      <c r="F346" s="72">
        <v>57.894736842105267</v>
      </c>
      <c r="G346" s="72">
        <f t="shared" si="25"/>
        <v>35.963363148178175</v>
      </c>
    </row>
    <row r="347" spans="1:7">
      <c r="A347" s="71" t="s">
        <v>55</v>
      </c>
      <c r="B347" s="72">
        <v>262.25</v>
      </c>
      <c r="C347" s="72">
        <f>1.2638*B347-91.453</f>
        <v>239.97855000000001</v>
      </c>
      <c r="D347" s="72">
        <v>3.7383177570093453</v>
      </c>
      <c r="E347" s="72">
        <f t="shared" si="24"/>
        <v>1.374645197451974</v>
      </c>
      <c r="F347" s="72">
        <v>20.5607476635514</v>
      </c>
      <c r="G347" s="72">
        <f t="shared" si="25"/>
        <v>41.858500405202548</v>
      </c>
    </row>
    <row r="348" spans="1:7">
      <c r="A348" s="71" t="s">
        <v>87</v>
      </c>
      <c r="B348" s="71">
        <v>159.5</v>
      </c>
      <c r="C348" s="72">
        <f>2.65928*B348-183.51</f>
        <v>240.64515999999998</v>
      </c>
      <c r="D348" s="72">
        <v>0</v>
      </c>
      <c r="E348" s="72">
        <f t="shared" si="24"/>
        <v>1.1558268167079917</v>
      </c>
      <c r="F348" s="72">
        <v>19.047619047619047</v>
      </c>
      <c r="G348" s="72">
        <f t="shared" si="25"/>
        <v>37.477696472466718</v>
      </c>
    </row>
    <row r="349" spans="1:7">
      <c r="A349" s="71" t="s">
        <v>52</v>
      </c>
      <c r="B349" s="72">
        <v>192.5</v>
      </c>
      <c r="C349" s="72">
        <f>B349*2.3169-205.1</f>
        <v>240.90324999999999</v>
      </c>
      <c r="D349" s="72">
        <v>2.0408163265306123</v>
      </c>
      <c r="E349" s="72">
        <f t="shared" si="24"/>
        <v>1.1558268167079917</v>
      </c>
      <c r="F349" s="72">
        <v>36.734693877551024</v>
      </c>
      <c r="G349" s="72">
        <f t="shared" si="25"/>
        <v>29.288579612520238</v>
      </c>
    </row>
    <row r="350" spans="1:7">
      <c r="A350" s="71" t="s">
        <v>56</v>
      </c>
      <c r="B350" s="72">
        <v>104.5</v>
      </c>
      <c r="C350" s="72">
        <v>241.0856055802156</v>
      </c>
      <c r="D350" s="72">
        <v>0</v>
      </c>
      <c r="E350" s="72">
        <f t="shared" si="24"/>
        <v>0.48062703342206448</v>
      </c>
      <c r="F350" s="72">
        <v>53.150684931506852</v>
      </c>
      <c r="G350" s="72">
        <f t="shared" si="25"/>
        <v>35.103966311694016</v>
      </c>
    </row>
    <row r="351" spans="1:7">
      <c r="A351" s="71" t="s">
        <v>55</v>
      </c>
      <c r="B351" s="72">
        <v>263.75</v>
      </c>
      <c r="C351" s="72">
        <f>1.2638*B351-91.453</f>
        <v>241.87424999999999</v>
      </c>
      <c r="D351" s="72">
        <v>0</v>
      </c>
      <c r="E351" s="72">
        <f t="shared" si="24"/>
        <v>0.48062703342206448</v>
      </c>
      <c r="F351" s="72">
        <v>16.949152542372879</v>
      </c>
      <c r="G351" s="72">
        <f t="shared" si="25"/>
        <v>41.890468992236428</v>
      </c>
    </row>
    <row r="352" spans="1:7">
      <c r="A352" s="71" t="s">
        <v>54</v>
      </c>
      <c r="B352" s="72">
        <v>222.5</v>
      </c>
      <c r="C352" s="72">
        <f>2.1668*B352-239.98</f>
        <v>242.13299999999995</v>
      </c>
      <c r="D352" s="72">
        <v>0.36231884057971014</v>
      </c>
      <c r="E352" s="72">
        <f t="shared" si="24"/>
        <v>7.2463768115942032E-2</v>
      </c>
      <c r="F352" s="72">
        <v>49.637681159420289</v>
      </c>
      <c r="G352" s="72">
        <f t="shared" si="25"/>
        <v>45.471365268272621</v>
      </c>
    </row>
    <row r="353" spans="1:7">
      <c r="A353" s="71" t="s">
        <v>56</v>
      </c>
      <c r="B353" s="72">
        <v>105.5</v>
      </c>
      <c r="C353" s="72">
        <v>242.3538363982245</v>
      </c>
      <c r="D353" s="72">
        <v>0</v>
      </c>
      <c r="E353" s="72">
        <f t="shared" si="24"/>
        <v>0.18235387800605193</v>
      </c>
      <c r="F353" s="72">
        <v>52.980132450331126</v>
      </c>
      <c r="G353" s="72">
        <f t="shared" si="25"/>
        <v>37.258810699553671</v>
      </c>
    </row>
    <row r="354" spans="1:7">
      <c r="A354" s="71" t="s">
        <v>56</v>
      </c>
      <c r="B354" s="72">
        <v>106.5</v>
      </c>
      <c r="C354" s="72">
        <v>244.27202072538859</v>
      </c>
      <c r="D354" s="72">
        <v>0</v>
      </c>
      <c r="E354" s="72">
        <f t="shared" si="24"/>
        <v>0.49004618569835967</v>
      </c>
      <c r="F354" s="72">
        <v>54.639175257731956</v>
      </c>
      <c r="G354" s="72">
        <f t="shared" si="25"/>
        <v>45.253595575694476</v>
      </c>
    </row>
    <row r="355" spans="1:7">
      <c r="A355" s="71" t="s">
        <v>53</v>
      </c>
      <c r="B355" s="72">
        <v>390.5</v>
      </c>
      <c r="C355" s="72">
        <f>0.6096*B355+7.2797</f>
        <v>245.32849999999999</v>
      </c>
      <c r="D355" s="72">
        <v>0.5494505494505495</v>
      </c>
      <c r="E355" s="72">
        <f t="shared" si="24"/>
        <v>0.4175824175824176</v>
      </c>
      <c r="F355" s="72">
        <v>12.087912087912088</v>
      </c>
      <c r="G355" s="72">
        <f t="shared" si="25"/>
        <v>46.344577862328933</v>
      </c>
    </row>
    <row r="356" spans="1:7">
      <c r="A356" s="71" t="s">
        <v>52</v>
      </c>
      <c r="B356" s="72">
        <v>194.5</v>
      </c>
      <c r="C356" s="72">
        <f>B356*2.3169-205.1</f>
        <v>245.53704999999999</v>
      </c>
      <c r="D356" s="72">
        <v>1.5384615384615385</v>
      </c>
      <c r="E356" s="72">
        <f t="shared" si="24"/>
        <v>0.4175824175824176</v>
      </c>
      <c r="F356" s="72">
        <v>56.92307692307692</v>
      </c>
      <c r="G356" s="72">
        <f t="shared" si="25"/>
        <v>46.460952427671678</v>
      </c>
    </row>
    <row r="357" spans="1:7">
      <c r="A357" s="71" t="s">
        <v>54</v>
      </c>
      <c r="B357" s="72">
        <v>224.5</v>
      </c>
      <c r="C357" s="72">
        <f>2.1668*B357-239.98</f>
        <v>246.4666</v>
      </c>
      <c r="D357" s="72">
        <v>0</v>
      </c>
      <c r="E357" s="72">
        <f t="shared" si="24"/>
        <v>0.52211203430715636</v>
      </c>
      <c r="F357" s="72">
        <v>55.092592592592595</v>
      </c>
      <c r="G357" s="72">
        <f t="shared" si="25"/>
        <v>48.564476261142708</v>
      </c>
    </row>
    <row r="358" spans="1:7">
      <c r="A358" s="71" t="s">
        <v>56</v>
      </c>
      <c r="B358" s="72">
        <v>107.5</v>
      </c>
      <c r="C358" s="72">
        <v>246.86269430051814</v>
      </c>
      <c r="D358" s="72">
        <v>0</v>
      </c>
      <c r="E358" s="72">
        <f t="shared" si="24"/>
        <v>0.41222192441704636</v>
      </c>
      <c r="F358" s="72">
        <v>53.562005277044854</v>
      </c>
      <c r="G358" s="72">
        <f t="shared" si="25"/>
        <v>47.112231007456927</v>
      </c>
    </row>
    <row r="359" spans="1:7">
      <c r="A359" s="71" t="s">
        <v>54</v>
      </c>
      <c r="B359" s="72">
        <v>225</v>
      </c>
      <c r="C359" s="72">
        <f>2.1668*B359-239.98</f>
        <v>247.54999999999998</v>
      </c>
      <c r="D359" s="72">
        <v>0.52264808362369342</v>
      </c>
      <c r="E359" s="72">
        <f t="shared" si="24"/>
        <v>0.10452961672473868</v>
      </c>
      <c r="F359" s="72">
        <v>65.156794425087099</v>
      </c>
      <c r="G359" s="72">
        <f t="shared" si="25"/>
        <v>46.977615622841547</v>
      </c>
    </row>
    <row r="360" spans="1:7">
      <c r="A360" s="71" t="s">
        <v>57</v>
      </c>
      <c r="B360" s="72">
        <v>37.5</v>
      </c>
      <c r="C360" s="72">
        <v>249.053</v>
      </c>
      <c r="D360" s="72">
        <v>0</v>
      </c>
      <c r="E360" s="72">
        <f t="shared" si="24"/>
        <v>1.8436600515073471</v>
      </c>
      <c r="F360" s="72">
        <v>4.8266858194831785</v>
      </c>
      <c r="G360" s="72">
        <f t="shared" si="25"/>
        <v>42.915618843453458</v>
      </c>
    </row>
    <row r="361" spans="1:7">
      <c r="A361" s="71" t="s">
        <v>56</v>
      </c>
      <c r="B361" s="72">
        <v>108.5</v>
      </c>
      <c r="C361" s="72">
        <v>249.45336787564767</v>
      </c>
      <c r="D361" s="72">
        <v>0</v>
      </c>
      <c r="E361" s="72">
        <f t="shared" si="24"/>
        <v>2.478580686427982</v>
      </c>
      <c r="F361" s="72">
        <v>56.25</v>
      </c>
      <c r="G361" s="72">
        <f t="shared" si="25"/>
        <v>35.695281280107984</v>
      </c>
    </row>
    <row r="362" spans="1:7">
      <c r="A362" s="71" t="s">
        <v>52</v>
      </c>
      <c r="B362" s="72">
        <v>196.5</v>
      </c>
      <c r="C362" s="72">
        <f>B362*2.3169-205.1</f>
        <v>250.17085</v>
      </c>
      <c r="D362" s="72">
        <v>8.695652173913043</v>
      </c>
      <c r="E362" s="72">
        <f t="shared" si="24"/>
        <v>2.4827467218771564</v>
      </c>
      <c r="F362" s="72">
        <v>34.782608695652172</v>
      </c>
      <c r="G362" s="72">
        <f t="shared" si="25"/>
        <v>32.337835438568824</v>
      </c>
    </row>
    <row r="363" spans="1:7">
      <c r="A363" s="71" t="s">
        <v>55</v>
      </c>
      <c r="B363" s="72">
        <v>270.75</v>
      </c>
      <c r="C363" s="72">
        <f>1.2638*B363-91.453</f>
        <v>250.72085000000001</v>
      </c>
      <c r="D363" s="72">
        <v>3.1746031746031744</v>
      </c>
      <c r="E363" s="72">
        <f t="shared" si="24"/>
        <v>2.4827467218771564</v>
      </c>
      <c r="F363" s="72">
        <v>17.460317460317459</v>
      </c>
      <c r="G363" s="72">
        <f t="shared" si="25"/>
        <v>41.551870471981609</v>
      </c>
    </row>
    <row r="364" spans="1:7">
      <c r="A364" s="71" t="s">
        <v>54</v>
      </c>
      <c r="B364" s="72">
        <v>226.5</v>
      </c>
      <c r="C364" s="72">
        <f>2.1668*B364-239.98</f>
        <v>250.80019999999999</v>
      </c>
      <c r="D364" s="72">
        <v>0.54347826086956519</v>
      </c>
      <c r="E364" s="72">
        <f t="shared" si="24"/>
        <v>2.4827467218771564</v>
      </c>
      <c r="F364" s="72">
        <v>48.369565217391305</v>
      </c>
      <c r="G364" s="72">
        <f t="shared" si="25"/>
        <v>41.232103030121138</v>
      </c>
    </row>
    <row r="365" spans="1:7">
      <c r="A365" s="71" t="s">
        <v>56</v>
      </c>
      <c r="B365" s="72">
        <v>109.5</v>
      </c>
      <c r="C365" s="72">
        <v>252.0440414507772</v>
      </c>
      <c r="D365" s="72">
        <v>0</v>
      </c>
      <c r="E365" s="72">
        <f t="shared" si="24"/>
        <v>1.613181504485852</v>
      </c>
      <c r="F365" s="72">
        <v>50.89686098654709</v>
      </c>
      <c r="G365" s="72">
        <f t="shared" si="25"/>
        <v>45.579929117077661</v>
      </c>
    </row>
    <row r="366" spans="1:7">
      <c r="A366" s="71" t="s">
        <v>56</v>
      </c>
      <c r="B366" s="72">
        <v>110.5</v>
      </c>
      <c r="C366" s="72">
        <v>254.63471502590673</v>
      </c>
      <c r="D366" s="72">
        <v>0</v>
      </c>
      <c r="E366" s="72">
        <f t="shared" si="24"/>
        <v>1.5338164251207729</v>
      </c>
      <c r="F366" s="72">
        <v>54.651162790697668</v>
      </c>
      <c r="G366" s="72">
        <f t="shared" si="25"/>
        <v>56.532310069458603</v>
      </c>
    </row>
    <row r="367" spans="1:7">
      <c r="A367" s="71" t="s">
        <v>52</v>
      </c>
      <c r="B367" s="72">
        <v>198.5</v>
      </c>
      <c r="C367" s="72">
        <f>B367*2.3169-205.1</f>
        <v>254.80465000000001</v>
      </c>
      <c r="D367" s="72">
        <v>4.3478260869565215</v>
      </c>
      <c r="E367" s="72">
        <f t="shared" si="24"/>
        <v>1.4936139236317914</v>
      </c>
      <c r="F367" s="72">
        <v>56.521739130434781</v>
      </c>
      <c r="G367" s="72">
        <f t="shared" si="25"/>
        <v>64.187164149268028</v>
      </c>
    </row>
    <row r="368" spans="1:7">
      <c r="A368" s="71" t="s">
        <v>52</v>
      </c>
      <c r="B368" s="72">
        <v>199</v>
      </c>
      <c r="C368" s="72">
        <f>B368*2.3169-205.1</f>
        <v>255.96310000000003</v>
      </c>
      <c r="D368" s="72">
        <v>2.7777777777777777</v>
      </c>
      <c r="E368" s="72">
        <f t="shared" si="24"/>
        <v>1.4936139236317914</v>
      </c>
      <c r="F368" s="72">
        <v>72.222222222222214</v>
      </c>
      <c r="G368" s="72">
        <f t="shared" si="25"/>
        <v>65.906526129173798</v>
      </c>
    </row>
    <row r="369" spans="1:7">
      <c r="A369" s="71" t="s">
        <v>54</v>
      </c>
      <c r="B369" s="72">
        <v>229</v>
      </c>
      <c r="C369" s="72">
        <f>2.1668*B369-239.98</f>
        <v>256.21719999999993</v>
      </c>
      <c r="D369" s="72">
        <v>0.34246575342465752</v>
      </c>
      <c r="E369" s="72">
        <f t="shared" si="24"/>
        <v>1.4936139236317914</v>
      </c>
      <c r="F369" s="72">
        <v>86.643835616438352</v>
      </c>
      <c r="G369" s="72">
        <f t="shared" si="25"/>
        <v>56.668721147652242</v>
      </c>
    </row>
    <row r="370" spans="1:7">
      <c r="A370" s="71" t="s">
        <v>56</v>
      </c>
      <c r="B370" s="72">
        <v>111.5</v>
      </c>
      <c r="C370" s="72">
        <v>257.22538860103629</v>
      </c>
      <c r="D370" s="72">
        <v>0</v>
      </c>
      <c r="E370" s="72">
        <f t="shared" ref="E370:E377" si="26">AVERAGE(D368:D372)</f>
        <v>0.62404870624048703</v>
      </c>
      <c r="F370" s="72">
        <v>59.493670886075947</v>
      </c>
      <c r="G370" s="72">
        <f t="shared" ref="G370:G377" si="27">AVERAGE(F368:F372)</f>
        <v>60.957593660548334</v>
      </c>
    </row>
    <row r="371" spans="1:7">
      <c r="A371" s="71" t="s">
        <v>57</v>
      </c>
      <c r="B371" s="72">
        <v>39.5</v>
      </c>
      <c r="C371" s="72">
        <v>258.48500000000001</v>
      </c>
      <c r="D371" s="72">
        <v>0</v>
      </c>
      <c r="E371" s="72">
        <f t="shared" si="26"/>
        <v>6.8493150684931503E-2</v>
      </c>
      <c r="F371" s="72">
        <v>8.4621378830898877</v>
      </c>
      <c r="G371" s="72">
        <f t="shared" si="27"/>
        <v>55.350358518429474</v>
      </c>
    </row>
    <row r="372" spans="1:7">
      <c r="A372" s="71" t="s">
        <v>52</v>
      </c>
      <c r="B372" s="72">
        <v>200.5</v>
      </c>
      <c r="C372" s="72">
        <f>B372*2.3169-205.1</f>
        <v>259.43844999999999</v>
      </c>
      <c r="D372" s="72">
        <v>0</v>
      </c>
      <c r="E372" s="72">
        <f t="shared" si="26"/>
        <v>0</v>
      </c>
      <c r="F372" s="72">
        <v>77.966101694915253</v>
      </c>
      <c r="G372" s="72">
        <f t="shared" si="27"/>
        <v>51.01594167762768</v>
      </c>
    </row>
    <row r="373" spans="1:7">
      <c r="A373" s="71" t="s">
        <v>54</v>
      </c>
      <c r="B373" s="72">
        <v>230.5</v>
      </c>
      <c r="C373" s="72">
        <f>2.1668*B373-239.98</f>
        <v>259.4674</v>
      </c>
      <c r="D373" s="72">
        <v>0</v>
      </c>
      <c r="E373" s="72">
        <f t="shared" si="26"/>
        <v>0</v>
      </c>
      <c r="F373" s="72">
        <v>44.186046511627907</v>
      </c>
      <c r="G373" s="72">
        <f t="shared" si="27"/>
        <v>50.331493214698199</v>
      </c>
    </row>
    <row r="374" spans="1:7">
      <c r="A374" s="71" t="s">
        <v>56</v>
      </c>
      <c r="B374" s="72">
        <v>112.5</v>
      </c>
      <c r="C374" s="72">
        <v>259.81606217616581</v>
      </c>
      <c r="D374" s="72">
        <v>0</v>
      </c>
      <c r="E374" s="72">
        <f t="shared" si="26"/>
        <v>0</v>
      </c>
      <c r="F374" s="72">
        <v>64.971751412429384</v>
      </c>
      <c r="G374" s="72">
        <f t="shared" si="27"/>
        <v>59.639065638080218</v>
      </c>
    </row>
    <row r="375" spans="1:7">
      <c r="A375" s="71" t="s">
        <v>56</v>
      </c>
      <c r="B375" s="72">
        <v>113.5</v>
      </c>
      <c r="C375" s="72">
        <v>262.40673575129534</v>
      </c>
      <c r="D375" s="72">
        <v>0</v>
      </c>
      <c r="E375" s="72">
        <f t="shared" si="26"/>
        <v>1.0526315789473684</v>
      </c>
      <c r="F375" s="72">
        <v>56.071428571428569</v>
      </c>
      <c r="G375" s="72">
        <f t="shared" si="27"/>
        <v>52.817775123658578</v>
      </c>
    </row>
    <row r="376" spans="1:7">
      <c r="A376" s="71" t="s">
        <v>87</v>
      </c>
      <c r="B376" s="71">
        <v>168</v>
      </c>
      <c r="C376" s="72">
        <f>2.65928*B376-183.51</f>
        <v>263.24903999999998</v>
      </c>
      <c r="D376" s="72">
        <v>0</v>
      </c>
      <c r="E376" s="72">
        <f t="shared" si="26"/>
        <v>1.0526315789473684</v>
      </c>
      <c r="F376" s="72">
        <v>55.000000000000007</v>
      </c>
      <c r="G376" s="72">
        <f t="shared" si="27"/>
        <v>44.889656730423901</v>
      </c>
    </row>
    <row r="377" spans="1:7">
      <c r="A377" s="71" t="s">
        <v>52</v>
      </c>
      <c r="B377" s="72">
        <v>202.5</v>
      </c>
      <c r="C377" s="72">
        <f>B377*2.3169-205.1</f>
        <v>264.07225000000005</v>
      </c>
      <c r="D377" s="72">
        <v>5.2631578947368416</v>
      </c>
      <c r="E377" s="72">
        <f t="shared" si="26"/>
        <v>1.0526315789473684</v>
      </c>
      <c r="F377" s="72">
        <v>43.859649122807014</v>
      </c>
      <c r="G377" s="72">
        <f t="shared" si="27"/>
        <v>43.397137949769522</v>
      </c>
    </row>
    <row r="378" spans="1:7">
      <c r="A378" s="71" t="s">
        <v>53</v>
      </c>
      <c r="B378" s="72">
        <v>422.75</v>
      </c>
      <c r="C378" s="72">
        <f>0.6096*B378+7.2797</f>
        <v>264.98810000000003</v>
      </c>
      <c r="D378" s="72">
        <v>0</v>
      </c>
      <c r="E378" s="72">
        <f>AVERAGE(D376:D379)</f>
        <v>1.3157894736842104</v>
      </c>
      <c r="F378" s="72">
        <v>4.5454545454545459</v>
      </c>
      <c r="G378" s="72">
        <f>AVERAGE(F376:F379)</f>
        <v>40.228565294354766</v>
      </c>
    </row>
    <row r="379" spans="1:7">
      <c r="A379" s="71" t="s">
        <v>56</v>
      </c>
      <c r="B379" s="72">
        <v>114.5</v>
      </c>
      <c r="C379" s="72">
        <v>264.99740932642487</v>
      </c>
      <c r="D379" s="72">
        <v>0</v>
      </c>
      <c r="E379" s="72">
        <f t="shared" ref="E379:E388" si="28">AVERAGE(D377:D381)</f>
        <v>1.0526315789473684</v>
      </c>
      <c r="F379" s="72">
        <v>57.509157509157504</v>
      </c>
      <c r="G379" s="72">
        <f t="shared" ref="G379:G388" si="29">AVERAGE(F377:F381)</f>
        <v>42.15134311442246</v>
      </c>
    </row>
    <row r="380" spans="1:7">
      <c r="A380" s="71" t="s">
        <v>54</v>
      </c>
      <c r="B380" s="72">
        <v>233.5</v>
      </c>
      <c r="C380" s="72">
        <f>2.1668*B380-239.98</f>
        <v>265.96780000000001</v>
      </c>
      <c r="D380" s="72">
        <v>0</v>
      </c>
      <c r="E380" s="72">
        <f t="shared" si="28"/>
        <v>0</v>
      </c>
      <c r="F380" s="72">
        <v>51.111111111111107</v>
      </c>
      <c r="G380" s="72">
        <f t="shared" si="29"/>
        <v>34.677733974183845</v>
      </c>
    </row>
    <row r="381" spans="1:7">
      <c r="A381" s="71" t="s">
        <v>56</v>
      </c>
      <c r="B381" s="72">
        <v>115.5</v>
      </c>
      <c r="C381" s="72">
        <v>267.5880829015544</v>
      </c>
      <c r="D381" s="72">
        <v>0</v>
      </c>
      <c r="E381" s="72">
        <f t="shared" si="28"/>
        <v>0.1834862385321101</v>
      </c>
      <c r="F381" s="72">
        <v>53.731343283582092</v>
      </c>
      <c r="G381" s="72">
        <f t="shared" si="29"/>
        <v>46.062221046744313</v>
      </c>
    </row>
    <row r="382" spans="1:7">
      <c r="A382" s="71" t="s">
        <v>57</v>
      </c>
      <c r="B382" s="72">
        <v>41.5</v>
      </c>
      <c r="C382" s="72">
        <v>267.91700000000003</v>
      </c>
      <c r="D382" s="72">
        <v>0</v>
      </c>
      <c r="E382" s="72">
        <f t="shared" si="28"/>
        <v>0.1834862385321101</v>
      </c>
      <c r="F382" s="72">
        <v>6.4916034216139433</v>
      </c>
      <c r="G382" s="72">
        <f t="shared" si="29"/>
        <v>48.39216524584738</v>
      </c>
    </row>
    <row r="383" spans="1:7">
      <c r="A383" s="71" t="s">
        <v>52</v>
      </c>
      <c r="B383" s="72">
        <v>204.5</v>
      </c>
      <c r="C383" s="72">
        <f>B383*2.3169-205.1</f>
        <v>268.70605</v>
      </c>
      <c r="D383" s="72">
        <v>0.91743119266055051</v>
      </c>
      <c r="E383" s="72">
        <f t="shared" si="28"/>
        <v>0.1834862385321101</v>
      </c>
      <c r="F383" s="72">
        <v>61.467889908256879</v>
      </c>
      <c r="G383" s="72">
        <f t="shared" si="29"/>
        <v>49.207678872681768</v>
      </c>
    </row>
    <row r="384" spans="1:7">
      <c r="A384" s="71" t="s">
        <v>54</v>
      </c>
      <c r="B384" s="72">
        <v>235</v>
      </c>
      <c r="C384" s="72">
        <f>2.1668*B384-239.98</f>
        <v>269.21799999999996</v>
      </c>
      <c r="D384" s="72">
        <v>0</v>
      </c>
      <c r="E384" s="72">
        <f t="shared" si="28"/>
        <v>0.49117854622441781</v>
      </c>
      <c r="F384" s="72">
        <v>69.158878504672899</v>
      </c>
      <c r="G384" s="72">
        <f t="shared" si="29"/>
        <v>50.769102523657658</v>
      </c>
    </row>
    <row r="385" spans="1:7">
      <c r="A385" s="71" t="s">
        <v>56</v>
      </c>
      <c r="B385" s="72">
        <v>116.5</v>
      </c>
      <c r="C385" s="72">
        <v>270.17875647668393</v>
      </c>
      <c r="D385" s="72">
        <v>0</v>
      </c>
      <c r="E385" s="72">
        <f t="shared" si="28"/>
        <v>0.49117854622441781</v>
      </c>
      <c r="F385" s="72">
        <v>55.188679245283026</v>
      </c>
      <c r="G385" s="72">
        <f t="shared" si="29"/>
        <v>57.746643908300392</v>
      </c>
    </row>
    <row r="386" spans="1:7">
      <c r="A386" s="71" t="s">
        <v>52</v>
      </c>
      <c r="B386" s="72">
        <v>206</v>
      </c>
      <c r="C386" s="72">
        <f>B386*2.3169-205.1</f>
        <v>272.18140000000005</v>
      </c>
      <c r="D386" s="72">
        <v>1.5384615384615385</v>
      </c>
      <c r="E386" s="72">
        <f t="shared" si="28"/>
        <v>0.30769230769230771</v>
      </c>
      <c r="F386" s="72">
        <v>61.53846153846154</v>
      </c>
      <c r="G386" s="72">
        <f t="shared" si="29"/>
        <v>55.064716412085907</v>
      </c>
    </row>
    <row r="387" spans="1:7">
      <c r="A387" s="71" t="s">
        <v>56</v>
      </c>
      <c r="B387" s="72">
        <v>117.5</v>
      </c>
      <c r="C387" s="72">
        <v>272.76943005181346</v>
      </c>
      <c r="D387" s="72">
        <v>0</v>
      </c>
      <c r="E387" s="72">
        <f t="shared" si="28"/>
        <v>0.30769230769230771</v>
      </c>
      <c r="F387" s="72">
        <v>41.379310344827587</v>
      </c>
      <c r="G387" s="72">
        <f t="shared" si="29"/>
        <v>44.090083568294183</v>
      </c>
    </row>
    <row r="388" spans="1:7">
      <c r="A388" s="71" t="s">
        <v>56</v>
      </c>
      <c r="B388" s="72">
        <v>118.5</v>
      </c>
      <c r="C388" s="72">
        <v>275.36010362694299</v>
      </c>
      <c r="D388" s="72">
        <v>0</v>
      </c>
      <c r="E388" s="72">
        <f t="shared" si="28"/>
        <v>0.30769230769230771</v>
      </c>
      <c r="F388" s="72">
        <v>48.05825242718447</v>
      </c>
      <c r="G388" s="72">
        <f t="shared" si="29"/>
        <v>34.629248538478791</v>
      </c>
    </row>
    <row r="389" spans="1:7">
      <c r="A389" s="71" t="s">
        <v>53</v>
      </c>
      <c r="B389" s="72">
        <v>442</v>
      </c>
      <c r="C389" s="72">
        <f>0.6096*B389+7.2797</f>
        <v>276.72289999999998</v>
      </c>
      <c r="D389" s="72">
        <v>0</v>
      </c>
      <c r="E389" s="72">
        <f>AVERAGE(D387:D390)</f>
        <v>0</v>
      </c>
      <c r="F389" s="72">
        <v>14.285714285714285</v>
      </c>
      <c r="G389" s="72">
        <f>AVERAGE(F387:F390)</f>
        <v>27.901945288483109</v>
      </c>
    </row>
    <row r="390" spans="1:7">
      <c r="A390" s="71" t="s">
        <v>57</v>
      </c>
      <c r="B390" s="72">
        <v>43.5</v>
      </c>
      <c r="C390" s="72">
        <v>277.34900000000005</v>
      </c>
      <c r="D390" s="72">
        <v>0</v>
      </c>
      <c r="E390" s="72">
        <f t="shared" ref="E390:E409" si="30">AVERAGE(D388:D392)</f>
        <v>0.45454545454545459</v>
      </c>
      <c r="F390" s="72">
        <v>7.8845040962061006</v>
      </c>
      <c r="G390" s="72">
        <f t="shared" ref="G390:G409" si="31">AVERAGE(F388:F392)</f>
        <v>36.109499921278903</v>
      </c>
    </row>
    <row r="391" spans="1:7">
      <c r="A391" s="71" t="s">
        <v>56</v>
      </c>
      <c r="B391" s="72">
        <v>119.5</v>
      </c>
      <c r="C391" s="72">
        <v>277.95077720207252</v>
      </c>
      <c r="D391" s="72">
        <v>0</v>
      </c>
      <c r="E391" s="72">
        <f t="shared" si="30"/>
        <v>0.45454545454545459</v>
      </c>
      <c r="F391" s="72">
        <v>44.409937888198755</v>
      </c>
      <c r="G391" s="72">
        <f t="shared" si="31"/>
        <v>39.501383004746607</v>
      </c>
    </row>
    <row r="392" spans="1:7">
      <c r="A392" s="71" t="s">
        <v>52</v>
      </c>
      <c r="B392" s="72">
        <v>208.5</v>
      </c>
      <c r="C392" s="72">
        <f>B392*2.3169-205.1</f>
        <v>277.97365000000002</v>
      </c>
      <c r="D392" s="72">
        <v>2.2727272727272729</v>
      </c>
      <c r="E392" s="72">
        <f t="shared" si="30"/>
        <v>0.45454545454545459</v>
      </c>
      <c r="F392" s="72">
        <v>65.909090909090907</v>
      </c>
      <c r="G392" s="72">
        <f t="shared" si="31"/>
        <v>50.761887206427275</v>
      </c>
    </row>
    <row r="393" spans="1:7">
      <c r="A393" s="71" t="s">
        <v>56</v>
      </c>
      <c r="B393" s="72">
        <v>120.5</v>
      </c>
      <c r="C393" s="72">
        <v>280.54145077720204</v>
      </c>
      <c r="D393" s="72">
        <v>0</v>
      </c>
      <c r="E393" s="72">
        <f t="shared" si="30"/>
        <v>3.3116883116883118</v>
      </c>
      <c r="F393" s="72">
        <v>65.017667844522961</v>
      </c>
      <c r="G393" s="72">
        <f t="shared" si="31"/>
        <v>54.184986387186065</v>
      </c>
    </row>
    <row r="394" spans="1:7">
      <c r="A394" s="71" t="s">
        <v>54</v>
      </c>
      <c r="B394" s="72">
        <v>240.5</v>
      </c>
      <c r="C394" s="72">
        <f>2.1668*B394-239.98</f>
        <v>281.13539999999989</v>
      </c>
      <c r="D394" s="72">
        <v>0</v>
      </c>
      <c r="E394" s="72">
        <f t="shared" si="30"/>
        <v>3.4240478622501094</v>
      </c>
      <c r="F394" s="72">
        <v>70.588235294117652</v>
      </c>
      <c r="G394" s="72">
        <f t="shared" si="31"/>
        <v>58.84232465224293</v>
      </c>
    </row>
    <row r="395" spans="1:7">
      <c r="A395" s="71" t="s">
        <v>52</v>
      </c>
      <c r="B395" s="72">
        <v>210.5</v>
      </c>
      <c r="C395" s="72">
        <f>B395*2.3169-205.1</f>
        <v>282.60744999999997</v>
      </c>
      <c r="D395" s="72">
        <v>14.285714285714285</v>
      </c>
      <c r="E395" s="72">
        <f t="shared" si="30"/>
        <v>3.0675416233909294</v>
      </c>
      <c r="F395" s="72">
        <v>25</v>
      </c>
      <c r="G395" s="72">
        <f t="shared" si="31"/>
        <v>60.856584901797305</v>
      </c>
    </row>
    <row r="396" spans="1:7">
      <c r="A396" s="71" t="s">
        <v>56</v>
      </c>
      <c r="B396" s="72">
        <v>121.5</v>
      </c>
      <c r="C396" s="72">
        <v>283.13212435233163</v>
      </c>
      <c r="D396" s="72">
        <v>0.5617977528089888</v>
      </c>
      <c r="E396" s="72">
        <f t="shared" si="30"/>
        <v>3.0675416233909294</v>
      </c>
      <c r="F396" s="72">
        <v>67.696629213483149</v>
      </c>
      <c r="G396" s="72">
        <f t="shared" si="31"/>
        <v>63.020836567792038</v>
      </c>
    </row>
    <row r="397" spans="1:7">
      <c r="A397" s="71" t="s">
        <v>54</v>
      </c>
      <c r="B397" s="72">
        <v>242</v>
      </c>
      <c r="C397" s="72">
        <f>2.1668*B397-239.98</f>
        <v>284.38559999999995</v>
      </c>
      <c r="D397" s="72">
        <v>0.49019607843137253</v>
      </c>
      <c r="E397" s="72">
        <f t="shared" si="30"/>
        <v>3.0675416233909294</v>
      </c>
      <c r="F397" s="72">
        <v>75.980392156862735</v>
      </c>
      <c r="G397" s="72">
        <f t="shared" si="31"/>
        <v>62.483436422548742</v>
      </c>
    </row>
    <row r="398" spans="1:7">
      <c r="A398" s="71" t="s">
        <v>54</v>
      </c>
      <c r="B398" s="72">
        <v>242.5</v>
      </c>
      <c r="C398" s="72">
        <f>2.1668*B398-239.98</f>
        <v>285.46899999999994</v>
      </c>
      <c r="D398" s="72">
        <v>0</v>
      </c>
      <c r="E398" s="72">
        <f t="shared" si="30"/>
        <v>0.21039876624807227</v>
      </c>
      <c r="F398" s="72">
        <v>75.838926174496649</v>
      </c>
      <c r="G398" s="72">
        <f t="shared" si="31"/>
        <v>59.509969569417379</v>
      </c>
    </row>
    <row r="399" spans="1:7">
      <c r="A399" s="71" t="s">
        <v>56</v>
      </c>
      <c r="B399" s="72">
        <v>122.5</v>
      </c>
      <c r="C399" s="72">
        <v>285.72279792746116</v>
      </c>
      <c r="D399" s="72">
        <v>0</v>
      </c>
      <c r="E399" s="72">
        <f t="shared" si="30"/>
        <v>9.8039215686274508E-2</v>
      </c>
      <c r="F399" s="72">
        <v>67.901234567901241</v>
      </c>
      <c r="G399" s="72">
        <f t="shared" si="31"/>
        <v>59.303977060054102</v>
      </c>
    </row>
    <row r="400" spans="1:7">
      <c r="A400" s="71" t="s">
        <v>57</v>
      </c>
      <c r="B400" s="72">
        <v>45.5</v>
      </c>
      <c r="C400" s="72">
        <v>286.78100000000001</v>
      </c>
      <c r="D400" s="72">
        <v>0</v>
      </c>
      <c r="E400" s="72">
        <f t="shared" si="30"/>
        <v>4.1841004184100417E-2</v>
      </c>
      <c r="F400" s="72">
        <v>10.13266573434319</v>
      </c>
      <c r="G400" s="72">
        <f t="shared" si="31"/>
        <v>56.032584821150166</v>
      </c>
    </row>
    <row r="401" spans="1:7">
      <c r="A401" s="71" t="s">
        <v>87</v>
      </c>
      <c r="B401" s="71">
        <v>177</v>
      </c>
      <c r="C401" s="72">
        <f>2.65928*B401-183.51</f>
        <v>287.18255999999997</v>
      </c>
      <c r="D401" s="72">
        <v>0</v>
      </c>
      <c r="E401" s="72">
        <f t="shared" si="30"/>
        <v>4.1841004184100417E-2</v>
      </c>
      <c r="F401" s="72">
        <v>66.666666666666657</v>
      </c>
      <c r="G401" s="72">
        <f t="shared" si="31"/>
        <v>49.069927791379044</v>
      </c>
    </row>
    <row r="402" spans="1:7">
      <c r="A402" s="71" t="s">
        <v>56</v>
      </c>
      <c r="B402" s="72">
        <v>123.5</v>
      </c>
      <c r="C402" s="72">
        <v>288.31347150259069</v>
      </c>
      <c r="D402" s="72">
        <v>0.20920502092050208</v>
      </c>
      <c r="E402" s="72">
        <f t="shared" si="30"/>
        <v>0.20248357446522486</v>
      </c>
      <c r="F402" s="72">
        <v>59.623430962343093</v>
      </c>
      <c r="G402" s="72">
        <f t="shared" si="31"/>
        <v>49.063978066553815</v>
      </c>
    </row>
    <row r="403" spans="1:7">
      <c r="A403" s="71" t="s">
        <v>52</v>
      </c>
      <c r="B403" s="72">
        <v>213</v>
      </c>
      <c r="C403" s="72">
        <f>B403*2.3169-205.1</f>
        <v>288.39970000000005</v>
      </c>
      <c r="D403" s="72">
        <v>0</v>
      </c>
      <c r="E403" s="72">
        <f t="shared" si="30"/>
        <v>0.26597563795728835</v>
      </c>
      <c r="F403" s="72">
        <v>41.025641025641022</v>
      </c>
      <c r="G403" s="72">
        <f t="shared" si="31"/>
        <v>59.735857618097874</v>
      </c>
    </row>
    <row r="404" spans="1:7">
      <c r="A404" s="71" t="s">
        <v>54</v>
      </c>
      <c r="B404" s="72">
        <v>244.5</v>
      </c>
      <c r="C404" s="72">
        <f>2.1668*B404-239.98</f>
        <v>289.80259999999998</v>
      </c>
      <c r="D404" s="72">
        <v>0.80321285140562237</v>
      </c>
      <c r="E404" s="72">
        <f t="shared" si="30"/>
        <v>0.26597563795728835</v>
      </c>
      <c r="F404" s="72">
        <v>67.871485943775099</v>
      </c>
      <c r="G404" s="72">
        <f t="shared" si="31"/>
        <v>58.402524284764539</v>
      </c>
    </row>
    <row r="405" spans="1:7">
      <c r="A405" s="71" t="s">
        <v>56</v>
      </c>
      <c r="B405" s="72">
        <v>124.5</v>
      </c>
      <c r="C405" s="72">
        <v>290.90414507772022</v>
      </c>
      <c r="D405" s="72">
        <v>0.31746031746031744</v>
      </c>
      <c r="E405" s="72">
        <f t="shared" si="30"/>
        <v>0.22413463377318799</v>
      </c>
      <c r="F405" s="72">
        <v>63.492063492063487</v>
      </c>
      <c r="G405" s="72">
        <f t="shared" si="31"/>
        <v>58.216968527078528</v>
      </c>
    </row>
    <row r="406" spans="1:7">
      <c r="A406" s="71" t="s">
        <v>55</v>
      </c>
      <c r="B406" s="72">
        <v>303.5</v>
      </c>
      <c r="C406" s="72">
        <f>1.2638*B406-91.453</f>
        <v>292.11030000000005</v>
      </c>
      <c r="D406" s="72">
        <v>0</v>
      </c>
      <c r="E406" s="72">
        <f t="shared" si="30"/>
        <v>0.22413463377318799</v>
      </c>
      <c r="F406" s="72">
        <v>60</v>
      </c>
      <c r="G406" s="72">
        <f t="shared" si="31"/>
        <v>57.038867348977362</v>
      </c>
    </row>
    <row r="407" spans="1:7">
      <c r="A407" s="71" t="s">
        <v>56</v>
      </c>
      <c r="B407" s="72">
        <v>125.5</v>
      </c>
      <c r="C407" s="72">
        <v>293.49481865284974</v>
      </c>
      <c r="D407" s="72">
        <v>0</v>
      </c>
      <c r="E407" s="72">
        <f t="shared" si="30"/>
        <v>6.3492063492063489E-2</v>
      </c>
      <c r="F407" s="72">
        <v>58.695652173913047</v>
      </c>
      <c r="G407" s="72">
        <f t="shared" si="31"/>
        <v>54.901879028723862</v>
      </c>
    </row>
    <row r="408" spans="1:7">
      <c r="A408" s="71" t="s">
        <v>52</v>
      </c>
      <c r="B408" s="72">
        <v>215.5</v>
      </c>
      <c r="C408" s="72">
        <f>B408*2.3169-205.1</f>
        <v>294.19195000000002</v>
      </c>
      <c r="D408" s="72">
        <v>0</v>
      </c>
      <c r="E408" s="72">
        <f t="shared" si="30"/>
        <v>0</v>
      </c>
      <c r="F408" s="72">
        <v>35.135135135135137</v>
      </c>
      <c r="G408" s="72">
        <f t="shared" si="31"/>
        <v>43.443776407830555</v>
      </c>
    </row>
    <row r="409" spans="1:7">
      <c r="A409" s="71" t="s">
        <v>56</v>
      </c>
      <c r="B409" s="72">
        <v>126.5</v>
      </c>
      <c r="C409" s="72">
        <v>296.08549222797927</v>
      </c>
      <c r="D409" s="72">
        <v>0</v>
      </c>
      <c r="E409" s="72">
        <f t="shared" si="30"/>
        <v>0</v>
      </c>
      <c r="F409" s="72">
        <v>57.186544342507652</v>
      </c>
      <c r="G409" s="72">
        <f t="shared" si="31"/>
        <v>40.967585931640073</v>
      </c>
    </row>
    <row r="410" spans="1:7">
      <c r="A410" s="71" t="s">
        <v>53</v>
      </c>
      <c r="B410" s="72">
        <v>474</v>
      </c>
      <c r="C410" s="72">
        <f>0.6096*B410+7.2797</f>
        <v>296.23009999999999</v>
      </c>
      <c r="D410" s="72">
        <v>0</v>
      </c>
      <c r="E410" s="72">
        <f>AVERAGE(D409:D412)</f>
        <v>0.75757575757575757</v>
      </c>
      <c r="F410" s="72">
        <v>6.2015503875968996</v>
      </c>
      <c r="G410" s="72">
        <f>AVERAGE(F409:F412)</f>
        <v>42.145724981227431</v>
      </c>
    </row>
    <row r="411" spans="1:7">
      <c r="A411" s="71" t="s">
        <v>55</v>
      </c>
      <c r="B411" s="72">
        <v>307</v>
      </c>
      <c r="C411" s="72">
        <f>1.2638*B411-91.453</f>
        <v>296.53359999999998</v>
      </c>
      <c r="D411" s="72">
        <v>0</v>
      </c>
      <c r="E411" s="72">
        <f>AVERAGE(D409:D413)</f>
        <v>0.60606060606060608</v>
      </c>
      <c r="F411" s="72">
        <v>47.619047619047613</v>
      </c>
      <c r="G411" s="72">
        <f>AVERAGE(F409:F413)</f>
        <v>37.372493963476572</v>
      </c>
    </row>
    <row r="412" spans="1:7">
      <c r="A412" s="71" t="s">
        <v>54</v>
      </c>
      <c r="B412" s="72">
        <v>248.5</v>
      </c>
      <c r="C412" s="72">
        <f>2.1668*B412-239.98</f>
        <v>298.46979999999996</v>
      </c>
      <c r="D412" s="72">
        <v>3.0303030303030303</v>
      </c>
      <c r="E412" s="72">
        <f>AVERAGE(D410:D414)</f>
        <v>0.60606060606060608</v>
      </c>
      <c r="F412" s="72">
        <v>57.575757575757578</v>
      </c>
      <c r="G412" s="72">
        <f>AVERAGE(F410:F414)</f>
        <v>37.43518509497504</v>
      </c>
    </row>
    <row r="413" spans="1:7">
      <c r="A413" s="71" t="s">
        <v>53</v>
      </c>
      <c r="B413" s="72">
        <v>478</v>
      </c>
      <c r="C413" s="72">
        <f>0.6096*B413+7.2797</f>
        <v>298.66849999999999</v>
      </c>
      <c r="D413" s="72">
        <v>0</v>
      </c>
      <c r="E413" s="72">
        <f>AVERAGE(D412:D415)</f>
        <v>0.75757575757575757</v>
      </c>
      <c r="F413" s="72">
        <v>18.27956989247312</v>
      </c>
      <c r="G413" s="72">
        <f>AVERAGE(F412:F415)</f>
        <v>45.518319046544846</v>
      </c>
    </row>
    <row r="414" spans="1:7">
      <c r="A414" s="71" t="s">
        <v>56</v>
      </c>
      <c r="B414" s="72">
        <v>127.5</v>
      </c>
      <c r="C414" s="72">
        <v>298.6761658031088</v>
      </c>
      <c r="D414" s="72">
        <v>0</v>
      </c>
      <c r="E414" s="72">
        <f t="shared" ref="E414:E477" si="32">AVERAGE(D412:D416)</f>
        <v>0.74150078664751351</v>
      </c>
      <c r="F414" s="72">
        <v>57.499999999999993</v>
      </c>
      <c r="G414" s="72">
        <f t="shared" ref="G414:G477" si="33">AVERAGE(F412:F416)</f>
        <v>50.319847110825037</v>
      </c>
    </row>
    <row r="415" spans="1:7">
      <c r="A415" s="71" t="s">
        <v>55</v>
      </c>
      <c r="B415" s="72">
        <v>308.75</v>
      </c>
      <c r="C415" s="72">
        <f>1.2638*B415-91.453</f>
        <v>298.74525000000006</v>
      </c>
      <c r="D415" s="72">
        <v>0</v>
      </c>
      <c r="E415" s="72">
        <f t="shared" si="32"/>
        <v>0.13544018058690746</v>
      </c>
      <c r="F415" s="72">
        <v>48.717948717948715</v>
      </c>
      <c r="G415" s="72">
        <f t="shared" si="33"/>
        <v>49.074965865943803</v>
      </c>
    </row>
    <row r="416" spans="1:7">
      <c r="A416" s="71" t="s">
        <v>54</v>
      </c>
      <c r="B416" s="72">
        <v>250</v>
      </c>
      <c r="C416" s="72">
        <f>0.7225*B416+118.88</f>
        <v>299.505</v>
      </c>
      <c r="D416" s="72">
        <v>0.67720090293453727</v>
      </c>
      <c r="E416" s="72">
        <f t="shared" si="32"/>
        <v>0.48631737356936355</v>
      </c>
      <c r="F416" s="72">
        <v>69.525959367945816</v>
      </c>
      <c r="G416" s="72">
        <f t="shared" si="33"/>
        <v>58.869344285109989</v>
      </c>
    </row>
    <row r="417" spans="1:7">
      <c r="A417" s="71" t="s">
        <v>54</v>
      </c>
      <c r="B417" s="72">
        <v>250.5</v>
      </c>
      <c r="C417" s="72">
        <f>0.7225*B417+118.88</f>
        <v>299.86625000000004</v>
      </c>
      <c r="D417" s="72">
        <v>0</v>
      </c>
      <c r="E417" s="72">
        <f t="shared" si="32"/>
        <v>0.48631737356936355</v>
      </c>
      <c r="F417" s="72">
        <v>51.351351351351347</v>
      </c>
      <c r="G417" s="72">
        <f t="shared" si="33"/>
        <v>59.750296666062376</v>
      </c>
    </row>
    <row r="418" spans="1:7">
      <c r="A418" s="71" t="s">
        <v>55</v>
      </c>
      <c r="B418" s="72">
        <v>309.75</v>
      </c>
      <c r="C418" s="72">
        <f>0.3885*B418+179.97</f>
        <v>300.30787499999997</v>
      </c>
      <c r="D418" s="72">
        <v>1.7543859649122806</v>
      </c>
      <c r="E418" s="72">
        <f t="shared" si="32"/>
        <v>0.48631737356936355</v>
      </c>
      <c r="F418" s="72">
        <v>67.251461988304101</v>
      </c>
      <c r="G418" s="72">
        <f t="shared" si="33"/>
        <v>60.656057571823283</v>
      </c>
    </row>
    <row r="419" spans="1:7">
      <c r="A419" s="71" t="s">
        <v>55</v>
      </c>
      <c r="B419" s="72">
        <v>310.25</v>
      </c>
      <c r="C419" s="72">
        <f>0.3885*B419+179.97</f>
        <v>300.50212499999998</v>
      </c>
      <c r="D419" s="72">
        <v>0</v>
      </c>
      <c r="E419" s="72">
        <f t="shared" si="32"/>
        <v>1.2599681020733653</v>
      </c>
      <c r="F419" s="72">
        <v>61.904761904761905</v>
      </c>
      <c r="G419" s="72">
        <f t="shared" si="33"/>
        <v>59.932683880052309</v>
      </c>
    </row>
    <row r="420" spans="1:7">
      <c r="A420" s="71" t="s">
        <v>56</v>
      </c>
      <c r="B420" s="72">
        <v>128.5</v>
      </c>
      <c r="C420" s="72">
        <v>300.55501142670585</v>
      </c>
      <c r="D420" s="72">
        <v>0</v>
      </c>
      <c r="E420" s="72">
        <f t="shared" si="32"/>
        <v>1.2599681020733653</v>
      </c>
      <c r="F420" s="72">
        <v>53.246753246753244</v>
      </c>
      <c r="G420" s="72">
        <f t="shared" si="33"/>
        <v>49.662413609782035</v>
      </c>
    </row>
    <row r="421" spans="1:7">
      <c r="A421" s="71" t="s">
        <v>55</v>
      </c>
      <c r="B421" s="72">
        <v>311.75</v>
      </c>
      <c r="C421" s="72">
        <f>0.3885*B421+179.97</f>
        <v>301.08487500000001</v>
      </c>
      <c r="D421" s="72">
        <v>4.5454545454545459</v>
      </c>
      <c r="E421" s="72">
        <f t="shared" si="32"/>
        <v>1.144385026737968</v>
      </c>
      <c r="F421" s="72">
        <v>65.909090909090907</v>
      </c>
      <c r="G421" s="72">
        <f t="shared" si="33"/>
        <v>39.506238859180037</v>
      </c>
    </row>
    <row r="422" spans="1:7">
      <c r="A422" s="71" t="s">
        <v>53</v>
      </c>
      <c r="B422" s="72">
        <v>482</v>
      </c>
      <c r="C422" s="72">
        <f>0.6096*B422+7.2797</f>
        <v>301.1069</v>
      </c>
      <c r="D422" s="72">
        <v>0</v>
      </c>
      <c r="E422" s="72">
        <f t="shared" si="32"/>
        <v>1.144385026737968</v>
      </c>
      <c r="F422" s="72">
        <v>0</v>
      </c>
      <c r="G422" s="72">
        <f t="shared" si="33"/>
        <v>37.557385243659759</v>
      </c>
    </row>
    <row r="423" spans="1:7">
      <c r="A423" s="71" t="s">
        <v>52</v>
      </c>
      <c r="B423" s="72">
        <v>218.5</v>
      </c>
      <c r="C423" s="72">
        <f>B423*2.3169-205.1</f>
        <v>301.14265</v>
      </c>
      <c r="D423" s="72">
        <v>1.1764705882352942</v>
      </c>
      <c r="E423" s="72">
        <f t="shared" si="32"/>
        <v>2.0332739156268569</v>
      </c>
      <c r="F423" s="72">
        <v>16.470588235294116</v>
      </c>
      <c r="G423" s="72">
        <f t="shared" si="33"/>
        <v>38.463590149864658</v>
      </c>
    </row>
    <row r="424" spans="1:7">
      <c r="A424" s="71" t="s">
        <v>56</v>
      </c>
      <c r="B424" s="72">
        <v>129.5</v>
      </c>
      <c r="C424" s="72">
        <v>301.64326912612904</v>
      </c>
      <c r="D424" s="72">
        <v>0</v>
      </c>
      <c r="E424" s="72">
        <f t="shared" si="32"/>
        <v>1.1241830065359477</v>
      </c>
      <c r="F424" s="72">
        <v>52.160493827160494</v>
      </c>
      <c r="G424" s="72">
        <f t="shared" si="33"/>
        <v>36.03043506965075</v>
      </c>
    </row>
    <row r="425" spans="1:7">
      <c r="A425" s="71" t="s">
        <v>55</v>
      </c>
      <c r="B425" s="72">
        <v>313.25</v>
      </c>
      <c r="C425" s="72">
        <f>0.3885*B425+179.97</f>
        <v>301.66762499999999</v>
      </c>
      <c r="D425" s="72">
        <v>4.4444444444444446</v>
      </c>
      <c r="E425" s="72">
        <f t="shared" si="32"/>
        <v>1.1587253208710082</v>
      </c>
      <c r="F425" s="72">
        <v>57.777777777777771</v>
      </c>
      <c r="G425" s="72">
        <f t="shared" si="33"/>
        <v>45.805910026472858</v>
      </c>
    </row>
    <row r="426" spans="1:7">
      <c r="A426" s="71" t="s">
        <v>56</v>
      </c>
      <c r="B426" s="72">
        <v>130.5</v>
      </c>
      <c r="C426" s="72">
        <v>302.73152682555229</v>
      </c>
      <c r="D426" s="72">
        <v>0</v>
      </c>
      <c r="E426" s="72">
        <f t="shared" si="32"/>
        <v>0.92343120322394934</v>
      </c>
      <c r="F426" s="72">
        <v>53.743315508021396</v>
      </c>
      <c r="G426" s="72">
        <f t="shared" si="33"/>
        <v>45.368935236556901</v>
      </c>
    </row>
    <row r="427" spans="1:7">
      <c r="A427" s="71" t="s">
        <v>54</v>
      </c>
      <c r="B427" s="72">
        <v>255</v>
      </c>
      <c r="C427" s="72">
        <f>0.7225*B427+118.88</f>
        <v>303.11750000000001</v>
      </c>
      <c r="D427" s="72">
        <v>0.17271157167530224</v>
      </c>
      <c r="E427" s="72">
        <f t="shared" si="32"/>
        <v>1.4497469926976336</v>
      </c>
      <c r="F427" s="72">
        <v>48.877374784110536</v>
      </c>
      <c r="G427" s="72">
        <f t="shared" si="33"/>
        <v>47.305257523756374</v>
      </c>
    </row>
    <row r="428" spans="1:7">
      <c r="A428" s="71" t="s">
        <v>53</v>
      </c>
      <c r="B428" s="72">
        <v>486</v>
      </c>
      <c r="C428" s="72">
        <f>0.6096*B428+7.2797</f>
        <v>303.5453</v>
      </c>
      <c r="D428" s="72">
        <v>0</v>
      </c>
      <c r="E428" s="72">
        <f t="shared" si="32"/>
        <v>0.56085810380874457</v>
      </c>
      <c r="F428" s="72">
        <v>14.285714285714285</v>
      </c>
      <c r="G428" s="72">
        <f t="shared" si="33"/>
        <v>46.096705122774956</v>
      </c>
    </row>
    <row r="429" spans="1:7">
      <c r="A429" s="71" t="s">
        <v>55</v>
      </c>
      <c r="B429" s="72">
        <v>318.75</v>
      </c>
      <c r="C429" s="72">
        <f>0.3885*B429+179.97</f>
        <v>303.80437499999999</v>
      </c>
      <c r="D429" s="72">
        <v>2.6315789473684208</v>
      </c>
      <c r="E429" s="72">
        <f t="shared" si="32"/>
        <v>0.69691252557745209</v>
      </c>
      <c r="F429" s="72">
        <v>61.842105263157897</v>
      </c>
      <c r="G429" s="72">
        <f t="shared" si="33"/>
        <v>40.518110048381558</v>
      </c>
    </row>
    <row r="430" spans="1:7">
      <c r="A430" s="71" t="s">
        <v>56</v>
      </c>
      <c r="B430" s="72">
        <v>131.5</v>
      </c>
      <c r="C430" s="72">
        <v>303.81978452497549</v>
      </c>
      <c r="D430" s="72">
        <v>0</v>
      </c>
      <c r="E430" s="72">
        <f t="shared" si="32"/>
        <v>0.80677454337235555</v>
      </c>
      <c r="F430" s="72">
        <v>51.735015772870661</v>
      </c>
      <c r="G430" s="72">
        <f t="shared" si="33"/>
        <v>40.056714513942126</v>
      </c>
    </row>
    <row r="431" spans="1:7">
      <c r="A431" s="71" t="s">
        <v>53</v>
      </c>
      <c r="B431" s="72">
        <v>487</v>
      </c>
      <c r="C431" s="72">
        <f>0.6096*B431+7.2797</f>
        <v>304.1549</v>
      </c>
      <c r="D431" s="72">
        <v>0.68027210884353739</v>
      </c>
      <c r="E431" s="72">
        <f t="shared" si="32"/>
        <v>1.1401078767056889</v>
      </c>
      <c r="F431" s="72">
        <v>25.850340136054424</v>
      </c>
      <c r="G431" s="72">
        <f t="shared" si="33"/>
        <v>44.199571656799272</v>
      </c>
    </row>
    <row r="432" spans="1:7">
      <c r="A432" s="71" t="s">
        <v>54</v>
      </c>
      <c r="B432" s="72">
        <v>256.5</v>
      </c>
      <c r="C432" s="72">
        <f>0.7225*B432+118.88</f>
        <v>304.20125000000002</v>
      </c>
      <c r="D432" s="72">
        <v>0.72202166064981954</v>
      </c>
      <c r="E432" s="72">
        <f t="shared" si="32"/>
        <v>1.1771723689221456</v>
      </c>
      <c r="F432" s="72">
        <v>46.570397111913358</v>
      </c>
      <c r="G432" s="72">
        <f t="shared" si="33"/>
        <v>41.408615392900082</v>
      </c>
    </row>
    <row r="433" spans="1:7">
      <c r="A433" s="71" t="s">
        <v>55</v>
      </c>
      <c r="B433" s="72">
        <v>320.25</v>
      </c>
      <c r="C433" s="72">
        <f>0.3885*B433+179.97</f>
        <v>304.38712499999997</v>
      </c>
      <c r="D433" s="72">
        <v>1.6666666666666667</v>
      </c>
      <c r="E433" s="72">
        <f t="shared" si="32"/>
        <v>1.1771723689221456</v>
      </c>
      <c r="F433" s="72">
        <v>35</v>
      </c>
      <c r="G433" s="72">
        <f t="shared" si="33"/>
        <v>42.854065068514629</v>
      </c>
    </row>
    <row r="434" spans="1:7">
      <c r="A434" s="71" t="s">
        <v>52</v>
      </c>
      <c r="B434" s="72">
        <v>220</v>
      </c>
      <c r="C434" s="72">
        <f>B434*2.3169-205.1</f>
        <v>304.61800000000005</v>
      </c>
      <c r="D434" s="72">
        <v>2.8169014084507045</v>
      </c>
      <c r="E434" s="72">
        <f t="shared" si="32"/>
        <v>1.0411179471534382</v>
      </c>
      <c r="F434" s="72">
        <v>47.887323943661968</v>
      </c>
      <c r="G434" s="72">
        <f t="shared" si="33"/>
        <v>43.239552596859298</v>
      </c>
    </row>
    <row r="435" spans="1:7">
      <c r="A435" s="71" t="s">
        <v>56</v>
      </c>
      <c r="B435" s="72">
        <v>132.5</v>
      </c>
      <c r="C435" s="73">
        <v>304.90804222439874</v>
      </c>
      <c r="D435" s="72">
        <v>0</v>
      </c>
      <c r="E435" s="72">
        <f t="shared" si="32"/>
        <v>0.89671361502347424</v>
      </c>
      <c r="F435" s="72">
        <v>58.962264150943398</v>
      </c>
      <c r="G435" s="72">
        <f t="shared" si="33"/>
        <v>45.674107054258045</v>
      </c>
    </row>
    <row r="436" spans="1:7">
      <c r="A436" s="71" t="s">
        <v>55</v>
      </c>
      <c r="B436" s="72">
        <v>321.75</v>
      </c>
      <c r="C436" s="72">
        <f>0.3885*B436+179.97</f>
        <v>304.969875</v>
      </c>
      <c r="D436" s="72">
        <v>0</v>
      </c>
      <c r="E436" s="72">
        <f t="shared" si="32"/>
        <v>1.039570757880617</v>
      </c>
      <c r="F436" s="72">
        <v>27.777777777777779</v>
      </c>
      <c r="G436" s="72">
        <f t="shared" si="33"/>
        <v>46.531249911400906</v>
      </c>
    </row>
    <row r="437" spans="1:7">
      <c r="A437" s="71" t="s">
        <v>54</v>
      </c>
      <c r="B437" s="72">
        <v>258.5</v>
      </c>
      <c r="C437" s="72">
        <f>0.7225*B437+118.88</f>
        <v>305.64625000000001</v>
      </c>
      <c r="D437" s="72">
        <v>0</v>
      </c>
      <c r="E437" s="72">
        <f t="shared" si="32"/>
        <v>0.47619047619047616</v>
      </c>
      <c r="F437" s="72">
        <v>58.743169398907099</v>
      </c>
      <c r="G437" s="72">
        <f t="shared" si="33"/>
        <v>39.534430283958834</v>
      </c>
    </row>
    <row r="438" spans="1:7">
      <c r="A438" s="71" t="s">
        <v>52</v>
      </c>
      <c r="B438" s="72">
        <v>220.5</v>
      </c>
      <c r="C438" s="72">
        <f>B438*2.3169-205.1</f>
        <v>305.77644999999995</v>
      </c>
      <c r="D438" s="72">
        <v>2.3809523809523809</v>
      </c>
      <c r="E438" s="72">
        <f t="shared" si="32"/>
        <v>0.47619047619047616</v>
      </c>
      <c r="F438" s="72">
        <v>39.285714285714285</v>
      </c>
      <c r="G438" s="72">
        <f t="shared" si="33"/>
        <v>27.741977453770154</v>
      </c>
    </row>
    <row r="439" spans="1:7">
      <c r="A439" s="71" t="s">
        <v>55</v>
      </c>
      <c r="B439" s="72">
        <v>324.25</v>
      </c>
      <c r="C439" s="72">
        <f>0.3885*B439+179.97</f>
        <v>305.941125</v>
      </c>
      <c r="D439" s="72">
        <v>0</v>
      </c>
      <c r="E439" s="72">
        <f t="shared" si="32"/>
        <v>0.47619047619047616</v>
      </c>
      <c r="F439" s="72">
        <v>12.903225806451612</v>
      </c>
      <c r="G439" s="72">
        <f t="shared" si="33"/>
        <v>32.114993326786028</v>
      </c>
    </row>
    <row r="440" spans="1:7">
      <c r="A440" s="71" t="s">
        <v>53</v>
      </c>
      <c r="B440" s="72">
        <v>490</v>
      </c>
      <c r="C440" s="72">
        <f>0.6096*B440+7.2797</f>
        <v>305.9837</v>
      </c>
      <c r="D440" s="72">
        <v>0</v>
      </c>
      <c r="E440" s="72">
        <f t="shared" si="32"/>
        <v>0.6941741274166342</v>
      </c>
      <c r="F440" s="72">
        <v>0</v>
      </c>
      <c r="G440" s="72">
        <f t="shared" si="33"/>
        <v>33.499874433380626</v>
      </c>
    </row>
    <row r="441" spans="1:7">
      <c r="A441" s="71" t="s">
        <v>56</v>
      </c>
      <c r="B441" s="72">
        <v>133.5</v>
      </c>
      <c r="C441" s="72">
        <v>305.99629992382194</v>
      </c>
      <c r="D441" s="72">
        <v>0</v>
      </c>
      <c r="E441" s="72">
        <f t="shared" si="32"/>
        <v>0.34106057430308112</v>
      </c>
      <c r="F441" s="72">
        <v>49.642857142857146</v>
      </c>
      <c r="G441" s="72">
        <f t="shared" si="33"/>
        <v>26.729897640744987</v>
      </c>
    </row>
    <row r="442" spans="1:7">
      <c r="A442" s="71" t="s">
        <v>55</v>
      </c>
      <c r="B442" s="72">
        <v>326.25</v>
      </c>
      <c r="C442" s="72">
        <f>0.3885*B442+179.97</f>
        <v>306.71812499999999</v>
      </c>
      <c r="D442" s="72">
        <v>1.0899182561307901</v>
      </c>
      <c r="E442" s="72">
        <f t="shared" si="32"/>
        <v>0.34106057430308112</v>
      </c>
      <c r="F442" s="72">
        <v>65.667574931880111</v>
      </c>
      <c r="G442" s="72">
        <f t="shared" si="33"/>
        <v>35.607585812788002</v>
      </c>
    </row>
    <row r="443" spans="1:7">
      <c r="A443" s="71" t="s">
        <v>57</v>
      </c>
      <c r="B443" s="72">
        <v>49.75</v>
      </c>
      <c r="C443" s="72">
        <v>306.82400000000001</v>
      </c>
      <c r="D443" s="72">
        <v>0.61538461538461542</v>
      </c>
      <c r="E443" s="72">
        <f t="shared" si="32"/>
        <v>0.34106057430308112</v>
      </c>
      <c r="F443" s="72">
        <v>5.4358303225360904</v>
      </c>
      <c r="G443" s="72">
        <f t="shared" si="33"/>
        <v>45.557334556506603</v>
      </c>
    </row>
    <row r="444" spans="1:7">
      <c r="A444" s="71" t="s">
        <v>56</v>
      </c>
      <c r="B444" s="72">
        <v>134.5</v>
      </c>
      <c r="C444" s="72">
        <v>307.08455762324519</v>
      </c>
      <c r="D444" s="72">
        <v>0</v>
      </c>
      <c r="E444" s="72">
        <f t="shared" si="32"/>
        <v>0.34106057430308112</v>
      </c>
      <c r="F444" s="72">
        <v>57.291666666666664</v>
      </c>
      <c r="G444" s="72">
        <f t="shared" si="33"/>
        <v>35.628763127935166</v>
      </c>
    </row>
    <row r="445" spans="1:7">
      <c r="A445" s="71" t="s">
        <v>54</v>
      </c>
      <c r="B445" s="72">
        <v>260.5</v>
      </c>
      <c r="C445" s="72">
        <f>0.7225*B445+118.88</f>
        <v>307.09125</v>
      </c>
      <c r="D445" s="72">
        <v>0</v>
      </c>
      <c r="E445" s="72">
        <f t="shared" si="32"/>
        <v>0.20854700854700856</v>
      </c>
      <c r="F445" s="72">
        <v>49.748743718592962</v>
      </c>
      <c r="G445" s="72">
        <f t="shared" si="33"/>
        <v>33.349948996259997</v>
      </c>
    </row>
    <row r="446" spans="1:7">
      <c r="A446" s="71" t="s">
        <v>53</v>
      </c>
      <c r="B446" s="72">
        <v>492</v>
      </c>
      <c r="C446" s="72">
        <f>0.6096*B446+7.2797</f>
        <v>307.2029</v>
      </c>
      <c r="D446" s="72">
        <v>0</v>
      </c>
      <c r="E446" s="72">
        <f t="shared" si="32"/>
        <v>0.43634727845254162</v>
      </c>
      <c r="F446" s="72">
        <v>0</v>
      </c>
      <c r="G446" s="72">
        <f t="shared" si="33"/>
        <v>41.034712756314185</v>
      </c>
    </row>
    <row r="447" spans="1:7">
      <c r="A447" s="71" t="s">
        <v>55</v>
      </c>
      <c r="B447" s="72">
        <v>327.75</v>
      </c>
      <c r="C447" s="72">
        <f>0.3885*B447+179.97</f>
        <v>307.30087500000002</v>
      </c>
      <c r="D447" s="72">
        <v>0.42735042735042739</v>
      </c>
      <c r="E447" s="72">
        <f t="shared" si="32"/>
        <v>0.53584976601473067</v>
      </c>
      <c r="F447" s="72">
        <v>54.273504273504273</v>
      </c>
      <c r="G447" s="72">
        <f t="shared" si="33"/>
        <v>36.64105603989627</v>
      </c>
    </row>
    <row r="448" spans="1:7">
      <c r="A448" s="71" t="s">
        <v>55</v>
      </c>
      <c r="B448" s="72">
        <v>328.75</v>
      </c>
      <c r="C448" s="72">
        <f>0.3885*B448+179.97</f>
        <v>307.68937499999998</v>
      </c>
      <c r="D448" s="72">
        <v>1.7543859649122806</v>
      </c>
      <c r="E448" s="72">
        <f t="shared" si="32"/>
        <v>0.53584976601473067</v>
      </c>
      <c r="F448" s="72">
        <v>43.859649122807014</v>
      </c>
      <c r="G448" s="72">
        <f t="shared" si="33"/>
        <v>40.53746114233153</v>
      </c>
    </row>
    <row r="449" spans="1:7">
      <c r="A449" s="71" t="s">
        <v>55</v>
      </c>
      <c r="B449" s="72">
        <v>329.25</v>
      </c>
      <c r="C449" s="72">
        <f>0.3885*B449+179.97</f>
        <v>307.88362499999999</v>
      </c>
      <c r="D449" s="72">
        <v>0.49751243781094528</v>
      </c>
      <c r="E449" s="72">
        <f t="shared" si="32"/>
        <v>0.60434291669966211</v>
      </c>
      <c r="F449" s="72">
        <v>35.323383084577117</v>
      </c>
      <c r="G449" s="72">
        <f t="shared" si="33"/>
        <v>52.79773511493427</v>
      </c>
    </row>
    <row r="450" spans="1:7">
      <c r="A450" s="71" t="s">
        <v>56</v>
      </c>
      <c r="B450" s="72">
        <v>135.5</v>
      </c>
      <c r="C450" s="72">
        <v>308.17281532266838</v>
      </c>
      <c r="D450" s="72">
        <v>0</v>
      </c>
      <c r="E450" s="72">
        <f t="shared" si="32"/>
        <v>0.56484984272382965</v>
      </c>
      <c r="F450" s="72">
        <v>69.230769230769226</v>
      </c>
      <c r="G450" s="72">
        <f t="shared" si="33"/>
        <v>53.023494030348353</v>
      </c>
    </row>
    <row r="451" spans="1:7">
      <c r="A451" s="71" t="s">
        <v>54</v>
      </c>
      <c r="B451" s="72">
        <v>262</v>
      </c>
      <c r="C451" s="72">
        <f>0.7225*B451+118.88</f>
        <v>308.17500000000001</v>
      </c>
      <c r="D451" s="72">
        <v>0.34246575342465752</v>
      </c>
      <c r="E451" s="72">
        <f t="shared" si="32"/>
        <v>0.57629149032108362</v>
      </c>
      <c r="F451" s="72">
        <v>61.301369863013697</v>
      </c>
      <c r="G451" s="72">
        <f t="shared" si="33"/>
        <v>54.831274350714487</v>
      </c>
    </row>
    <row r="452" spans="1:7">
      <c r="A452" s="71" t="s">
        <v>54</v>
      </c>
      <c r="B452" s="72">
        <v>262.5</v>
      </c>
      <c r="C452" s="72">
        <f>0.7225*B452+118.88</f>
        <v>308.53625</v>
      </c>
      <c r="D452" s="72">
        <v>0.22988505747126436</v>
      </c>
      <c r="E452" s="72">
        <f t="shared" si="32"/>
        <v>0.47678900275889458</v>
      </c>
      <c r="F452" s="72">
        <v>55.402298850574716</v>
      </c>
      <c r="G452" s="72">
        <f t="shared" si="33"/>
        <v>57.888055223677611</v>
      </c>
    </row>
    <row r="453" spans="1:7">
      <c r="A453" s="71" t="s">
        <v>55</v>
      </c>
      <c r="B453" s="72">
        <v>331</v>
      </c>
      <c r="C453" s="72">
        <f>0.3885*B453+179.97</f>
        <v>308.56349999999998</v>
      </c>
      <c r="D453" s="72">
        <v>1.8115942028985508</v>
      </c>
      <c r="E453" s="72">
        <f t="shared" si="32"/>
        <v>0.47678900275889458</v>
      </c>
      <c r="F453" s="72">
        <v>52.89855072463768</v>
      </c>
      <c r="G453" s="72">
        <f t="shared" si="33"/>
        <v>57.540134593071457</v>
      </c>
    </row>
    <row r="454" spans="1:7">
      <c r="A454" s="71" t="s">
        <v>55</v>
      </c>
      <c r="B454" s="72">
        <v>332.25</v>
      </c>
      <c r="C454" s="72">
        <f>0.3885*B454+179.97</f>
        <v>309.049125</v>
      </c>
      <c r="D454" s="72">
        <v>0</v>
      </c>
      <c r="E454" s="72">
        <f t="shared" si="32"/>
        <v>0.40829585207396307</v>
      </c>
      <c r="F454" s="72">
        <v>50.607287449392715</v>
      </c>
      <c r="G454" s="72">
        <f t="shared" si="33"/>
        <v>57.044566502821667</v>
      </c>
    </row>
    <row r="455" spans="1:7">
      <c r="A455" s="71" t="s">
        <v>56</v>
      </c>
      <c r="B455" s="72">
        <v>136.5</v>
      </c>
      <c r="C455" s="72">
        <v>309.26107302209164</v>
      </c>
      <c r="D455" s="72">
        <v>0</v>
      </c>
      <c r="E455" s="72">
        <f t="shared" si="32"/>
        <v>0.59761295822676908</v>
      </c>
      <c r="F455" s="72">
        <v>67.491166077738512</v>
      </c>
      <c r="G455" s="72">
        <f t="shared" si="33"/>
        <v>55.846459673883203</v>
      </c>
    </row>
    <row r="456" spans="1:7">
      <c r="A456" s="71" t="s">
        <v>55</v>
      </c>
      <c r="B456" s="72">
        <v>333.75</v>
      </c>
      <c r="C456" s="72">
        <f>0.3885*B456+179.97</f>
        <v>309.63187500000004</v>
      </c>
      <c r="D456" s="72">
        <v>0</v>
      </c>
      <c r="E456" s="72">
        <f t="shared" si="32"/>
        <v>0.23529411764705882</v>
      </c>
      <c r="F456" s="72">
        <v>58.82352941176471</v>
      </c>
      <c r="G456" s="72">
        <f t="shared" si="33"/>
        <v>52.488971751177885</v>
      </c>
    </row>
    <row r="457" spans="1:7">
      <c r="A457" s="71" t="s">
        <v>53</v>
      </c>
      <c r="B457" s="72">
        <v>496</v>
      </c>
      <c r="C457" s="72">
        <f>0.6096*B457+7.2797</f>
        <v>309.6413</v>
      </c>
      <c r="D457" s="72">
        <v>1.1764705882352942</v>
      </c>
      <c r="E457" s="72">
        <f t="shared" si="32"/>
        <v>0.23529411764705882</v>
      </c>
      <c r="F457" s="72">
        <v>49.411764705882355</v>
      </c>
      <c r="G457" s="72">
        <f t="shared" si="33"/>
        <v>54.813166435212381</v>
      </c>
    </row>
    <row r="458" spans="1:7">
      <c r="A458" s="71" t="s">
        <v>87</v>
      </c>
      <c r="B458" s="71">
        <v>185.5</v>
      </c>
      <c r="C458" s="72">
        <f>2.65928*B458-183.51</f>
        <v>309.78643999999997</v>
      </c>
      <c r="D458" s="72">
        <v>0</v>
      </c>
      <c r="E458" s="72">
        <f t="shared" si="32"/>
        <v>0.29799004241194915</v>
      </c>
      <c r="F458" s="72">
        <v>36.111111111111107</v>
      </c>
      <c r="G458" s="72">
        <f t="shared" si="33"/>
        <v>54.982644818410769</v>
      </c>
    </row>
    <row r="459" spans="1:7">
      <c r="A459" s="71" t="s">
        <v>54</v>
      </c>
      <c r="B459" s="72">
        <v>264.5</v>
      </c>
      <c r="C459" s="72">
        <f>0.7225*B459+118.88</f>
        <v>309.98125000000005</v>
      </c>
      <c r="D459" s="72">
        <v>0</v>
      </c>
      <c r="E459" s="72">
        <f t="shared" si="32"/>
        <v>0.29799004241194915</v>
      </c>
      <c r="F459" s="72">
        <v>62.228260869565219</v>
      </c>
      <c r="G459" s="72">
        <f t="shared" si="33"/>
        <v>57.869101726755488</v>
      </c>
    </row>
    <row r="460" spans="1:7">
      <c r="A460" s="71" t="s">
        <v>56</v>
      </c>
      <c r="B460" s="72">
        <v>137.5</v>
      </c>
      <c r="C460" s="72">
        <v>310.34933072151483</v>
      </c>
      <c r="D460" s="72">
        <v>0.31347962382445138</v>
      </c>
      <c r="E460" s="72">
        <f t="shared" si="32"/>
        <v>6.2695924764890276E-2</v>
      </c>
      <c r="F460" s="72">
        <v>68.338557993730404</v>
      </c>
      <c r="G460" s="72">
        <f t="shared" si="33"/>
        <v>48.786748785579022</v>
      </c>
    </row>
    <row r="461" spans="1:7">
      <c r="A461" s="71" t="s">
        <v>55</v>
      </c>
      <c r="B461" s="72">
        <v>335.75</v>
      </c>
      <c r="C461" s="72">
        <f>0.3885*B461+179.97</f>
        <v>310.40887499999997</v>
      </c>
      <c r="D461" s="72">
        <v>0</v>
      </c>
      <c r="E461" s="72">
        <f t="shared" si="32"/>
        <v>6.2695924764890276E-2</v>
      </c>
      <c r="F461" s="72">
        <v>73.255813953488371</v>
      </c>
      <c r="G461" s="72">
        <f t="shared" si="33"/>
        <v>50.231193230023464</v>
      </c>
    </row>
    <row r="462" spans="1:7">
      <c r="A462" s="71" t="s">
        <v>52</v>
      </c>
      <c r="B462" s="72">
        <v>222.5</v>
      </c>
      <c r="C462" s="72">
        <f>B462*2.3169-205.1</f>
        <v>310.41025000000002</v>
      </c>
      <c r="D462" s="72">
        <v>0</v>
      </c>
      <c r="E462" s="72">
        <f t="shared" si="32"/>
        <v>6.2695924764890276E-2</v>
      </c>
      <c r="F462" s="72">
        <v>4</v>
      </c>
      <c r="G462" s="72">
        <f t="shared" si="33"/>
        <v>53.523245974143208</v>
      </c>
    </row>
    <row r="463" spans="1:7">
      <c r="A463" s="71" t="s">
        <v>55</v>
      </c>
      <c r="B463" s="72">
        <v>337.75</v>
      </c>
      <c r="C463" s="72">
        <f>0.3885*B463+179.97</f>
        <v>311.18587500000001</v>
      </c>
      <c r="D463" s="72">
        <v>0</v>
      </c>
      <c r="E463" s="72">
        <f t="shared" si="32"/>
        <v>5.1948051948051945E-2</v>
      </c>
      <c r="F463" s="72">
        <v>43.333333333333336</v>
      </c>
      <c r="G463" s="72">
        <f t="shared" si="33"/>
        <v>52.323066842929599</v>
      </c>
    </row>
    <row r="464" spans="1:7">
      <c r="A464" s="71" t="s">
        <v>55</v>
      </c>
      <c r="B464" s="72">
        <v>338.25</v>
      </c>
      <c r="C464" s="72">
        <f>0.3885*B464+179.97</f>
        <v>311.38012500000002</v>
      </c>
      <c r="D464" s="72">
        <v>0</v>
      </c>
      <c r="E464" s="72">
        <f t="shared" si="32"/>
        <v>5.1948051948051945E-2</v>
      </c>
      <c r="F464" s="72">
        <v>78.688524590163937</v>
      </c>
      <c r="G464" s="72">
        <f t="shared" si="33"/>
        <v>44.88501880633028</v>
      </c>
    </row>
    <row r="465" spans="1:7">
      <c r="A465" s="71" t="s">
        <v>56</v>
      </c>
      <c r="B465" s="72">
        <v>138.5</v>
      </c>
      <c r="C465" s="72">
        <v>311.43758842093808</v>
      </c>
      <c r="D465" s="72">
        <v>0.25974025974025972</v>
      </c>
      <c r="E465" s="72">
        <f t="shared" si="32"/>
        <v>0.42930654251408973</v>
      </c>
      <c r="F465" s="72">
        <v>62.337662337662337</v>
      </c>
      <c r="G465" s="72">
        <f t="shared" si="33"/>
        <v>53.896339561047263</v>
      </c>
    </row>
    <row r="466" spans="1:7">
      <c r="A466" s="71" t="s">
        <v>53</v>
      </c>
      <c r="B466" s="72">
        <v>499</v>
      </c>
      <c r="C466" s="72">
        <f>0.6096*B466+7.2797</f>
        <v>311.4701</v>
      </c>
      <c r="D466" s="72">
        <v>0</v>
      </c>
      <c r="E466" s="72">
        <f t="shared" si="32"/>
        <v>0.42930654251408973</v>
      </c>
      <c r="F466" s="72">
        <v>36.065573770491802</v>
      </c>
      <c r="G466" s="72">
        <f t="shared" si="33"/>
        <v>58.807654545756733</v>
      </c>
    </row>
    <row r="467" spans="1:7">
      <c r="A467" s="71" t="s">
        <v>55</v>
      </c>
      <c r="B467" s="72">
        <v>340.5</v>
      </c>
      <c r="C467" s="72">
        <f>0.3885*B467+179.97</f>
        <v>312.25425000000001</v>
      </c>
      <c r="D467" s="72">
        <v>1.8867924528301887</v>
      </c>
      <c r="E467" s="72">
        <f t="shared" si="32"/>
        <v>0.73233684554439271</v>
      </c>
      <c r="F467" s="72">
        <v>49.056603773584904</v>
      </c>
      <c r="G467" s="72">
        <f t="shared" si="33"/>
        <v>53.372979930754262</v>
      </c>
    </row>
    <row r="468" spans="1:7">
      <c r="A468" s="71" t="s">
        <v>56</v>
      </c>
      <c r="B468" s="72">
        <v>139.5</v>
      </c>
      <c r="C468" s="72">
        <v>312.52584612036128</v>
      </c>
      <c r="D468" s="72">
        <v>0</v>
      </c>
      <c r="E468" s="72">
        <f t="shared" si="32"/>
        <v>0.68038879359634075</v>
      </c>
      <c r="F468" s="72">
        <v>67.889908256880744</v>
      </c>
      <c r="G468" s="72">
        <f t="shared" si="33"/>
        <v>54.471216084457922</v>
      </c>
    </row>
    <row r="469" spans="1:7">
      <c r="A469" s="71" t="s">
        <v>55</v>
      </c>
      <c r="B469" s="72">
        <v>342.75</v>
      </c>
      <c r="C469" s="72">
        <f>0.3885*B469+179.97</f>
        <v>313.12837500000001</v>
      </c>
      <c r="D469" s="72">
        <v>1.5151515151515151</v>
      </c>
      <c r="E469" s="72">
        <f t="shared" si="32"/>
        <v>0.68038879359634075</v>
      </c>
      <c r="F469" s="72">
        <v>51.515151515151516</v>
      </c>
      <c r="G469" s="72">
        <f t="shared" si="33"/>
        <v>55.115244187502427</v>
      </c>
    </row>
    <row r="470" spans="1:7">
      <c r="A470" s="71" t="s">
        <v>54</v>
      </c>
      <c r="B470" s="72">
        <v>269</v>
      </c>
      <c r="C470" s="72">
        <f>0.7225*B470+118.88</f>
        <v>313.23250000000002</v>
      </c>
      <c r="D470" s="72">
        <v>0</v>
      </c>
      <c r="E470" s="72">
        <f t="shared" si="32"/>
        <v>0.30303030303030304</v>
      </c>
      <c r="F470" s="72">
        <v>67.82884310618067</v>
      </c>
      <c r="G470" s="72">
        <f t="shared" si="33"/>
        <v>58.854219290773607</v>
      </c>
    </row>
    <row r="471" spans="1:7">
      <c r="A471" s="71" t="s">
        <v>53</v>
      </c>
      <c r="B471" s="72">
        <v>502</v>
      </c>
      <c r="C471" s="72">
        <f>0.6096*B471+7.2797</f>
        <v>313.2989</v>
      </c>
      <c r="D471" s="72">
        <v>0</v>
      </c>
      <c r="E471" s="72">
        <f t="shared" si="32"/>
        <v>0.6539074960127591</v>
      </c>
      <c r="F471" s="72">
        <v>39.285714285714285</v>
      </c>
      <c r="G471" s="72">
        <f t="shared" si="33"/>
        <v>56.153430621853602</v>
      </c>
    </row>
    <row r="472" spans="1:7">
      <c r="A472" s="71" t="s">
        <v>56</v>
      </c>
      <c r="B472" s="72">
        <v>140.5</v>
      </c>
      <c r="C472" s="72">
        <v>313.61410381978453</v>
      </c>
      <c r="D472" s="72">
        <v>0</v>
      </c>
      <c r="E472" s="72">
        <f t="shared" si="32"/>
        <v>0.35087719298245612</v>
      </c>
      <c r="F472" s="72">
        <v>67.751479289940832</v>
      </c>
      <c r="G472" s="72">
        <f t="shared" si="33"/>
        <v>55.850400318823304</v>
      </c>
    </row>
    <row r="473" spans="1:7">
      <c r="A473" s="71" t="s">
        <v>55</v>
      </c>
      <c r="B473" s="72">
        <v>344.25</v>
      </c>
      <c r="C473" s="72">
        <f>0.3885*B473+179.97</f>
        <v>313.71112500000004</v>
      </c>
      <c r="D473" s="72">
        <v>1.7543859649122806</v>
      </c>
      <c r="E473" s="72">
        <f t="shared" si="32"/>
        <v>0.47357657948552367</v>
      </c>
      <c r="F473" s="72">
        <v>54.385964912280706</v>
      </c>
      <c r="G473" s="72">
        <f t="shared" si="33"/>
        <v>54.554570347893915</v>
      </c>
    </row>
    <row r="474" spans="1:7">
      <c r="A474" s="71" t="s">
        <v>55</v>
      </c>
      <c r="B474" s="72">
        <v>344.75</v>
      </c>
      <c r="C474" s="72">
        <f>0.3885*B474+179.97</f>
        <v>313.90537499999999</v>
      </c>
      <c r="D474" s="72">
        <v>0</v>
      </c>
      <c r="E474" s="72">
        <f t="shared" si="32"/>
        <v>0.54230510182229341</v>
      </c>
      <c r="F474" s="72">
        <v>50</v>
      </c>
      <c r="G474" s="72">
        <f t="shared" si="33"/>
        <v>60.374403435768237</v>
      </c>
    </row>
    <row r="475" spans="1:7">
      <c r="A475" s="71" t="s">
        <v>55</v>
      </c>
      <c r="B475" s="72">
        <v>345.75</v>
      </c>
      <c r="C475" s="72">
        <f>0.3885*B475+179.97</f>
        <v>314.29387500000001</v>
      </c>
      <c r="D475" s="72">
        <v>0.61349693251533743</v>
      </c>
      <c r="E475" s="72">
        <f t="shared" si="32"/>
        <v>0.54230510182229341</v>
      </c>
      <c r="F475" s="72">
        <v>61.349693251533743</v>
      </c>
      <c r="G475" s="72">
        <f t="shared" si="33"/>
        <v>58.351885355557854</v>
      </c>
    </row>
    <row r="476" spans="1:7">
      <c r="A476" s="71" t="s">
        <v>56</v>
      </c>
      <c r="B476" s="72">
        <v>141.5</v>
      </c>
      <c r="C476" s="72">
        <v>314.70236151920773</v>
      </c>
      <c r="D476" s="72">
        <v>0.3436426116838488</v>
      </c>
      <c r="E476" s="72">
        <f t="shared" si="32"/>
        <v>0.45116816858009701</v>
      </c>
      <c r="F476" s="72">
        <v>68.384879725085909</v>
      </c>
      <c r="G476" s="72">
        <f t="shared" si="33"/>
        <v>51.89027678868613</v>
      </c>
    </row>
    <row r="477" spans="1:7">
      <c r="A477" s="71" t="s">
        <v>55</v>
      </c>
      <c r="B477" s="72">
        <v>347.25</v>
      </c>
      <c r="C477" s="72">
        <f>0.3885*B477+179.97</f>
        <v>314.87662499999999</v>
      </c>
      <c r="D477" s="72">
        <v>0</v>
      </c>
      <c r="E477" s="72">
        <f t="shared" si="32"/>
        <v>0.47379260296923731</v>
      </c>
      <c r="F477" s="72">
        <v>57.638888888888886</v>
      </c>
      <c r="G477" s="72">
        <f t="shared" si="33"/>
        <v>56.030548281898788</v>
      </c>
    </row>
    <row r="478" spans="1:7">
      <c r="A478" s="71" t="s">
        <v>52</v>
      </c>
      <c r="B478" s="72">
        <v>224.5</v>
      </c>
      <c r="C478" s="72">
        <f>B478*2.3169-205.1</f>
        <v>315.04404999999997</v>
      </c>
      <c r="D478" s="72">
        <v>1.2987012987012987</v>
      </c>
      <c r="E478" s="72">
        <f t="shared" ref="E478:E541" si="34">AVERAGE(D476:D480)</f>
        <v>0.44913243215244431</v>
      </c>
      <c r="F478" s="72">
        <v>22.077922077922079</v>
      </c>
      <c r="G478" s="72">
        <f t="shared" ref="G478:G541" si="35">AVERAGE(F476:F480)</f>
        <v>55.819433161003815</v>
      </c>
    </row>
    <row r="479" spans="1:7">
      <c r="A479" s="71" t="s">
        <v>54</v>
      </c>
      <c r="B479" s="72">
        <v>272</v>
      </c>
      <c r="C479" s="72">
        <f>0.7225*B479+118.88</f>
        <v>315.39999999999998</v>
      </c>
      <c r="D479" s="72">
        <v>0.11312217194570137</v>
      </c>
      <c r="E479" s="72">
        <f t="shared" si="34"/>
        <v>0.38040390981567451</v>
      </c>
      <c r="F479" s="72">
        <v>70.701357466063357</v>
      </c>
      <c r="G479" s="72">
        <f t="shared" si="35"/>
        <v>46.302457215986628</v>
      </c>
    </row>
    <row r="480" spans="1:7">
      <c r="A480" s="71" t="s">
        <v>55</v>
      </c>
      <c r="B480" s="72">
        <v>348.75</v>
      </c>
      <c r="C480" s="72">
        <f>0.3885*B480+179.97</f>
        <v>315.45937500000002</v>
      </c>
      <c r="D480" s="72">
        <v>0.49019607843137253</v>
      </c>
      <c r="E480" s="72">
        <f t="shared" si="34"/>
        <v>0.38040390981567451</v>
      </c>
      <c r="F480" s="72">
        <v>60.294117647058819</v>
      </c>
      <c r="G480" s="72">
        <f t="shared" si="35"/>
        <v>48.700180870873609</v>
      </c>
    </row>
    <row r="481" spans="1:7">
      <c r="A481" s="71" t="s">
        <v>53</v>
      </c>
      <c r="B481" s="72">
        <v>506</v>
      </c>
      <c r="C481" s="72">
        <f>0.6096*B481+7.2797</f>
        <v>315.7373</v>
      </c>
      <c r="D481" s="72">
        <v>0</v>
      </c>
      <c r="E481" s="72">
        <f t="shared" si="34"/>
        <v>0.12066365007541477</v>
      </c>
      <c r="F481" s="72">
        <v>20.8</v>
      </c>
      <c r="G481" s="72">
        <f t="shared" si="35"/>
        <v>51.126701718447087</v>
      </c>
    </row>
    <row r="482" spans="1:7">
      <c r="A482" s="71" t="s">
        <v>56</v>
      </c>
      <c r="B482" s="72">
        <v>142.5</v>
      </c>
      <c r="C482" s="72">
        <v>315.79061921863098</v>
      </c>
      <c r="D482" s="72">
        <v>0</v>
      </c>
      <c r="E482" s="72">
        <f t="shared" si="34"/>
        <v>0.1939624770771618</v>
      </c>
      <c r="F482" s="72">
        <v>69.627507163323784</v>
      </c>
      <c r="G482" s="72">
        <f t="shared" si="35"/>
        <v>46.866526148495801</v>
      </c>
    </row>
    <row r="483" spans="1:7">
      <c r="A483" s="71" t="s">
        <v>55</v>
      </c>
      <c r="B483" s="72">
        <v>350</v>
      </c>
      <c r="C483" s="72">
        <f>0.3885*B483+179.97</f>
        <v>315.94499999999999</v>
      </c>
      <c r="D483" s="72">
        <v>0</v>
      </c>
      <c r="E483" s="72">
        <f t="shared" si="34"/>
        <v>9.5923261390887277E-2</v>
      </c>
      <c r="F483" s="72">
        <v>34.210526315789473</v>
      </c>
      <c r="G483" s="72">
        <f t="shared" si="35"/>
        <v>47.821787126126296</v>
      </c>
    </row>
    <row r="484" spans="1:7">
      <c r="A484" s="71" t="s">
        <v>52</v>
      </c>
      <c r="B484" s="72">
        <v>225</v>
      </c>
      <c r="C484" s="72">
        <f>B484*2.3169-205.1</f>
        <v>316.20249999999999</v>
      </c>
      <c r="D484" s="72">
        <v>0.47961630695443641</v>
      </c>
      <c r="E484" s="72">
        <f t="shared" si="34"/>
        <v>9.5923261390887277E-2</v>
      </c>
      <c r="F484" s="72">
        <v>49.400479616306953</v>
      </c>
      <c r="G484" s="72">
        <f t="shared" si="35"/>
        <v>55.200248664587832</v>
      </c>
    </row>
    <row r="485" spans="1:7">
      <c r="A485" s="71" t="s">
        <v>56</v>
      </c>
      <c r="B485" s="72">
        <v>143.5</v>
      </c>
      <c r="C485" s="72">
        <v>316.87887691805417</v>
      </c>
      <c r="D485" s="72">
        <v>0</v>
      </c>
      <c r="E485" s="72">
        <f t="shared" si="34"/>
        <v>9.5923261390887277E-2</v>
      </c>
      <c r="F485" s="72">
        <v>65.070422535211264</v>
      </c>
      <c r="G485" s="72">
        <f t="shared" si="35"/>
        <v>42.834444998423386</v>
      </c>
    </row>
    <row r="486" spans="1:7">
      <c r="A486" s="71" t="s">
        <v>55</v>
      </c>
      <c r="B486" s="72">
        <v>352.5</v>
      </c>
      <c r="C486" s="72">
        <f>0.3885*B486+179.97</f>
        <v>316.91624999999999</v>
      </c>
      <c r="D486" s="72">
        <v>0</v>
      </c>
      <c r="E486" s="72">
        <f t="shared" si="34"/>
        <v>0.55046871593634195</v>
      </c>
      <c r="F486" s="72">
        <v>57.692307692307686</v>
      </c>
      <c r="G486" s="72">
        <f t="shared" si="35"/>
        <v>45.083248826174589</v>
      </c>
    </row>
    <row r="487" spans="1:7">
      <c r="A487" s="71" t="s">
        <v>57</v>
      </c>
      <c r="B487" s="72">
        <v>52</v>
      </c>
      <c r="C487" s="72">
        <v>317.435</v>
      </c>
      <c r="D487" s="72">
        <v>0</v>
      </c>
      <c r="E487" s="72">
        <f t="shared" si="34"/>
        <v>0.51743853630646086</v>
      </c>
      <c r="F487" s="72">
        <v>7.79848883250156</v>
      </c>
      <c r="G487" s="72">
        <f t="shared" si="35"/>
        <v>47.467303846309413</v>
      </c>
    </row>
    <row r="488" spans="1:7">
      <c r="A488" s="71" t="s">
        <v>55</v>
      </c>
      <c r="B488" s="72">
        <v>354.75</v>
      </c>
      <c r="C488" s="72">
        <f>0.3885*B488+179.97</f>
        <v>317.79037500000004</v>
      </c>
      <c r="D488" s="72">
        <v>2.2727272727272729</v>
      </c>
      <c r="E488" s="72">
        <f t="shared" si="34"/>
        <v>0.57163907831188099</v>
      </c>
      <c r="F488" s="72">
        <v>45.454545454545453</v>
      </c>
      <c r="G488" s="72">
        <f t="shared" si="35"/>
        <v>43.775712564199409</v>
      </c>
    </row>
    <row r="489" spans="1:7">
      <c r="A489" s="71" t="s">
        <v>56</v>
      </c>
      <c r="B489" s="72">
        <v>144.5</v>
      </c>
      <c r="C489" s="72">
        <v>317.96713461747743</v>
      </c>
      <c r="D489" s="72">
        <v>0.31446540880503149</v>
      </c>
      <c r="E489" s="72">
        <f t="shared" si="34"/>
        <v>0.57163907831188099</v>
      </c>
      <c r="F489" s="72">
        <v>61.320754716981128</v>
      </c>
      <c r="G489" s="72">
        <f t="shared" si="35"/>
        <v>42.078520867007718</v>
      </c>
    </row>
    <row r="490" spans="1:7">
      <c r="A490" s="71" t="s">
        <v>54</v>
      </c>
      <c r="B490" s="72">
        <v>276.5</v>
      </c>
      <c r="C490" s="72">
        <f>0.7225*B490+118.88</f>
        <v>318.65125</v>
      </c>
      <c r="D490" s="72">
        <v>0.27100271002710025</v>
      </c>
      <c r="E490" s="72">
        <f t="shared" si="34"/>
        <v>0.57163907831188099</v>
      </c>
      <c r="F490" s="72">
        <v>46.612466124661246</v>
      </c>
      <c r="G490" s="72">
        <f t="shared" si="35"/>
        <v>50.518823100507404</v>
      </c>
    </row>
    <row r="491" spans="1:7">
      <c r="A491" s="71" t="s">
        <v>55</v>
      </c>
      <c r="B491" s="72">
        <v>357</v>
      </c>
      <c r="C491" s="72">
        <f>0.3885*B491+179.97</f>
        <v>318.66449999999998</v>
      </c>
      <c r="D491" s="72">
        <v>0</v>
      </c>
      <c r="E491" s="72">
        <f t="shared" si="34"/>
        <v>0.11709362376642636</v>
      </c>
      <c r="F491" s="72">
        <v>49.206349206349202</v>
      </c>
      <c r="G491" s="72">
        <f t="shared" si="35"/>
        <v>43.501988083672394</v>
      </c>
    </row>
    <row r="492" spans="1:7">
      <c r="A492" s="71" t="s">
        <v>56</v>
      </c>
      <c r="B492" s="72">
        <v>145.5</v>
      </c>
      <c r="C492" s="72">
        <v>319.05539231690062</v>
      </c>
      <c r="D492" s="72">
        <v>0</v>
      </c>
      <c r="E492" s="72">
        <f t="shared" si="34"/>
        <v>5.4200542005420051E-2</v>
      </c>
      <c r="F492" s="72">
        <v>50</v>
      </c>
      <c r="G492" s="72">
        <f t="shared" si="35"/>
        <v>32.369912611974279</v>
      </c>
    </row>
    <row r="493" spans="1:7">
      <c r="A493" s="71" t="s">
        <v>53</v>
      </c>
      <c r="B493" s="72">
        <v>511.5</v>
      </c>
      <c r="C493" s="72">
        <f>0.6096*B493+7.2797</f>
        <v>319.09010000000001</v>
      </c>
      <c r="D493" s="72">
        <v>0</v>
      </c>
      <c r="E493" s="72">
        <f t="shared" si="34"/>
        <v>0.32258064516129031</v>
      </c>
      <c r="F493" s="72">
        <v>10.37037037037037</v>
      </c>
      <c r="G493" s="72">
        <f t="shared" si="35"/>
        <v>31.111935516074283</v>
      </c>
    </row>
    <row r="494" spans="1:7">
      <c r="A494" s="71" t="s">
        <v>52</v>
      </c>
      <c r="B494" s="72">
        <v>226.5</v>
      </c>
      <c r="C494" s="72">
        <f>B494*2.3169-205.1</f>
        <v>319.67784999999992</v>
      </c>
      <c r="D494" s="72">
        <v>0</v>
      </c>
      <c r="E494" s="72">
        <f t="shared" si="34"/>
        <v>0.32258064516129031</v>
      </c>
      <c r="F494" s="72">
        <v>5.6603773584905666</v>
      </c>
      <c r="G494" s="72">
        <f t="shared" si="35"/>
        <v>33.656207843479145</v>
      </c>
    </row>
    <row r="495" spans="1:7">
      <c r="A495" s="71" t="s">
        <v>55</v>
      </c>
      <c r="B495" s="72">
        <v>360</v>
      </c>
      <c r="C495" s="72">
        <f>0.3885*B495+179.97</f>
        <v>319.83000000000004</v>
      </c>
      <c r="D495" s="72">
        <v>1.6129032258064515</v>
      </c>
      <c r="E495" s="72">
        <f t="shared" si="34"/>
        <v>0.49279341111873709</v>
      </c>
      <c r="F495" s="72">
        <v>40.322580645161288</v>
      </c>
      <c r="G495" s="72">
        <f t="shared" si="35"/>
        <v>34.124292949862124</v>
      </c>
    </row>
    <row r="496" spans="1:7">
      <c r="A496" s="71" t="s">
        <v>54</v>
      </c>
      <c r="B496" s="72">
        <v>278.5</v>
      </c>
      <c r="C496" s="72">
        <f>0.7225*B496+118.88</f>
        <v>320.09625</v>
      </c>
      <c r="D496" s="72">
        <v>0</v>
      </c>
      <c r="E496" s="72">
        <f t="shared" si="34"/>
        <v>0.49279341111873709</v>
      </c>
      <c r="F496" s="72">
        <v>61.927710843373497</v>
      </c>
      <c r="G496" s="72">
        <f t="shared" si="35"/>
        <v>32.050218875788048</v>
      </c>
    </row>
    <row r="497" spans="1:7">
      <c r="A497" s="71" t="s">
        <v>56</v>
      </c>
      <c r="B497" s="72">
        <v>146.5</v>
      </c>
      <c r="C497" s="72">
        <v>320.14365001632387</v>
      </c>
      <c r="D497" s="72">
        <v>0.85106382978723405</v>
      </c>
      <c r="E497" s="72">
        <f t="shared" si="34"/>
        <v>0.49279341111873709</v>
      </c>
      <c r="F497" s="72">
        <v>52.340425531914889</v>
      </c>
      <c r="G497" s="72">
        <f t="shared" si="35"/>
        <v>35.265969491046462</v>
      </c>
    </row>
    <row r="498" spans="1:7">
      <c r="A498" s="71" t="s">
        <v>53</v>
      </c>
      <c r="B498" s="72">
        <v>514</v>
      </c>
      <c r="C498" s="72">
        <f>0.6096*B498+7.2797</f>
        <v>320.61410000000001</v>
      </c>
      <c r="D498" s="72">
        <v>0</v>
      </c>
      <c r="E498" s="72">
        <f t="shared" si="34"/>
        <v>0.33021276595744686</v>
      </c>
      <c r="F498" s="72">
        <v>0</v>
      </c>
      <c r="G498" s="72">
        <f t="shared" si="35"/>
        <v>34.401453362014195</v>
      </c>
    </row>
    <row r="499" spans="1:7">
      <c r="A499" s="71" t="s">
        <v>55</v>
      </c>
      <c r="B499" s="72">
        <v>362.25</v>
      </c>
      <c r="C499" s="72">
        <f>0.3885*B499+179.97</f>
        <v>320.70412499999998</v>
      </c>
      <c r="D499" s="72">
        <v>0</v>
      </c>
      <c r="E499" s="72">
        <f t="shared" si="34"/>
        <v>0.45924502402196293</v>
      </c>
      <c r="F499" s="72">
        <v>21.739130434782609</v>
      </c>
      <c r="G499" s="72">
        <f t="shared" si="35"/>
        <v>33.435266032049171</v>
      </c>
    </row>
    <row r="500" spans="1:7">
      <c r="A500" s="71" t="s">
        <v>52</v>
      </c>
      <c r="B500" s="72">
        <v>227</v>
      </c>
      <c r="C500" s="72">
        <f>B500*2.3169-205.1</f>
        <v>320.83629999999994</v>
      </c>
      <c r="D500" s="72">
        <v>0.8</v>
      </c>
      <c r="E500" s="72">
        <f t="shared" si="34"/>
        <v>0.28903225806451616</v>
      </c>
      <c r="F500" s="72">
        <v>36</v>
      </c>
      <c r="G500" s="72">
        <f t="shared" si="35"/>
        <v>34.234786559469015</v>
      </c>
    </row>
    <row r="501" spans="1:7">
      <c r="A501" s="71" t="s">
        <v>56</v>
      </c>
      <c r="B501" s="72">
        <v>147.5</v>
      </c>
      <c r="C501" s="72">
        <v>321.23190771574707</v>
      </c>
      <c r="D501" s="72">
        <v>0.64516129032258063</v>
      </c>
      <c r="E501" s="72">
        <f t="shared" si="34"/>
        <v>0.28903225806451616</v>
      </c>
      <c r="F501" s="72">
        <v>57.096774193548384</v>
      </c>
      <c r="G501" s="72">
        <f t="shared" si="35"/>
        <v>37.197749522431977</v>
      </c>
    </row>
    <row r="502" spans="1:7">
      <c r="A502" s="71" t="s">
        <v>54</v>
      </c>
      <c r="B502" s="72">
        <v>280.5</v>
      </c>
      <c r="C502" s="72">
        <f>0.7225*B502+118.88</f>
        <v>321.54124999999999</v>
      </c>
      <c r="D502" s="72">
        <v>0</v>
      </c>
      <c r="E502" s="72">
        <f t="shared" si="34"/>
        <v>0.28903225806451616</v>
      </c>
      <c r="F502" s="72">
        <v>56.338028169014088</v>
      </c>
      <c r="G502" s="72">
        <f t="shared" si="35"/>
        <v>45.516590102142118</v>
      </c>
    </row>
    <row r="503" spans="1:7">
      <c r="A503" s="71" t="s">
        <v>55</v>
      </c>
      <c r="B503" s="72">
        <v>365.25</v>
      </c>
      <c r="C503" s="72">
        <f>0.3885*B503+179.97</f>
        <v>321.86962500000004</v>
      </c>
      <c r="D503" s="72">
        <v>0</v>
      </c>
      <c r="E503" s="72">
        <f t="shared" si="34"/>
        <v>0.12903225806451613</v>
      </c>
      <c r="F503" s="72">
        <v>14.814814814814813</v>
      </c>
      <c r="G503" s="72">
        <f t="shared" si="35"/>
        <v>47.599608970066647</v>
      </c>
    </row>
    <row r="504" spans="1:7">
      <c r="A504" s="71" t="s">
        <v>54</v>
      </c>
      <c r="B504" s="72">
        <v>281</v>
      </c>
      <c r="C504" s="72">
        <f>0.7225*B504+118.88</f>
        <v>321.90250000000003</v>
      </c>
      <c r="D504" s="72">
        <v>0</v>
      </c>
      <c r="E504" s="72">
        <f t="shared" si="34"/>
        <v>7.326007326007325E-2</v>
      </c>
      <c r="F504" s="72">
        <v>63.333333333333329</v>
      </c>
      <c r="G504" s="72">
        <f t="shared" si="35"/>
        <v>48.927506878609719</v>
      </c>
    </row>
    <row r="505" spans="1:7">
      <c r="A505" s="71" t="s">
        <v>56</v>
      </c>
      <c r="B505" s="72">
        <v>148.5</v>
      </c>
      <c r="C505" s="72">
        <v>322.32016541517032</v>
      </c>
      <c r="D505" s="72">
        <v>0</v>
      </c>
      <c r="E505" s="72">
        <f t="shared" si="34"/>
        <v>7.326007326007325E-2</v>
      </c>
      <c r="F505" s="72">
        <v>46.415094339622641</v>
      </c>
      <c r="G505" s="72">
        <f t="shared" si="35"/>
        <v>38.326567911473568</v>
      </c>
    </row>
    <row r="506" spans="1:7">
      <c r="A506" s="71" t="s">
        <v>54</v>
      </c>
      <c r="B506" s="72">
        <v>282.5</v>
      </c>
      <c r="C506" s="72">
        <f>0.7225*B506+118.88</f>
        <v>322.98625000000004</v>
      </c>
      <c r="D506" s="72">
        <v>0.36630036630036628</v>
      </c>
      <c r="E506" s="72">
        <f t="shared" si="34"/>
        <v>7.326007326007325E-2</v>
      </c>
      <c r="F506" s="72">
        <v>63.73626373626373</v>
      </c>
      <c r="G506" s="72">
        <f t="shared" si="35"/>
        <v>45.363604948510606</v>
      </c>
    </row>
    <row r="507" spans="1:7">
      <c r="A507" s="71" t="s">
        <v>53</v>
      </c>
      <c r="B507" s="72">
        <v>518</v>
      </c>
      <c r="C507" s="72">
        <f>0.6096*B507+7.2797</f>
        <v>323.05250000000001</v>
      </c>
      <c r="D507" s="72">
        <v>0</v>
      </c>
      <c r="E507" s="72">
        <f t="shared" si="34"/>
        <v>7.326007326007325E-2</v>
      </c>
      <c r="F507" s="72">
        <v>3.3333333333333335</v>
      </c>
      <c r="G507" s="72">
        <f t="shared" si="35"/>
        <v>43.236357368980869</v>
      </c>
    </row>
    <row r="508" spans="1:7">
      <c r="A508" s="71" t="s">
        <v>55</v>
      </c>
      <c r="B508" s="72">
        <v>368.5</v>
      </c>
      <c r="C508" s="72">
        <f>0.3885*B508+179.97</f>
        <v>323.13225</v>
      </c>
      <c r="D508" s="72">
        <v>0</v>
      </c>
      <c r="E508" s="72">
        <f t="shared" si="34"/>
        <v>7.326007326007325E-2</v>
      </c>
      <c r="F508" s="72">
        <v>50</v>
      </c>
      <c r="G508" s="72">
        <f t="shared" si="35"/>
        <v>40.42392673635046</v>
      </c>
    </row>
    <row r="509" spans="1:7">
      <c r="A509" s="71" t="s">
        <v>56</v>
      </c>
      <c r="B509" s="72">
        <v>149.5</v>
      </c>
      <c r="C509" s="72">
        <v>323.40842311459352</v>
      </c>
      <c r="D509" s="72">
        <v>0</v>
      </c>
      <c r="E509" s="72">
        <f t="shared" si="34"/>
        <v>0</v>
      </c>
      <c r="F509" s="72">
        <v>52.697095435684652</v>
      </c>
      <c r="G509" s="72">
        <f t="shared" si="35"/>
        <v>33.634120797608354</v>
      </c>
    </row>
    <row r="510" spans="1:7">
      <c r="A510" s="71" t="s">
        <v>55</v>
      </c>
      <c r="B510" s="72">
        <v>371.25</v>
      </c>
      <c r="C510" s="72">
        <f>0.3885*B510+179.97</f>
        <v>324.200625</v>
      </c>
      <c r="D510" s="72">
        <v>0</v>
      </c>
      <c r="E510" s="72">
        <f t="shared" si="34"/>
        <v>0.13333333333333336</v>
      </c>
      <c r="F510" s="72">
        <v>32.352941176470587</v>
      </c>
      <c r="G510" s="72">
        <f t="shared" si="35"/>
        <v>37.900787464275012</v>
      </c>
    </row>
    <row r="511" spans="1:7">
      <c r="A511" s="71" t="s">
        <v>53</v>
      </c>
      <c r="B511" s="72">
        <v>520</v>
      </c>
      <c r="C511" s="72">
        <f>0.6096*B511+7.2797</f>
        <v>324.27170000000001</v>
      </c>
      <c r="D511" s="72">
        <v>0</v>
      </c>
      <c r="E511" s="72">
        <f t="shared" si="34"/>
        <v>0.20136054421768707</v>
      </c>
      <c r="F511" s="72">
        <v>29.787234042553191</v>
      </c>
      <c r="G511" s="72">
        <f t="shared" si="35"/>
        <v>38.989222838424681</v>
      </c>
    </row>
    <row r="512" spans="1:7">
      <c r="A512" s="71" t="s">
        <v>52</v>
      </c>
      <c r="B512" s="72">
        <v>228.5</v>
      </c>
      <c r="C512" s="72">
        <f>B512*2.3169-205.1</f>
        <v>324.31164999999999</v>
      </c>
      <c r="D512" s="72">
        <v>0.66666666666666674</v>
      </c>
      <c r="E512" s="72">
        <f t="shared" si="34"/>
        <v>0.33207949846605311</v>
      </c>
      <c r="F512" s="72">
        <v>24.666666666666668</v>
      </c>
      <c r="G512" s="72">
        <f t="shared" si="35"/>
        <v>38.580522705536112</v>
      </c>
    </row>
    <row r="513" spans="1:7">
      <c r="A513" s="71" t="s">
        <v>54</v>
      </c>
      <c r="B513" s="72">
        <v>284.5</v>
      </c>
      <c r="C513" s="72">
        <f>0.7225*B513+118.88</f>
        <v>324.43124999999998</v>
      </c>
      <c r="D513" s="72">
        <v>0.3401360544217687</v>
      </c>
      <c r="E513" s="72">
        <f t="shared" si="34"/>
        <v>0.33207949846605311</v>
      </c>
      <c r="F513" s="72">
        <v>55.442176870748291</v>
      </c>
      <c r="G513" s="72">
        <f t="shared" si="35"/>
        <v>38.648396008703536</v>
      </c>
    </row>
    <row r="514" spans="1:7">
      <c r="A514" s="71" t="s">
        <v>56</v>
      </c>
      <c r="B514" s="72">
        <v>150.5</v>
      </c>
      <c r="C514" s="72">
        <v>324.49668081401677</v>
      </c>
      <c r="D514" s="72">
        <v>0.65359477124183007</v>
      </c>
      <c r="E514" s="72">
        <f t="shared" si="34"/>
        <v>0.33207949846605311</v>
      </c>
      <c r="F514" s="72">
        <v>50.653594771241828</v>
      </c>
      <c r="G514" s="72">
        <f t="shared" si="35"/>
        <v>44.672931182174878</v>
      </c>
    </row>
    <row r="515" spans="1:7">
      <c r="A515" s="71" t="s">
        <v>53</v>
      </c>
      <c r="B515" s="72">
        <v>522</v>
      </c>
      <c r="C515" s="72">
        <f>0.6096*B515+7.2797</f>
        <v>325.49090000000001</v>
      </c>
      <c r="D515" s="72">
        <v>0</v>
      </c>
      <c r="E515" s="72">
        <f t="shared" si="34"/>
        <v>0.19874616513271975</v>
      </c>
      <c r="F515" s="72">
        <v>32.692307692307693</v>
      </c>
      <c r="G515" s="72">
        <f t="shared" si="35"/>
        <v>49.461820071063769</v>
      </c>
    </row>
    <row r="516" spans="1:7">
      <c r="A516" s="71" t="s">
        <v>54</v>
      </c>
      <c r="B516" s="72">
        <v>286</v>
      </c>
      <c r="C516" s="72">
        <f>0.7225*B516+118.88</f>
        <v>325.51499999999999</v>
      </c>
      <c r="D516" s="72">
        <v>0</v>
      </c>
      <c r="E516" s="72">
        <f t="shared" si="34"/>
        <v>0.13071895424836602</v>
      </c>
      <c r="F516" s="72">
        <v>59.909909909909906</v>
      </c>
      <c r="G516" s="72">
        <f t="shared" si="35"/>
        <v>39.97338469691411</v>
      </c>
    </row>
    <row r="517" spans="1:7">
      <c r="A517" s="71" t="s">
        <v>56</v>
      </c>
      <c r="B517" s="72">
        <v>151.5</v>
      </c>
      <c r="C517" s="72">
        <v>325.58493851343997</v>
      </c>
      <c r="D517" s="72">
        <v>0</v>
      </c>
      <c r="E517" s="72">
        <f t="shared" si="34"/>
        <v>0</v>
      </c>
      <c r="F517" s="72">
        <v>48.611111111111107</v>
      </c>
      <c r="G517" s="72">
        <f t="shared" si="35"/>
        <v>46.092665742665744</v>
      </c>
    </row>
    <row r="518" spans="1:7">
      <c r="A518" s="71" t="s">
        <v>55</v>
      </c>
      <c r="B518" s="72">
        <v>375.75</v>
      </c>
      <c r="C518" s="72">
        <f>0.3885*B518+179.97</f>
        <v>325.94887500000004</v>
      </c>
      <c r="D518" s="72">
        <v>0</v>
      </c>
      <c r="E518" s="72">
        <f t="shared" si="34"/>
        <v>0</v>
      </c>
      <c r="F518" s="72">
        <v>8</v>
      </c>
      <c r="G518" s="72">
        <f t="shared" si="35"/>
        <v>40.599449737526292</v>
      </c>
    </row>
    <row r="519" spans="1:7">
      <c r="A519" s="71" t="s">
        <v>56</v>
      </c>
      <c r="B519" s="72">
        <v>152.5</v>
      </c>
      <c r="C519" s="72">
        <v>326.67319621286322</v>
      </c>
      <c r="D519" s="72">
        <v>0</v>
      </c>
      <c r="E519" s="72">
        <f t="shared" si="34"/>
        <v>0</v>
      </c>
      <c r="F519" s="72">
        <v>81.25</v>
      </c>
      <c r="G519" s="72">
        <f t="shared" si="35"/>
        <v>32.065743617613279</v>
      </c>
    </row>
    <row r="520" spans="1:7">
      <c r="A520" s="71" t="s">
        <v>57</v>
      </c>
      <c r="B520" s="72">
        <v>54</v>
      </c>
      <c r="C520" s="72">
        <v>326.86700000000002</v>
      </c>
      <c r="D520" s="72">
        <v>0</v>
      </c>
      <c r="E520" s="72">
        <f t="shared" si="34"/>
        <v>0</v>
      </c>
      <c r="F520" s="72">
        <v>5.2262276666104652</v>
      </c>
      <c r="G520" s="72">
        <f t="shared" si="35"/>
        <v>38.240957292826955</v>
      </c>
    </row>
    <row r="521" spans="1:7">
      <c r="A521" s="71" t="s">
        <v>55</v>
      </c>
      <c r="B521" s="72">
        <v>379.5</v>
      </c>
      <c r="C521" s="72">
        <f>0.3885*B521+179.97</f>
        <v>327.40575000000001</v>
      </c>
      <c r="D521" s="72">
        <v>0</v>
      </c>
      <c r="E521" s="72">
        <f t="shared" si="34"/>
        <v>0</v>
      </c>
      <c r="F521" s="72">
        <v>17.241379310344829</v>
      </c>
      <c r="G521" s="72">
        <f t="shared" si="35"/>
        <v>42.355243007112662</v>
      </c>
    </row>
    <row r="522" spans="1:7">
      <c r="A522" s="71" t="s">
        <v>56</v>
      </c>
      <c r="B522" s="72">
        <v>153.5</v>
      </c>
      <c r="C522" s="72">
        <v>327.76145391228641</v>
      </c>
      <c r="D522" s="72">
        <v>0</v>
      </c>
      <c r="E522" s="72">
        <f t="shared" si="34"/>
        <v>0</v>
      </c>
      <c r="F522" s="72">
        <v>79.487179487179489</v>
      </c>
      <c r="G522" s="72">
        <f t="shared" si="35"/>
        <v>30.893975401478865</v>
      </c>
    </row>
    <row r="523" spans="1:7">
      <c r="A523" s="71" t="s">
        <v>53</v>
      </c>
      <c r="B523" s="72">
        <v>526</v>
      </c>
      <c r="C523" s="72">
        <f>0.6096*B523+7.2797</f>
        <v>327.92930000000001</v>
      </c>
      <c r="D523" s="72">
        <v>0</v>
      </c>
      <c r="E523" s="72">
        <f t="shared" si="34"/>
        <v>0</v>
      </c>
      <c r="F523" s="72">
        <v>28.571428571428569</v>
      </c>
      <c r="G523" s="72">
        <f t="shared" si="35"/>
        <v>42.451469594184168</v>
      </c>
    </row>
    <row r="524" spans="1:7">
      <c r="A524" s="71" t="s">
        <v>53</v>
      </c>
      <c r="B524" s="72">
        <v>527</v>
      </c>
      <c r="C524" s="72">
        <f>0.6096*B524+7.2797</f>
        <v>328.53890000000001</v>
      </c>
      <c r="D524" s="72">
        <v>0</v>
      </c>
      <c r="E524" s="72">
        <f t="shared" si="34"/>
        <v>0</v>
      </c>
      <c r="F524" s="72">
        <v>23.943661971830984</v>
      </c>
      <c r="G524" s="72">
        <f t="shared" si="35"/>
        <v>39.003193732115207</v>
      </c>
    </row>
    <row r="525" spans="1:7">
      <c r="A525" s="71" t="s">
        <v>56</v>
      </c>
      <c r="B525" s="72">
        <v>154.5</v>
      </c>
      <c r="C525" s="72">
        <v>328.84971161170967</v>
      </c>
      <c r="D525" s="72">
        <v>0</v>
      </c>
      <c r="E525" s="72">
        <f t="shared" si="34"/>
        <v>0</v>
      </c>
      <c r="F525" s="72">
        <v>63.013698630136986</v>
      </c>
      <c r="G525" s="72">
        <f t="shared" si="35"/>
        <v>28.136432681305074</v>
      </c>
    </row>
    <row r="526" spans="1:7">
      <c r="A526" s="71" t="s">
        <v>55</v>
      </c>
      <c r="B526" s="72">
        <v>383.25</v>
      </c>
      <c r="C526" s="72">
        <f>0.3885*B526+179.97</f>
        <v>328.86262499999998</v>
      </c>
      <c r="D526" s="72">
        <v>0</v>
      </c>
      <c r="E526" s="72">
        <f t="shared" si="34"/>
        <v>0</v>
      </c>
      <c r="F526" s="72">
        <v>0</v>
      </c>
      <c r="G526" s="72">
        <f t="shared" si="35"/>
        <v>35.993575538447928</v>
      </c>
    </row>
    <row r="527" spans="1:7">
      <c r="A527" s="71" t="s">
        <v>52</v>
      </c>
      <c r="B527" s="72">
        <v>230.5</v>
      </c>
      <c r="C527" s="72">
        <f>B527*2.3169-205.1</f>
        <v>328.94544999999994</v>
      </c>
      <c r="D527" s="72">
        <v>0</v>
      </c>
      <c r="E527" s="72">
        <f t="shared" si="34"/>
        <v>0.35398230088495575</v>
      </c>
      <c r="F527" s="72">
        <v>25.153374233128833</v>
      </c>
      <c r="G527" s="72">
        <f t="shared" si="35"/>
        <v>36.514577657356071</v>
      </c>
    </row>
    <row r="528" spans="1:7">
      <c r="A528" s="71" t="s">
        <v>56</v>
      </c>
      <c r="B528" s="72">
        <v>155.5</v>
      </c>
      <c r="C528" s="72">
        <v>329.93796931113286</v>
      </c>
      <c r="D528" s="72">
        <v>0</v>
      </c>
      <c r="E528" s="72">
        <f t="shared" si="34"/>
        <v>0.35398230088495575</v>
      </c>
      <c r="F528" s="72">
        <v>67.857142857142861</v>
      </c>
      <c r="G528" s="72">
        <f t="shared" si="35"/>
        <v>23.911837931328677</v>
      </c>
    </row>
    <row r="529" spans="1:7">
      <c r="A529" s="71" t="s">
        <v>53</v>
      </c>
      <c r="B529" s="72">
        <v>530</v>
      </c>
      <c r="C529" s="72">
        <f>0.6096*B529+7.2797</f>
        <v>330.36770000000001</v>
      </c>
      <c r="D529" s="72">
        <v>1.7699115044247788</v>
      </c>
      <c r="E529" s="72">
        <f t="shared" si="34"/>
        <v>0.49683944374209865</v>
      </c>
      <c r="F529" s="72">
        <v>26.548672566371685</v>
      </c>
      <c r="G529" s="72">
        <f t="shared" si="35"/>
        <v>37.054695074185815</v>
      </c>
    </row>
    <row r="530" spans="1:7">
      <c r="A530" s="71" t="s">
        <v>55</v>
      </c>
      <c r="B530" s="72">
        <v>388.5</v>
      </c>
      <c r="C530" s="72">
        <f>0.3885*B530+179.97</f>
        <v>330.90224999999998</v>
      </c>
      <c r="D530" s="72">
        <v>0</v>
      </c>
      <c r="E530" s="72">
        <f t="shared" si="34"/>
        <v>0.49683944374209865</v>
      </c>
      <c r="F530" s="72">
        <v>0</v>
      </c>
      <c r="G530" s="72">
        <f t="shared" si="35"/>
        <v>47.605415576397263</v>
      </c>
    </row>
    <row r="531" spans="1:7">
      <c r="A531" s="71" t="s">
        <v>56</v>
      </c>
      <c r="B531" s="72">
        <v>156.5</v>
      </c>
      <c r="C531" s="72">
        <v>331.02622701055611</v>
      </c>
      <c r="D531" s="72">
        <v>0.7142857142857143</v>
      </c>
      <c r="E531" s="72">
        <f t="shared" si="34"/>
        <v>0.95138489828755335</v>
      </c>
      <c r="F531" s="72">
        <v>65.714285714285708</v>
      </c>
      <c r="G531" s="72">
        <f t="shared" si="35"/>
        <v>49.033987004968687</v>
      </c>
    </row>
    <row r="532" spans="1:7">
      <c r="A532" s="71" t="s">
        <v>54</v>
      </c>
      <c r="B532" s="72">
        <v>294</v>
      </c>
      <c r="C532" s="72">
        <f>0.7225*B532+118.88</f>
        <v>331.29500000000002</v>
      </c>
      <c r="D532" s="72">
        <v>0</v>
      </c>
      <c r="E532" s="72">
        <f t="shared" si="34"/>
        <v>0.59740259740259749</v>
      </c>
      <c r="F532" s="72">
        <v>77.906976744186053</v>
      </c>
      <c r="G532" s="72">
        <f t="shared" si="35"/>
        <v>56.491548089178629</v>
      </c>
    </row>
    <row r="533" spans="1:7">
      <c r="A533" s="71" t="s">
        <v>54</v>
      </c>
      <c r="B533" s="72">
        <v>294.5</v>
      </c>
      <c r="C533" s="72">
        <f>0.7225*B533+118.88</f>
        <v>331.65625</v>
      </c>
      <c r="D533" s="72">
        <v>2.2727272727272729</v>
      </c>
      <c r="E533" s="72">
        <f t="shared" si="34"/>
        <v>0.59740259740259749</v>
      </c>
      <c r="F533" s="72">
        <v>75</v>
      </c>
      <c r="G533" s="72">
        <f t="shared" si="35"/>
        <v>61.70366930129984</v>
      </c>
    </row>
    <row r="534" spans="1:7">
      <c r="A534" s="71" t="s">
        <v>56</v>
      </c>
      <c r="B534" s="72">
        <v>157.5</v>
      </c>
      <c r="C534" s="72">
        <v>332.11448470997931</v>
      </c>
      <c r="D534" s="72">
        <v>0</v>
      </c>
      <c r="E534" s="72">
        <f t="shared" si="34"/>
        <v>0.88007736943907167</v>
      </c>
      <c r="F534" s="72">
        <v>63.836477987421382</v>
      </c>
      <c r="G534" s="72">
        <f t="shared" si="35"/>
        <v>51.965067477591639</v>
      </c>
    </row>
    <row r="535" spans="1:7">
      <c r="A535" s="71" t="s">
        <v>53</v>
      </c>
      <c r="B535" s="72">
        <v>534</v>
      </c>
      <c r="C535" s="72">
        <f>0.6096*B535+7.2797</f>
        <v>332.80610000000001</v>
      </c>
      <c r="D535" s="72">
        <v>0</v>
      </c>
      <c r="E535" s="72">
        <f t="shared" si="34"/>
        <v>0.88007736943907167</v>
      </c>
      <c r="F535" s="72">
        <v>26.060606060606062</v>
      </c>
      <c r="G535" s="72">
        <f t="shared" si="35"/>
        <v>50.261223149162589</v>
      </c>
    </row>
    <row r="536" spans="1:7">
      <c r="A536" s="71" t="s">
        <v>87</v>
      </c>
      <c r="B536" s="71">
        <v>194.25</v>
      </c>
      <c r="C536" s="72">
        <f>2.65928*B536-183.51</f>
        <v>333.05513999999994</v>
      </c>
      <c r="D536" s="72">
        <v>2.1276595744680851</v>
      </c>
      <c r="E536" s="72">
        <f t="shared" si="34"/>
        <v>0.52757273122014758</v>
      </c>
      <c r="F536" s="72">
        <v>17.021276595744681</v>
      </c>
      <c r="G536" s="72">
        <f t="shared" si="35"/>
        <v>47.914284373652379</v>
      </c>
    </row>
    <row r="537" spans="1:7">
      <c r="A537" s="71" t="s">
        <v>54</v>
      </c>
      <c r="B537" s="72">
        <v>296.5</v>
      </c>
      <c r="C537" s="72">
        <f>0.7225*B537+118.88</f>
        <v>333.10124999999999</v>
      </c>
      <c r="D537" s="72">
        <v>0</v>
      </c>
      <c r="E537" s="72">
        <f t="shared" si="34"/>
        <v>0.52757273122014758</v>
      </c>
      <c r="F537" s="72">
        <v>69.387755102040813</v>
      </c>
      <c r="G537" s="72">
        <f t="shared" si="35"/>
        <v>35.146988776168108</v>
      </c>
    </row>
    <row r="538" spans="1:7">
      <c r="A538" s="71" t="s">
        <v>56</v>
      </c>
      <c r="B538" s="72">
        <v>158.5</v>
      </c>
      <c r="C538" s="72">
        <v>333.20274240940256</v>
      </c>
      <c r="D538" s="72">
        <v>0.51020408163265307</v>
      </c>
      <c r="E538" s="72">
        <f t="shared" si="34"/>
        <v>0.52757273122014758</v>
      </c>
      <c r="F538" s="72">
        <v>63.265306122448983</v>
      </c>
      <c r="G538" s="72">
        <f t="shared" si="35"/>
        <v>33.819759650377833</v>
      </c>
    </row>
    <row r="539" spans="1:7">
      <c r="A539" s="71" t="s">
        <v>55</v>
      </c>
      <c r="B539" s="72">
        <v>394.5</v>
      </c>
      <c r="C539" s="72">
        <f>0.3885*B539+179.97</f>
        <v>333.23325</v>
      </c>
      <c r="D539" s="72">
        <v>0</v>
      </c>
      <c r="E539" s="72">
        <f t="shared" si="34"/>
        <v>0.10204081632653061</v>
      </c>
      <c r="F539" s="72">
        <v>0</v>
      </c>
      <c r="G539" s="72">
        <f t="shared" si="35"/>
        <v>41.105159503642682</v>
      </c>
    </row>
    <row r="540" spans="1:7">
      <c r="A540" s="71" t="s">
        <v>52</v>
      </c>
      <c r="B540" s="72">
        <v>232.5</v>
      </c>
      <c r="C540" s="72">
        <f>B540*2.3169-205.1</f>
        <v>333.57925</v>
      </c>
      <c r="D540" s="72">
        <v>0</v>
      </c>
      <c r="E540" s="72">
        <f t="shared" si="34"/>
        <v>0.10204081632653061</v>
      </c>
      <c r="F540" s="72">
        <v>19.424460431654676</v>
      </c>
      <c r="G540" s="72">
        <f t="shared" si="35"/>
        <v>39.372937202957708</v>
      </c>
    </row>
    <row r="541" spans="1:7">
      <c r="A541" s="71" t="s">
        <v>56</v>
      </c>
      <c r="B541" s="72">
        <v>159.5</v>
      </c>
      <c r="C541" s="72">
        <v>334.29100010882576</v>
      </c>
      <c r="D541" s="72">
        <v>0</v>
      </c>
      <c r="E541" s="72">
        <f t="shared" si="34"/>
        <v>0</v>
      </c>
      <c r="F541" s="72">
        <v>53.448275862068961</v>
      </c>
      <c r="G541" s="72">
        <f t="shared" si="35"/>
        <v>36.30320931180124</v>
      </c>
    </row>
    <row r="542" spans="1:7">
      <c r="A542" s="71" t="s">
        <v>54</v>
      </c>
      <c r="B542" s="72">
        <v>298.5</v>
      </c>
      <c r="C542" s="72">
        <f>0.7225*B542+118.88</f>
        <v>334.54624999999999</v>
      </c>
      <c r="D542" s="72">
        <v>0</v>
      </c>
      <c r="E542" s="72">
        <f t="shared" ref="E542:E605" si="36">AVERAGE(D540:D544)</f>
        <v>0</v>
      </c>
      <c r="F542" s="72">
        <v>60.726643598615915</v>
      </c>
      <c r="G542" s="72">
        <f t="shared" ref="G542:G605" si="37">AVERAGE(F540:F544)</f>
        <v>49.248193130571465</v>
      </c>
    </row>
    <row r="543" spans="1:7">
      <c r="A543" s="71" t="s">
        <v>56</v>
      </c>
      <c r="B543" s="72">
        <v>160.5</v>
      </c>
      <c r="C543" s="72">
        <v>335.37925780824901</v>
      </c>
      <c r="D543" s="72">
        <v>0</v>
      </c>
      <c r="E543" s="72">
        <f t="shared" si="36"/>
        <v>0</v>
      </c>
      <c r="F543" s="72">
        <v>47.916666666666671</v>
      </c>
      <c r="G543" s="72">
        <f t="shared" si="37"/>
        <v>45.363301044240536</v>
      </c>
    </row>
    <row r="544" spans="1:7">
      <c r="A544" s="71" t="s">
        <v>54</v>
      </c>
      <c r="B544" s="72">
        <v>300.5</v>
      </c>
      <c r="C544" s="72">
        <f>0.7225*B544+118.88</f>
        <v>335.99125000000004</v>
      </c>
      <c r="D544" s="72">
        <v>0</v>
      </c>
      <c r="E544" s="72">
        <f t="shared" si="36"/>
        <v>0.10152284263959391</v>
      </c>
      <c r="F544" s="72">
        <v>64.724919093851128</v>
      </c>
      <c r="G544" s="72">
        <f t="shared" si="37"/>
        <v>35.919455337779524</v>
      </c>
    </row>
    <row r="545" spans="1:7">
      <c r="A545" s="71" t="s">
        <v>53</v>
      </c>
      <c r="B545" s="72">
        <v>539.5</v>
      </c>
      <c r="C545" s="72">
        <f>0.6096*B545+7.2797</f>
        <v>336.15890000000002</v>
      </c>
      <c r="D545" s="72">
        <v>0</v>
      </c>
      <c r="E545" s="72">
        <f t="shared" si="36"/>
        <v>0.10152284263959391</v>
      </c>
      <c r="F545" s="72">
        <v>0</v>
      </c>
      <c r="G545" s="72">
        <f t="shared" si="37"/>
        <v>38.415871166342939</v>
      </c>
    </row>
    <row r="546" spans="1:7">
      <c r="A546" s="71" t="s">
        <v>57</v>
      </c>
      <c r="B546" s="72">
        <v>56</v>
      </c>
      <c r="C546" s="72">
        <v>336.29899999999998</v>
      </c>
      <c r="D546" s="72">
        <v>0.50761421319796951</v>
      </c>
      <c r="E546" s="72">
        <f t="shared" si="36"/>
        <v>0.10152284263959391</v>
      </c>
      <c r="F546" s="72">
        <v>6.2290473297638815</v>
      </c>
      <c r="G546" s="72">
        <f t="shared" si="37"/>
        <v>28.83253783300961</v>
      </c>
    </row>
    <row r="547" spans="1:7">
      <c r="A547" s="71" t="s">
        <v>54</v>
      </c>
      <c r="B547" s="72">
        <v>301</v>
      </c>
      <c r="C547" s="72">
        <f>0.7225*B547+118.88</f>
        <v>336.35249999999996</v>
      </c>
      <c r="D547" s="72">
        <v>0</v>
      </c>
      <c r="E547" s="72">
        <f t="shared" si="36"/>
        <v>0.10152284263959391</v>
      </c>
      <c r="F547" s="72">
        <v>73.208722741433021</v>
      </c>
      <c r="G547" s="72">
        <f t="shared" si="37"/>
        <v>25.617283743969114</v>
      </c>
    </row>
    <row r="548" spans="1:7">
      <c r="A548" s="71" t="s">
        <v>55</v>
      </c>
      <c r="B548" s="72">
        <v>402.75</v>
      </c>
      <c r="C548" s="72">
        <f>0.3885*B548+179.97</f>
        <v>336.43837500000001</v>
      </c>
      <c r="D548" s="72">
        <v>0</v>
      </c>
      <c r="E548" s="72">
        <f t="shared" si="36"/>
        <v>0.10152284263959391</v>
      </c>
      <c r="F548" s="72">
        <v>0</v>
      </c>
      <c r="G548" s="72">
        <f t="shared" si="37"/>
        <v>39.758697885383256</v>
      </c>
    </row>
    <row r="549" spans="1:7">
      <c r="A549" s="71" t="s">
        <v>56</v>
      </c>
      <c r="B549" s="72">
        <v>161.5</v>
      </c>
      <c r="C549" s="72">
        <v>336.4675155076722</v>
      </c>
      <c r="D549" s="72">
        <v>0</v>
      </c>
      <c r="E549" s="72">
        <f t="shared" si="36"/>
        <v>0</v>
      </c>
      <c r="F549" s="72">
        <v>48.648648648648653</v>
      </c>
      <c r="G549" s="72">
        <f t="shared" si="37"/>
        <v>44.762888419430475</v>
      </c>
    </row>
    <row r="550" spans="1:7">
      <c r="A550" s="71" t="s">
        <v>54</v>
      </c>
      <c r="B550" s="72">
        <v>302.5</v>
      </c>
      <c r="C550" s="72">
        <f>0.7225*B550+118.88</f>
        <v>337.43624999999997</v>
      </c>
      <c r="D550" s="72">
        <v>0</v>
      </c>
      <c r="E550" s="72">
        <f t="shared" si="36"/>
        <v>0</v>
      </c>
      <c r="F550" s="72">
        <v>70.707070707070713</v>
      </c>
      <c r="G550" s="72">
        <f t="shared" si="37"/>
        <v>31.297614459379169</v>
      </c>
    </row>
    <row r="551" spans="1:7">
      <c r="A551" s="71" t="s">
        <v>87</v>
      </c>
      <c r="B551" s="71">
        <v>196</v>
      </c>
      <c r="C551" s="72">
        <f>2.65928*B551-183.51</f>
        <v>337.70888000000002</v>
      </c>
      <c r="D551" s="72">
        <v>0</v>
      </c>
      <c r="E551" s="72">
        <f t="shared" si="36"/>
        <v>0</v>
      </c>
      <c r="F551" s="72">
        <v>31.25</v>
      </c>
      <c r="G551" s="72">
        <f t="shared" si="37"/>
        <v>31.297614459379169</v>
      </c>
    </row>
    <row r="552" spans="1:7">
      <c r="A552" s="71" t="s">
        <v>52</v>
      </c>
      <c r="B552" s="72">
        <v>234.5</v>
      </c>
      <c r="C552" s="72">
        <f>0.8365*B552+142.3</f>
        <v>338.45925</v>
      </c>
      <c r="D552" s="72">
        <v>0</v>
      </c>
      <c r="E552" s="72">
        <f t="shared" si="36"/>
        <v>0</v>
      </c>
      <c r="F552" s="72">
        <v>5.8823529411764701</v>
      </c>
      <c r="G552" s="72">
        <f t="shared" si="37"/>
        <v>34.854598016362722</v>
      </c>
    </row>
    <row r="553" spans="1:7">
      <c r="A553" s="71" t="s">
        <v>53</v>
      </c>
      <c r="B553" s="72">
        <v>541.5</v>
      </c>
      <c r="C553" s="72">
        <f>1.1562*B553-287.26</f>
        <v>338.82229999999993</v>
      </c>
      <c r="D553" s="72">
        <v>0</v>
      </c>
      <c r="E553" s="72">
        <f t="shared" si="36"/>
        <v>0.2197802197802198</v>
      </c>
      <c r="F553" s="72">
        <v>0</v>
      </c>
      <c r="G553" s="72">
        <f t="shared" si="37"/>
        <v>33.460436622201328</v>
      </c>
    </row>
    <row r="554" spans="1:7">
      <c r="A554" s="71" t="s">
        <v>54</v>
      </c>
      <c r="B554" s="72">
        <v>304.5</v>
      </c>
      <c r="C554" s="72">
        <f>0.7225*B554+118.88</f>
        <v>338.88125000000002</v>
      </c>
      <c r="D554" s="72">
        <v>0</v>
      </c>
      <c r="E554" s="72">
        <f t="shared" si="36"/>
        <v>0.2197802197802198</v>
      </c>
      <c r="F554" s="72">
        <v>66.43356643356644</v>
      </c>
      <c r="G554" s="72">
        <f t="shared" si="37"/>
        <v>33.877103288867985</v>
      </c>
    </row>
    <row r="555" spans="1:7">
      <c r="A555" s="71" t="s">
        <v>54</v>
      </c>
      <c r="B555" s="72">
        <v>306.5</v>
      </c>
      <c r="C555" s="72">
        <f>0.7225*B555+118.88</f>
        <v>340.32625000000002</v>
      </c>
      <c r="D555" s="72">
        <v>1.098901098901099</v>
      </c>
      <c r="E555" s="72">
        <f t="shared" si="36"/>
        <v>1.0893454371715241</v>
      </c>
      <c r="F555" s="72">
        <v>63.73626373626373</v>
      </c>
      <c r="G555" s="72">
        <f t="shared" si="37"/>
        <v>36.178893570197914</v>
      </c>
    </row>
    <row r="556" spans="1:7">
      <c r="A556" s="71" t="s">
        <v>87</v>
      </c>
      <c r="B556" s="71">
        <v>197</v>
      </c>
      <c r="C556" s="72">
        <f>2.65928*B556-183.51</f>
        <v>340.36815999999999</v>
      </c>
      <c r="D556" s="72">
        <v>0</v>
      </c>
      <c r="E556" s="72">
        <f t="shared" si="36"/>
        <v>1.1344921640338266</v>
      </c>
      <c r="F556" s="72">
        <v>33.333333333333329</v>
      </c>
      <c r="G556" s="72">
        <f t="shared" si="37"/>
        <v>50.625846166134707</v>
      </c>
    </row>
    <row r="557" spans="1:7">
      <c r="A557" s="71" t="s">
        <v>52</v>
      </c>
      <c r="B557" s="72">
        <v>238</v>
      </c>
      <c r="C557" s="72">
        <f>0.8365*B557+142.3</f>
        <v>341.38700000000006</v>
      </c>
      <c r="D557" s="72">
        <v>4.3478260869565215</v>
      </c>
      <c r="E557" s="72">
        <f t="shared" si="36"/>
        <v>1.3375378493130143</v>
      </c>
      <c r="F557" s="72">
        <v>17.391304347826086</v>
      </c>
      <c r="G557" s="72">
        <f t="shared" si="37"/>
        <v>49.927965366731073</v>
      </c>
    </row>
    <row r="558" spans="1:7">
      <c r="A558" s="71" t="s">
        <v>54</v>
      </c>
      <c r="B558" s="72">
        <v>308</v>
      </c>
      <c r="C558" s="72">
        <f>0.7225*B558+118.88</f>
        <v>341.40999999999997</v>
      </c>
      <c r="D558" s="72">
        <v>0.22573363431151239</v>
      </c>
      <c r="E558" s="72">
        <f t="shared" si="36"/>
        <v>1.1177576295327945</v>
      </c>
      <c r="F558" s="72">
        <v>72.234762979683978</v>
      </c>
      <c r="G558" s="72">
        <f t="shared" si="37"/>
        <v>52.668928107693809</v>
      </c>
    </row>
    <row r="559" spans="1:7">
      <c r="A559" s="71" t="s">
        <v>54</v>
      </c>
      <c r="B559" s="72">
        <v>308.5</v>
      </c>
      <c r="C559" s="72">
        <f>0.7225*B559+118.88</f>
        <v>341.77125000000001</v>
      </c>
      <c r="D559" s="72">
        <v>1.015228426395939</v>
      </c>
      <c r="E559" s="72">
        <f t="shared" si="36"/>
        <v>1.1177576295327945</v>
      </c>
      <c r="F559" s="72">
        <v>62.944162436548226</v>
      </c>
      <c r="G559" s="72">
        <f t="shared" si="37"/>
        <v>47.704686432265639</v>
      </c>
    </row>
    <row r="560" spans="1:7">
      <c r="A560" s="71" t="s">
        <v>54</v>
      </c>
      <c r="B560" s="72">
        <v>312.5</v>
      </c>
      <c r="C560" s="72">
        <f>0.7225*B560+118.88</f>
        <v>344.66125</v>
      </c>
      <c r="D560" s="72">
        <v>0</v>
      </c>
      <c r="E560" s="72">
        <f t="shared" si="36"/>
        <v>0.24819241214149029</v>
      </c>
      <c r="F560" s="72">
        <v>77.441077441077439</v>
      </c>
      <c r="G560" s="72">
        <f t="shared" si="37"/>
        <v>60.734362070636941</v>
      </c>
    </row>
    <row r="561" spans="1:7">
      <c r="A561" s="71" t="s">
        <v>57</v>
      </c>
      <c r="B561" s="72">
        <v>58</v>
      </c>
      <c r="C561" s="72">
        <v>345.73099999999999</v>
      </c>
      <c r="D561" s="72">
        <v>0</v>
      </c>
      <c r="E561" s="72">
        <f t="shared" si="36"/>
        <v>0.20304568527918782</v>
      </c>
      <c r="F561" s="72">
        <v>8.5121249561924746</v>
      </c>
      <c r="G561" s="72">
        <f t="shared" si="37"/>
        <v>53.243931213830571</v>
      </c>
    </row>
    <row r="562" spans="1:7">
      <c r="A562" s="71" t="s">
        <v>54</v>
      </c>
      <c r="B562" s="72">
        <v>314.5</v>
      </c>
      <c r="C562" s="72">
        <f>0.7225*B562+118.88</f>
        <v>346.10625000000005</v>
      </c>
      <c r="D562" s="72">
        <v>0</v>
      </c>
      <c r="E562" s="72">
        <f t="shared" si="36"/>
        <v>0</v>
      </c>
      <c r="F562" s="72">
        <v>82.539682539682531</v>
      </c>
      <c r="G562" s="72">
        <f t="shared" si="37"/>
        <v>43.512241583663787</v>
      </c>
    </row>
    <row r="563" spans="1:7">
      <c r="A563" s="71" t="s">
        <v>53</v>
      </c>
      <c r="B563" s="72">
        <v>548</v>
      </c>
      <c r="C563" s="72">
        <f>1.1562*B563-287.26</f>
        <v>346.33759999999995</v>
      </c>
      <c r="D563" s="72">
        <v>0</v>
      </c>
      <c r="E563" s="72">
        <f t="shared" si="36"/>
        <v>0</v>
      </c>
      <c r="F563" s="72">
        <v>34.782608695652172</v>
      </c>
      <c r="G563" s="72">
        <f t="shared" si="37"/>
        <v>42.358497085209386</v>
      </c>
    </row>
    <row r="564" spans="1:7">
      <c r="A564" s="71" t="s">
        <v>52</v>
      </c>
      <c r="B564" s="72">
        <v>244.5</v>
      </c>
      <c r="C564" s="72">
        <f>0.8365*B564+142.3</f>
        <v>346.82425000000001</v>
      </c>
      <c r="D564" s="72">
        <v>0</v>
      </c>
      <c r="E564" s="72">
        <f t="shared" si="36"/>
        <v>0</v>
      </c>
      <c r="F564" s="72">
        <v>14.285714285714285</v>
      </c>
      <c r="G564" s="72">
        <f t="shared" si="37"/>
        <v>56.866598409760364</v>
      </c>
    </row>
    <row r="565" spans="1:7">
      <c r="A565" s="71" t="s">
        <v>54</v>
      </c>
      <c r="B565" s="72">
        <v>316</v>
      </c>
      <c r="C565" s="72">
        <f>0.7225*B565+118.88</f>
        <v>347.19</v>
      </c>
      <c r="D565" s="72">
        <v>0</v>
      </c>
      <c r="E565" s="72">
        <f t="shared" si="36"/>
        <v>0</v>
      </c>
      <c r="F565" s="72">
        <v>71.672354948805463</v>
      </c>
      <c r="G565" s="72">
        <f t="shared" si="37"/>
        <v>41.439742982904946</v>
      </c>
    </row>
    <row r="566" spans="1:7">
      <c r="A566" s="71" t="s">
        <v>54</v>
      </c>
      <c r="B566" s="72">
        <v>316.5</v>
      </c>
      <c r="C566" s="72">
        <f>0.7225*B566+118.88</f>
        <v>347.55124999999998</v>
      </c>
      <c r="D566" s="72">
        <v>0</v>
      </c>
      <c r="E566" s="72">
        <f t="shared" si="36"/>
        <v>0</v>
      </c>
      <c r="F566" s="72">
        <v>81.05263157894737</v>
      </c>
      <c r="G566" s="72">
        <f t="shared" si="37"/>
        <v>49.993425325407159</v>
      </c>
    </row>
    <row r="567" spans="1:7">
      <c r="A567" s="71" t="s">
        <v>52</v>
      </c>
      <c r="B567" s="72">
        <v>248.5</v>
      </c>
      <c r="C567" s="72">
        <f>0.8365*B567+142.3</f>
        <v>350.17025000000001</v>
      </c>
      <c r="D567" s="72">
        <v>0</v>
      </c>
      <c r="E567" s="72">
        <f t="shared" si="36"/>
        <v>0</v>
      </c>
      <c r="F567" s="72">
        <v>5.4054054054054053</v>
      </c>
      <c r="G567" s="72">
        <f t="shared" si="37"/>
        <v>63.485488817470653</v>
      </c>
    </row>
    <row r="568" spans="1:7">
      <c r="A568" s="71" t="s">
        <v>54</v>
      </c>
      <c r="B568" s="72">
        <v>320.5</v>
      </c>
      <c r="C568" s="72">
        <f>0.7225*B568+118.88</f>
        <v>350.44124999999997</v>
      </c>
      <c r="D568" s="72">
        <v>0</v>
      </c>
      <c r="E568" s="72">
        <f t="shared" si="36"/>
        <v>0</v>
      </c>
      <c r="F568" s="72">
        <v>77.551020408163268</v>
      </c>
      <c r="G568" s="72">
        <f t="shared" si="37"/>
        <v>64.276465856383396</v>
      </c>
    </row>
    <row r="569" spans="1:7">
      <c r="A569" s="71" t="s">
        <v>54</v>
      </c>
      <c r="B569" s="72">
        <v>322.5</v>
      </c>
      <c r="C569" s="72">
        <f>0.7225*B569+118.88</f>
        <v>351.88625000000002</v>
      </c>
      <c r="D569" s="72">
        <v>0</v>
      </c>
      <c r="E569" s="72">
        <f t="shared" si="36"/>
        <v>0</v>
      </c>
      <c r="F569" s="72">
        <v>81.746031746031747</v>
      </c>
      <c r="G569" s="72">
        <f t="shared" si="37"/>
        <v>56.247757722412111</v>
      </c>
    </row>
    <row r="570" spans="1:7">
      <c r="A570" s="71" t="s">
        <v>54</v>
      </c>
      <c r="B570" s="72">
        <v>323</v>
      </c>
      <c r="C570" s="72">
        <f>0.7225*B570+118.88</f>
        <v>352.2475</v>
      </c>
      <c r="D570" s="72">
        <v>0</v>
      </c>
      <c r="E570" s="72">
        <f t="shared" si="36"/>
        <v>0</v>
      </c>
      <c r="F570" s="72">
        <v>75.627240143369178</v>
      </c>
      <c r="G570" s="72">
        <f t="shared" si="37"/>
        <v>68.916676641331023</v>
      </c>
    </row>
    <row r="571" spans="1:7">
      <c r="A571" s="71" t="s">
        <v>53</v>
      </c>
      <c r="B571" s="72">
        <v>554</v>
      </c>
      <c r="C571" s="72">
        <f>1.1562*B571-287.26</f>
        <v>353.27479999999991</v>
      </c>
      <c r="D571" s="72">
        <v>0</v>
      </c>
      <c r="E571" s="72">
        <f t="shared" si="36"/>
        <v>0</v>
      </c>
      <c r="F571" s="72">
        <v>40.909090909090914</v>
      </c>
      <c r="G571" s="72">
        <f t="shared" si="37"/>
        <v>53.406472559698365</v>
      </c>
    </row>
    <row r="572" spans="1:7">
      <c r="A572" s="71" t="s">
        <v>54</v>
      </c>
      <c r="B572" s="72">
        <v>324.5</v>
      </c>
      <c r="C572" s="72">
        <f>0.7225*B572+118.88</f>
        <v>353.33125000000001</v>
      </c>
      <c r="D572" s="72">
        <v>0</v>
      </c>
      <c r="E572" s="72">
        <f t="shared" si="36"/>
        <v>0</v>
      </c>
      <c r="F572" s="72">
        <v>68.75</v>
      </c>
      <c r="G572" s="72">
        <f t="shared" si="37"/>
        <v>37.057266210492017</v>
      </c>
    </row>
    <row r="573" spans="1:7">
      <c r="A573" s="71" t="s">
        <v>52</v>
      </c>
      <c r="B573" s="72">
        <v>252.5</v>
      </c>
      <c r="C573" s="72">
        <f>0.8365*B573+142.3</f>
        <v>353.51625000000001</v>
      </c>
      <c r="D573" s="72">
        <v>0</v>
      </c>
      <c r="E573" s="72">
        <f t="shared" si="36"/>
        <v>0</v>
      </c>
      <c r="F573" s="72">
        <v>0</v>
      </c>
      <c r="G573" s="72">
        <f t="shared" si="37"/>
        <v>26.693722943722939</v>
      </c>
    </row>
    <row r="574" spans="1:7">
      <c r="A574" s="71" t="s">
        <v>52</v>
      </c>
      <c r="B574" s="72">
        <v>253</v>
      </c>
      <c r="C574" s="72">
        <f>0.8365*B574+142.3</f>
        <v>353.93450000000001</v>
      </c>
      <c r="D574" s="72">
        <v>0</v>
      </c>
      <c r="E574" s="72">
        <f t="shared" si="36"/>
        <v>0</v>
      </c>
      <c r="F574" s="72">
        <v>0</v>
      </c>
      <c r="G574" s="72">
        <f t="shared" si="37"/>
        <v>19.845238095238095</v>
      </c>
    </row>
    <row r="575" spans="1:7">
      <c r="A575" s="71" t="s">
        <v>56</v>
      </c>
      <c r="B575" s="72">
        <v>167.5</v>
      </c>
      <c r="C575" s="72">
        <v>353.9839654640765</v>
      </c>
      <c r="D575" s="72">
        <v>0</v>
      </c>
      <c r="E575" s="72">
        <f t="shared" si="36"/>
        <v>0</v>
      </c>
      <c r="F575" s="72">
        <v>23.809523809523807</v>
      </c>
      <c r="G575" s="72">
        <f t="shared" si="37"/>
        <v>8.3494522557564519</v>
      </c>
    </row>
    <row r="576" spans="1:7">
      <c r="A576" s="71" t="s">
        <v>87</v>
      </c>
      <c r="B576" s="71">
        <v>202.5</v>
      </c>
      <c r="C576" s="72">
        <f>2.65928*B576-183.51</f>
        <v>354.99419999999998</v>
      </c>
      <c r="D576" s="72">
        <v>0</v>
      </c>
      <c r="E576" s="72">
        <f t="shared" si="36"/>
        <v>0</v>
      </c>
      <c r="F576" s="72">
        <v>6.666666666666667</v>
      </c>
      <c r="G576" s="72">
        <f t="shared" si="37"/>
        <v>8.3494522557564519</v>
      </c>
    </row>
    <row r="577" spans="1:7">
      <c r="A577" s="71" t="s">
        <v>57</v>
      </c>
      <c r="B577" s="72">
        <v>60</v>
      </c>
      <c r="C577" s="72">
        <v>355.16300000000001</v>
      </c>
      <c r="D577" s="72">
        <v>0</v>
      </c>
      <c r="E577" s="72">
        <f t="shared" si="36"/>
        <v>0</v>
      </c>
      <c r="F577" s="72">
        <v>11.271070802591785</v>
      </c>
      <c r="G577" s="72">
        <f t="shared" si="37"/>
        <v>24.039687945992142</v>
      </c>
    </row>
    <row r="578" spans="1:7">
      <c r="A578" s="71" t="s">
        <v>52</v>
      </c>
      <c r="B578" s="72">
        <v>254.75</v>
      </c>
      <c r="C578" s="72">
        <f>0.8365*B578+142.3</f>
        <v>355.39837499999999</v>
      </c>
      <c r="D578" s="72">
        <v>0</v>
      </c>
      <c r="E578" s="72">
        <f t="shared" si="36"/>
        <v>0</v>
      </c>
      <c r="F578" s="72">
        <v>0</v>
      </c>
      <c r="G578" s="72">
        <f t="shared" si="37"/>
        <v>33.155334204495546</v>
      </c>
    </row>
    <row r="579" spans="1:7">
      <c r="A579" s="71" t="s">
        <v>54</v>
      </c>
      <c r="B579" s="72">
        <v>330</v>
      </c>
      <c r="C579" s="72">
        <f>0.7225*B579+118.88</f>
        <v>357.30500000000001</v>
      </c>
      <c r="D579" s="72">
        <v>0</v>
      </c>
      <c r="E579" s="72">
        <f t="shared" si="36"/>
        <v>0</v>
      </c>
      <c r="F579" s="72">
        <v>78.45117845117845</v>
      </c>
      <c r="G579" s="72">
        <f t="shared" si="37"/>
        <v>34.453579818530628</v>
      </c>
    </row>
    <row r="580" spans="1:7">
      <c r="A580" s="71" t="s">
        <v>54</v>
      </c>
      <c r="B580" s="72">
        <v>330.5</v>
      </c>
      <c r="C580" s="72">
        <f>0.7225*B580+118.88</f>
        <v>357.66624999999999</v>
      </c>
      <c r="D580" s="72">
        <v>0</v>
      </c>
      <c r="E580" s="72">
        <f t="shared" si="36"/>
        <v>0</v>
      </c>
      <c r="F580" s="72">
        <v>69.387755102040813</v>
      </c>
      <c r="G580" s="72">
        <f t="shared" si="37"/>
        <v>45.242843918881839</v>
      </c>
    </row>
    <row r="581" spans="1:7">
      <c r="A581" s="71" t="s">
        <v>52</v>
      </c>
      <c r="B581" s="72">
        <v>257.5</v>
      </c>
      <c r="C581" s="72">
        <f>0.8365*B581+142.3</f>
        <v>357.69875000000002</v>
      </c>
      <c r="D581" s="72">
        <v>0</v>
      </c>
      <c r="E581" s="72">
        <f t="shared" si="36"/>
        <v>0</v>
      </c>
      <c r="F581" s="72">
        <v>13.157894736842104</v>
      </c>
      <c r="G581" s="72">
        <f t="shared" si="37"/>
        <v>45.242843918881839</v>
      </c>
    </row>
    <row r="582" spans="1:7">
      <c r="A582" s="71" t="s">
        <v>54</v>
      </c>
      <c r="B582" s="72">
        <v>333.5</v>
      </c>
      <c r="C582" s="72">
        <f>0.7225*B582+118.88</f>
        <v>359.83375000000001</v>
      </c>
      <c r="D582" s="72">
        <v>0</v>
      </c>
      <c r="E582" s="72">
        <f t="shared" si="36"/>
        <v>6.3492063492063489E-2</v>
      </c>
      <c r="F582" s="72">
        <v>65.217391304347828</v>
      </c>
      <c r="G582" s="72">
        <f t="shared" si="37"/>
        <v>45.679592355630277</v>
      </c>
    </row>
    <row r="583" spans="1:7">
      <c r="A583" s="71" t="s">
        <v>52</v>
      </c>
      <c r="B583" s="72">
        <v>262.5</v>
      </c>
      <c r="C583" s="72">
        <f>0.8365*B583+142.3</f>
        <v>361.88125000000002</v>
      </c>
      <c r="D583" s="72">
        <v>0</v>
      </c>
      <c r="E583" s="72">
        <f t="shared" si="36"/>
        <v>6.3492063492063489E-2</v>
      </c>
      <c r="F583" s="72">
        <v>0</v>
      </c>
      <c r="G583" s="72">
        <f t="shared" si="37"/>
        <v>47.395791335222114</v>
      </c>
    </row>
    <row r="584" spans="1:7">
      <c r="A584" s="71" t="s">
        <v>54</v>
      </c>
      <c r="B584" s="72">
        <v>336.5</v>
      </c>
      <c r="C584" s="72">
        <f>0.7225*B584+118.88</f>
        <v>362.00125000000003</v>
      </c>
      <c r="D584" s="72">
        <v>0.31746031746031744</v>
      </c>
      <c r="E584" s="72">
        <f t="shared" si="36"/>
        <v>0.19088059852391065</v>
      </c>
      <c r="F584" s="72">
        <v>80.634920634920633</v>
      </c>
      <c r="G584" s="72">
        <f t="shared" si="37"/>
        <v>60.687779266834582</v>
      </c>
    </row>
    <row r="585" spans="1:7">
      <c r="A585" s="71" t="s">
        <v>54</v>
      </c>
      <c r="B585" s="72">
        <v>337</v>
      </c>
      <c r="C585" s="72">
        <f>0.7225*B585+118.88</f>
        <v>362.36250000000001</v>
      </c>
      <c r="D585" s="72">
        <v>0</v>
      </c>
      <c r="E585" s="72">
        <f t="shared" si="36"/>
        <v>0.19088059852391065</v>
      </c>
      <c r="F585" s="72">
        <v>77.96875</v>
      </c>
      <c r="G585" s="72">
        <f t="shared" si="37"/>
        <v>47.644301005965019</v>
      </c>
    </row>
    <row r="586" spans="1:7">
      <c r="A586" s="71" t="s">
        <v>54</v>
      </c>
      <c r="B586" s="72">
        <v>338.5</v>
      </c>
      <c r="C586" s="72">
        <f>0.7225*B586+118.88</f>
        <v>363.44624999999996</v>
      </c>
      <c r="D586" s="72">
        <v>0.63694267515923575</v>
      </c>
      <c r="E586" s="72">
        <f t="shared" si="36"/>
        <v>0.19088059852391065</v>
      </c>
      <c r="F586" s="72">
        <v>79.617834394904463</v>
      </c>
      <c r="G586" s="72">
        <f t="shared" si="37"/>
        <v>49.613932165084883</v>
      </c>
    </row>
    <row r="587" spans="1:7">
      <c r="A587" s="71" t="s">
        <v>52</v>
      </c>
      <c r="B587" s="72">
        <v>265.5</v>
      </c>
      <c r="C587" s="72">
        <f>0.8365*B587+142.3</f>
        <v>364.39075000000003</v>
      </c>
      <c r="D587" s="72">
        <v>0</v>
      </c>
      <c r="E587" s="72">
        <f t="shared" si="36"/>
        <v>0.1919046640641052</v>
      </c>
      <c r="F587" s="72">
        <v>0</v>
      </c>
      <c r="G587" s="72">
        <f t="shared" si="37"/>
        <v>49.615980296165276</v>
      </c>
    </row>
    <row r="588" spans="1:7">
      <c r="A588" s="71" t="s">
        <v>57</v>
      </c>
      <c r="B588" s="72">
        <v>62</v>
      </c>
      <c r="C588" s="72">
        <v>364.59500000000003</v>
      </c>
      <c r="D588" s="72">
        <v>0</v>
      </c>
      <c r="E588" s="72">
        <f t="shared" si="36"/>
        <v>0.1919046640641052</v>
      </c>
      <c r="F588" s="72">
        <v>9.848155795599336</v>
      </c>
      <c r="G588" s="72">
        <f t="shared" si="37"/>
        <v>35.800008073943054</v>
      </c>
    </row>
    <row r="589" spans="1:7">
      <c r="A589" s="71" t="s">
        <v>54</v>
      </c>
      <c r="B589" s="72">
        <v>340.5</v>
      </c>
      <c r="C589" s="72">
        <f>0.7225*B589+118.88</f>
        <v>364.89125000000001</v>
      </c>
      <c r="D589" s="72">
        <v>0.32258064516129031</v>
      </c>
      <c r="E589" s="72">
        <f t="shared" si="36"/>
        <v>6.4516129032258063E-2</v>
      </c>
      <c r="F589" s="72">
        <v>80.645161290322577</v>
      </c>
      <c r="G589" s="72">
        <f t="shared" si="37"/>
        <v>20.785532104053068</v>
      </c>
    </row>
    <row r="590" spans="1:7">
      <c r="A590" s="71" t="s">
        <v>53</v>
      </c>
      <c r="B590" s="72">
        <v>564.5</v>
      </c>
      <c r="C590" s="72">
        <f>1.1562*B590-287.26</f>
        <v>365.41489999999999</v>
      </c>
      <c r="D590" s="72">
        <v>0</v>
      </c>
      <c r="E590" s="72">
        <f t="shared" si="36"/>
        <v>0.12701612903225806</v>
      </c>
      <c r="F590" s="72">
        <v>8.8888888888888893</v>
      </c>
      <c r="G590" s="72">
        <f t="shared" si="37"/>
        <v>35.598032104053075</v>
      </c>
    </row>
    <row r="591" spans="1:7">
      <c r="A591" s="71" t="s">
        <v>87</v>
      </c>
      <c r="B591" s="71">
        <v>206.5</v>
      </c>
      <c r="C591" s="72">
        <f>2.65928*B591-183.51</f>
        <v>365.63131999999996</v>
      </c>
      <c r="D591" s="72">
        <v>0</v>
      </c>
      <c r="E591" s="72">
        <f t="shared" si="36"/>
        <v>0.12701612903225806</v>
      </c>
      <c r="F591" s="72">
        <v>4.5454545454545459</v>
      </c>
      <c r="G591" s="72">
        <f t="shared" si="37"/>
        <v>33.628400944933205</v>
      </c>
    </row>
    <row r="592" spans="1:7">
      <c r="A592" s="71" t="s">
        <v>54</v>
      </c>
      <c r="B592" s="72">
        <v>342.5</v>
      </c>
      <c r="C592" s="72">
        <f>0.7225*B592+118.88</f>
        <v>366.33625000000001</v>
      </c>
      <c r="D592" s="72">
        <v>0.3125</v>
      </c>
      <c r="E592" s="72">
        <f t="shared" si="36"/>
        <v>8.5755813953488372E-2</v>
      </c>
      <c r="F592" s="72">
        <v>74.0625</v>
      </c>
      <c r="G592" s="72">
        <f t="shared" si="37"/>
        <v>34.0575082217524</v>
      </c>
    </row>
    <row r="593" spans="1:7">
      <c r="A593" s="71" t="s">
        <v>52</v>
      </c>
      <c r="B593" s="72">
        <v>268.5</v>
      </c>
      <c r="C593" s="72">
        <f>0.8365*B593+142.3</f>
        <v>366.90025000000003</v>
      </c>
      <c r="D593" s="72">
        <v>0</v>
      </c>
      <c r="E593" s="72">
        <f t="shared" si="36"/>
        <v>8.5755813953488372E-2</v>
      </c>
      <c r="F593" s="72">
        <v>0</v>
      </c>
      <c r="G593" s="72">
        <f t="shared" si="37"/>
        <v>47.436963148377153</v>
      </c>
    </row>
    <row r="594" spans="1:7">
      <c r="A594" s="71" t="s">
        <v>54</v>
      </c>
      <c r="B594" s="72">
        <v>344</v>
      </c>
      <c r="C594" s="72">
        <f>0.7225*B594+118.88</f>
        <v>367.42</v>
      </c>
      <c r="D594" s="72">
        <v>0.11627906976744186</v>
      </c>
      <c r="E594" s="72">
        <f t="shared" si="36"/>
        <v>0.15198097951640227</v>
      </c>
      <c r="F594" s="72">
        <v>82.790697674418595</v>
      </c>
      <c r="G594" s="72">
        <f t="shared" si="37"/>
        <v>63.216613961140546</v>
      </c>
    </row>
    <row r="595" spans="1:7">
      <c r="A595" s="71" t="s">
        <v>54</v>
      </c>
      <c r="B595" s="72">
        <v>344.5</v>
      </c>
      <c r="C595" s="72">
        <f>0.7225*B595+118.88</f>
        <v>367.78125</v>
      </c>
      <c r="D595" s="72">
        <v>0</v>
      </c>
      <c r="E595" s="72">
        <f t="shared" si="36"/>
        <v>8.9480979516402284E-2</v>
      </c>
      <c r="F595" s="72">
        <v>75.786163522012586</v>
      </c>
      <c r="G595" s="72">
        <f t="shared" si="37"/>
        <v>48.404113961140546</v>
      </c>
    </row>
    <row r="596" spans="1:7">
      <c r="A596" s="71" t="s">
        <v>54</v>
      </c>
      <c r="B596" s="72">
        <v>345.5</v>
      </c>
      <c r="C596" s="72">
        <f>0.7225*B596+118.88</f>
        <v>368.50374999999997</v>
      </c>
      <c r="D596" s="72">
        <v>0.33112582781456956</v>
      </c>
      <c r="E596" s="72">
        <f t="shared" si="36"/>
        <v>8.9480979516402284E-2</v>
      </c>
      <c r="F596" s="72">
        <v>83.443708609271525</v>
      </c>
      <c r="G596" s="72">
        <f t="shared" si="37"/>
        <v>48.404113961140546</v>
      </c>
    </row>
    <row r="597" spans="1:7">
      <c r="A597" s="71" t="s">
        <v>52</v>
      </c>
      <c r="B597" s="72">
        <v>270.5</v>
      </c>
      <c r="C597" s="72">
        <f>0.8365*B597+142.3</f>
        <v>368.57325000000003</v>
      </c>
      <c r="D597" s="72">
        <v>0</v>
      </c>
      <c r="E597" s="72">
        <f t="shared" si="36"/>
        <v>6.6225165562913912E-2</v>
      </c>
      <c r="F597" s="72">
        <v>0</v>
      </c>
      <c r="G597" s="72">
        <f t="shared" si="37"/>
        <v>46.694459274741675</v>
      </c>
    </row>
    <row r="598" spans="1:7">
      <c r="A598" s="71" t="s">
        <v>55</v>
      </c>
      <c r="B598" s="72">
        <v>411.25</v>
      </c>
      <c r="C598" s="72">
        <v>369.375</v>
      </c>
      <c r="D598" s="72">
        <v>0</v>
      </c>
      <c r="E598" s="72">
        <f t="shared" si="36"/>
        <v>6.6225165562913912E-2</v>
      </c>
      <c r="F598" s="72">
        <v>0</v>
      </c>
      <c r="G598" s="72">
        <f t="shared" si="37"/>
        <v>31.537226570339158</v>
      </c>
    </row>
    <row r="599" spans="1:7">
      <c r="A599" s="71" t="s">
        <v>54</v>
      </c>
      <c r="B599" s="72">
        <v>347.5</v>
      </c>
      <c r="C599" s="72">
        <f>0.7225*B599+118.88</f>
        <v>369.94875000000002</v>
      </c>
      <c r="D599" s="72">
        <v>0</v>
      </c>
      <c r="E599" s="72">
        <f t="shared" si="36"/>
        <v>0</v>
      </c>
      <c r="F599" s="72">
        <v>74.242424242424249</v>
      </c>
      <c r="G599" s="72">
        <f t="shared" si="37"/>
        <v>14.84848484848485</v>
      </c>
    </row>
    <row r="600" spans="1:7">
      <c r="A600" s="71" t="s">
        <v>52</v>
      </c>
      <c r="B600" s="72">
        <v>272.5</v>
      </c>
      <c r="C600" s="72">
        <f>0.8365*B600+142.3</f>
        <v>370.24625000000003</v>
      </c>
      <c r="D600" s="72">
        <v>0</v>
      </c>
      <c r="E600" s="72">
        <f t="shared" si="36"/>
        <v>0</v>
      </c>
      <c r="F600" s="72">
        <v>0</v>
      </c>
      <c r="G600" s="72">
        <f t="shared" si="37"/>
        <v>15.267333016024116</v>
      </c>
    </row>
    <row r="601" spans="1:7">
      <c r="A601" s="71" t="s">
        <v>87</v>
      </c>
      <c r="B601" s="71">
        <v>208.5</v>
      </c>
      <c r="C601" s="72">
        <f>2.65928*B601-183.51</f>
        <v>370.94988000000001</v>
      </c>
      <c r="D601" s="72">
        <v>0</v>
      </c>
      <c r="E601" s="72">
        <f t="shared" si="36"/>
        <v>0</v>
      </c>
      <c r="F601" s="72">
        <v>0</v>
      </c>
      <c r="G601" s="72">
        <f t="shared" si="37"/>
        <v>15.651948400639501</v>
      </c>
    </row>
    <row r="602" spans="1:7">
      <c r="A602" s="71" t="s">
        <v>52</v>
      </c>
      <c r="B602" s="72">
        <v>274</v>
      </c>
      <c r="C602" s="72">
        <f>0.8365*B602+142.3</f>
        <v>371.50099999999998</v>
      </c>
      <c r="D602" s="72">
        <v>0</v>
      </c>
      <c r="E602" s="72">
        <f t="shared" si="36"/>
        <v>0</v>
      </c>
      <c r="F602" s="72">
        <v>2.0942408376963351</v>
      </c>
      <c r="G602" s="72">
        <f t="shared" si="37"/>
        <v>13.692352441043539</v>
      </c>
    </row>
    <row r="603" spans="1:7">
      <c r="A603" s="71" t="s">
        <v>52</v>
      </c>
      <c r="B603" s="72">
        <v>274.5</v>
      </c>
      <c r="C603" s="72">
        <f>0.8365*B603+142.3</f>
        <v>371.91925000000003</v>
      </c>
      <c r="D603" s="72">
        <v>0</v>
      </c>
      <c r="E603" s="72">
        <f t="shared" si="36"/>
        <v>3.669724770642202E-2</v>
      </c>
      <c r="F603" s="72">
        <v>1.9230769230769231</v>
      </c>
      <c r="G603" s="72">
        <f t="shared" si="37"/>
        <v>28.444646019025193</v>
      </c>
    </row>
    <row r="604" spans="1:7">
      <c r="A604" s="71" t="s">
        <v>54</v>
      </c>
      <c r="B604" s="72">
        <v>350.5</v>
      </c>
      <c r="C604" s="72">
        <f>0.7225*B604+118.88</f>
        <v>372.11625000000004</v>
      </c>
      <c r="D604" s="72">
        <v>0</v>
      </c>
      <c r="E604" s="72">
        <f t="shared" si="36"/>
        <v>3.669724770642202E-2</v>
      </c>
      <c r="F604" s="72">
        <v>64.444444444444443</v>
      </c>
      <c r="G604" s="72">
        <f t="shared" si="37"/>
        <v>29.497277597972563</v>
      </c>
    </row>
    <row r="605" spans="1:7">
      <c r="A605" s="71" t="s">
        <v>54</v>
      </c>
      <c r="B605" s="72">
        <v>351</v>
      </c>
      <c r="C605" s="72">
        <f>0.7225*B605+118.88</f>
        <v>372.47750000000002</v>
      </c>
      <c r="D605" s="72">
        <v>0.1834862385321101</v>
      </c>
      <c r="E605" s="72">
        <f t="shared" si="36"/>
        <v>3.669724770642202E-2</v>
      </c>
      <c r="F605" s="72">
        <v>73.761467889908261</v>
      </c>
      <c r="G605" s="72">
        <f t="shared" si="37"/>
        <v>32.041392393396258</v>
      </c>
    </row>
    <row r="606" spans="1:7">
      <c r="A606" s="71" t="s">
        <v>56</v>
      </c>
      <c r="B606" s="72">
        <v>173.5</v>
      </c>
      <c r="C606" s="72">
        <v>372.48535306814682</v>
      </c>
      <c r="D606" s="72">
        <v>0</v>
      </c>
      <c r="E606" s="72">
        <f t="shared" ref="E606:E669" si="38">AVERAGE(D604:D608)</f>
        <v>3.669724770642202E-2</v>
      </c>
      <c r="F606" s="72">
        <v>5.2631578947368416</v>
      </c>
      <c r="G606" s="72">
        <f t="shared" ref="G606:G669" si="39">AVERAGE(F604:F608)</f>
        <v>31.656777008780875</v>
      </c>
    </row>
    <row r="607" spans="1:7">
      <c r="A607" s="71" t="s">
        <v>53</v>
      </c>
      <c r="B607" s="72">
        <v>571.5</v>
      </c>
      <c r="C607" s="72">
        <f>1.1562*B607-287.26</f>
        <v>373.50829999999996</v>
      </c>
      <c r="D607" s="72">
        <v>0</v>
      </c>
      <c r="E607" s="72">
        <f t="shared" si="38"/>
        <v>3.669724770642202E-2</v>
      </c>
      <c r="F607" s="72">
        <v>14.814814814814813</v>
      </c>
      <c r="G607" s="72">
        <f t="shared" si="39"/>
        <v>23.071685588246414</v>
      </c>
    </row>
    <row r="608" spans="1:7">
      <c r="A608" s="71" t="s">
        <v>52</v>
      </c>
      <c r="B608" s="72">
        <v>276.5</v>
      </c>
      <c r="C608" s="72">
        <f>0.8365*B608+142.3</f>
        <v>373.59225000000004</v>
      </c>
      <c r="D608" s="72">
        <v>0</v>
      </c>
      <c r="E608" s="72">
        <f t="shared" si="38"/>
        <v>0</v>
      </c>
      <c r="F608" s="72">
        <v>0</v>
      </c>
      <c r="G608" s="72">
        <f t="shared" si="39"/>
        <v>13.510881371966889</v>
      </c>
    </row>
    <row r="609" spans="1:7">
      <c r="A609" s="71" t="s">
        <v>56</v>
      </c>
      <c r="B609" s="72">
        <v>174.5</v>
      </c>
      <c r="C609" s="72">
        <v>374.83333333333337</v>
      </c>
      <c r="D609" s="72">
        <v>0</v>
      </c>
      <c r="E609" s="72">
        <f t="shared" si="38"/>
        <v>0</v>
      </c>
      <c r="F609" s="72">
        <v>21.518987341772153</v>
      </c>
      <c r="G609" s="72">
        <f t="shared" si="39"/>
        <v>12.458249793019522</v>
      </c>
    </row>
    <row r="610" spans="1:7">
      <c r="A610" s="71" t="s">
        <v>87</v>
      </c>
      <c r="B610" s="71">
        <v>210</v>
      </c>
      <c r="C610" s="72">
        <f>2.65928*B610-183.51</f>
        <v>374.93880000000001</v>
      </c>
      <c r="D610" s="72">
        <v>0</v>
      </c>
      <c r="E610" s="72">
        <f t="shared" si="38"/>
        <v>0</v>
      </c>
      <c r="F610" s="72">
        <v>25.957446808510635</v>
      </c>
      <c r="G610" s="72">
        <f t="shared" si="39"/>
        <v>9.4952868300565569</v>
      </c>
    </row>
    <row r="611" spans="1:7">
      <c r="A611" s="71" t="s">
        <v>52</v>
      </c>
      <c r="B611" s="72">
        <v>279.5</v>
      </c>
      <c r="C611" s="72">
        <f>0.8365*B611+142.3</f>
        <v>376.10175000000004</v>
      </c>
      <c r="D611" s="72">
        <v>0</v>
      </c>
      <c r="E611" s="72">
        <f t="shared" si="38"/>
        <v>0</v>
      </c>
      <c r="F611" s="72">
        <v>0</v>
      </c>
      <c r="G611" s="72">
        <f t="shared" si="39"/>
        <v>15.629740611569162</v>
      </c>
    </row>
    <row r="612" spans="1:7">
      <c r="A612" s="71" t="s">
        <v>87</v>
      </c>
      <c r="B612" s="71">
        <v>210.5</v>
      </c>
      <c r="C612" s="72">
        <f>2.65928*B612-183.51</f>
        <v>376.26843999999994</v>
      </c>
      <c r="D612" s="72">
        <v>0</v>
      </c>
      <c r="E612" s="72">
        <f t="shared" si="38"/>
        <v>0</v>
      </c>
      <c r="F612" s="72">
        <v>0</v>
      </c>
      <c r="G612" s="72">
        <f t="shared" si="39"/>
        <v>11.325943143214733</v>
      </c>
    </row>
    <row r="613" spans="1:7">
      <c r="A613" s="71" t="s">
        <v>56</v>
      </c>
      <c r="B613" s="72">
        <v>175.5</v>
      </c>
      <c r="C613" s="72">
        <v>376.5</v>
      </c>
      <c r="D613" s="72">
        <v>0</v>
      </c>
      <c r="E613" s="72">
        <f t="shared" si="38"/>
        <v>0</v>
      </c>
      <c r="F613" s="72">
        <v>30.672268907563026</v>
      </c>
      <c r="G613" s="72">
        <f t="shared" si="39"/>
        <v>18.757404601184739</v>
      </c>
    </row>
    <row r="614" spans="1:7">
      <c r="A614" s="71" t="s">
        <v>52</v>
      </c>
      <c r="B614" s="72">
        <v>281</v>
      </c>
      <c r="C614" s="72">
        <f>0.8365*B614+142.3</f>
        <v>377.35649999999998</v>
      </c>
      <c r="D614" s="72">
        <v>0</v>
      </c>
      <c r="E614" s="72">
        <f t="shared" si="38"/>
        <v>0</v>
      </c>
      <c r="F614" s="72">
        <v>0</v>
      </c>
      <c r="G614" s="72">
        <f t="shared" si="39"/>
        <v>28.912845015692511</v>
      </c>
    </row>
    <row r="615" spans="1:7">
      <c r="A615" s="71" t="s">
        <v>54</v>
      </c>
      <c r="B615" s="72">
        <v>358</v>
      </c>
      <c r="C615" s="72">
        <f>0.7225*B615+118.88</f>
        <v>377.53500000000003</v>
      </c>
      <c r="D615" s="72">
        <v>0</v>
      </c>
      <c r="E615" s="72">
        <f t="shared" si="38"/>
        <v>0</v>
      </c>
      <c r="F615" s="72">
        <v>63.114754098360656</v>
      </c>
      <c r="G615" s="72">
        <f t="shared" si="39"/>
        <v>39.947327774313202</v>
      </c>
    </row>
    <row r="616" spans="1:7">
      <c r="A616" s="71" t="s">
        <v>56</v>
      </c>
      <c r="B616" s="72">
        <v>176.5</v>
      </c>
      <c r="C616" s="72">
        <v>378.16666666666669</v>
      </c>
      <c r="D616" s="72">
        <v>0</v>
      </c>
      <c r="E616" s="72">
        <f t="shared" si="38"/>
        <v>0</v>
      </c>
      <c r="F616" s="72">
        <v>50.777202072538863</v>
      </c>
      <c r="G616" s="72">
        <f t="shared" si="39"/>
        <v>45.81287399280059</v>
      </c>
    </row>
    <row r="617" spans="1:7">
      <c r="A617" s="71" t="s">
        <v>54</v>
      </c>
      <c r="B617" s="72">
        <v>360.5</v>
      </c>
      <c r="C617" s="72">
        <f>0.7225*B617+118.88</f>
        <v>379.34125</v>
      </c>
      <c r="D617" s="72">
        <v>0</v>
      </c>
      <c r="E617" s="72">
        <f t="shared" si="38"/>
        <v>0</v>
      </c>
      <c r="F617" s="72">
        <v>55.172413793103445</v>
      </c>
      <c r="G617" s="72">
        <f t="shared" si="39"/>
        <v>55.81287399280059</v>
      </c>
    </row>
    <row r="618" spans="1:7">
      <c r="A618" s="71" t="s">
        <v>54</v>
      </c>
      <c r="B618" s="72">
        <v>361</v>
      </c>
      <c r="C618" s="72">
        <f>0.7225*B618+118.88</f>
        <v>379.70249999999999</v>
      </c>
      <c r="D618" s="72">
        <v>0</v>
      </c>
      <c r="E618" s="72">
        <f t="shared" si="38"/>
        <v>0</v>
      </c>
      <c r="F618" s="72">
        <v>60</v>
      </c>
      <c r="G618" s="72">
        <f t="shared" si="39"/>
        <v>44.120155731267992</v>
      </c>
    </row>
    <row r="619" spans="1:7">
      <c r="A619" s="71" t="s">
        <v>56</v>
      </c>
      <c r="B619" s="72">
        <v>177.5</v>
      </c>
      <c r="C619" s="72">
        <v>379.83333333333337</v>
      </c>
      <c r="D619" s="72">
        <v>0</v>
      </c>
      <c r="E619" s="72">
        <f t="shared" si="38"/>
        <v>0</v>
      </c>
      <c r="F619" s="72">
        <v>50</v>
      </c>
      <c r="G619" s="72">
        <f t="shared" si="39"/>
        <v>48.96471531676022</v>
      </c>
    </row>
    <row r="620" spans="1:7">
      <c r="A620" s="71" t="s">
        <v>52</v>
      </c>
      <c r="B620" s="72">
        <v>284.5</v>
      </c>
      <c r="C620" s="72">
        <f>0.8365*B620+142.3</f>
        <v>380.28425000000004</v>
      </c>
      <c r="D620" s="72">
        <v>0</v>
      </c>
      <c r="E620" s="72">
        <f t="shared" si="38"/>
        <v>0</v>
      </c>
      <c r="F620" s="72">
        <v>4.6511627906976747</v>
      </c>
      <c r="G620" s="72">
        <f t="shared" si="39"/>
        <v>41.263565891472865</v>
      </c>
    </row>
    <row r="621" spans="1:7">
      <c r="A621" s="71" t="s">
        <v>54</v>
      </c>
      <c r="B621" s="72">
        <v>362.5</v>
      </c>
      <c r="C621" s="72">
        <f>0.7225*B621+118.88</f>
        <v>380.78625</v>
      </c>
      <c r="D621" s="72">
        <v>0</v>
      </c>
      <c r="E621" s="72">
        <f t="shared" si="38"/>
        <v>0</v>
      </c>
      <c r="F621" s="72">
        <v>75</v>
      </c>
      <c r="G621" s="72">
        <f t="shared" si="39"/>
        <v>39.813727703770596</v>
      </c>
    </row>
    <row r="622" spans="1:7">
      <c r="A622" s="71" t="s">
        <v>53</v>
      </c>
      <c r="B622" s="72">
        <v>578</v>
      </c>
      <c r="C622" s="72">
        <f>1.1562*B622-287.26</f>
        <v>381.02359999999999</v>
      </c>
      <c r="D622" s="72">
        <v>0</v>
      </c>
      <c r="E622" s="72">
        <f t="shared" si="38"/>
        <v>0.16260162601626019</v>
      </c>
      <c r="F622" s="72">
        <v>16.666666666666664</v>
      </c>
      <c r="G622" s="72">
        <f t="shared" si="39"/>
        <v>31.764947215965719</v>
      </c>
    </row>
    <row r="623" spans="1:7">
      <c r="A623" s="71" t="s">
        <v>56</v>
      </c>
      <c r="B623" s="72">
        <v>178.5</v>
      </c>
      <c r="C623" s="72">
        <v>381.5</v>
      </c>
      <c r="D623" s="72">
        <v>0</v>
      </c>
      <c r="E623" s="72">
        <f t="shared" si="38"/>
        <v>0.16260162601626019</v>
      </c>
      <c r="F623" s="72">
        <v>52.750809061488667</v>
      </c>
      <c r="G623" s="72">
        <f t="shared" si="39"/>
        <v>43.226019005652276</v>
      </c>
    </row>
    <row r="624" spans="1:7">
      <c r="A624" s="71" t="s">
        <v>87</v>
      </c>
      <c r="B624" s="71">
        <v>212.5</v>
      </c>
      <c r="C624" s="72">
        <f>2.65928*B624-183.51</f>
        <v>381.58699999999999</v>
      </c>
      <c r="D624" s="72">
        <v>0.81300813008130091</v>
      </c>
      <c r="E624" s="72">
        <f t="shared" si="38"/>
        <v>0.16260162601626019</v>
      </c>
      <c r="F624" s="72">
        <v>9.7560975609756095</v>
      </c>
      <c r="G624" s="72">
        <f t="shared" si="39"/>
        <v>29.223579172798953</v>
      </c>
    </row>
    <row r="625" spans="1:7">
      <c r="A625" s="71" t="s">
        <v>54</v>
      </c>
      <c r="B625" s="72">
        <v>364.5</v>
      </c>
      <c r="C625" s="72">
        <f>0.7225*B625+118.88</f>
        <v>382.23124999999999</v>
      </c>
      <c r="D625" s="72">
        <v>0</v>
      </c>
      <c r="E625" s="72">
        <f t="shared" si="38"/>
        <v>0.16260162601626019</v>
      </c>
      <c r="F625" s="72">
        <v>61.95652173913043</v>
      </c>
      <c r="G625" s="72">
        <f t="shared" si="39"/>
        <v>32.530562044999215</v>
      </c>
    </row>
    <row r="626" spans="1:7">
      <c r="A626" s="71" t="s">
        <v>57</v>
      </c>
      <c r="B626" s="72">
        <v>65.75</v>
      </c>
      <c r="C626" s="72">
        <v>382.28</v>
      </c>
      <c r="D626" s="72">
        <v>0</v>
      </c>
      <c r="E626" s="72">
        <f t="shared" si="38"/>
        <v>0.16260162601626019</v>
      </c>
      <c r="F626" s="72">
        <v>4.9878008357333874</v>
      </c>
      <c r="G626" s="72">
        <f t="shared" si="39"/>
        <v>21.980400232701481</v>
      </c>
    </row>
    <row r="627" spans="1:7">
      <c r="A627" s="71" t="s">
        <v>56</v>
      </c>
      <c r="B627" s="72">
        <v>179.5</v>
      </c>
      <c r="C627" s="72">
        <v>383.16666666666669</v>
      </c>
      <c r="D627" s="72">
        <v>0</v>
      </c>
      <c r="E627" s="72">
        <f t="shared" si="38"/>
        <v>0</v>
      </c>
      <c r="F627" s="72">
        <v>33.201581027667984</v>
      </c>
      <c r="G627" s="72">
        <f t="shared" si="39"/>
        <v>34.120089811415447</v>
      </c>
    </row>
    <row r="628" spans="1:7">
      <c r="A628" s="71" t="s">
        <v>52</v>
      </c>
      <c r="B628" s="72">
        <v>288.5</v>
      </c>
      <c r="C628" s="72">
        <f>0.8365*B628+142.3</f>
        <v>383.63025000000005</v>
      </c>
      <c r="D628" s="72">
        <v>0</v>
      </c>
      <c r="E628" s="72">
        <f t="shared" si="38"/>
        <v>0</v>
      </c>
      <c r="F628" s="72">
        <v>0</v>
      </c>
      <c r="G628" s="72">
        <f t="shared" si="39"/>
        <v>35.846432522412897</v>
      </c>
    </row>
    <row r="629" spans="1:7">
      <c r="A629" s="71" t="s">
        <v>54</v>
      </c>
      <c r="B629" s="72">
        <v>366.5</v>
      </c>
      <c r="C629" s="72">
        <f>0.7225*B629+118.88</f>
        <v>383.67624999999998</v>
      </c>
      <c r="D629" s="72">
        <v>0</v>
      </c>
      <c r="E629" s="72">
        <f t="shared" si="38"/>
        <v>0</v>
      </c>
      <c r="F629" s="72">
        <v>70.454545454545453</v>
      </c>
      <c r="G629" s="72">
        <f t="shared" si="39"/>
        <v>34.848872355266217</v>
      </c>
    </row>
    <row r="630" spans="1:7">
      <c r="A630" s="71" t="s">
        <v>54</v>
      </c>
      <c r="B630" s="72">
        <v>368</v>
      </c>
      <c r="C630" s="72">
        <f>0.7225*B630+118.88</f>
        <v>384.76</v>
      </c>
      <c r="D630" s="72">
        <v>0</v>
      </c>
      <c r="E630" s="72">
        <f t="shared" si="38"/>
        <v>0</v>
      </c>
      <c r="F630" s="72">
        <v>70.588235294117652</v>
      </c>
      <c r="G630" s="72">
        <f t="shared" si="39"/>
        <v>34.933193830892044</v>
      </c>
    </row>
    <row r="631" spans="1:7">
      <c r="A631" s="71" t="s">
        <v>55</v>
      </c>
      <c r="B631" s="72">
        <v>415.75</v>
      </c>
      <c r="C631" s="72">
        <f>B631*5.4054-1862.5</f>
        <v>384.79505000000017</v>
      </c>
      <c r="D631" s="72">
        <v>0</v>
      </c>
      <c r="E631" s="72">
        <f t="shared" si="38"/>
        <v>0</v>
      </c>
      <c r="F631" s="72">
        <v>0</v>
      </c>
      <c r="G631" s="72">
        <f t="shared" si="39"/>
        <v>34.933193830892044</v>
      </c>
    </row>
    <row r="632" spans="1:7">
      <c r="A632" s="71" t="s">
        <v>56</v>
      </c>
      <c r="B632" s="72">
        <v>180.5</v>
      </c>
      <c r="C632" s="72">
        <v>384.83333333333337</v>
      </c>
      <c r="D632" s="72">
        <v>0</v>
      </c>
      <c r="E632" s="72">
        <f t="shared" si="38"/>
        <v>0</v>
      </c>
      <c r="F632" s="72">
        <v>33.623188405797102</v>
      </c>
      <c r="G632" s="72">
        <f t="shared" si="39"/>
        <v>33.68179091282245</v>
      </c>
    </row>
    <row r="633" spans="1:7">
      <c r="A633" s="71" t="s">
        <v>52</v>
      </c>
      <c r="B633" s="72">
        <v>290</v>
      </c>
      <c r="C633" s="72">
        <f>0.8365*B633+142.3</f>
        <v>384.88499999999999</v>
      </c>
      <c r="D633" s="72">
        <v>0</v>
      </c>
      <c r="E633" s="72">
        <f t="shared" si="38"/>
        <v>0</v>
      </c>
      <c r="F633" s="72">
        <v>0</v>
      </c>
      <c r="G633" s="72">
        <f t="shared" si="39"/>
        <v>19.564143853998928</v>
      </c>
    </row>
    <row r="634" spans="1:7">
      <c r="A634" s="71" t="s">
        <v>54</v>
      </c>
      <c r="B634" s="72">
        <v>368.5</v>
      </c>
      <c r="C634" s="72">
        <f>0.7225*B634+118.88</f>
        <v>385.12125000000003</v>
      </c>
      <c r="D634" s="72">
        <v>0</v>
      </c>
      <c r="E634" s="72">
        <f t="shared" si="38"/>
        <v>0</v>
      </c>
      <c r="F634" s="72">
        <v>64.197530864197532</v>
      </c>
      <c r="G634" s="72">
        <f t="shared" si="39"/>
        <v>25.15736419298198</v>
      </c>
    </row>
    <row r="635" spans="1:7">
      <c r="A635" s="71" t="s">
        <v>52</v>
      </c>
      <c r="B635" s="72">
        <v>290.5</v>
      </c>
      <c r="C635" s="72">
        <f>0.8365*B635+142.3</f>
        <v>385.30325000000005</v>
      </c>
      <c r="D635" s="72">
        <v>0</v>
      </c>
      <c r="E635" s="72">
        <f t="shared" si="38"/>
        <v>0</v>
      </c>
      <c r="F635" s="72">
        <v>0</v>
      </c>
      <c r="G635" s="72">
        <f t="shared" si="39"/>
        <v>30.469763548859596</v>
      </c>
    </row>
    <row r="636" spans="1:7">
      <c r="A636" s="71" t="s">
        <v>56</v>
      </c>
      <c r="B636" s="72">
        <v>181.5</v>
      </c>
      <c r="C636" s="72">
        <v>386.5</v>
      </c>
      <c r="D636" s="72">
        <v>0</v>
      </c>
      <c r="E636" s="72">
        <f t="shared" si="38"/>
        <v>0.23529411764705882</v>
      </c>
      <c r="F636" s="72">
        <v>27.966101694915253</v>
      </c>
      <c r="G636" s="72">
        <f t="shared" si="39"/>
        <v>35.881528254741951</v>
      </c>
    </row>
    <row r="637" spans="1:7">
      <c r="A637" s="71" t="s">
        <v>54</v>
      </c>
      <c r="B637" s="72">
        <v>370.5</v>
      </c>
      <c r="C637" s="72">
        <f>0.7225*B637+118.88</f>
        <v>386.56625000000003</v>
      </c>
      <c r="D637" s="72">
        <v>0</v>
      </c>
      <c r="E637" s="72">
        <f t="shared" si="38"/>
        <v>0.23529411764705882</v>
      </c>
      <c r="F637" s="72">
        <v>60.185185185185183</v>
      </c>
      <c r="G637" s="72">
        <f t="shared" si="39"/>
        <v>23.042022081902438</v>
      </c>
    </row>
    <row r="638" spans="1:7">
      <c r="A638" s="71" t="s">
        <v>87</v>
      </c>
      <c r="B638" s="71">
        <v>214.5</v>
      </c>
      <c r="C638" s="72">
        <f>2.65928*B638-183.51</f>
        <v>386.90556000000004</v>
      </c>
      <c r="D638" s="72">
        <v>1.1764705882352942</v>
      </c>
      <c r="E638" s="72">
        <f t="shared" si="38"/>
        <v>0.23529411764705882</v>
      </c>
      <c r="F638" s="72">
        <v>27.058823529411764</v>
      </c>
      <c r="G638" s="72">
        <f t="shared" si="39"/>
        <v>27.263475369099673</v>
      </c>
    </row>
    <row r="639" spans="1:7">
      <c r="A639" s="71" t="s">
        <v>52</v>
      </c>
      <c r="B639" s="72">
        <v>292.5</v>
      </c>
      <c r="C639" s="72">
        <f>0.8365*B639+142.3</f>
        <v>386.97625000000005</v>
      </c>
      <c r="D639" s="72">
        <v>0</v>
      </c>
      <c r="E639" s="72">
        <f t="shared" si="38"/>
        <v>0.29898838516298243</v>
      </c>
      <c r="F639" s="72">
        <v>0</v>
      </c>
      <c r="G639" s="72">
        <f t="shared" si="39"/>
        <v>22.743459273774967</v>
      </c>
    </row>
    <row r="640" spans="1:7">
      <c r="A640" s="71" t="s">
        <v>56</v>
      </c>
      <c r="B640" s="72">
        <v>182.5</v>
      </c>
      <c r="C640" s="72">
        <v>388.16666666666669</v>
      </c>
      <c r="D640" s="72">
        <v>0</v>
      </c>
      <c r="E640" s="72">
        <f t="shared" si="38"/>
        <v>0.29898838516298243</v>
      </c>
      <c r="F640" s="72">
        <v>21.107266435986158</v>
      </c>
      <c r="G640" s="72">
        <f t="shared" si="39"/>
        <v>10.706422236737929</v>
      </c>
    </row>
    <row r="641" spans="1:7">
      <c r="A641" s="71" t="s">
        <v>57</v>
      </c>
      <c r="B641" s="72">
        <v>67</v>
      </c>
      <c r="C641" s="72">
        <v>388.17500000000007</v>
      </c>
      <c r="D641" s="72">
        <v>0.31847133757961787</v>
      </c>
      <c r="E641" s="72">
        <f t="shared" si="38"/>
        <v>9.9344891401841579E-2</v>
      </c>
      <c r="F641" s="72">
        <v>5.3660212182917233</v>
      </c>
      <c r="G641" s="72">
        <f t="shared" si="39"/>
        <v>17.986279634242386</v>
      </c>
    </row>
    <row r="642" spans="1:7">
      <c r="A642" s="71" t="s">
        <v>52</v>
      </c>
      <c r="B642" s="72">
        <v>294.5</v>
      </c>
      <c r="C642" s="72">
        <f>0.8365*B642+142.3</f>
        <v>388.64925000000005</v>
      </c>
      <c r="D642" s="72">
        <v>0</v>
      </c>
      <c r="E642" s="72">
        <f t="shared" si="38"/>
        <v>9.9344891401841579E-2</v>
      </c>
      <c r="F642" s="72">
        <v>0</v>
      </c>
      <c r="G642" s="72">
        <f t="shared" si="39"/>
        <v>22.986279634242386</v>
      </c>
    </row>
    <row r="643" spans="1:7">
      <c r="A643" s="71" t="s">
        <v>54</v>
      </c>
      <c r="B643" s="72">
        <v>375</v>
      </c>
      <c r="C643" s="72">
        <f>0.7225*B643+118.88</f>
        <v>389.8175</v>
      </c>
      <c r="D643" s="72">
        <v>0.17825311942959002</v>
      </c>
      <c r="E643" s="72">
        <f t="shared" si="38"/>
        <v>9.9344891401841579E-2</v>
      </c>
      <c r="F643" s="72">
        <v>63.458110516934042</v>
      </c>
      <c r="G643" s="72">
        <f t="shared" si="39"/>
        <v>18.764826347045151</v>
      </c>
    </row>
    <row r="644" spans="1:7">
      <c r="A644" s="71" t="s">
        <v>56</v>
      </c>
      <c r="B644" s="72">
        <v>183.5</v>
      </c>
      <c r="C644" s="72">
        <v>389.83333333333337</v>
      </c>
      <c r="D644" s="72">
        <v>0</v>
      </c>
      <c r="E644" s="72">
        <f t="shared" si="38"/>
        <v>3.5650623885918005E-2</v>
      </c>
      <c r="F644" s="72">
        <v>25</v>
      </c>
      <c r="G644" s="72">
        <f t="shared" si="39"/>
        <v>17.691622103386809</v>
      </c>
    </row>
    <row r="645" spans="1:7">
      <c r="A645" s="71" t="s">
        <v>52</v>
      </c>
      <c r="B645" s="72">
        <v>296</v>
      </c>
      <c r="C645" s="72">
        <f>0.8365*B645+142.3</f>
        <v>389.904</v>
      </c>
      <c r="D645" s="72">
        <v>0</v>
      </c>
      <c r="E645" s="72">
        <f t="shared" si="38"/>
        <v>0.32976827094474148</v>
      </c>
      <c r="F645" s="72">
        <v>0</v>
      </c>
      <c r="G645" s="72">
        <f t="shared" si="39"/>
        <v>19.162210338680929</v>
      </c>
    </row>
    <row r="646" spans="1:7">
      <c r="A646" s="71" t="s">
        <v>55</v>
      </c>
      <c r="B646" s="72">
        <v>416.75</v>
      </c>
      <c r="C646" s="72">
        <f>B646*5.4054-1862.5</f>
        <v>390.20045000000027</v>
      </c>
      <c r="D646" s="72">
        <v>0</v>
      </c>
      <c r="E646" s="72">
        <f t="shared" si="38"/>
        <v>0.29411764705882348</v>
      </c>
      <c r="F646" s="72">
        <v>0</v>
      </c>
      <c r="G646" s="72">
        <f t="shared" si="39"/>
        <v>12.825728422210005</v>
      </c>
    </row>
    <row r="647" spans="1:7">
      <c r="A647" s="71" t="s">
        <v>53</v>
      </c>
      <c r="B647" s="72">
        <v>586</v>
      </c>
      <c r="C647" s="72">
        <f>1.1562*B647-287.26</f>
        <v>390.27319999999997</v>
      </c>
      <c r="D647" s="72">
        <v>1.4705882352941175</v>
      </c>
      <c r="E647" s="72">
        <f t="shared" si="38"/>
        <v>0.50245098039215674</v>
      </c>
      <c r="F647" s="72">
        <v>7.3529411764705888</v>
      </c>
      <c r="G647" s="72">
        <f t="shared" si="39"/>
        <v>11.992395088876673</v>
      </c>
    </row>
    <row r="648" spans="1:7">
      <c r="A648" s="71" t="s">
        <v>56</v>
      </c>
      <c r="B648" s="72">
        <v>184.5</v>
      </c>
      <c r="C648" s="72">
        <v>391.5</v>
      </c>
      <c r="D648" s="72">
        <v>0</v>
      </c>
      <c r="E648" s="72">
        <f t="shared" si="38"/>
        <v>0.50245098039215674</v>
      </c>
      <c r="F648" s="72">
        <v>31.775700934579437</v>
      </c>
      <c r="G648" s="72">
        <f t="shared" si="39"/>
        <v>16.202921404666146</v>
      </c>
    </row>
    <row r="649" spans="1:7">
      <c r="A649" s="71" t="s">
        <v>87</v>
      </c>
      <c r="B649" s="71">
        <v>216.5</v>
      </c>
      <c r="C649" s="72">
        <f>2.65928*B649-183.51</f>
        <v>392.22411999999997</v>
      </c>
      <c r="D649" s="72">
        <v>1.0416666666666665</v>
      </c>
      <c r="E649" s="72">
        <f t="shared" si="38"/>
        <v>0.68263116057233697</v>
      </c>
      <c r="F649" s="72">
        <v>20.833333333333336</v>
      </c>
      <c r="G649" s="72">
        <f t="shared" si="39"/>
        <v>20.347065548810289</v>
      </c>
    </row>
    <row r="650" spans="1:7">
      <c r="A650" s="71" t="s">
        <v>56</v>
      </c>
      <c r="B650" s="72">
        <v>185.5</v>
      </c>
      <c r="C650" s="72">
        <v>393.16666666666669</v>
      </c>
      <c r="D650" s="72">
        <v>0</v>
      </c>
      <c r="E650" s="72">
        <f t="shared" si="38"/>
        <v>0.38851351351351349</v>
      </c>
      <c r="F650" s="72">
        <v>21.052631578947366</v>
      </c>
      <c r="G650" s="72">
        <f t="shared" si="39"/>
        <v>18.876477313516173</v>
      </c>
    </row>
    <row r="651" spans="1:7">
      <c r="A651" s="71" t="s">
        <v>87</v>
      </c>
      <c r="B651" s="71">
        <v>217</v>
      </c>
      <c r="C651" s="72">
        <f>2.65928*B651-183.51</f>
        <v>393.55376000000001</v>
      </c>
      <c r="D651" s="72">
        <v>0.90090090090090091</v>
      </c>
      <c r="E651" s="72">
        <f t="shared" si="38"/>
        <v>0.38851351351351349</v>
      </c>
      <c r="F651" s="72">
        <v>20.72072072072072</v>
      </c>
      <c r="G651" s="72">
        <f t="shared" si="39"/>
        <v>17.06679167205483</v>
      </c>
    </row>
    <row r="652" spans="1:7">
      <c r="A652" s="71" t="s">
        <v>52</v>
      </c>
      <c r="B652" s="72">
        <v>301</v>
      </c>
      <c r="C652" s="72">
        <f>0.8365*B652+142.3</f>
        <v>394.0865</v>
      </c>
      <c r="D652" s="72">
        <v>0</v>
      </c>
      <c r="E652" s="72">
        <f t="shared" si="38"/>
        <v>0.18018018018018017</v>
      </c>
      <c r="F652" s="72">
        <v>0</v>
      </c>
      <c r="G652" s="72">
        <f t="shared" si="39"/>
        <v>12.900125005388162</v>
      </c>
    </row>
    <row r="653" spans="1:7">
      <c r="A653" s="71" t="s">
        <v>56</v>
      </c>
      <c r="B653" s="72">
        <v>186.5</v>
      </c>
      <c r="C653" s="72">
        <v>394.83333333333337</v>
      </c>
      <c r="D653" s="72">
        <v>0</v>
      </c>
      <c r="E653" s="72">
        <f t="shared" si="38"/>
        <v>0.18018018018018017</v>
      </c>
      <c r="F653" s="72">
        <v>22.727272727272727</v>
      </c>
      <c r="G653" s="72">
        <f t="shared" si="39"/>
        <v>20.022932022932022</v>
      </c>
    </row>
    <row r="654" spans="1:7">
      <c r="A654" s="71" t="s">
        <v>53</v>
      </c>
      <c r="B654" s="72">
        <v>590</v>
      </c>
      <c r="C654" s="72">
        <f>1.1562*B654-287.26</f>
        <v>394.89799999999991</v>
      </c>
      <c r="D654" s="72">
        <v>0</v>
      </c>
      <c r="E654" s="72">
        <f t="shared" si="38"/>
        <v>6.2111801242236017E-2</v>
      </c>
      <c r="F654" s="72">
        <v>0</v>
      </c>
      <c r="G654" s="72">
        <f t="shared" si="39"/>
        <v>29.66760775456428</v>
      </c>
    </row>
    <row r="655" spans="1:7">
      <c r="A655" s="71" t="s">
        <v>54</v>
      </c>
      <c r="B655" s="72">
        <v>382.5</v>
      </c>
      <c r="C655" s="72">
        <f>0.7225*B655+118.88</f>
        <v>395.23624999999998</v>
      </c>
      <c r="D655" s="72">
        <v>0</v>
      </c>
      <c r="E655" s="72">
        <f t="shared" si="38"/>
        <v>6.2111801242236017E-2</v>
      </c>
      <c r="F655" s="72">
        <v>56.666666666666664</v>
      </c>
      <c r="G655" s="72">
        <f t="shared" si="39"/>
        <v>32.16760775456428</v>
      </c>
    </row>
    <row r="656" spans="1:7">
      <c r="A656" s="71" t="s">
        <v>54</v>
      </c>
      <c r="B656" s="72">
        <v>384</v>
      </c>
      <c r="C656" s="72">
        <f>0.7225*B656+118.88</f>
        <v>396.32</v>
      </c>
      <c r="D656" s="72">
        <v>0.3105590062111801</v>
      </c>
      <c r="E656" s="72">
        <f t="shared" si="38"/>
        <v>6.2111801242236017E-2</v>
      </c>
      <c r="F656" s="72">
        <v>68.944099378881987</v>
      </c>
      <c r="G656" s="72">
        <f t="shared" si="39"/>
        <v>42.150455095902181</v>
      </c>
    </row>
    <row r="657" spans="1:7">
      <c r="A657" s="71" t="s">
        <v>56</v>
      </c>
      <c r="B657" s="72">
        <v>187.5</v>
      </c>
      <c r="C657" s="72">
        <v>396.5</v>
      </c>
      <c r="D657" s="72">
        <v>0</v>
      </c>
      <c r="E657" s="72">
        <f t="shared" si="38"/>
        <v>0.20809720270209003</v>
      </c>
      <c r="F657" s="72">
        <v>12.5</v>
      </c>
      <c r="G657" s="72">
        <f t="shared" si="39"/>
        <v>47.405929548456925</v>
      </c>
    </row>
    <row r="658" spans="1:7">
      <c r="A658" s="71" t="s">
        <v>54</v>
      </c>
      <c r="B658" s="72">
        <v>384.5</v>
      </c>
      <c r="C658" s="72">
        <f>0.7225*B658+118.88</f>
        <v>396.68125000000003</v>
      </c>
      <c r="D658" s="72">
        <v>0</v>
      </c>
      <c r="E658" s="72">
        <f t="shared" si="38"/>
        <v>0.20809720270209003</v>
      </c>
      <c r="F658" s="72">
        <v>72.641509433962256</v>
      </c>
      <c r="G658" s="72">
        <f t="shared" si="39"/>
        <v>37.170540498316093</v>
      </c>
    </row>
    <row r="659" spans="1:7">
      <c r="A659" s="71" t="s">
        <v>87</v>
      </c>
      <c r="B659" s="71">
        <v>218.5</v>
      </c>
      <c r="C659" s="72">
        <f>2.65928*B659-183.51</f>
        <v>397.54268000000002</v>
      </c>
      <c r="D659" s="72">
        <v>0.72992700729927007</v>
      </c>
      <c r="E659" s="72">
        <f t="shared" si="38"/>
        <v>0.145985401459854</v>
      </c>
      <c r="F659" s="72">
        <v>26.277372262773724</v>
      </c>
      <c r="G659" s="72">
        <f t="shared" si="39"/>
        <v>36.039948470640965</v>
      </c>
    </row>
    <row r="660" spans="1:7">
      <c r="A660" s="71" t="s">
        <v>57</v>
      </c>
      <c r="B660" s="72">
        <v>69</v>
      </c>
      <c r="C660" s="72">
        <v>397.60699999999997</v>
      </c>
      <c r="D660" s="72">
        <v>0</v>
      </c>
      <c r="E660" s="72">
        <f t="shared" si="38"/>
        <v>0.145985401459854</v>
      </c>
      <c r="F660" s="72">
        <v>5.4897214159624914</v>
      </c>
      <c r="G660" s="72">
        <f t="shared" si="39"/>
        <v>39.309179239871732</v>
      </c>
    </row>
    <row r="661" spans="1:7">
      <c r="A661" s="71" t="s">
        <v>54</v>
      </c>
      <c r="B661" s="72">
        <v>386.5</v>
      </c>
      <c r="C661" s="72">
        <f>0.7225*B661+118.88</f>
        <v>398.12625000000003</v>
      </c>
      <c r="D661" s="72">
        <v>0</v>
      </c>
      <c r="E661" s="72">
        <f t="shared" si="38"/>
        <v>0.145985401459854</v>
      </c>
      <c r="F661" s="72">
        <v>63.291139240506332</v>
      </c>
      <c r="G661" s="72">
        <f t="shared" si="39"/>
        <v>24.78087735307928</v>
      </c>
    </row>
    <row r="662" spans="1:7">
      <c r="A662" s="71" t="s">
        <v>56</v>
      </c>
      <c r="B662" s="72">
        <v>188.5</v>
      </c>
      <c r="C662" s="72">
        <v>398.16666666666669</v>
      </c>
      <c r="D662" s="72">
        <v>0</v>
      </c>
      <c r="E662" s="72">
        <f t="shared" si="38"/>
        <v>0</v>
      </c>
      <c r="F662" s="72">
        <v>28.846153846153843</v>
      </c>
      <c r="G662" s="72">
        <f t="shared" si="39"/>
        <v>19.525402900524533</v>
      </c>
    </row>
    <row r="663" spans="1:7">
      <c r="A663" s="71" t="s">
        <v>53</v>
      </c>
      <c r="B663" s="72">
        <v>594</v>
      </c>
      <c r="C663" s="72">
        <f>1.1562*B663-287.26</f>
        <v>399.52279999999996</v>
      </c>
      <c r="D663" s="72">
        <v>0</v>
      </c>
      <c r="E663" s="72">
        <f t="shared" si="38"/>
        <v>0</v>
      </c>
      <c r="F663" s="72">
        <v>0</v>
      </c>
      <c r="G663" s="72">
        <f t="shared" si="39"/>
        <v>27.869518703168943</v>
      </c>
    </row>
    <row r="664" spans="1:7">
      <c r="A664" s="71" t="s">
        <v>52</v>
      </c>
      <c r="B664" s="72">
        <v>307.5</v>
      </c>
      <c r="C664" s="72">
        <f>0.8365*B664+142.3</f>
        <v>399.52375000000001</v>
      </c>
      <c r="D664" s="72">
        <v>0</v>
      </c>
      <c r="E664" s="72">
        <f t="shared" si="38"/>
        <v>0</v>
      </c>
      <c r="F664" s="72">
        <v>0</v>
      </c>
      <c r="G664" s="72">
        <f t="shared" si="39"/>
        <v>15.211290855067679</v>
      </c>
    </row>
    <row r="665" spans="1:7">
      <c r="A665" s="71" t="s">
        <v>56</v>
      </c>
      <c r="B665" s="72">
        <v>189.5</v>
      </c>
      <c r="C665" s="72">
        <v>399.83333333333337</v>
      </c>
      <c r="D665" s="72">
        <v>0</v>
      </c>
      <c r="E665" s="72">
        <f t="shared" si="38"/>
        <v>0</v>
      </c>
      <c r="F665" s="72">
        <v>47.210300429184549</v>
      </c>
      <c r="G665" s="72">
        <f t="shared" si="39"/>
        <v>22.483635578178269</v>
      </c>
    </row>
    <row r="666" spans="1:7">
      <c r="A666" s="71" t="s">
        <v>53</v>
      </c>
      <c r="B666" s="72">
        <v>595</v>
      </c>
      <c r="C666" s="72">
        <f>1.1562*B666-287.26</f>
        <v>400.67899999999997</v>
      </c>
      <c r="D666" s="72">
        <v>0</v>
      </c>
      <c r="E666" s="72">
        <f t="shared" si="38"/>
        <v>0</v>
      </c>
      <c r="F666" s="72">
        <v>0</v>
      </c>
      <c r="G666" s="72">
        <f t="shared" si="39"/>
        <v>22.483635578178269</v>
      </c>
    </row>
    <row r="667" spans="1:7">
      <c r="A667" s="71" t="s">
        <v>54</v>
      </c>
      <c r="B667" s="72">
        <v>391</v>
      </c>
      <c r="C667" s="72">
        <f>0.7225*B667+118.88</f>
        <v>401.3775</v>
      </c>
      <c r="D667" s="72">
        <v>0</v>
      </c>
      <c r="E667" s="72">
        <f t="shared" si="38"/>
        <v>0</v>
      </c>
      <c r="F667" s="72">
        <v>65.207877461706786</v>
      </c>
      <c r="G667" s="72">
        <f t="shared" si="39"/>
        <v>30.380075707628105</v>
      </c>
    </row>
    <row r="668" spans="1:7">
      <c r="A668" s="71" t="s">
        <v>52</v>
      </c>
      <c r="B668" s="72">
        <v>310</v>
      </c>
      <c r="C668" s="72">
        <f>0.8365*B668+142.3</f>
        <v>401.61500000000001</v>
      </c>
      <c r="D668" s="72">
        <v>0</v>
      </c>
      <c r="E668" s="72">
        <f t="shared" si="38"/>
        <v>0</v>
      </c>
      <c r="F668" s="72">
        <v>0</v>
      </c>
      <c r="G668" s="72">
        <f t="shared" si="39"/>
        <v>20.938015621791195</v>
      </c>
    </row>
    <row r="669" spans="1:7">
      <c r="A669" s="71" t="s">
        <v>56</v>
      </c>
      <c r="B669" s="72">
        <v>191</v>
      </c>
      <c r="C669" s="72">
        <v>402.33333333333337</v>
      </c>
      <c r="D669" s="72">
        <v>0</v>
      </c>
      <c r="E669" s="72">
        <f t="shared" si="38"/>
        <v>0</v>
      </c>
      <c r="F669" s="72">
        <v>39.482200647249186</v>
      </c>
      <c r="G669" s="72">
        <f t="shared" si="39"/>
        <v>23.604682288457859</v>
      </c>
    </row>
    <row r="670" spans="1:7">
      <c r="A670" s="71" t="s">
        <v>55</v>
      </c>
      <c r="B670" s="72">
        <v>419</v>
      </c>
      <c r="C670" s="72">
        <f>B670*5.4054-1862.5</f>
        <v>402.36259999999993</v>
      </c>
      <c r="D670" s="72">
        <v>0</v>
      </c>
      <c r="E670" s="72">
        <f t="shared" ref="E670:E715" si="40">AVERAGE(D668:D672)</f>
        <v>0</v>
      </c>
      <c r="F670" s="72">
        <v>0</v>
      </c>
      <c r="G670" s="72">
        <f t="shared" ref="G670:G715" si="41">AVERAGE(F668:F672)</f>
        <v>10.563106796116504</v>
      </c>
    </row>
    <row r="671" spans="1:7">
      <c r="A671" s="71" t="s">
        <v>87</v>
      </c>
      <c r="B671" s="71">
        <v>220.5</v>
      </c>
      <c r="C671" s="72">
        <f>2.65928*B671-183.51</f>
        <v>402.86123999999995</v>
      </c>
      <c r="D671" s="72">
        <v>0</v>
      </c>
      <c r="E671" s="72">
        <f t="shared" si="40"/>
        <v>0</v>
      </c>
      <c r="F671" s="72">
        <v>13.333333333333334</v>
      </c>
      <c r="G671" s="72">
        <f t="shared" si="41"/>
        <v>10.563106796116504</v>
      </c>
    </row>
    <row r="672" spans="1:7">
      <c r="A672" s="71" t="s">
        <v>52</v>
      </c>
      <c r="B672" s="72">
        <v>312.5</v>
      </c>
      <c r="C672" s="72">
        <f>0.8365*B672+142.3</f>
        <v>403.70625000000001</v>
      </c>
      <c r="D672" s="72">
        <v>0</v>
      </c>
      <c r="E672" s="72">
        <f t="shared" si="40"/>
        <v>0</v>
      </c>
      <c r="F672" s="72">
        <v>0</v>
      </c>
      <c r="G672" s="72">
        <f t="shared" si="41"/>
        <v>8.968917470525188</v>
      </c>
    </row>
    <row r="673" spans="1:7">
      <c r="A673" s="71" t="s">
        <v>53</v>
      </c>
      <c r="B673" s="72">
        <v>598</v>
      </c>
      <c r="C673" s="72">
        <f>1.1562*B673-287.26</f>
        <v>404.1475999999999</v>
      </c>
      <c r="D673" s="72">
        <v>0</v>
      </c>
      <c r="E673" s="72">
        <f t="shared" si="40"/>
        <v>0</v>
      </c>
      <c r="F673" s="72">
        <v>0</v>
      </c>
      <c r="G673" s="72">
        <f t="shared" si="41"/>
        <v>20.19533256486481</v>
      </c>
    </row>
    <row r="674" spans="1:7">
      <c r="A674" s="71" t="s">
        <v>56</v>
      </c>
      <c r="B674" s="72">
        <v>192.5</v>
      </c>
      <c r="C674" s="72">
        <v>404.83333333333337</v>
      </c>
      <c r="D674" s="72">
        <v>0</v>
      </c>
      <c r="E674" s="72">
        <f t="shared" si="40"/>
        <v>0</v>
      </c>
      <c r="F674" s="72">
        <v>31.511254019292608</v>
      </c>
      <c r="G674" s="72">
        <f t="shared" si="41"/>
        <v>17.528665898198145</v>
      </c>
    </row>
    <row r="675" spans="1:7">
      <c r="A675" s="71" t="s">
        <v>54</v>
      </c>
      <c r="B675" s="72">
        <v>396.5</v>
      </c>
      <c r="C675" s="72">
        <f>0.7225*B675+118.88</f>
        <v>405.35124999999999</v>
      </c>
      <c r="D675" s="72">
        <v>0</v>
      </c>
      <c r="E675" s="72">
        <f t="shared" si="40"/>
        <v>0</v>
      </c>
      <c r="F675" s="72">
        <v>56.132075471698116</v>
      </c>
      <c r="G675" s="72">
        <f t="shared" si="41"/>
        <v>24.11852764935022</v>
      </c>
    </row>
    <row r="676" spans="1:7">
      <c r="A676" s="71" t="s">
        <v>52</v>
      </c>
      <c r="B676" s="72">
        <v>315.75</v>
      </c>
      <c r="C676" s="72">
        <f>0.8365*B676+142.3</f>
        <v>406.42487500000004</v>
      </c>
      <c r="D676" s="72">
        <v>0</v>
      </c>
      <c r="E676" s="72">
        <f t="shared" si="40"/>
        <v>0</v>
      </c>
      <c r="F676" s="72">
        <v>0</v>
      </c>
      <c r="G676" s="72">
        <f t="shared" si="41"/>
        <v>36.101998723730382</v>
      </c>
    </row>
    <row r="677" spans="1:7">
      <c r="A677" s="71" t="s">
        <v>56</v>
      </c>
      <c r="B677" s="72">
        <v>193.5</v>
      </c>
      <c r="C677" s="72">
        <v>406.5</v>
      </c>
      <c r="D677" s="72">
        <v>0</v>
      </c>
      <c r="E677" s="72">
        <f t="shared" si="40"/>
        <v>6.369426751592358E-2</v>
      </c>
      <c r="F677" s="72">
        <v>32.94930875576037</v>
      </c>
      <c r="G677" s="72">
        <f t="shared" si="41"/>
        <v>30.779001472845533</v>
      </c>
    </row>
    <row r="678" spans="1:7">
      <c r="A678" s="71" t="s">
        <v>54</v>
      </c>
      <c r="B678" s="72">
        <v>398.5</v>
      </c>
      <c r="C678" s="72">
        <f>0.7225*B678+118.88</f>
        <v>406.79624999999999</v>
      </c>
      <c r="D678" s="72">
        <v>0</v>
      </c>
      <c r="E678" s="72">
        <f t="shared" si="40"/>
        <v>6.369426751592358E-2</v>
      </c>
      <c r="F678" s="72">
        <v>59.917355371900825</v>
      </c>
      <c r="G678" s="72">
        <f t="shared" si="41"/>
        <v>19.552586378505914</v>
      </c>
    </row>
    <row r="679" spans="1:7">
      <c r="A679" s="71" t="s">
        <v>57</v>
      </c>
      <c r="B679" s="72">
        <v>71</v>
      </c>
      <c r="C679" s="72">
        <v>407.03899999999999</v>
      </c>
      <c r="D679" s="72">
        <v>0.31847133757961787</v>
      </c>
      <c r="E679" s="72">
        <f t="shared" si="40"/>
        <v>0.19027654599693625</v>
      </c>
      <c r="F679" s="72">
        <v>4.8962677648683677</v>
      </c>
      <c r="G679" s="72">
        <f t="shared" si="41"/>
        <v>20.94499144179705</v>
      </c>
    </row>
    <row r="680" spans="1:7">
      <c r="A680" s="71" t="s">
        <v>52</v>
      </c>
      <c r="B680" s="72">
        <v>316.5</v>
      </c>
      <c r="C680" s="72">
        <f>0.8365*B680+142.3</f>
        <v>407.05225000000002</v>
      </c>
      <c r="D680" s="72">
        <v>0</v>
      </c>
      <c r="E680" s="72">
        <f t="shared" si="40"/>
        <v>0.19027654599693625</v>
      </c>
      <c r="F680" s="72">
        <v>0</v>
      </c>
      <c r="G680" s="72">
        <f t="shared" si="41"/>
        <v>20.691007553240397</v>
      </c>
    </row>
    <row r="681" spans="1:7">
      <c r="A681" s="71" t="s">
        <v>52</v>
      </c>
      <c r="B681" s="72">
        <v>317</v>
      </c>
      <c r="C681" s="72">
        <f>0.8365*B681+142.3</f>
        <v>407.47050000000002</v>
      </c>
      <c r="D681" s="72">
        <v>0.63291139240506333</v>
      </c>
      <c r="E681" s="72">
        <f t="shared" si="40"/>
        <v>0.52925959684439383</v>
      </c>
      <c r="F681" s="72">
        <v>6.962025316455696</v>
      </c>
      <c r="G681" s="72">
        <f t="shared" si="41"/>
        <v>18.199061902589044</v>
      </c>
    </row>
    <row r="682" spans="1:7">
      <c r="A682" s="71" t="s">
        <v>56</v>
      </c>
      <c r="B682" s="72">
        <v>194.5</v>
      </c>
      <c r="C682" s="72">
        <v>408.16666666666669</v>
      </c>
      <c r="D682" s="72">
        <v>0</v>
      </c>
      <c r="E682" s="72">
        <f t="shared" si="40"/>
        <v>0.5315719299885362</v>
      </c>
      <c r="F682" s="72">
        <v>31.679389312977097</v>
      </c>
      <c r="G682" s="72">
        <f t="shared" si="41"/>
        <v>30.619148283608773</v>
      </c>
    </row>
    <row r="683" spans="1:7">
      <c r="A683" s="71" t="s">
        <v>87</v>
      </c>
      <c r="B683" s="71">
        <v>222.5</v>
      </c>
      <c r="C683" s="72">
        <f>2.65928*B683-183.51</f>
        <v>408.1798</v>
      </c>
      <c r="D683" s="72">
        <v>1.6949152542372881</v>
      </c>
      <c r="E683" s="72">
        <f t="shared" si="40"/>
        <v>0.5315719299885362</v>
      </c>
      <c r="F683" s="72">
        <v>47.457627118644069</v>
      </c>
      <c r="G683" s="72">
        <f t="shared" si="41"/>
        <v>30.970025476591228</v>
      </c>
    </row>
    <row r="684" spans="1:7">
      <c r="A684" s="71" t="s">
        <v>54</v>
      </c>
      <c r="B684" s="72">
        <v>400.5</v>
      </c>
      <c r="C684" s="72">
        <f>0.7225*B684+118.88</f>
        <v>408.24124999999998</v>
      </c>
      <c r="D684" s="72">
        <v>0.33003300330033003</v>
      </c>
      <c r="E684" s="72">
        <f t="shared" si="40"/>
        <v>0.40498965150752364</v>
      </c>
      <c r="F684" s="72">
        <v>66.996699669967001</v>
      </c>
      <c r="G684" s="72">
        <f t="shared" si="41"/>
        <v>30.764061091266189</v>
      </c>
    </row>
    <row r="685" spans="1:7">
      <c r="A685" s="71" t="s">
        <v>52</v>
      </c>
      <c r="B685" s="72">
        <v>318.5</v>
      </c>
      <c r="C685" s="72">
        <f>0.8365*B685+142.3</f>
        <v>408.72525000000002</v>
      </c>
      <c r="D685" s="72">
        <v>0</v>
      </c>
      <c r="E685" s="72">
        <f t="shared" si="40"/>
        <v>0.40498965150752364</v>
      </c>
      <c r="F685" s="72">
        <v>1.7543859649122806</v>
      </c>
      <c r="G685" s="72">
        <f t="shared" si="41"/>
        <v>29.810768980649662</v>
      </c>
    </row>
    <row r="686" spans="1:7">
      <c r="A686" s="71" t="s">
        <v>53</v>
      </c>
      <c r="B686" s="72">
        <v>602</v>
      </c>
      <c r="C686" s="72">
        <f>1.1562*B686-287.26</f>
        <v>408.77239999999995</v>
      </c>
      <c r="D686" s="72">
        <v>0</v>
      </c>
      <c r="E686" s="72">
        <f t="shared" si="40"/>
        <v>6.6006600660066E-2</v>
      </c>
      <c r="F686" s="72">
        <v>5.9322033898305087</v>
      </c>
      <c r="G686" s="72">
        <f t="shared" si="41"/>
        <v>34.072997310674609</v>
      </c>
    </row>
    <row r="687" spans="1:7">
      <c r="A687" s="71" t="s">
        <v>56</v>
      </c>
      <c r="B687" s="72">
        <v>195.5</v>
      </c>
      <c r="C687" s="72">
        <v>409.83333333333337</v>
      </c>
      <c r="D687" s="72">
        <v>0</v>
      </c>
      <c r="E687" s="72">
        <f t="shared" si="40"/>
        <v>0</v>
      </c>
      <c r="F687" s="72">
        <v>26.912928759894463</v>
      </c>
      <c r="G687" s="72">
        <f t="shared" si="41"/>
        <v>20.673657376681206</v>
      </c>
    </row>
    <row r="688" spans="1:7">
      <c r="A688" s="71" t="s">
        <v>54</v>
      </c>
      <c r="B688" s="72">
        <v>403</v>
      </c>
      <c r="C688" s="72">
        <f>0.7225*B688+118.88</f>
        <v>410.04750000000001</v>
      </c>
      <c r="D688" s="72">
        <v>0</v>
      </c>
      <c r="E688" s="72">
        <f t="shared" si="40"/>
        <v>0</v>
      </c>
      <c r="F688" s="72">
        <v>68.76876876876878</v>
      </c>
      <c r="G688" s="72">
        <f t="shared" si="41"/>
        <v>25.338857354116758</v>
      </c>
    </row>
    <row r="689" spans="1:7">
      <c r="A689" s="71" t="s">
        <v>52</v>
      </c>
      <c r="B689" s="72">
        <v>320.5</v>
      </c>
      <c r="C689" s="72">
        <f>0.8365*B689+142.3</f>
        <v>410.39825000000002</v>
      </c>
      <c r="D689" s="72">
        <v>0</v>
      </c>
      <c r="E689" s="72">
        <f t="shared" si="40"/>
        <v>0</v>
      </c>
      <c r="F689" s="72">
        <v>0</v>
      </c>
      <c r="G689" s="72">
        <f t="shared" si="41"/>
        <v>24.152416676150658</v>
      </c>
    </row>
    <row r="690" spans="1:7">
      <c r="A690" s="71" t="s">
        <v>56</v>
      </c>
      <c r="B690" s="72">
        <v>196.5</v>
      </c>
      <c r="C690" s="72">
        <v>411.5</v>
      </c>
      <c r="D690" s="72">
        <v>0</v>
      </c>
      <c r="E690" s="72">
        <f t="shared" si="40"/>
        <v>0</v>
      </c>
      <c r="F690" s="72">
        <v>25.080385852090032</v>
      </c>
      <c r="G690" s="72">
        <f t="shared" si="41"/>
        <v>23.597417131068315</v>
      </c>
    </row>
    <row r="691" spans="1:7">
      <c r="A691" s="71" t="s">
        <v>52</v>
      </c>
      <c r="B691" s="72">
        <v>322.5</v>
      </c>
      <c r="C691" s="72">
        <f>0.8365*B691+142.3</f>
        <v>412.07125000000002</v>
      </c>
      <c r="D691" s="72">
        <v>0</v>
      </c>
      <c r="E691" s="72">
        <f t="shared" si="40"/>
        <v>0</v>
      </c>
      <c r="F691" s="72">
        <v>0</v>
      </c>
      <c r="G691" s="72">
        <f t="shared" si="41"/>
        <v>9.8436633773145594</v>
      </c>
    </row>
    <row r="692" spans="1:7">
      <c r="A692" s="71" t="s">
        <v>87</v>
      </c>
      <c r="B692" s="71">
        <v>224</v>
      </c>
      <c r="C692" s="72">
        <f>2.65928*B692-183.51</f>
        <v>412.16872000000001</v>
      </c>
      <c r="D692" s="72">
        <v>0</v>
      </c>
      <c r="E692" s="72">
        <f t="shared" si="40"/>
        <v>0</v>
      </c>
      <c r="F692" s="72">
        <v>24.137931034482758</v>
      </c>
      <c r="G692" s="72">
        <f t="shared" si="41"/>
        <v>14.346974635592705</v>
      </c>
    </row>
    <row r="693" spans="1:7">
      <c r="A693" s="71" t="s">
        <v>52</v>
      </c>
      <c r="B693" s="72">
        <v>323</v>
      </c>
      <c r="C693" s="72">
        <f>0.8365*B693+142.3</f>
        <v>412.48950000000002</v>
      </c>
      <c r="D693" s="72">
        <v>0</v>
      </c>
      <c r="E693" s="72">
        <f t="shared" si="40"/>
        <v>0</v>
      </c>
      <c r="F693" s="72">
        <v>0</v>
      </c>
      <c r="G693" s="72">
        <f t="shared" si="41"/>
        <v>11.386972231529837</v>
      </c>
    </row>
    <row r="694" spans="1:7">
      <c r="A694" s="71" t="s">
        <v>56</v>
      </c>
      <c r="B694" s="72">
        <v>197.5</v>
      </c>
      <c r="C694" s="72">
        <v>413.16666666666669</v>
      </c>
      <c r="D694" s="72">
        <v>0</v>
      </c>
      <c r="E694" s="72">
        <f t="shared" si="40"/>
        <v>0</v>
      </c>
      <c r="F694" s="72">
        <v>22.516556291390728</v>
      </c>
      <c r="G694" s="72">
        <f t="shared" si="41"/>
        <v>17.26932517270631</v>
      </c>
    </row>
    <row r="695" spans="1:7">
      <c r="A695" s="71" t="s">
        <v>53</v>
      </c>
      <c r="B695" s="72">
        <v>606</v>
      </c>
      <c r="C695" s="72">
        <f>1.1562*B695-287.26</f>
        <v>413.3972</v>
      </c>
      <c r="D695" s="72">
        <v>0</v>
      </c>
      <c r="E695" s="72">
        <f t="shared" si="40"/>
        <v>0</v>
      </c>
      <c r="F695" s="72">
        <v>10.2803738317757</v>
      </c>
      <c r="G695" s="72">
        <f t="shared" si="41"/>
        <v>12.441738965809757</v>
      </c>
    </row>
    <row r="696" spans="1:7">
      <c r="A696" s="71" t="s">
        <v>87</v>
      </c>
      <c r="B696" s="71">
        <v>224.5</v>
      </c>
      <c r="C696" s="72">
        <f>2.65928*B696-183.51</f>
        <v>413.49835999999993</v>
      </c>
      <c r="D696" s="72">
        <v>0</v>
      </c>
      <c r="E696" s="72">
        <f t="shared" si="40"/>
        <v>0</v>
      </c>
      <c r="F696" s="72">
        <v>29.411764705882355</v>
      </c>
      <c r="G696" s="72">
        <f t="shared" si="41"/>
        <v>17.630928154998948</v>
      </c>
    </row>
    <row r="697" spans="1:7">
      <c r="A697" s="71" t="s">
        <v>52</v>
      </c>
      <c r="B697" s="72">
        <v>324.5</v>
      </c>
      <c r="C697" s="72">
        <f>0.8365*B697+142.3</f>
        <v>413.74425000000002</v>
      </c>
      <c r="D697" s="72">
        <v>0</v>
      </c>
      <c r="E697" s="72">
        <f t="shared" si="40"/>
        <v>3.7523452157598496E-2</v>
      </c>
      <c r="F697" s="72">
        <v>0</v>
      </c>
      <c r="G697" s="72">
        <f t="shared" si="41"/>
        <v>26.973770742874649</v>
      </c>
    </row>
    <row r="698" spans="1:7">
      <c r="A698" s="71" t="s">
        <v>56</v>
      </c>
      <c r="B698" s="72">
        <v>198.5</v>
      </c>
      <c r="C698" s="72">
        <v>414.83333333333337</v>
      </c>
      <c r="D698" s="72">
        <v>0</v>
      </c>
      <c r="E698" s="72">
        <f t="shared" si="40"/>
        <v>3.7523452157598496E-2</v>
      </c>
      <c r="F698" s="72">
        <v>25.945945945945947</v>
      </c>
      <c r="G698" s="72">
        <f t="shared" si="41"/>
        <v>25.110003668827197</v>
      </c>
    </row>
    <row r="699" spans="1:7">
      <c r="A699" s="71" t="s">
        <v>54</v>
      </c>
      <c r="B699" s="72">
        <v>410</v>
      </c>
      <c r="C699" s="72">
        <f>0.7225*B699+118.88</f>
        <v>415.10500000000002</v>
      </c>
      <c r="D699" s="72">
        <v>0.18761726078799248</v>
      </c>
      <c r="E699" s="72">
        <f t="shared" si="40"/>
        <v>3.7523452157598496E-2</v>
      </c>
      <c r="F699" s="72">
        <v>69.230769230769226</v>
      </c>
      <c r="G699" s="72">
        <f t="shared" si="41"/>
        <v>20.290567929429614</v>
      </c>
    </row>
    <row r="700" spans="1:7">
      <c r="A700" s="71" t="s">
        <v>52</v>
      </c>
      <c r="B700" s="72">
        <v>326.5</v>
      </c>
      <c r="C700" s="72">
        <f>0.8365*B700+142.3</f>
        <v>415.41725000000002</v>
      </c>
      <c r="D700" s="72">
        <v>0</v>
      </c>
      <c r="E700" s="72">
        <f t="shared" si="40"/>
        <v>3.7523452157598496E-2</v>
      </c>
      <c r="F700" s="72">
        <v>0.96153846153846156</v>
      </c>
      <c r="G700" s="72">
        <f t="shared" si="41"/>
        <v>23.823901262762949</v>
      </c>
    </row>
    <row r="701" spans="1:7">
      <c r="A701" s="71" t="s">
        <v>57</v>
      </c>
      <c r="B701" s="72">
        <v>73</v>
      </c>
      <c r="C701" s="72">
        <v>416.471</v>
      </c>
      <c r="D701" s="72">
        <v>0</v>
      </c>
      <c r="E701" s="72">
        <f t="shared" si="40"/>
        <v>3.7523452157598496E-2</v>
      </c>
      <c r="F701" s="72">
        <v>5.3145860088944197</v>
      </c>
      <c r="G701" s="72">
        <f t="shared" si="41"/>
        <v>19.134712073573759</v>
      </c>
    </row>
    <row r="702" spans="1:7">
      <c r="A702" s="71" t="s">
        <v>56</v>
      </c>
      <c r="B702" s="72">
        <v>199.5</v>
      </c>
      <c r="C702" s="72">
        <v>416.5</v>
      </c>
      <c r="D702" s="72">
        <v>0</v>
      </c>
      <c r="E702" s="72">
        <f t="shared" si="40"/>
        <v>0</v>
      </c>
      <c r="F702" s="72">
        <v>17.666666666666668</v>
      </c>
      <c r="G702" s="72">
        <f t="shared" si="41"/>
        <v>5.9782133998337024</v>
      </c>
    </row>
    <row r="703" spans="1:7">
      <c r="A703" s="71" t="s">
        <v>53</v>
      </c>
      <c r="B703" s="72">
        <v>609</v>
      </c>
      <c r="C703" s="72">
        <f>1.1562*B703-287.26</f>
        <v>416.86579999999992</v>
      </c>
      <c r="D703" s="72">
        <v>0</v>
      </c>
      <c r="E703" s="72">
        <f t="shared" si="40"/>
        <v>0</v>
      </c>
      <c r="F703" s="72">
        <v>2.5</v>
      </c>
      <c r="G703" s="72">
        <f t="shared" si="41"/>
        <v>5.7859057075260107</v>
      </c>
    </row>
    <row r="704" spans="1:7">
      <c r="A704" s="71" t="s">
        <v>52</v>
      </c>
      <c r="B704" s="72">
        <v>328.5</v>
      </c>
      <c r="C704" s="72">
        <f>0.8365*B704+142.3</f>
        <v>417.09025000000003</v>
      </c>
      <c r="D704" s="72">
        <v>0</v>
      </c>
      <c r="E704" s="72">
        <f t="shared" si="40"/>
        <v>0</v>
      </c>
      <c r="F704" s="72">
        <v>3.4482758620689653</v>
      </c>
      <c r="G704" s="72">
        <f t="shared" si="41"/>
        <v>9.7976153714187681</v>
      </c>
    </row>
    <row r="705" spans="1:7">
      <c r="A705" s="71" t="s">
        <v>53</v>
      </c>
      <c r="B705" s="72">
        <v>610</v>
      </c>
      <c r="C705" s="72">
        <f>1.1562*B705-287.26</f>
        <v>418.02199999999993</v>
      </c>
      <c r="D705" s="72">
        <v>0</v>
      </c>
      <c r="E705" s="72">
        <f t="shared" si="40"/>
        <v>0</v>
      </c>
      <c r="F705" s="72">
        <v>0</v>
      </c>
      <c r="G705" s="72">
        <f t="shared" si="41"/>
        <v>6.2642820380854349</v>
      </c>
    </row>
    <row r="706" spans="1:7">
      <c r="A706" s="71" t="s">
        <v>56</v>
      </c>
      <c r="B706" s="72">
        <v>200.5</v>
      </c>
      <c r="C706" s="72">
        <v>418.16666666666669</v>
      </c>
      <c r="D706" s="72">
        <v>0</v>
      </c>
      <c r="E706" s="72">
        <f t="shared" si="40"/>
        <v>0</v>
      </c>
      <c r="F706" s="72">
        <v>25.373134328358208</v>
      </c>
      <c r="G706" s="72">
        <f t="shared" si="41"/>
        <v>5.9169537938106256</v>
      </c>
    </row>
    <row r="707" spans="1:7">
      <c r="A707" s="71" t="s">
        <v>87</v>
      </c>
      <c r="B707" s="71">
        <v>226.5</v>
      </c>
      <c r="C707" s="72">
        <f>2.65928*B707-183.51</f>
        <v>418.81691999999998</v>
      </c>
      <c r="D707" s="72">
        <v>0</v>
      </c>
      <c r="E707" s="72">
        <f t="shared" si="40"/>
        <v>0</v>
      </c>
      <c r="F707" s="72">
        <v>0</v>
      </c>
      <c r="G707" s="72">
        <f t="shared" si="41"/>
        <v>10.185976307347246</v>
      </c>
    </row>
    <row r="708" spans="1:7">
      <c r="A708" s="71" t="s">
        <v>52</v>
      </c>
      <c r="B708" s="72">
        <v>331.25</v>
      </c>
      <c r="C708" s="72">
        <f>0.8365*B708+142.3</f>
        <v>419.390625</v>
      </c>
      <c r="D708" s="72">
        <v>0</v>
      </c>
      <c r="E708" s="72">
        <f t="shared" si="40"/>
        <v>0</v>
      </c>
      <c r="F708" s="72">
        <v>0.76335877862595414</v>
      </c>
      <c r="G708" s="72">
        <f t="shared" si="41"/>
        <v>10.185976307347246</v>
      </c>
    </row>
    <row r="709" spans="1:7">
      <c r="A709" s="71" t="s">
        <v>56</v>
      </c>
      <c r="B709" s="72">
        <v>201.5</v>
      </c>
      <c r="C709" s="72">
        <v>419.83333333333337</v>
      </c>
      <c r="D709" s="72">
        <v>0</v>
      </c>
      <c r="E709" s="72">
        <f t="shared" si="40"/>
        <v>0</v>
      </c>
      <c r="F709" s="72">
        <v>24.793388429752067</v>
      </c>
      <c r="G709" s="72">
        <f t="shared" si="41"/>
        <v>15.486776062836014</v>
      </c>
    </row>
    <row r="710" spans="1:7">
      <c r="A710" s="71" t="s">
        <v>52</v>
      </c>
      <c r="B710" s="72">
        <v>332</v>
      </c>
      <c r="C710" s="72">
        <f>0.8365*B710+142.3</f>
        <v>420.01800000000003</v>
      </c>
      <c r="D710" s="72">
        <v>0</v>
      </c>
      <c r="E710" s="72">
        <f t="shared" si="40"/>
        <v>0</v>
      </c>
      <c r="F710" s="72">
        <v>0</v>
      </c>
      <c r="G710" s="72">
        <f t="shared" si="41"/>
        <v>15.600412426472378</v>
      </c>
    </row>
    <row r="711" spans="1:7">
      <c r="A711" s="71" t="s">
        <v>54</v>
      </c>
      <c r="B711" s="72">
        <v>417</v>
      </c>
      <c r="C711" s="72">
        <f>0.7225*B711+118.88</f>
        <v>420.16250000000002</v>
      </c>
      <c r="D711" s="72">
        <v>0</v>
      </c>
      <c r="E711" s="72">
        <f t="shared" si="40"/>
        <v>0</v>
      </c>
      <c r="F711" s="72">
        <v>51.877133105802045</v>
      </c>
      <c r="G711" s="72">
        <f t="shared" si="41"/>
        <v>21.725112933520911</v>
      </c>
    </row>
    <row r="712" spans="1:7">
      <c r="A712" s="71" t="s">
        <v>52</v>
      </c>
      <c r="B712" s="72">
        <v>332.5</v>
      </c>
      <c r="C712" s="72">
        <f>0.8365*B712+142.3</f>
        <v>420.43625000000003</v>
      </c>
      <c r="D712" s="72">
        <v>0</v>
      </c>
      <c r="E712" s="72">
        <f t="shared" si="40"/>
        <v>0</v>
      </c>
      <c r="F712" s="72">
        <v>0.56818181818181823</v>
      </c>
      <c r="G712" s="72">
        <f t="shared" si="41"/>
        <v>20.063138544273791</v>
      </c>
    </row>
    <row r="713" spans="1:7">
      <c r="A713" s="71" t="s">
        <v>54</v>
      </c>
      <c r="B713" s="72">
        <v>418.5</v>
      </c>
      <c r="C713" s="72">
        <f>0.7225*B713+118.88</f>
        <v>421.24625000000003</v>
      </c>
      <c r="D713" s="72">
        <v>0</v>
      </c>
      <c r="E713" s="72">
        <f t="shared" si="40"/>
        <v>0</v>
      </c>
      <c r="F713" s="72">
        <v>31.386861313868614</v>
      </c>
      <c r="G713" s="72">
        <f t="shared" si="41"/>
        <v>20.528254823343559</v>
      </c>
    </row>
    <row r="714" spans="1:7">
      <c r="A714" s="71" t="s">
        <v>56</v>
      </c>
      <c r="B714" s="72">
        <v>202.5</v>
      </c>
      <c r="C714" s="72">
        <v>421.5</v>
      </c>
      <c r="D714" s="72">
        <v>0</v>
      </c>
      <c r="E714" s="72">
        <f t="shared" si="40"/>
        <v>0</v>
      </c>
      <c r="F714" s="72">
        <v>16.483516483516482</v>
      </c>
      <c r="G714" s="72">
        <f t="shared" si="41"/>
        <v>14.15282820218315</v>
      </c>
    </row>
    <row r="715" spans="1:7">
      <c r="A715" s="71" t="s">
        <v>52</v>
      </c>
      <c r="B715" s="72">
        <v>334.5</v>
      </c>
      <c r="C715" s="72">
        <f>0.8365*B715+142.3</f>
        <v>422.10925000000003</v>
      </c>
      <c r="D715" s="72">
        <v>0</v>
      </c>
      <c r="E715" s="72">
        <f t="shared" si="40"/>
        <v>0</v>
      </c>
      <c r="F715" s="72">
        <v>2.3255813953488373</v>
      </c>
      <c r="G715" s="72">
        <f t="shared" si="41"/>
        <v>16.217409660328965</v>
      </c>
    </row>
    <row r="716" spans="1:7">
      <c r="A716" s="71" t="s">
        <v>54</v>
      </c>
      <c r="B716" s="72">
        <v>420.5</v>
      </c>
      <c r="C716" s="72">
        <f>0.7225*B716+118.88</f>
        <v>422.69125000000003</v>
      </c>
      <c r="D716" s="72">
        <v>0</v>
      </c>
      <c r="E716" s="72">
        <f>AVERAGE(D714:D717)</f>
        <v>0</v>
      </c>
      <c r="F716" s="72">
        <v>20</v>
      </c>
      <c r="G716" s="72">
        <f>AVERAGE(F714:F717)</f>
        <v>12.425046746944052</v>
      </c>
    </row>
    <row r="717" spans="1:7">
      <c r="A717" s="71" t="s">
        <v>56</v>
      </c>
      <c r="B717" s="72">
        <v>203.5</v>
      </c>
      <c r="C717" s="72">
        <v>423.16666666666669</v>
      </c>
      <c r="D717" s="72">
        <v>0</v>
      </c>
      <c r="E717" s="72">
        <f>AVERAGE(D715:D719)</f>
        <v>0</v>
      </c>
      <c r="F717" s="72">
        <v>10.891089108910892</v>
      </c>
      <c r="G717" s="72">
        <f>AVERAGE(F715:F719)</f>
        <v>8.9689154962007827</v>
      </c>
    </row>
    <row r="718" spans="1:7">
      <c r="A718" s="71" t="s">
        <v>52</v>
      </c>
      <c r="B718" s="72">
        <v>336</v>
      </c>
      <c r="C718" s="72">
        <f>0.8365*B718+142.3</f>
        <v>423.36400000000003</v>
      </c>
      <c r="D718" s="72">
        <v>0</v>
      </c>
      <c r="E718" s="72">
        <f>AVERAGE(D716:D720)</f>
        <v>0</v>
      </c>
      <c r="F718" s="72">
        <v>11.627906976744185</v>
      </c>
      <c r="G718" s="72">
        <f>AVERAGE(F716:F720)</f>
        <v>9.2445399578717549</v>
      </c>
    </row>
    <row r="719" spans="1:7">
      <c r="A719" s="71" t="s">
        <v>87</v>
      </c>
      <c r="B719" s="71">
        <v>228.5</v>
      </c>
      <c r="C719" s="72">
        <f>2.65928*B719-183.51</f>
        <v>424.13548000000003</v>
      </c>
      <c r="D719" s="72">
        <v>0</v>
      </c>
      <c r="E719" s="72">
        <f>AVERAGE(D717:D721)</f>
        <v>0</v>
      </c>
      <c r="F719" s="72">
        <v>0</v>
      </c>
      <c r="G719" s="72">
        <f>AVERAGE(F717:F721)</f>
        <v>5.6889844023161995</v>
      </c>
    </row>
    <row r="720" spans="1:7">
      <c r="A720" s="71" t="s">
        <v>54</v>
      </c>
      <c r="B720" s="72">
        <v>423.5</v>
      </c>
      <c r="C720" s="72">
        <f>0.7225*B720+118.88</f>
        <v>424.85874999999999</v>
      </c>
      <c r="D720" s="72">
        <v>0</v>
      </c>
      <c r="E720" s="72">
        <f>AVERAGE(D718:D720)</f>
        <v>0</v>
      </c>
      <c r="F720" s="72">
        <v>3.7037037037037033</v>
      </c>
      <c r="G720" s="72">
        <f>AVERAGE(F718:F720)</f>
        <v>5.110536893482629</v>
      </c>
    </row>
    <row r="721" spans="1:7">
      <c r="A721" s="71" t="s">
        <v>87</v>
      </c>
      <c r="B721" s="71">
        <v>231.5</v>
      </c>
      <c r="C721" s="72">
        <f>1.1658*B721+155.87</f>
        <v>425.7527</v>
      </c>
      <c r="D721" s="72">
        <v>0</v>
      </c>
      <c r="E721" s="72">
        <f t="shared" ref="E721:E726" si="42">AVERAGE(D719:D723)</f>
        <v>0</v>
      </c>
      <c r="F721" s="72">
        <v>2.2222222222222223</v>
      </c>
      <c r="G721" s="72">
        <f t="shared" ref="G721:G726" si="43">AVERAGE(F719:F723)</f>
        <v>4.4323512803709892</v>
      </c>
    </row>
    <row r="722" spans="1:7">
      <c r="A722" s="71" t="s">
        <v>56</v>
      </c>
      <c r="B722" s="72">
        <v>204.5</v>
      </c>
      <c r="C722" s="72">
        <v>425.76673866090715</v>
      </c>
      <c r="D722" s="72">
        <v>0</v>
      </c>
      <c r="E722" s="72">
        <f t="shared" si="42"/>
        <v>0</v>
      </c>
      <c r="F722" s="72">
        <v>9.9236641221374047</v>
      </c>
      <c r="G722" s="72">
        <f t="shared" si="43"/>
        <v>6.2022627847957681</v>
      </c>
    </row>
    <row r="723" spans="1:7">
      <c r="A723" s="71" t="s">
        <v>57</v>
      </c>
      <c r="B723" s="72">
        <v>75</v>
      </c>
      <c r="C723" s="72">
        <v>425.90300000000002</v>
      </c>
      <c r="D723" s="72">
        <v>0</v>
      </c>
      <c r="E723" s="72">
        <f t="shared" si="42"/>
        <v>0</v>
      </c>
      <c r="F723" s="72">
        <v>6.3121663537916151</v>
      </c>
      <c r="G723" s="72">
        <f t="shared" si="43"/>
        <v>6.1844136103200871</v>
      </c>
    </row>
    <row r="724" spans="1:7">
      <c r="A724" s="71" t="s">
        <v>53</v>
      </c>
      <c r="B724" s="72">
        <v>619</v>
      </c>
      <c r="C724" s="72">
        <f>1.1562*B724-287.26</f>
        <v>428.42779999999993</v>
      </c>
      <c r="D724" s="72">
        <v>0</v>
      </c>
      <c r="E724" s="72">
        <f t="shared" si="42"/>
        <v>0</v>
      </c>
      <c r="F724" s="72">
        <v>8.8495575221238933</v>
      </c>
      <c r="G724" s="72">
        <f t="shared" si="43"/>
        <v>5.7399691658756433</v>
      </c>
    </row>
    <row r="725" spans="1:7">
      <c r="A725" s="71" t="s">
        <v>56</v>
      </c>
      <c r="B725" s="72">
        <v>205.5</v>
      </c>
      <c r="C725" s="72">
        <v>429.36645068394535</v>
      </c>
      <c r="D725" s="72">
        <v>0</v>
      </c>
      <c r="E725" s="72">
        <f t="shared" si="42"/>
        <v>0</v>
      </c>
      <c r="F725" s="72">
        <v>3.6144578313253009</v>
      </c>
      <c r="G725" s="72">
        <f t="shared" si="43"/>
        <v>8.8980934843053028</v>
      </c>
    </row>
    <row r="726" spans="1:7">
      <c r="A726" s="71" t="s">
        <v>55</v>
      </c>
      <c r="B726" s="72">
        <v>424</v>
      </c>
      <c r="C726" s="72">
        <f>B726*5.4054-1862.5</f>
        <v>429.38959999999997</v>
      </c>
      <c r="D726" s="72">
        <v>0</v>
      </c>
      <c r="E726" s="72">
        <f t="shared" si="42"/>
        <v>0</v>
      </c>
      <c r="F726" s="72">
        <v>0</v>
      </c>
      <c r="G726" s="72">
        <f t="shared" si="43"/>
        <v>8.7167412946280614</v>
      </c>
    </row>
    <row r="727" spans="1:7">
      <c r="A727" s="71" t="s">
        <v>52</v>
      </c>
      <c r="B727" s="72">
        <v>344</v>
      </c>
      <c r="C727" s="72">
        <f>0.8365*B727+142.3</f>
        <v>430.05600000000004</v>
      </c>
      <c r="D727" s="72">
        <v>0</v>
      </c>
      <c r="E727" s="72">
        <f>AVERAGE(D725:D728)</f>
        <v>0</v>
      </c>
      <c r="F727" s="72">
        <v>25.714285714285712</v>
      </c>
      <c r="G727" s="72">
        <f>AVERAGE(F725:F728)</f>
        <v>8.6835372377541038</v>
      </c>
    </row>
    <row r="728" spans="1:7">
      <c r="A728" s="71" t="s">
        <v>56</v>
      </c>
      <c r="B728" s="72">
        <v>207</v>
      </c>
      <c r="C728" s="71">
        <v>434.76601871850255</v>
      </c>
      <c r="D728" s="72">
        <v>0</v>
      </c>
      <c r="E728" s="72">
        <f t="shared" ref="E728:E742" si="44">AVERAGE(D726:D730)</f>
        <v>0</v>
      </c>
      <c r="F728" s="72">
        <v>5.4054054054054053</v>
      </c>
      <c r="G728" s="72">
        <f t="shared" ref="G728:G742" si="45">AVERAGE(F726:F730)</f>
        <v>7.889649342177071</v>
      </c>
    </row>
    <row r="729" spans="1:7">
      <c r="A729" s="71" t="s">
        <v>57</v>
      </c>
      <c r="B729" s="72">
        <v>77</v>
      </c>
      <c r="C729" s="72">
        <v>435.33500000000004</v>
      </c>
      <c r="D729" s="72">
        <v>0</v>
      </c>
      <c r="E729" s="72">
        <f t="shared" si="44"/>
        <v>0</v>
      </c>
      <c r="F729" s="72">
        <v>5.9476032102418621</v>
      </c>
      <c r="G729" s="72">
        <f t="shared" si="45"/>
        <v>8.9040279558365505</v>
      </c>
    </row>
    <row r="730" spans="1:7">
      <c r="A730" s="71" t="s">
        <v>56</v>
      </c>
      <c r="B730" s="72">
        <v>211</v>
      </c>
      <c r="C730" s="71">
        <v>449.16486681065516</v>
      </c>
      <c r="D730" s="72">
        <v>0</v>
      </c>
      <c r="E730" s="72">
        <f t="shared" si="44"/>
        <v>0</v>
      </c>
      <c r="F730" s="72">
        <v>2.3809523809523809</v>
      </c>
      <c r="G730" s="72">
        <f t="shared" si="45"/>
        <v>4.5019115537201486</v>
      </c>
    </row>
    <row r="731" spans="1:7">
      <c r="A731" s="71" t="s">
        <v>57</v>
      </c>
      <c r="B731" s="72">
        <v>80.75</v>
      </c>
      <c r="C731" s="72">
        <v>453.02</v>
      </c>
      <c r="D731" s="72">
        <v>0</v>
      </c>
      <c r="E731" s="72">
        <f t="shared" si="44"/>
        <v>0.10752688172043012</v>
      </c>
      <c r="F731" s="72">
        <v>5.0718930682973919</v>
      </c>
      <c r="G731" s="72">
        <f t="shared" si="45"/>
        <v>4.8092928838972027</v>
      </c>
    </row>
    <row r="732" spans="1:7">
      <c r="A732" s="71" t="s">
        <v>56</v>
      </c>
      <c r="B732" s="72">
        <v>215.5</v>
      </c>
      <c r="C732" s="72">
        <v>465.36357091432694</v>
      </c>
      <c r="D732" s="72">
        <v>0</v>
      </c>
      <c r="E732" s="72">
        <f t="shared" si="44"/>
        <v>0.10752688172043012</v>
      </c>
      <c r="F732" s="72">
        <v>3.7037037037037033</v>
      </c>
      <c r="G732" s="72">
        <f t="shared" si="45"/>
        <v>7.5222112662390739</v>
      </c>
    </row>
    <row r="733" spans="1:7">
      <c r="A733" s="71" t="s">
        <v>57</v>
      </c>
      <c r="B733" s="72">
        <v>82.5</v>
      </c>
      <c r="C733" s="72">
        <v>468.69813333333332</v>
      </c>
      <c r="D733" s="72">
        <v>0.53763440860215062</v>
      </c>
      <c r="E733" s="72">
        <f t="shared" si="44"/>
        <v>0.10752688172043012</v>
      </c>
      <c r="F733" s="72">
        <v>6.9423120562906755</v>
      </c>
      <c r="G733" s="72">
        <f t="shared" si="45"/>
        <v>7.0460207900485985</v>
      </c>
    </row>
    <row r="734" spans="1:7">
      <c r="A734" s="71" t="s">
        <v>56</v>
      </c>
      <c r="B734" s="72">
        <v>217.5</v>
      </c>
      <c r="C734" s="72">
        <v>472.56299496040327</v>
      </c>
      <c r="D734" s="72">
        <v>0</v>
      </c>
      <c r="E734" s="72">
        <f t="shared" si="44"/>
        <v>0.10752688172043012</v>
      </c>
      <c r="F734" s="72">
        <v>19.512195121951219</v>
      </c>
      <c r="G734" s="72">
        <f t="shared" si="45"/>
        <v>7.1305432752902194</v>
      </c>
    </row>
    <row r="735" spans="1:7">
      <c r="A735" s="71" t="s">
        <v>56</v>
      </c>
      <c r="B735" s="72">
        <v>218.5</v>
      </c>
      <c r="C735" s="72">
        <v>472.56299496040327</v>
      </c>
      <c r="D735" s="72">
        <v>0</v>
      </c>
      <c r="E735" s="72">
        <f t="shared" si="44"/>
        <v>0.10752688172043012</v>
      </c>
      <c r="F735" s="72">
        <v>0</v>
      </c>
      <c r="G735" s="72">
        <f t="shared" si="45"/>
        <v>6.8342469789939218</v>
      </c>
    </row>
    <row r="736" spans="1:7">
      <c r="A736" s="71" t="s">
        <v>56</v>
      </c>
      <c r="B736" s="72">
        <v>219.5</v>
      </c>
      <c r="C736" s="72">
        <v>476.16270698344141</v>
      </c>
      <c r="D736" s="72">
        <v>0</v>
      </c>
      <c r="E736" s="72">
        <f t="shared" si="44"/>
        <v>0</v>
      </c>
      <c r="F736" s="72">
        <v>5.4945054945054945</v>
      </c>
      <c r="G736" s="72">
        <f t="shared" si="45"/>
        <v>5.445784567735787</v>
      </c>
    </row>
    <row r="737" spans="1:7">
      <c r="A737" s="71" t="s">
        <v>56</v>
      </c>
      <c r="B737" s="72">
        <v>220.5</v>
      </c>
      <c r="C737" s="72">
        <v>479.60207052733745</v>
      </c>
      <c r="D737" s="72">
        <v>0</v>
      </c>
      <c r="E737" s="72">
        <f t="shared" si="44"/>
        <v>0</v>
      </c>
      <c r="F737" s="72">
        <v>2.2222222222222223</v>
      </c>
      <c r="G737" s="72">
        <f t="shared" si="45"/>
        <v>2.1885068336681242</v>
      </c>
    </row>
    <row r="738" spans="1:7">
      <c r="A738" s="71" t="s">
        <v>53</v>
      </c>
      <c r="B738" s="72">
        <v>663.5</v>
      </c>
      <c r="C738" s="72">
        <f>1.1562*B738-287.26</f>
        <v>479.87869999999998</v>
      </c>
      <c r="D738" s="72">
        <v>0</v>
      </c>
      <c r="E738" s="72">
        <f t="shared" si="44"/>
        <v>0</v>
      </c>
      <c r="F738" s="72">
        <v>0</v>
      </c>
      <c r="G738" s="72">
        <f t="shared" si="45"/>
        <v>2.1885068336681242</v>
      </c>
    </row>
    <row r="739" spans="1:7">
      <c r="A739" s="71" t="s">
        <v>56</v>
      </c>
      <c r="B739" s="72">
        <v>221.5</v>
      </c>
      <c r="C739" s="72">
        <v>482.8372694920738</v>
      </c>
      <c r="D739" s="72">
        <v>0</v>
      </c>
      <c r="E739" s="72">
        <f t="shared" si="44"/>
        <v>6.4724919093851141E-2</v>
      </c>
      <c r="F739" s="72">
        <v>3.225806451612903</v>
      </c>
      <c r="G739" s="72">
        <f t="shared" si="45"/>
        <v>2.1186096736930096</v>
      </c>
    </row>
    <row r="740" spans="1:7">
      <c r="A740" s="71" t="s">
        <v>56</v>
      </c>
      <c r="B740" s="72">
        <v>222.5</v>
      </c>
      <c r="C740" s="72">
        <v>486.07246845681016</v>
      </c>
      <c r="D740" s="72">
        <v>0</v>
      </c>
      <c r="E740" s="72">
        <f t="shared" si="44"/>
        <v>6.4724919093851141E-2</v>
      </c>
      <c r="F740" s="72">
        <v>0</v>
      </c>
      <c r="G740" s="72">
        <f t="shared" si="45"/>
        <v>1.6741652292485649</v>
      </c>
    </row>
    <row r="741" spans="1:7">
      <c r="A741" s="71" t="s">
        <v>57</v>
      </c>
      <c r="B741" s="72">
        <v>84.5</v>
      </c>
      <c r="C741" s="72">
        <v>486.61599999999999</v>
      </c>
      <c r="D741" s="72">
        <v>0.3236245954692557</v>
      </c>
      <c r="E741" s="72">
        <f t="shared" si="44"/>
        <v>6.4724919093851141E-2</v>
      </c>
      <c r="F741" s="72">
        <v>5.145019694629922</v>
      </c>
      <c r="G741" s="72">
        <f t="shared" si="45"/>
        <v>1.6741652292485649</v>
      </c>
    </row>
    <row r="742" spans="1:7">
      <c r="A742" s="71" t="s">
        <v>53</v>
      </c>
      <c r="B742" s="72">
        <v>671</v>
      </c>
      <c r="C742" s="72">
        <f>1.1562*B742-287.26</f>
        <v>488.5501999999999</v>
      </c>
      <c r="D742" s="72">
        <v>0</v>
      </c>
      <c r="E742" s="72">
        <f t="shared" si="44"/>
        <v>6.4724919093851141E-2</v>
      </c>
      <c r="F742" s="72">
        <v>0</v>
      </c>
      <c r="G742" s="72">
        <f t="shared" si="45"/>
        <v>1.2479820411157654</v>
      </c>
    </row>
    <row r="743" spans="1:7">
      <c r="A743" s="71" t="s">
        <v>54</v>
      </c>
      <c r="B743" s="72">
        <v>516</v>
      </c>
      <c r="C743" s="72">
        <f>0.7225*B743+118.88</f>
        <v>491.69</v>
      </c>
      <c r="D743" s="72">
        <v>0</v>
      </c>
      <c r="E743" s="72">
        <f>AVERAGE(D743:D743)</f>
        <v>0</v>
      </c>
      <c r="F743" s="72">
        <v>0</v>
      </c>
      <c r="G743" s="72">
        <f>AVERAGE(F743:F743)</f>
        <v>0</v>
      </c>
    </row>
    <row r="744" spans="1:7">
      <c r="A744" s="71" t="s">
        <v>56</v>
      </c>
      <c r="B744" s="72">
        <v>223.5</v>
      </c>
      <c r="C744" s="72">
        <v>492.54286638628281</v>
      </c>
      <c r="D744" s="72">
        <v>0</v>
      </c>
      <c r="E744" s="72">
        <f t="shared" ref="E744:E775" si="46">AVERAGE(D742:D746)</f>
        <v>0</v>
      </c>
      <c r="F744" s="72">
        <v>1.0948905109489051</v>
      </c>
      <c r="G744" s="72">
        <f t="shared" ref="G744:G775" si="47">AVERAGE(F742:F746)</f>
        <v>0.21897810218978103</v>
      </c>
    </row>
    <row r="745" spans="1:7">
      <c r="A745" s="71" t="s">
        <v>53</v>
      </c>
      <c r="B745" s="72">
        <v>676.5</v>
      </c>
      <c r="C745" s="72">
        <f>1.1562*B745-287.26</f>
        <v>494.90929999999992</v>
      </c>
      <c r="D745" s="72">
        <v>0</v>
      </c>
      <c r="E745" s="72">
        <f t="shared" si="46"/>
        <v>0</v>
      </c>
      <c r="F745" s="72">
        <v>0</v>
      </c>
      <c r="G745" s="72">
        <f t="shared" si="47"/>
        <v>0.21897810218978103</v>
      </c>
    </row>
    <row r="746" spans="1:7">
      <c r="A746" s="71" t="s">
        <v>56</v>
      </c>
      <c r="B746" s="72">
        <v>224.5</v>
      </c>
      <c r="C746" s="72">
        <v>495.77806535101911</v>
      </c>
      <c r="D746" s="72">
        <v>0</v>
      </c>
      <c r="E746" s="72">
        <f t="shared" si="46"/>
        <v>0</v>
      </c>
      <c r="F746" s="72">
        <v>0</v>
      </c>
      <c r="G746" s="72">
        <f t="shared" si="47"/>
        <v>0.21897810218978103</v>
      </c>
    </row>
    <row r="747" spans="1:7">
      <c r="A747" s="71" t="s">
        <v>87</v>
      </c>
      <c r="B747" s="71">
        <v>293</v>
      </c>
      <c r="C747" s="72">
        <f>1.1658*B747+155.87</f>
        <v>497.44939999999997</v>
      </c>
      <c r="D747" s="71">
        <v>0</v>
      </c>
      <c r="E747" s="72">
        <f t="shared" si="46"/>
        <v>0</v>
      </c>
      <c r="F747" s="71">
        <v>0</v>
      </c>
      <c r="G747" s="72">
        <f t="shared" si="47"/>
        <v>0</v>
      </c>
    </row>
    <row r="748" spans="1:7">
      <c r="A748" s="71" t="s">
        <v>53</v>
      </c>
      <c r="B748" s="72">
        <v>680</v>
      </c>
      <c r="C748" s="72">
        <f>1.1562*B748-287.26</f>
        <v>498.9559999999999</v>
      </c>
      <c r="D748" s="72">
        <v>0</v>
      </c>
      <c r="E748" s="72">
        <f t="shared" si="46"/>
        <v>0</v>
      </c>
      <c r="F748" s="72">
        <v>0</v>
      </c>
      <c r="G748" s="72">
        <f t="shared" si="47"/>
        <v>1.0875603675597947</v>
      </c>
    </row>
    <row r="749" spans="1:7">
      <c r="A749" s="71" t="s">
        <v>56</v>
      </c>
      <c r="B749" s="72">
        <v>225.5</v>
      </c>
      <c r="C749" s="72">
        <v>499.01326431575546</v>
      </c>
      <c r="D749" s="72">
        <v>0</v>
      </c>
      <c r="E749" s="72">
        <f t="shared" si="46"/>
        <v>0</v>
      </c>
      <c r="F749" s="72">
        <v>0</v>
      </c>
      <c r="G749" s="72">
        <f t="shared" si="47"/>
        <v>1.0875603675597947</v>
      </c>
    </row>
    <row r="750" spans="1:7">
      <c r="A750" s="71" t="s">
        <v>57</v>
      </c>
      <c r="B750" s="72">
        <v>86</v>
      </c>
      <c r="C750" s="72">
        <v>500.05439999999999</v>
      </c>
      <c r="D750" s="72">
        <v>0</v>
      </c>
      <c r="E750" s="72">
        <f t="shared" si="46"/>
        <v>0</v>
      </c>
      <c r="F750" s="72">
        <v>5.4378018377989736</v>
      </c>
      <c r="G750" s="72">
        <f t="shared" si="47"/>
        <v>1.0875603675597947</v>
      </c>
    </row>
    <row r="751" spans="1:7">
      <c r="A751" s="71" t="s">
        <v>87</v>
      </c>
      <c r="B751" s="71">
        <v>295.5</v>
      </c>
      <c r="C751" s="72">
        <f>1.1658*B751+155.87</f>
        <v>500.3639</v>
      </c>
      <c r="D751" s="71">
        <v>0</v>
      </c>
      <c r="E751" s="72">
        <f t="shared" si="46"/>
        <v>0</v>
      </c>
      <c r="F751" s="71">
        <v>0</v>
      </c>
      <c r="G751" s="72">
        <f t="shared" si="47"/>
        <v>1.0875603675597947</v>
      </c>
    </row>
    <row r="752" spans="1:7">
      <c r="A752" s="71" t="s">
        <v>56</v>
      </c>
      <c r="B752" s="72">
        <v>226.5</v>
      </c>
      <c r="C752" s="72">
        <v>502.24846328049176</v>
      </c>
      <c r="D752" s="72">
        <v>0</v>
      </c>
      <c r="E752" s="72">
        <f t="shared" si="46"/>
        <v>0</v>
      </c>
      <c r="F752" s="72">
        <v>0</v>
      </c>
      <c r="G752" s="72">
        <f t="shared" si="47"/>
        <v>1.0875603675597947</v>
      </c>
    </row>
    <row r="753" spans="1:7">
      <c r="A753" s="71" t="s">
        <v>87</v>
      </c>
      <c r="B753" s="71">
        <v>297.5</v>
      </c>
      <c r="C753" s="72">
        <f>1.1658*B753+155.87</f>
        <v>502.69549999999998</v>
      </c>
      <c r="D753" s="71">
        <v>0</v>
      </c>
      <c r="E753" s="72">
        <f t="shared" si="46"/>
        <v>0</v>
      </c>
      <c r="F753" s="71">
        <v>0</v>
      </c>
      <c r="G753" s="72">
        <f t="shared" si="47"/>
        <v>0</v>
      </c>
    </row>
    <row r="754" spans="1:7">
      <c r="A754" s="71" t="s">
        <v>87</v>
      </c>
      <c r="B754" s="71">
        <v>299.5</v>
      </c>
      <c r="C754" s="72">
        <f>1.1658*B754+155.87</f>
        <v>505.02709999999996</v>
      </c>
      <c r="D754" s="71">
        <v>0</v>
      </c>
      <c r="E754" s="72">
        <f t="shared" si="46"/>
        <v>0</v>
      </c>
      <c r="F754" s="71">
        <v>0</v>
      </c>
      <c r="G754" s="72">
        <f t="shared" si="47"/>
        <v>0</v>
      </c>
    </row>
    <row r="755" spans="1:7">
      <c r="A755" s="71" t="s">
        <v>53</v>
      </c>
      <c r="B755" s="72">
        <v>685.5</v>
      </c>
      <c r="C755" s="72">
        <f>1.1562*B755-287.26</f>
        <v>505.31509999999992</v>
      </c>
      <c r="D755" s="72">
        <v>0</v>
      </c>
      <c r="E755" s="72">
        <f t="shared" si="46"/>
        <v>0</v>
      </c>
      <c r="F755" s="72">
        <v>0</v>
      </c>
      <c r="G755" s="72">
        <f t="shared" si="47"/>
        <v>0</v>
      </c>
    </row>
    <row r="756" spans="1:7">
      <c r="A756" s="71" t="s">
        <v>56</v>
      </c>
      <c r="B756" s="72">
        <v>227.5</v>
      </c>
      <c r="C756" s="72">
        <v>505.48366224522812</v>
      </c>
      <c r="D756" s="72">
        <v>0</v>
      </c>
      <c r="E756" s="72">
        <f t="shared" si="46"/>
        <v>0</v>
      </c>
      <c r="F756" s="72">
        <v>0</v>
      </c>
      <c r="G756" s="72">
        <f t="shared" si="47"/>
        <v>0</v>
      </c>
    </row>
    <row r="757" spans="1:7">
      <c r="A757" s="71" t="s">
        <v>87</v>
      </c>
      <c r="B757" s="71">
        <v>301</v>
      </c>
      <c r="C757" s="72">
        <f>1.1658*B757+155.87</f>
        <v>506.7758</v>
      </c>
      <c r="D757" s="71">
        <v>0</v>
      </c>
      <c r="E757" s="72">
        <f t="shared" si="46"/>
        <v>0</v>
      </c>
      <c r="F757" s="71">
        <v>0</v>
      </c>
      <c r="G757" s="72">
        <f t="shared" si="47"/>
        <v>0</v>
      </c>
    </row>
    <row r="758" spans="1:7">
      <c r="A758" s="71" t="s">
        <v>56</v>
      </c>
      <c r="B758" s="72">
        <v>228.5</v>
      </c>
      <c r="C758" s="72">
        <v>508.71886120996447</v>
      </c>
      <c r="D758" s="72">
        <v>0</v>
      </c>
      <c r="E758" s="72">
        <f t="shared" si="46"/>
        <v>0</v>
      </c>
      <c r="F758" s="72">
        <v>0</v>
      </c>
      <c r="G758" s="72">
        <f t="shared" si="47"/>
        <v>0</v>
      </c>
    </row>
    <row r="759" spans="1:7">
      <c r="A759" s="71" t="s">
        <v>87</v>
      </c>
      <c r="B759" s="71">
        <v>303.5</v>
      </c>
      <c r="C759" s="72">
        <f>1.1658*B759+155.87</f>
        <v>509.69029999999998</v>
      </c>
      <c r="D759" s="71">
        <v>0</v>
      </c>
      <c r="E759" s="72">
        <f t="shared" si="46"/>
        <v>0</v>
      </c>
      <c r="F759" s="71">
        <v>0</v>
      </c>
      <c r="G759" s="72">
        <f t="shared" si="47"/>
        <v>0</v>
      </c>
    </row>
    <row r="760" spans="1:7">
      <c r="A760" s="71" t="s">
        <v>56</v>
      </c>
      <c r="B760" s="72">
        <v>229.5</v>
      </c>
      <c r="C760" s="72">
        <v>511.95406017470077</v>
      </c>
      <c r="D760" s="72">
        <v>0</v>
      </c>
      <c r="E760" s="72">
        <f t="shared" si="46"/>
        <v>0</v>
      </c>
      <c r="F760" s="72">
        <v>0</v>
      </c>
      <c r="G760" s="72">
        <f t="shared" si="47"/>
        <v>0</v>
      </c>
    </row>
    <row r="761" spans="1:7">
      <c r="A761" s="71" t="s">
        <v>87</v>
      </c>
      <c r="B761" s="71">
        <v>305.5</v>
      </c>
      <c r="C761" s="72">
        <f>1.1658*B761+155.87</f>
        <v>512.02189999999996</v>
      </c>
      <c r="D761" s="71">
        <v>0</v>
      </c>
      <c r="E761" s="72">
        <f t="shared" si="46"/>
        <v>0</v>
      </c>
      <c r="F761" s="71">
        <v>0</v>
      </c>
      <c r="G761" s="72">
        <f t="shared" si="47"/>
        <v>0</v>
      </c>
    </row>
    <row r="762" spans="1:7">
      <c r="A762" s="71" t="s">
        <v>56</v>
      </c>
      <c r="B762" s="72">
        <v>230.5</v>
      </c>
      <c r="C762" s="72">
        <v>515.18925913943713</v>
      </c>
      <c r="D762" s="72">
        <v>0</v>
      </c>
      <c r="E762" s="72">
        <f t="shared" si="46"/>
        <v>0</v>
      </c>
      <c r="F762" s="72">
        <v>0</v>
      </c>
      <c r="G762" s="72">
        <f t="shared" si="47"/>
        <v>0</v>
      </c>
    </row>
    <row r="763" spans="1:7">
      <c r="A763" s="71" t="s">
        <v>87</v>
      </c>
      <c r="B763" s="71">
        <v>308.5</v>
      </c>
      <c r="C763" s="72">
        <f>1.1658*B763+155.87</f>
        <v>515.51929999999993</v>
      </c>
      <c r="D763" s="71">
        <v>0</v>
      </c>
      <c r="E763" s="72">
        <f t="shared" si="46"/>
        <v>0</v>
      </c>
      <c r="F763" s="71">
        <v>0</v>
      </c>
      <c r="G763" s="72">
        <f t="shared" si="47"/>
        <v>1.9071988379315379</v>
      </c>
    </row>
    <row r="764" spans="1:7">
      <c r="A764" s="71" t="s">
        <v>53</v>
      </c>
      <c r="B764" s="72">
        <v>695.5</v>
      </c>
      <c r="C764" s="72">
        <f>1.1562*B764-287.26</f>
        <v>516.87709999999993</v>
      </c>
      <c r="D764" s="72">
        <v>0</v>
      </c>
      <c r="E764" s="72">
        <f t="shared" si="46"/>
        <v>0</v>
      </c>
      <c r="F764" s="72">
        <v>0</v>
      </c>
      <c r="G764" s="72">
        <f t="shared" si="47"/>
        <v>1.9071988379315379</v>
      </c>
    </row>
    <row r="765" spans="1:7">
      <c r="A765" s="71" t="s">
        <v>57</v>
      </c>
      <c r="B765" s="72">
        <v>88</v>
      </c>
      <c r="C765" s="72">
        <v>517.97226666666666</v>
      </c>
      <c r="D765" s="72">
        <v>0</v>
      </c>
      <c r="E765" s="72">
        <f t="shared" si="46"/>
        <v>0</v>
      </c>
      <c r="F765" s="72">
        <v>9.5359941896576892</v>
      </c>
      <c r="G765" s="72">
        <f t="shared" si="47"/>
        <v>1.9071988379315379</v>
      </c>
    </row>
    <row r="766" spans="1:7">
      <c r="A766" s="71" t="s">
        <v>56</v>
      </c>
      <c r="B766" s="72">
        <v>231.5</v>
      </c>
      <c r="C766" s="72">
        <v>518.42445810417348</v>
      </c>
      <c r="D766" s="72">
        <v>0</v>
      </c>
      <c r="E766" s="72">
        <f t="shared" si="46"/>
        <v>0</v>
      </c>
      <c r="F766" s="72">
        <v>0</v>
      </c>
      <c r="G766" s="72">
        <f t="shared" si="47"/>
        <v>1.9071988379315379</v>
      </c>
    </row>
    <row r="767" spans="1:7">
      <c r="A767" s="71" t="s">
        <v>87</v>
      </c>
      <c r="B767" s="71">
        <v>312.5</v>
      </c>
      <c r="C767" s="72">
        <f>1.1658*B767+155.87</f>
        <v>520.1825</v>
      </c>
      <c r="D767" s="71">
        <v>0</v>
      </c>
      <c r="E767" s="72">
        <f t="shared" si="46"/>
        <v>0</v>
      </c>
      <c r="F767" s="71">
        <v>0</v>
      </c>
      <c r="G767" s="72">
        <f t="shared" si="47"/>
        <v>1.9071988379315379</v>
      </c>
    </row>
    <row r="768" spans="1:7">
      <c r="A768" s="71" t="s">
        <v>56</v>
      </c>
      <c r="B768" s="72">
        <v>232.5</v>
      </c>
      <c r="C768" s="72">
        <v>521.65965706890972</v>
      </c>
      <c r="D768" s="72">
        <v>0</v>
      </c>
      <c r="E768" s="72">
        <f t="shared" si="46"/>
        <v>0</v>
      </c>
      <c r="F768" s="72">
        <v>0</v>
      </c>
      <c r="G768" s="72">
        <f t="shared" si="47"/>
        <v>0</v>
      </c>
    </row>
    <row r="769" spans="1:7">
      <c r="A769" s="71" t="s">
        <v>53</v>
      </c>
      <c r="B769" s="72">
        <v>701.5</v>
      </c>
      <c r="C769" s="72">
        <f>1.1562*B769-287.26</f>
        <v>523.81429999999989</v>
      </c>
      <c r="D769" s="72">
        <v>0</v>
      </c>
      <c r="E769" s="72">
        <f t="shared" si="46"/>
        <v>0</v>
      </c>
      <c r="F769" s="72">
        <v>0</v>
      </c>
      <c r="G769" s="72">
        <f t="shared" si="47"/>
        <v>0</v>
      </c>
    </row>
    <row r="770" spans="1:7">
      <c r="A770" s="71" t="s">
        <v>56</v>
      </c>
      <c r="B770" s="72">
        <v>233.5</v>
      </c>
      <c r="C770" s="72">
        <v>524.89485603364608</v>
      </c>
      <c r="D770" s="72">
        <v>0</v>
      </c>
      <c r="E770" s="72">
        <f t="shared" si="46"/>
        <v>0</v>
      </c>
      <c r="F770" s="72">
        <v>0</v>
      </c>
      <c r="G770" s="72">
        <f t="shared" si="47"/>
        <v>0</v>
      </c>
    </row>
    <row r="771" spans="1:7">
      <c r="A771" s="71" t="s">
        <v>87</v>
      </c>
      <c r="B771" s="71">
        <v>317</v>
      </c>
      <c r="C771" s="72">
        <f>1.1658*B771+155.87</f>
        <v>525.42859999999996</v>
      </c>
      <c r="D771" s="71">
        <v>0</v>
      </c>
      <c r="E771" s="72">
        <f t="shared" si="46"/>
        <v>0</v>
      </c>
      <c r="F771" s="71">
        <v>0</v>
      </c>
      <c r="G771" s="72">
        <f t="shared" si="47"/>
        <v>0</v>
      </c>
    </row>
    <row r="772" spans="1:7">
      <c r="A772" s="71" t="s">
        <v>56</v>
      </c>
      <c r="B772" s="72">
        <v>235</v>
      </c>
      <c r="C772" s="71">
        <v>529.74765448075061</v>
      </c>
      <c r="D772" s="72">
        <v>0</v>
      </c>
      <c r="E772" s="72">
        <f t="shared" si="46"/>
        <v>0</v>
      </c>
      <c r="F772" s="72">
        <v>0</v>
      </c>
      <c r="G772" s="72">
        <f t="shared" si="47"/>
        <v>0</v>
      </c>
    </row>
    <row r="773" spans="1:7">
      <c r="A773" s="71" t="s">
        <v>87</v>
      </c>
      <c r="B773" s="71">
        <v>322</v>
      </c>
      <c r="C773" s="72">
        <f>1.1658*B773+155.87</f>
        <v>531.25759999999991</v>
      </c>
      <c r="D773" s="71">
        <v>0</v>
      </c>
      <c r="E773" s="72">
        <f t="shared" si="46"/>
        <v>6.4935064935064929E-2</v>
      </c>
      <c r="F773" s="71">
        <v>0</v>
      </c>
      <c r="G773" s="72">
        <f t="shared" si="47"/>
        <v>1.1167194630382666</v>
      </c>
    </row>
    <row r="774" spans="1:7">
      <c r="A774" s="71" t="s">
        <v>87</v>
      </c>
      <c r="B774" s="71">
        <v>324.5</v>
      </c>
      <c r="C774" s="72">
        <f>1.1658*B774+155.87</f>
        <v>534.1721</v>
      </c>
      <c r="D774" s="71">
        <v>0</v>
      </c>
      <c r="E774" s="72">
        <f t="shared" si="46"/>
        <v>6.4935064935064929E-2</v>
      </c>
      <c r="F774" s="71">
        <v>0</v>
      </c>
      <c r="G774" s="72">
        <f t="shared" si="47"/>
        <v>1.1167194630382666</v>
      </c>
    </row>
    <row r="775" spans="1:7">
      <c r="A775" s="71" t="s">
        <v>57</v>
      </c>
      <c r="B775" s="72">
        <v>90</v>
      </c>
      <c r="C775" s="72">
        <v>535.89013333333332</v>
      </c>
      <c r="D775" s="72">
        <v>0.32467532467532467</v>
      </c>
      <c r="E775" s="72">
        <f t="shared" si="46"/>
        <v>6.4935064935064929E-2</v>
      </c>
      <c r="F775" s="72">
        <v>5.5835973151913336</v>
      </c>
      <c r="G775" s="72">
        <f t="shared" si="47"/>
        <v>1.1167194630382666</v>
      </c>
    </row>
    <row r="776" spans="1:7">
      <c r="A776" s="71" t="s">
        <v>87</v>
      </c>
      <c r="B776" s="71">
        <v>327.5</v>
      </c>
      <c r="C776" s="72">
        <f>1.1658*B776+155.87</f>
        <v>537.66949999999997</v>
      </c>
      <c r="D776" s="71">
        <v>0</v>
      </c>
      <c r="E776" s="72">
        <f t="shared" ref="E776:E807" si="48">AVERAGE(D774:D778)</f>
        <v>6.4935064935064929E-2</v>
      </c>
      <c r="F776" s="71">
        <v>0</v>
      </c>
      <c r="G776" s="72">
        <f t="shared" ref="G776:G807" si="49">AVERAGE(F774:F778)</f>
        <v>1.1167194630382666</v>
      </c>
    </row>
    <row r="777" spans="1:7">
      <c r="A777" s="71" t="s">
        <v>53</v>
      </c>
      <c r="B777" s="72">
        <v>715</v>
      </c>
      <c r="C777" s="72">
        <f>1.1562*B777-287.26</f>
        <v>539.42299999999989</v>
      </c>
      <c r="D777" s="72">
        <v>0</v>
      </c>
      <c r="E777" s="72">
        <f t="shared" si="48"/>
        <v>6.4935064935064929E-2</v>
      </c>
      <c r="F777" s="72">
        <v>0</v>
      </c>
      <c r="G777" s="72">
        <f t="shared" si="49"/>
        <v>1.9167194630382667</v>
      </c>
    </row>
    <row r="778" spans="1:7">
      <c r="A778" s="71" t="s">
        <v>56</v>
      </c>
      <c r="B778" s="72">
        <v>238</v>
      </c>
      <c r="C778" s="71">
        <v>539.45325137495956</v>
      </c>
      <c r="D778" s="72">
        <v>0</v>
      </c>
      <c r="E778" s="72">
        <f t="shared" si="48"/>
        <v>0</v>
      </c>
      <c r="F778" s="72">
        <v>0</v>
      </c>
      <c r="G778" s="72">
        <f t="shared" si="49"/>
        <v>0.8</v>
      </c>
    </row>
    <row r="779" spans="1:7">
      <c r="A779" s="71" t="s">
        <v>87</v>
      </c>
      <c r="B779" s="71">
        <v>332.5</v>
      </c>
      <c r="C779" s="72">
        <f>1.1658*B779+155.87</f>
        <v>543.49849999999992</v>
      </c>
      <c r="D779" s="71">
        <v>0</v>
      </c>
      <c r="E779" s="72">
        <f t="shared" si="48"/>
        <v>0</v>
      </c>
      <c r="F779" s="71">
        <v>4</v>
      </c>
      <c r="G779" s="72">
        <f t="shared" si="49"/>
        <v>0.8</v>
      </c>
    </row>
    <row r="780" spans="1:7">
      <c r="A780" s="71" t="s">
        <v>53</v>
      </c>
      <c r="B780" s="72">
        <v>723.5</v>
      </c>
      <c r="C780" s="72">
        <f>1.1562*B780-287.26</f>
        <v>549.25069999999994</v>
      </c>
      <c r="D780" s="72">
        <v>0</v>
      </c>
      <c r="E780" s="72">
        <f t="shared" si="48"/>
        <v>0</v>
      </c>
      <c r="F780" s="72">
        <v>0</v>
      </c>
      <c r="G780" s="72">
        <f t="shared" si="49"/>
        <v>1.8481944506904564</v>
      </c>
    </row>
    <row r="781" spans="1:7">
      <c r="A781" s="71" t="s">
        <v>87</v>
      </c>
      <c r="B781" s="71">
        <v>339.5</v>
      </c>
      <c r="C781" s="72">
        <f>1.1658*B781+155.87</f>
        <v>551.65909999999997</v>
      </c>
      <c r="D781" s="71">
        <v>0</v>
      </c>
      <c r="E781" s="72">
        <f t="shared" si="48"/>
        <v>0</v>
      </c>
      <c r="F781" s="71">
        <v>0</v>
      </c>
      <c r="G781" s="72">
        <f t="shared" si="49"/>
        <v>1.8481944506904564</v>
      </c>
    </row>
    <row r="782" spans="1:7">
      <c r="A782" s="71" t="s">
        <v>57</v>
      </c>
      <c r="B782" s="72">
        <v>92</v>
      </c>
      <c r="C782" s="72">
        <v>553.80799999999999</v>
      </c>
      <c r="D782" s="72">
        <v>0</v>
      </c>
      <c r="E782" s="72">
        <f t="shared" si="48"/>
        <v>0</v>
      </c>
      <c r="F782" s="72">
        <v>5.2409722534522825</v>
      </c>
      <c r="G782" s="72">
        <f t="shared" si="49"/>
        <v>2.5866559891519949</v>
      </c>
    </row>
    <row r="783" spans="1:7">
      <c r="A783" s="71" t="s">
        <v>53</v>
      </c>
      <c r="B783" s="72">
        <v>729.5</v>
      </c>
      <c r="C783" s="72">
        <f>1.1562*B783-287.26</f>
        <v>556.1878999999999</v>
      </c>
      <c r="D783" s="72">
        <v>0</v>
      </c>
      <c r="E783" s="72">
        <f t="shared" si="48"/>
        <v>0</v>
      </c>
      <c r="F783" s="72">
        <v>0</v>
      </c>
      <c r="G783" s="72">
        <f t="shared" si="49"/>
        <v>2.5866559891519949</v>
      </c>
    </row>
    <row r="784" spans="1:7">
      <c r="A784" s="71" t="s">
        <v>87</v>
      </c>
      <c r="B784" s="71">
        <v>353.5</v>
      </c>
      <c r="C784" s="72">
        <f>1.1658*B784+155.87</f>
        <v>567.98029999999994</v>
      </c>
      <c r="D784" s="71">
        <v>0</v>
      </c>
      <c r="E784" s="72">
        <f t="shared" si="48"/>
        <v>0</v>
      </c>
      <c r="F784" s="71">
        <v>7.6923076923076925</v>
      </c>
      <c r="G784" s="72">
        <f t="shared" si="49"/>
        <v>4.0975094436685167</v>
      </c>
    </row>
    <row r="785" spans="1:7">
      <c r="A785" s="71" t="s">
        <v>53</v>
      </c>
      <c r="B785" s="72">
        <v>742</v>
      </c>
      <c r="C785" s="72">
        <f>1.1562*B785-287.26</f>
        <v>570.64039999999989</v>
      </c>
      <c r="D785" s="72">
        <v>0</v>
      </c>
      <c r="E785" s="72">
        <f t="shared" si="48"/>
        <v>0</v>
      </c>
      <c r="F785" s="72">
        <v>0</v>
      </c>
      <c r="G785" s="72">
        <f t="shared" si="49"/>
        <v>3.0493149929780605</v>
      </c>
    </row>
    <row r="786" spans="1:7">
      <c r="A786" s="71" t="s">
        <v>57</v>
      </c>
      <c r="B786" s="72">
        <v>96</v>
      </c>
      <c r="C786" s="72">
        <v>591.88346666666666</v>
      </c>
      <c r="D786" s="72">
        <v>0</v>
      </c>
      <c r="E786" s="72">
        <f t="shared" si="48"/>
        <v>0</v>
      </c>
      <c r="F786" s="72">
        <v>7.5542672725826101</v>
      </c>
      <c r="G786" s="72">
        <f t="shared" si="49"/>
        <v>6.7979803552331406</v>
      </c>
    </row>
    <row r="787" spans="1:7">
      <c r="A787" s="71" t="s">
        <v>57</v>
      </c>
      <c r="B787" s="72">
        <v>97.5</v>
      </c>
      <c r="C787" s="72">
        <v>603.08213333333333</v>
      </c>
      <c r="D787" s="72">
        <v>0</v>
      </c>
      <c r="E787" s="72">
        <f t="shared" si="48"/>
        <v>0</v>
      </c>
      <c r="F787" s="72">
        <v>0</v>
      </c>
      <c r="G787" s="72">
        <f t="shared" si="49"/>
        <v>7.8520040596717804</v>
      </c>
    </row>
    <row r="788" spans="1:7">
      <c r="A788" s="71" t="s">
        <v>57</v>
      </c>
      <c r="B788" s="72">
        <v>112.5</v>
      </c>
      <c r="C788" s="72">
        <v>636.46874999999977</v>
      </c>
      <c r="D788" s="72">
        <v>0</v>
      </c>
      <c r="E788" s="72">
        <f t="shared" si="48"/>
        <v>0</v>
      </c>
      <c r="F788" s="72">
        <v>18.743326811275399</v>
      </c>
      <c r="G788" s="72">
        <f t="shared" si="49"/>
        <v>8.5711770395122944</v>
      </c>
    </row>
    <row r="789" spans="1:7">
      <c r="A789" s="71" t="s">
        <v>57</v>
      </c>
      <c r="B789" s="72">
        <v>140.5</v>
      </c>
      <c r="C789" s="72">
        <v>669.12499999999955</v>
      </c>
      <c r="D789" s="72">
        <v>0</v>
      </c>
      <c r="E789" s="72">
        <f t="shared" si="48"/>
        <v>0</v>
      </c>
      <c r="F789" s="72">
        <v>12.962426214500894</v>
      </c>
      <c r="G789" s="72">
        <f t="shared" si="49"/>
        <v>7.0603235849957713</v>
      </c>
    </row>
    <row r="790" spans="1:7">
      <c r="A790" s="71" t="s">
        <v>57</v>
      </c>
      <c r="B790" s="72">
        <v>149.5</v>
      </c>
      <c r="C790" s="72">
        <v>691.71725000000004</v>
      </c>
      <c r="D790" s="72">
        <v>0</v>
      </c>
      <c r="E790" s="72">
        <f t="shared" si="48"/>
        <v>0</v>
      </c>
      <c r="F790" s="72">
        <v>3.595864899202565</v>
      </c>
      <c r="G790" s="72">
        <f t="shared" si="49"/>
        <v>7.8684385325858512</v>
      </c>
    </row>
    <row r="791" spans="1:7">
      <c r="A791" s="71" t="s">
        <v>57</v>
      </c>
      <c r="B791" s="72">
        <v>151.5</v>
      </c>
      <c r="C791" s="72">
        <v>697.34825000000001</v>
      </c>
      <c r="D791" s="72">
        <v>0</v>
      </c>
      <c r="E791" s="72">
        <f t="shared" si="48"/>
        <v>0</v>
      </c>
      <c r="F791" s="72">
        <v>0</v>
      </c>
      <c r="G791" s="72">
        <f t="shared" si="49"/>
        <v>4.1197731703307721</v>
      </c>
    </row>
    <row r="792" spans="1:7">
      <c r="A792" s="71" t="s">
        <v>57</v>
      </c>
      <c r="B792" s="72">
        <v>153.75</v>
      </c>
      <c r="C792" s="72">
        <v>703.68312500000002</v>
      </c>
      <c r="D792" s="72">
        <v>0</v>
      </c>
      <c r="E792" s="72">
        <f t="shared" si="48"/>
        <v>0</v>
      </c>
      <c r="F792" s="72">
        <v>4.0405747379504016</v>
      </c>
      <c r="G792" s="72">
        <f t="shared" si="49"/>
        <v>3.1941729847641209</v>
      </c>
    </row>
    <row r="793" spans="1:7">
      <c r="A793" s="71" t="s">
        <v>57</v>
      </c>
      <c r="B793" s="72">
        <v>160</v>
      </c>
      <c r="C793" s="72">
        <v>721.28</v>
      </c>
      <c r="D793" s="72">
        <v>0</v>
      </c>
      <c r="E793" s="72">
        <f t="shared" si="48"/>
        <v>0</v>
      </c>
      <c r="F793" s="72">
        <v>0</v>
      </c>
      <c r="G793" s="72">
        <f t="shared" si="49"/>
        <v>3.1035935513775295</v>
      </c>
    </row>
    <row r="794" spans="1:7">
      <c r="A794" s="71" t="s">
        <v>57</v>
      </c>
      <c r="B794" s="72">
        <v>166</v>
      </c>
      <c r="C794" s="72">
        <v>738.173</v>
      </c>
      <c r="D794" s="72">
        <v>0</v>
      </c>
      <c r="E794" s="72">
        <f t="shared" si="48"/>
        <v>0</v>
      </c>
      <c r="F794" s="72">
        <v>8.3344252866676385</v>
      </c>
      <c r="G794" s="72">
        <f t="shared" si="49"/>
        <v>4.2063995122931797</v>
      </c>
    </row>
    <row r="795" spans="1:7">
      <c r="A795" s="71" t="s">
        <v>57</v>
      </c>
      <c r="B795" s="72">
        <v>169.75</v>
      </c>
      <c r="C795" s="72">
        <v>748.73112500000002</v>
      </c>
      <c r="D795" s="72">
        <v>0</v>
      </c>
      <c r="E795" s="72">
        <f t="shared" si="48"/>
        <v>0</v>
      </c>
      <c r="F795" s="72">
        <v>3.142967732269609</v>
      </c>
      <c r="G795" s="72">
        <f t="shared" si="49"/>
        <v>3.3982845647030997</v>
      </c>
    </row>
    <row r="796" spans="1:7">
      <c r="A796" s="71" t="s">
        <v>57</v>
      </c>
      <c r="B796" s="72">
        <v>171</v>
      </c>
      <c r="C796" s="72">
        <v>752.2505000000001</v>
      </c>
      <c r="D796" s="72">
        <v>0</v>
      </c>
      <c r="E796" s="72">
        <f t="shared" si="48"/>
        <v>0</v>
      </c>
      <c r="F796" s="72">
        <v>5.5140298045782501</v>
      </c>
      <c r="G796" s="72">
        <f t="shared" si="49"/>
        <v>3.3982845647030997</v>
      </c>
    </row>
    <row r="797" spans="1:7">
      <c r="A797" s="71" t="s">
        <v>57</v>
      </c>
      <c r="B797" s="72">
        <v>173</v>
      </c>
      <c r="C797" s="72">
        <v>757.88149999999996</v>
      </c>
      <c r="D797" s="72">
        <v>0</v>
      </c>
      <c r="E797" s="72">
        <f t="shared" si="48"/>
        <v>0</v>
      </c>
      <c r="F797" s="72">
        <v>0</v>
      </c>
      <c r="G797" s="72">
        <f t="shared" si="49"/>
        <v>2.0044789504728135</v>
      </c>
    </row>
    <row r="798" spans="1:7">
      <c r="A798" s="71" t="s">
        <v>57</v>
      </c>
      <c r="B798" s="72">
        <v>175</v>
      </c>
      <c r="C798" s="72">
        <v>763.51250000000005</v>
      </c>
      <c r="D798" s="72">
        <v>0</v>
      </c>
      <c r="E798" s="72">
        <f t="shared" si="48"/>
        <v>0</v>
      </c>
      <c r="F798" s="72">
        <v>0</v>
      </c>
      <c r="G798" s="72">
        <f t="shared" si="49"/>
        <v>1.8065161347087297</v>
      </c>
    </row>
    <row r="799" spans="1:7">
      <c r="A799" s="71" t="s">
        <v>57</v>
      </c>
      <c r="B799" s="72">
        <v>177</v>
      </c>
      <c r="C799" s="72">
        <v>769.14350000000002</v>
      </c>
      <c r="D799" s="72">
        <v>0</v>
      </c>
      <c r="E799" s="72">
        <f t="shared" si="48"/>
        <v>0</v>
      </c>
      <c r="F799" s="72">
        <v>1.36539721551621</v>
      </c>
      <c r="G799" s="72">
        <f t="shared" si="49"/>
        <v>0.92634397281210568</v>
      </c>
    </row>
    <row r="800" spans="1:7">
      <c r="A800" s="71" t="s">
        <v>57</v>
      </c>
      <c r="B800" s="72">
        <v>179</v>
      </c>
      <c r="C800" s="72">
        <v>774.77449999999999</v>
      </c>
      <c r="D800" s="72">
        <v>0</v>
      </c>
      <c r="E800" s="72">
        <f t="shared" si="48"/>
        <v>0</v>
      </c>
      <c r="F800" s="72">
        <v>2.1531536534491895</v>
      </c>
      <c r="G800" s="72">
        <f t="shared" si="49"/>
        <v>1.1180292842629798</v>
      </c>
    </row>
    <row r="801" spans="1:7">
      <c r="A801" s="71" t="s">
        <v>57</v>
      </c>
      <c r="B801" s="72">
        <v>181</v>
      </c>
      <c r="C801" s="72">
        <v>780.40550000000007</v>
      </c>
      <c r="D801" s="72">
        <v>0</v>
      </c>
      <c r="E801" s="72">
        <f t="shared" si="48"/>
        <v>6.3291139240506333E-2</v>
      </c>
      <c r="F801" s="72">
        <v>1.1131689950951291</v>
      </c>
      <c r="G801" s="72">
        <f t="shared" si="49"/>
        <v>2.0474663968677045</v>
      </c>
    </row>
    <row r="802" spans="1:7">
      <c r="A802" s="71" t="s">
        <v>57</v>
      </c>
      <c r="B802" s="72">
        <v>183</v>
      </c>
      <c r="C802" s="72">
        <v>786.03649999999993</v>
      </c>
      <c r="D802" s="72">
        <v>0</v>
      </c>
      <c r="E802" s="72">
        <f t="shared" si="48"/>
        <v>6.3291139240506333E-2</v>
      </c>
      <c r="F802" s="72">
        <v>0.95842655725437098</v>
      </c>
      <c r="G802" s="72">
        <f t="shared" si="49"/>
        <v>2.7043496460331746</v>
      </c>
    </row>
    <row r="803" spans="1:7">
      <c r="A803" s="71" t="s">
        <v>57</v>
      </c>
      <c r="B803" s="72">
        <v>185.75</v>
      </c>
      <c r="C803" s="72">
        <v>793.77912500000002</v>
      </c>
      <c r="D803" s="72">
        <v>0.31645569620253167</v>
      </c>
      <c r="E803" s="72">
        <f t="shared" si="48"/>
        <v>6.3291139240506333E-2</v>
      </c>
      <c r="F803" s="72">
        <v>4.6471855630236236</v>
      </c>
      <c r="G803" s="72">
        <f t="shared" si="49"/>
        <v>2.9591560843355573</v>
      </c>
    </row>
    <row r="804" spans="1:7">
      <c r="A804" s="71" t="s">
        <v>57</v>
      </c>
      <c r="B804" s="72">
        <v>186.5</v>
      </c>
      <c r="C804" s="72">
        <v>795.89075000000003</v>
      </c>
      <c r="D804" s="72">
        <v>0</v>
      </c>
      <c r="E804" s="72">
        <f t="shared" si="48"/>
        <v>6.3291139240506333E-2</v>
      </c>
      <c r="F804" s="72">
        <v>4.649813461343558</v>
      </c>
      <c r="G804" s="72">
        <f t="shared" si="49"/>
        <v>3.4519276825193907</v>
      </c>
    </row>
    <row r="805" spans="1:7">
      <c r="A805" s="71" t="s">
        <v>57</v>
      </c>
      <c r="B805" s="72">
        <v>188.5</v>
      </c>
      <c r="C805" s="72">
        <v>801.52175000000011</v>
      </c>
      <c r="D805" s="72">
        <v>0</v>
      </c>
      <c r="E805" s="72">
        <f t="shared" si="48"/>
        <v>6.3291139240506333E-2</v>
      </c>
      <c r="F805" s="72">
        <v>3.4271858449611052</v>
      </c>
      <c r="G805" s="72">
        <f t="shared" si="49"/>
        <v>3.993074610643216</v>
      </c>
    </row>
    <row r="806" spans="1:7">
      <c r="A806" s="71" t="s">
        <v>57</v>
      </c>
      <c r="B806" s="72">
        <v>190.5</v>
      </c>
      <c r="C806" s="72">
        <v>807.15274999999997</v>
      </c>
      <c r="D806" s="72">
        <v>0</v>
      </c>
      <c r="E806" s="72">
        <f t="shared" si="48"/>
        <v>0</v>
      </c>
      <c r="F806" s="72">
        <v>3.5770269860142956</v>
      </c>
      <c r="G806" s="72">
        <f t="shared" si="49"/>
        <v>3.8877164873917804</v>
      </c>
    </row>
    <row r="807" spans="1:7">
      <c r="A807" s="71" t="s">
        <v>57</v>
      </c>
      <c r="B807" s="72">
        <v>192.5</v>
      </c>
      <c r="C807" s="72">
        <v>812.78375000000005</v>
      </c>
      <c r="D807" s="72">
        <v>0</v>
      </c>
      <c r="E807" s="72">
        <f t="shared" si="48"/>
        <v>0</v>
      </c>
      <c r="F807" s="72">
        <v>3.6641611978734971</v>
      </c>
      <c r="G807" s="72">
        <f t="shared" si="49"/>
        <v>3.4398534048201044</v>
      </c>
    </row>
    <row r="808" spans="1:7">
      <c r="A808" s="71" t="s">
        <v>57</v>
      </c>
      <c r="B808" s="72">
        <v>194.5</v>
      </c>
      <c r="C808" s="72">
        <v>818.41475000000014</v>
      </c>
      <c r="D808" s="72">
        <v>0</v>
      </c>
      <c r="E808" s="72">
        <f t="shared" ref="E808:E839" si="50">AVERAGE(D806:D810)</f>
        <v>0</v>
      </c>
      <c r="F808" s="72">
        <v>4.1203949467664449</v>
      </c>
      <c r="G808" s="72">
        <f t="shared" ref="G808:G839" si="51">AVERAGE(F806:F810)</f>
        <v>3.5653953021457143</v>
      </c>
    </row>
    <row r="809" spans="1:7">
      <c r="A809" s="71" t="s">
        <v>57</v>
      </c>
      <c r="B809" s="72">
        <v>196.5</v>
      </c>
      <c r="C809" s="72">
        <v>824.04575</v>
      </c>
      <c r="D809" s="72">
        <v>0</v>
      </c>
      <c r="E809" s="72">
        <f t="shared" si="50"/>
        <v>0</v>
      </c>
      <c r="F809" s="72">
        <v>2.4104980484851755</v>
      </c>
      <c r="G809" s="72">
        <f t="shared" si="51"/>
        <v>3.9990778112547387</v>
      </c>
    </row>
    <row r="810" spans="1:7">
      <c r="A810" s="71" t="s">
        <v>57</v>
      </c>
      <c r="B810" s="72">
        <v>200.5</v>
      </c>
      <c r="C810" s="72">
        <v>835.30774999999994</v>
      </c>
      <c r="D810" s="72">
        <v>0</v>
      </c>
      <c r="E810" s="72">
        <f t="shared" si="50"/>
        <v>0</v>
      </c>
      <c r="F810" s="72">
        <v>4.0548953315891554</v>
      </c>
      <c r="G810" s="72">
        <f t="shared" si="51"/>
        <v>3.2662455716800403</v>
      </c>
    </row>
    <row r="811" spans="1:7">
      <c r="A811" s="71" t="s">
        <v>57</v>
      </c>
      <c r="B811" s="72">
        <v>200.75</v>
      </c>
      <c r="C811" s="72">
        <v>836.01162500000009</v>
      </c>
      <c r="D811" s="72">
        <v>0</v>
      </c>
      <c r="E811" s="72">
        <f t="shared" si="50"/>
        <v>0</v>
      </c>
      <c r="F811" s="72">
        <v>5.7454395315594251</v>
      </c>
      <c r="G811" s="72">
        <f t="shared" si="51"/>
        <v>2.4421665823267511</v>
      </c>
    </row>
    <row r="812" spans="1:7">
      <c r="A812" s="71" t="s">
        <v>57</v>
      </c>
      <c r="B812" s="72">
        <v>202.5</v>
      </c>
      <c r="C812" s="72">
        <v>840.93875000000003</v>
      </c>
      <c r="D812" s="72">
        <v>0</v>
      </c>
      <c r="E812" s="72">
        <f t="shared" si="50"/>
        <v>0</v>
      </c>
      <c r="F812" s="72">
        <v>0</v>
      </c>
      <c r="G812" s="72">
        <f t="shared" si="51"/>
        <v>1.9600669726297162</v>
      </c>
    </row>
    <row r="813" spans="1:7">
      <c r="A813" s="71" t="s">
        <v>57</v>
      </c>
      <c r="B813" s="72">
        <v>204.5</v>
      </c>
      <c r="C813" s="72">
        <v>846.56975000000011</v>
      </c>
      <c r="D813" s="72">
        <v>0</v>
      </c>
      <c r="E813" s="72">
        <f t="shared" si="50"/>
        <v>0</v>
      </c>
      <c r="F813" s="72">
        <v>0</v>
      </c>
      <c r="G813" s="72">
        <f t="shared" si="51"/>
        <v>1.1490879063118851</v>
      </c>
    </row>
    <row r="814" spans="1:7">
      <c r="A814" s="71" t="s">
        <v>57</v>
      </c>
      <c r="B814" s="72">
        <v>206.5</v>
      </c>
      <c r="C814" s="72">
        <v>852.20074999999997</v>
      </c>
      <c r="D814" s="72">
        <v>0</v>
      </c>
      <c r="E814" s="72">
        <f t="shared" si="50"/>
        <v>0</v>
      </c>
      <c r="F814" s="72">
        <v>0</v>
      </c>
      <c r="G814" s="72">
        <f t="shared" si="51"/>
        <v>0</v>
      </c>
    </row>
    <row r="815" spans="1:7">
      <c r="A815" s="71" t="s">
        <v>57</v>
      </c>
      <c r="B815" s="72">
        <v>208.5</v>
      </c>
      <c r="C815" s="72">
        <v>857.83175000000006</v>
      </c>
      <c r="D815" s="72">
        <v>0</v>
      </c>
      <c r="E815" s="72">
        <f t="shared" si="50"/>
        <v>0</v>
      </c>
      <c r="F815" s="72">
        <v>0</v>
      </c>
      <c r="G815" s="72">
        <f t="shared" si="51"/>
        <v>0</v>
      </c>
    </row>
    <row r="816" spans="1:7">
      <c r="A816" s="71" t="s">
        <v>57</v>
      </c>
      <c r="B816" s="72">
        <v>210.5</v>
      </c>
      <c r="C816" s="72">
        <v>863.46275000000014</v>
      </c>
      <c r="D816" s="72">
        <v>0</v>
      </c>
      <c r="E816" s="72">
        <f t="shared" si="50"/>
        <v>0</v>
      </c>
      <c r="F816" s="72">
        <v>0</v>
      </c>
      <c r="G816" s="72">
        <f t="shared" si="51"/>
        <v>0.58118072556536948</v>
      </c>
    </row>
    <row r="817" spans="1:7">
      <c r="A817" s="71" t="s">
        <v>57</v>
      </c>
      <c r="B817" s="72">
        <v>212.5</v>
      </c>
      <c r="C817" s="72">
        <v>869.09375</v>
      </c>
      <c r="D817" s="72">
        <v>0</v>
      </c>
      <c r="E817" s="72">
        <f t="shared" si="50"/>
        <v>0</v>
      </c>
      <c r="F817" s="72">
        <v>0</v>
      </c>
      <c r="G817" s="72">
        <f t="shared" si="51"/>
        <v>1.5041613822906998</v>
      </c>
    </row>
    <row r="818" spans="1:7">
      <c r="A818" s="71" t="s">
        <v>57</v>
      </c>
      <c r="B818" s="72">
        <v>216.25</v>
      </c>
      <c r="C818" s="72">
        <v>879.65187500000002</v>
      </c>
      <c r="D818" s="72">
        <v>0</v>
      </c>
      <c r="E818" s="72">
        <f t="shared" si="50"/>
        <v>0</v>
      </c>
      <c r="F818" s="72">
        <v>2.9059036278268473</v>
      </c>
      <c r="G818" s="72">
        <f t="shared" si="51"/>
        <v>2.3404786012148913</v>
      </c>
    </row>
    <row r="819" spans="1:7">
      <c r="A819" s="71" t="s">
        <v>57</v>
      </c>
      <c r="B819" s="72">
        <v>218.5</v>
      </c>
      <c r="C819" s="72">
        <v>885.98675000000003</v>
      </c>
      <c r="D819" s="72">
        <v>0</v>
      </c>
      <c r="E819" s="72">
        <f t="shared" si="50"/>
        <v>0</v>
      </c>
      <c r="F819" s="72">
        <v>4.6149032836266528</v>
      </c>
      <c r="G819" s="72">
        <f t="shared" si="51"/>
        <v>3.0292419016948386</v>
      </c>
    </row>
    <row r="820" spans="1:7">
      <c r="A820" s="71" t="s">
        <v>57</v>
      </c>
      <c r="B820" s="72">
        <v>220.5</v>
      </c>
      <c r="C820" s="72">
        <v>891.61775000000011</v>
      </c>
      <c r="D820" s="72">
        <v>0</v>
      </c>
      <c r="E820" s="72">
        <f t="shared" si="50"/>
        <v>0</v>
      </c>
      <c r="F820" s="72">
        <v>4.1815860946209575</v>
      </c>
      <c r="G820" s="72">
        <f t="shared" si="51"/>
        <v>3.8632832675754529</v>
      </c>
    </row>
    <row r="821" spans="1:7">
      <c r="A821" s="71" t="s">
        <v>57</v>
      </c>
      <c r="B821" s="72">
        <v>222.5</v>
      </c>
      <c r="C821" s="72">
        <v>897.24874999999997</v>
      </c>
      <c r="D821" s="72">
        <v>0</v>
      </c>
      <c r="E821" s="72">
        <f t="shared" si="50"/>
        <v>0</v>
      </c>
      <c r="F821" s="72">
        <v>3.4438165023997365</v>
      </c>
      <c r="G821" s="72">
        <f t="shared" si="51"/>
        <v>4.1155450706768466</v>
      </c>
    </row>
    <row r="822" spans="1:7">
      <c r="A822" s="71" t="s">
        <v>57</v>
      </c>
      <c r="B822" s="72">
        <v>224.5</v>
      </c>
      <c r="C822" s="72">
        <v>902.87975000000006</v>
      </c>
      <c r="D822" s="72">
        <v>0</v>
      </c>
      <c r="E822" s="72">
        <f t="shared" si="50"/>
        <v>0</v>
      </c>
      <c r="F822" s="72">
        <v>4.1702068294030692</v>
      </c>
      <c r="G822" s="72">
        <f t="shared" si="51"/>
        <v>3.7359856443911119</v>
      </c>
    </row>
    <row r="823" spans="1:7">
      <c r="A823" s="71" t="s">
        <v>57</v>
      </c>
      <c r="B823" s="72">
        <v>226.5</v>
      </c>
      <c r="C823" s="72">
        <v>908.51075000000014</v>
      </c>
      <c r="D823" s="72">
        <v>0</v>
      </c>
      <c r="E823" s="72">
        <f t="shared" si="50"/>
        <v>0</v>
      </c>
      <c r="F823" s="72">
        <v>4.1672126433338192</v>
      </c>
      <c r="G823" s="72">
        <f t="shared" si="51"/>
        <v>3.8620449620265971</v>
      </c>
    </row>
    <row r="824" spans="1:7">
      <c r="A824" s="71" t="s">
        <v>57</v>
      </c>
      <c r="B824" s="72">
        <v>228.5</v>
      </c>
      <c r="C824" s="72">
        <v>914.14175</v>
      </c>
      <c r="D824" s="72">
        <v>0</v>
      </c>
      <c r="E824" s="72">
        <f t="shared" si="50"/>
        <v>0</v>
      </c>
      <c r="F824" s="72">
        <v>2.7171061521979776</v>
      </c>
      <c r="G824" s="72">
        <f t="shared" si="51"/>
        <v>3.7141690455399079</v>
      </c>
    </row>
    <row r="825" spans="1:7">
      <c r="A825" s="71" t="s">
        <v>57</v>
      </c>
      <c r="B825" s="72">
        <v>231.75</v>
      </c>
      <c r="C825" s="72">
        <v>923.29212499999994</v>
      </c>
      <c r="D825" s="72">
        <v>0</v>
      </c>
      <c r="E825" s="72">
        <f t="shared" si="50"/>
        <v>0</v>
      </c>
      <c r="F825" s="72">
        <v>4.8118826827983856</v>
      </c>
      <c r="G825" s="72">
        <f t="shared" si="51"/>
        <v>3.1187692272508891</v>
      </c>
    </row>
    <row r="826" spans="1:7">
      <c r="A826" s="71" t="s">
        <v>57</v>
      </c>
      <c r="B826" s="72">
        <v>234.5</v>
      </c>
      <c r="C826" s="72">
        <v>931.03475000000003</v>
      </c>
      <c r="D826" s="72">
        <v>0</v>
      </c>
      <c r="E826" s="72">
        <f t="shared" si="50"/>
        <v>0</v>
      </c>
      <c r="F826" s="72">
        <v>2.704436919966287</v>
      </c>
      <c r="G826" s="72">
        <f t="shared" si="51"/>
        <v>2.5760852243689008</v>
      </c>
    </row>
    <row r="827" spans="1:7">
      <c r="A827" s="71" t="s">
        <v>57</v>
      </c>
      <c r="B827" s="72">
        <v>236.5</v>
      </c>
      <c r="C827" s="72">
        <v>936.66575000000012</v>
      </c>
      <c r="D827" s="72">
        <v>0</v>
      </c>
      <c r="E827" s="72">
        <f t="shared" si="50"/>
        <v>0</v>
      </c>
      <c r="F827" s="72">
        <v>1.1932077379579753</v>
      </c>
      <c r="G827" s="72">
        <f t="shared" si="51"/>
        <v>2.6175350783401954</v>
      </c>
    </row>
    <row r="828" spans="1:7">
      <c r="A828" s="71" t="s">
        <v>57</v>
      </c>
      <c r="B828" s="72">
        <v>238.5</v>
      </c>
      <c r="C828" s="72">
        <v>942.29674999999997</v>
      </c>
      <c r="D828" s="72">
        <v>0</v>
      </c>
      <c r="E828" s="72">
        <f t="shared" si="50"/>
        <v>0</v>
      </c>
      <c r="F828" s="72">
        <v>1.4537926289238789</v>
      </c>
      <c r="G828" s="72">
        <f t="shared" si="51"/>
        <v>1.9484286969400408</v>
      </c>
    </row>
    <row r="829" spans="1:7">
      <c r="A829" s="71" t="s">
        <v>57</v>
      </c>
      <c r="B829" s="72">
        <v>240.5</v>
      </c>
      <c r="C829" s="72">
        <v>947.92775000000006</v>
      </c>
      <c r="D829" s="72">
        <v>0</v>
      </c>
      <c r="E829" s="72">
        <f t="shared" si="50"/>
        <v>0</v>
      </c>
      <c r="F829" s="72">
        <v>2.9243554220544503</v>
      </c>
      <c r="G829" s="72">
        <f t="shared" si="51"/>
        <v>1.5362764221812637</v>
      </c>
    </row>
    <row r="830" spans="1:7">
      <c r="A830" s="71" t="s">
        <v>57</v>
      </c>
      <c r="B830" s="72">
        <v>242.5</v>
      </c>
      <c r="C830" s="72">
        <v>953.55875000000015</v>
      </c>
      <c r="D830" s="72">
        <v>0</v>
      </c>
      <c r="E830" s="72">
        <f t="shared" si="50"/>
        <v>0</v>
      </c>
      <c r="F830" s="72">
        <v>1.4663507757976109</v>
      </c>
      <c r="G830" s="72">
        <f t="shared" si="51"/>
        <v>1.6212078754207631</v>
      </c>
    </row>
    <row r="831" spans="1:7">
      <c r="A831" s="71" t="s">
        <v>57</v>
      </c>
      <c r="B831" s="72">
        <v>244.5</v>
      </c>
      <c r="C831" s="72">
        <v>959.18975</v>
      </c>
      <c r="D831" s="72">
        <v>0</v>
      </c>
      <c r="E831" s="72">
        <f t="shared" si="50"/>
        <v>0</v>
      </c>
      <c r="F831" s="72">
        <v>0.64367554617240286</v>
      </c>
      <c r="G831" s="72">
        <f t="shared" si="51"/>
        <v>1.3304493496359873</v>
      </c>
    </row>
    <row r="832" spans="1:7">
      <c r="A832" s="71" t="s">
        <v>57</v>
      </c>
      <c r="B832" s="72">
        <v>246.75</v>
      </c>
      <c r="C832" s="72">
        <v>965.52462500000001</v>
      </c>
      <c r="D832" s="72">
        <v>0</v>
      </c>
      <c r="E832" s="72">
        <f t="shared" si="50"/>
        <v>0</v>
      </c>
      <c r="F832" s="72">
        <v>1.6178650041554716</v>
      </c>
      <c r="G832" s="72">
        <f t="shared" si="51"/>
        <v>0.96469233126582365</v>
      </c>
    </row>
    <row r="833" spans="1:7">
      <c r="A833" s="71" t="s">
        <v>57</v>
      </c>
      <c r="B833" s="72">
        <v>249.5</v>
      </c>
      <c r="C833" s="72">
        <v>973.2672500000001</v>
      </c>
      <c r="D833" s="72">
        <v>0</v>
      </c>
      <c r="E833" s="72">
        <f t="shared" si="50"/>
        <v>0</v>
      </c>
      <c r="F833" s="72">
        <v>0</v>
      </c>
      <c r="G833" s="72">
        <f t="shared" si="51"/>
        <v>0.67142217610630139</v>
      </c>
    </row>
    <row r="834" spans="1:7">
      <c r="A834" s="71" t="s">
        <v>57</v>
      </c>
      <c r="B834" s="72">
        <v>251.5</v>
      </c>
      <c r="C834" s="72">
        <v>978.89824999999996</v>
      </c>
      <c r="D834" s="72">
        <v>0</v>
      </c>
      <c r="E834" s="72">
        <f t="shared" si="50"/>
        <v>0</v>
      </c>
      <c r="F834" s="72">
        <v>1.0955703302036326</v>
      </c>
      <c r="G834" s="72">
        <f t="shared" si="51"/>
        <v>0.80313462392248858</v>
      </c>
    </row>
    <row r="835" spans="1:7">
      <c r="A835" s="71" t="s">
        <v>57</v>
      </c>
      <c r="B835" s="72">
        <v>253.5</v>
      </c>
      <c r="C835" s="72">
        <v>984.52925000000005</v>
      </c>
      <c r="D835" s="72">
        <v>0</v>
      </c>
      <c r="E835" s="72">
        <f t="shared" si="50"/>
        <v>0</v>
      </c>
      <c r="F835" s="72">
        <v>0</v>
      </c>
      <c r="G835" s="72">
        <f t="shared" si="51"/>
        <v>0.47956162309139427</v>
      </c>
    </row>
    <row r="836" spans="1:7">
      <c r="A836" s="71" t="s">
        <v>57</v>
      </c>
      <c r="B836" s="72">
        <v>255.5</v>
      </c>
      <c r="C836" s="72">
        <v>990.16025000000013</v>
      </c>
      <c r="D836" s="72">
        <v>0</v>
      </c>
      <c r="E836" s="72">
        <f t="shared" si="50"/>
        <v>0</v>
      </c>
      <c r="F836" s="72">
        <v>1.3022377852533387</v>
      </c>
      <c r="G836" s="72">
        <f t="shared" si="51"/>
        <v>0.75620764264248197</v>
      </c>
    </row>
    <row r="837" spans="1:7">
      <c r="A837" s="71" t="s">
        <v>57</v>
      </c>
      <c r="B837" s="72">
        <v>257.5</v>
      </c>
      <c r="C837" s="72">
        <v>995.79124999999999</v>
      </c>
      <c r="D837" s="72">
        <v>0</v>
      </c>
      <c r="E837" s="72">
        <f t="shared" si="50"/>
        <v>0</v>
      </c>
      <c r="F837" s="72">
        <v>0</v>
      </c>
      <c r="G837" s="72">
        <f t="shared" si="51"/>
        <v>0.72970216202227389</v>
      </c>
    </row>
    <row r="838" spans="1:7">
      <c r="A838" s="71" t="s">
        <v>57</v>
      </c>
      <c r="B838" s="72">
        <v>262.75</v>
      </c>
      <c r="C838" s="72">
        <v>1010.572625</v>
      </c>
      <c r="D838" s="72">
        <v>0</v>
      </c>
      <c r="E838" s="72">
        <f t="shared" si="50"/>
        <v>0</v>
      </c>
      <c r="F838" s="72">
        <v>1.3832300977554388</v>
      </c>
      <c r="G838" s="72">
        <f t="shared" si="51"/>
        <v>0.91387573554786194</v>
      </c>
    </row>
    <row r="839" spans="1:7">
      <c r="A839" s="71" t="s">
        <v>57</v>
      </c>
      <c r="B839" s="72">
        <v>264.5</v>
      </c>
      <c r="C839" s="72">
        <v>1015.4997499999999</v>
      </c>
      <c r="D839" s="72">
        <v>0</v>
      </c>
      <c r="E839" s="72">
        <f t="shared" si="50"/>
        <v>0</v>
      </c>
      <c r="F839" s="72">
        <v>0.96304292710259232</v>
      </c>
      <c r="G839" s="72">
        <f t="shared" si="51"/>
        <v>1.0087039679220648</v>
      </c>
    </row>
    <row r="840" spans="1:7">
      <c r="A840" s="71" t="s">
        <v>57</v>
      </c>
      <c r="B840" s="72">
        <v>266.5</v>
      </c>
      <c r="C840" s="72">
        <v>1021.13075</v>
      </c>
      <c r="D840" s="72">
        <v>0</v>
      </c>
      <c r="E840" s="72">
        <f t="shared" ref="E840:E871" si="52">AVERAGE(D838:D842)</f>
        <v>0</v>
      </c>
      <c r="F840" s="72">
        <v>0.92086786762794015</v>
      </c>
      <c r="G840" s="72">
        <f t="shared" ref="G840:G871" si="53">AVERAGE(F838:F842)</f>
        <v>1.2278180339627913</v>
      </c>
    </row>
    <row r="841" spans="1:7">
      <c r="A841" s="71" t="s">
        <v>57</v>
      </c>
      <c r="B841" s="72">
        <v>268.5</v>
      </c>
      <c r="C841" s="72">
        <v>1026.7617500000001</v>
      </c>
      <c r="D841" s="72">
        <v>0</v>
      </c>
      <c r="E841" s="72">
        <f t="shared" si="52"/>
        <v>0</v>
      </c>
      <c r="F841" s="72">
        <v>1.7763789471243532</v>
      </c>
      <c r="G841" s="72">
        <f t="shared" si="53"/>
        <v>1.3974456704696505</v>
      </c>
    </row>
    <row r="842" spans="1:7">
      <c r="A842" s="71" t="s">
        <v>57</v>
      </c>
      <c r="B842" s="72">
        <v>270.5</v>
      </c>
      <c r="C842" s="72">
        <v>1032.39275</v>
      </c>
      <c r="D842" s="72">
        <v>0</v>
      </c>
      <c r="E842" s="72">
        <f t="shared" si="52"/>
        <v>0</v>
      </c>
      <c r="F842" s="72">
        <v>1.0955703302036326</v>
      </c>
      <c r="G842" s="72">
        <f t="shared" si="53"/>
        <v>1.2048370850491321</v>
      </c>
    </row>
    <row r="843" spans="1:7">
      <c r="A843" s="71" t="s">
        <v>57</v>
      </c>
      <c r="B843" s="72">
        <v>273.25</v>
      </c>
      <c r="C843" s="72">
        <v>1040.1353750000001</v>
      </c>
      <c r="D843" s="72">
        <v>0</v>
      </c>
      <c r="E843" s="72">
        <f t="shared" si="52"/>
        <v>0</v>
      </c>
      <c r="F843" s="72">
        <v>2.2313682802897343</v>
      </c>
      <c r="G843" s="72">
        <f t="shared" si="53"/>
        <v>1.1542234044500894</v>
      </c>
    </row>
    <row r="844" spans="1:7">
      <c r="A844" s="71" t="s">
        <v>57</v>
      </c>
      <c r="B844" s="72">
        <v>275.5</v>
      </c>
      <c r="C844" s="72">
        <v>1046.4702500000001</v>
      </c>
      <c r="D844" s="72">
        <v>0</v>
      </c>
      <c r="E844" s="72">
        <f t="shared" si="52"/>
        <v>0</v>
      </c>
      <c r="F844" s="72">
        <v>0</v>
      </c>
      <c r="G844" s="72">
        <f t="shared" si="53"/>
        <v>1.0328534140883108</v>
      </c>
    </row>
    <row r="845" spans="1:7">
      <c r="A845" s="71" t="s">
        <v>57</v>
      </c>
      <c r="B845" s="72">
        <v>277.5</v>
      </c>
      <c r="C845" s="72">
        <v>1052.1012499999999</v>
      </c>
      <c r="D845" s="72">
        <v>0</v>
      </c>
      <c r="E845" s="72">
        <f t="shared" si="52"/>
        <v>6.6225165562913912E-2</v>
      </c>
      <c r="F845" s="72">
        <v>0.66779946463272788</v>
      </c>
      <c r="G845" s="72">
        <f t="shared" si="53"/>
        <v>1.0374423819433847</v>
      </c>
    </row>
    <row r="846" spans="1:7">
      <c r="A846" s="71" t="s">
        <v>57</v>
      </c>
      <c r="B846" s="72">
        <v>279.5</v>
      </c>
      <c r="C846" s="72">
        <v>1057.73225</v>
      </c>
      <c r="D846" s="72">
        <v>0</v>
      </c>
      <c r="E846" s="72">
        <f t="shared" si="52"/>
        <v>6.6225165562913912E-2</v>
      </c>
      <c r="F846" s="72">
        <v>1.1695289953154586</v>
      </c>
      <c r="G846" s="72">
        <f t="shared" si="53"/>
        <v>0.93395208493676451</v>
      </c>
    </row>
    <row r="847" spans="1:7">
      <c r="A847" s="71" t="s">
        <v>57</v>
      </c>
      <c r="B847" s="72">
        <v>281.5</v>
      </c>
      <c r="C847" s="72">
        <v>1063.3632500000001</v>
      </c>
      <c r="D847" s="72">
        <v>0.33112582781456956</v>
      </c>
      <c r="E847" s="72">
        <f t="shared" si="52"/>
        <v>0.16548074868946477</v>
      </c>
      <c r="F847" s="72">
        <v>1.1185151694790028</v>
      </c>
      <c r="G847" s="72">
        <f t="shared" si="53"/>
        <v>1.101801225097218</v>
      </c>
    </row>
    <row r="848" spans="1:7">
      <c r="A848" s="71" t="s">
        <v>57</v>
      </c>
      <c r="B848" s="72">
        <v>283.5</v>
      </c>
      <c r="C848" s="72">
        <v>1068.99425</v>
      </c>
      <c r="D848" s="72">
        <v>0</v>
      </c>
      <c r="E848" s="72">
        <f t="shared" si="52"/>
        <v>0.29409811203351621</v>
      </c>
      <c r="F848" s="72">
        <v>1.7139167952566334</v>
      </c>
      <c r="G848" s="72">
        <f t="shared" si="53"/>
        <v>1.3201352748895492</v>
      </c>
    </row>
    <row r="849" spans="1:7">
      <c r="A849" s="71" t="s">
        <v>57</v>
      </c>
      <c r="B849" s="72">
        <v>287.75</v>
      </c>
      <c r="C849" s="72">
        <v>1080.9601250000001</v>
      </c>
      <c r="D849" s="72">
        <v>0.49627791563275436</v>
      </c>
      <c r="E849" s="72">
        <f t="shared" si="52"/>
        <v>0.35945758915769921</v>
      </c>
      <c r="F849" s="72">
        <v>0.83924570080226768</v>
      </c>
      <c r="G849" s="72">
        <f t="shared" si="53"/>
        <v>1.2141245584945488</v>
      </c>
    </row>
    <row r="850" spans="1:7">
      <c r="A850" s="71" t="s">
        <v>57</v>
      </c>
      <c r="B850" s="72">
        <v>289.5</v>
      </c>
      <c r="C850" s="72">
        <v>1085.88725</v>
      </c>
      <c r="D850" s="72">
        <v>0.64308681672025725</v>
      </c>
      <c r="E850" s="72">
        <f t="shared" si="52"/>
        <v>0.49323242359478525</v>
      </c>
      <c r="F850" s="72">
        <v>1.7594697135943833</v>
      </c>
      <c r="G850" s="72">
        <f t="shared" si="53"/>
        <v>1.174595098124336</v>
      </c>
    </row>
    <row r="851" spans="1:7">
      <c r="A851" s="71" t="s">
        <v>57</v>
      </c>
      <c r="B851" s="72">
        <v>291.5</v>
      </c>
      <c r="C851" s="72">
        <v>1091.5182500000001</v>
      </c>
      <c r="D851" s="72">
        <v>0.32679738562091504</v>
      </c>
      <c r="E851" s="72">
        <f t="shared" si="52"/>
        <v>0.49323242359478525</v>
      </c>
      <c r="F851" s="72">
        <v>0.6394754133404561</v>
      </c>
      <c r="G851" s="72">
        <f t="shared" si="53"/>
        <v>0.99686326716075868</v>
      </c>
    </row>
    <row r="852" spans="1:7">
      <c r="A852" s="71" t="s">
        <v>57</v>
      </c>
      <c r="B852" s="72">
        <v>293.5</v>
      </c>
      <c r="C852" s="72">
        <v>1097.1492499999999</v>
      </c>
      <c r="D852" s="72">
        <v>1</v>
      </c>
      <c r="E852" s="72">
        <f t="shared" si="52"/>
        <v>0.46973441622581025</v>
      </c>
      <c r="F852" s="72">
        <v>0.92086786762794015</v>
      </c>
      <c r="G852" s="72">
        <f t="shared" si="53"/>
        <v>0.82901412700030508</v>
      </c>
    </row>
    <row r="853" spans="1:7">
      <c r="A853" s="71" t="s">
        <v>57</v>
      </c>
      <c r="B853" s="72">
        <v>295.5</v>
      </c>
      <c r="C853" s="72">
        <v>1102.78025</v>
      </c>
      <c r="D853" s="72">
        <v>0</v>
      </c>
      <c r="E853" s="72">
        <f t="shared" si="52"/>
        <v>0.41331921894674062</v>
      </c>
      <c r="F853" s="72">
        <v>0.82525764043874572</v>
      </c>
      <c r="G853" s="72">
        <f t="shared" si="53"/>
        <v>0.75810168815404533</v>
      </c>
    </row>
    <row r="854" spans="1:7">
      <c r="A854" s="71" t="s">
        <v>57</v>
      </c>
      <c r="B854" s="72">
        <v>297.5</v>
      </c>
      <c r="C854" s="72">
        <v>1108.4112500000001</v>
      </c>
      <c r="D854" s="72">
        <v>0.37878787878787878</v>
      </c>
      <c r="E854" s="72">
        <f t="shared" si="52"/>
        <v>0.41026503777271345</v>
      </c>
      <c r="F854" s="72">
        <v>0</v>
      </c>
      <c r="G854" s="72">
        <f t="shared" si="53"/>
        <v>1.0103160958176844</v>
      </c>
    </row>
    <row r="855" spans="1:7">
      <c r="A855" s="71" t="s">
        <v>57</v>
      </c>
      <c r="B855" s="72">
        <v>299.5</v>
      </c>
      <c r="C855" s="72">
        <v>1114.04225</v>
      </c>
      <c r="D855" s="72">
        <v>0.36101083032490977</v>
      </c>
      <c r="E855" s="72">
        <f t="shared" si="52"/>
        <v>0.21026503777271346</v>
      </c>
      <c r="F855" s="72">
        <v>1.4049075193630847</v>
      </c>
      <c r="G855" s="72">
        <f t="shared" si="53"/>
        <v>0.96344486488105419</v>
      </c>
    </row>
    <row r="856" spans="1:7">
      <c r="A856" s="71" t="s">
        <v>57</v>
      </c>
      <c r="B856" s="72">
        <v>302.75</v>
      </c>
      <c r="C856" s="72">
        <v>1123.1926250000001</v>
      </c>
      <c r="D856" s="72">
        <v>0.3115264797507788</v>
      </c>
      <c r="E856" s="72">
        <f t="shared" si="52"/>
        <v>0.21026503777271346</v>
      </c>
      <c r="F856" s="72">
        <v>1.9005474516586511</v>
      </c>
      <c r="G856" s="72">
        <f t="shared" si="53"/>
        <v>1.0228358292939699</v>
      </c>
    </row>
    <row r="857" spans="1:7">
      <c r="A857" s="71" t="s">
        <v>57</v>
      </c>
      <c r="B857" s="72">
        <v>305.5</v>
      </c>
      <c r="C857" s="72">
        <v>1130.93525</v>
      </c>
      <c r="D857" s="72">
        <v>0</v>
      </c>
      <c r="E857" s="72">
        <f t="shared" si="52"/>
        <v>0.13450746201513772</v>
      </c>
      <c r="F857" s="72">
        <v>0.68651171294478952</v>
      </c>
      <c r="G857" s="72">
        <f t="shared" si="53"/>
        <v>1.2070094028195579</v>
      </c>
    </row>
    <row r="858" spans="1:7">
      <c r="A858" s="71" t="s">
        <v>57</v>
      </c>
      <c r="B858" s="72">
        <v>307.5</v>
      </c>
      <c r="C858" s="72">
        <v>1136.5662500000001</v>
      </c>
      <c r="D858" s="72">
        <v>0</v>
      </c>
      <c r="E858" s="72">
        <f t="shared" si="52"/>
        <v>6.2305295950155756E-2</v>
      </c>
      <c r="F858" s="72">
        <v>1.1222124625033236</v>
      </c>
      <c r="G858" s="72">
        <f t="shared" si="53"/>
        <v>1.1360126200572971</v>
      </c>
    </row>
    <row r="859" spans="1:7">
      <c r="A859" s="71" t="s">
        <v>57</v>
      </c>
      <c r="B859" s="72">
        <v>309.5</v>
      </c>
      <c r="C859" s="72">
        <v>1142.1972499999999</v>
      </c>
      <c r="D859" s="72">
        <v>0</v>
      </c>
      <c r="E859" s="72">
        <f t="shared" si="52"/>
        <v>0</v>
      </c>
      <c r="F859" s="72">
        <v>0.92086786762794015</v>
      </c>
      <c r="G859" s="72">
        <f t="shared" si="53"/>
        <v>0.75590312972556695</v>
      </c>
    </row>
    <row r="860" spans="1:7">
      <c r="A860" s="71" t="s">
        <v>57</v>
      </c>
      <c r="B860" s="72">
        <v>311.5</v>
      </c>
      <c r="C860" s="72">
        <v>1147.82825</v>
      </c>
      <c r="D860" s="72">
        <v>0</v>
      </c>
      <c r="E860" s="72">
        <f t="shared" si="52"/>
        <v>0</v>
      </c>
      <c r="F860" s="72">
        <v>1.0499236055517813</v>
      </c>
      <c r="G860" s="72">
        <f t="shared" si="53"/>
        <v>0.61860078713660904</v>
      </c>
    </row>
    <row r="861" spans="1:7">
      <c r="A861" s="71" t="s">
        <v>57</v>
      </c>
      <c r="B861" s="72">
        <v>313.5</v>
      </c>
      <c r="C861" s="72">
        <v>1153.4592500000001</v>
      </c>
      <c r="D861" s="72">
        <v>0</v>
      </c>
      <c r="E861" s="72">
        <f t="shared" si="52"/>
        <v>0</v>
      </c>
      <c r="F861" s="72">
        <v>0</v>
      </c>
      <c r="G861" s="72">
        <f t="shared" si="53"/>
        <v>0.63623500774999342</v>
      </c>
    </row>
    <row r="862" spans="1:7">
      <c r="A862" s="71" t="s">
        <v>57</v>
      </c>
      <c r="B862" s="72">
        <v>315.5</v>
      </c>
      <c r="C862" s="72">
        <v>1159.09025</v>
      </c>
      <c r="D862" s="72">
        <v>0</v>
      </c>
      <c r="E862" s="72">
        <f t="shared" si="52"/>
        <v>0</v>
      </c>
      <c r="F862" s="72">
        <v>0</v>
      </c>
      <c r="G862" s="72">
        <f t="shared" si="53"/>
        <v>0.45206143422440537</v>
      </c>
    </row>
    <row r="863" spans="1:7">
      <c r="A863" s="71" t="s">
        <v>57</v>
      </c>
      <c r="B863" s="72">
        <v>317.75</v>
      </c>
      <c r="C863" s="72">
        <v>1165.425125</v>
      </c>
      <c r="D863" s="72">
        <v>0</v>
      </c>
      <c r="E863" s="72">
        <f t="shared" si="52"/>
        <v>0</v>
      </c>
      <c r="F863" s="72">
        <v>1.2103835655702455</v>
      </c>
      <c r="G863" s="72">
        <f t="shared" si="53"/>
        <v>0.2420767131140491</v>
      </c>
    </row>
    <row r="864" spans="1:7">
      <c r="A864" s="71" t="s">
        <v>57</v>
      </c>
      <c r="B864" s="72">
        <v>320.5</v>
      </c>
      <c r="C864" s="72">
        <v>1173.1677500000001</v>
      </c>
      <c r="D864" s="72">
        <v>0</v>
      </c>
      <c r="E864" s="72">
        <f t="shared" si="52"/>
        <v>0</v>
      </c>
      <c r="F864" s="72">
        <v>0</v>
      </c>
      <c r="G864" s="72">
        <f t="shared" si="53"/>
        <v>0.2420767131140491</v>
      </c>
    </row>
    <row r="865" spans="1:7">
      <c r="A865" s="71" t="s">
        <v>57</v>
      </c>
      <c r="B865" s="72">
        <v>322.5</v>
      </c>
      <c r="C865" s="72">
        <v>1178.7987500000002</v>
      </c>
      <c r="D865" s="72">
        <v>0</v>
      </c>
      <c r="E865" s="72">
        <f t="shared" si="52"/>
        <v>0</v>
      </c>
      <c r="F865" s="72">
        <v>0</v>
      </c>
      <c r="G865" s="72">
        <f t="shared" si="53"/>
        <v>0.2420767131140491</v>
      </c>
    </row>
    <row r="866" spans="1:7">
      <c r="A866" s="71" t="s">
        <v>57</v>
      </c>
      <c r="B866" s="72">
        <v>324.5</v>
      </c>
      <c r="C866" s="72">
        <v>1184.42975</v>
      </c>
      <c r="D866" s="72">
        <v>0</v>
      </c>
      <c r="E866" s="72">
        <f t="shared" si="52"/>
        <v>0</v>
      </c>
      <c r="F866" s="72">
        <v>0</v>
      </c>
      <c r="G866" s="72">
        <f t="shared" si="53"/>
        <v>0</v>
      </c>
    </row>
    <row r="867" spans="1:7">
      <c r="A867" s="71" t="s">
        <v>57</v>
      </c>
      <c r="B867" s="72">
        <v>326.5</v>
      </c>
      <c r="C867" s="72">
        <v>1190.0607500000001</v>
      </c>
      <c r="D867" s="72">
        <v>0</v>
      </c>
      <c r="E867" s="72">
        <f t="shared" si="52"/>
        <v>0</v>
      </c>
      <c r="F867" s="72">
        <v>0</v>
      </c>
      <c r="G867" s="72">
        <f t="shared" si="53"/>
        <v>0</v>
      </c>
    </row>
    <row r="868" spans="1:7">
      <c r="A868" s="71" t="s">
        <v>57</v>
      </c>
      <c r="B868" s="72">
        <v>328.5</v>
      </c>
      <c r="C868" s="72">
        <v>1195.69175</v>
      </c>
      <c r="D868" s="72">
        <v>0</v>
      </c>
      <c r="E868" s="72">
        <f t="shared" si="52"/>
        <v>0</v>
      </c>
      <c r="F868" s="72">
        <v>0</v>
      </c>
      <c r="G868" s="72">
        <f t="shared" si="53"/>
        <v>0</v>
      </c>
    </row>
    <row r="869" spans="1:7">
      <c r="A869" s="71" t="s">
        <v>57</v>
      </c>
      <c r="B869" s="72">
        <v>330.5</v>
      </c>
      <c r="C869" s="72">
        <v>1201.32275</v>
      </c>
      <c r="D869" s="72">
        <v>0</v>
      </c>
      <c r="E869" s="72">
        <f t="shared" si="52"/>
        <v>0</v>
      </c>
      <c r="F869" s="72">
        <v>0</v>
      </c>
      <c r="G869" s="72">
        <f t="shared" si="53"/>
        <v>0</v>
      </c>
    </row>
    <row r="870" spans="1:7">
      <c r="A870" s="71" t="s">
        <v>57</v>
      </c>
      <c r="B870" s="72">
        <v>333.75</v>
      </c>
      <c r="C870" s="72">
        <v>1210.473125</v>
      </c>
      <c r="D870" s="72">
        <v>0</v>
      </c>
      <c r="E870" s="72">
        <f t="shared" si="52"/>
        <v>0</v>
      </c>
      <c r="F870" s="72">
        <v>0</v>
      </c>
      <c r="G870" s="72">
        <f t="shared" si="53"/>
        <v>0</v>
      </c>
    </row>
    <row r="871" spans="1:7">
      <c r="A871" s="71" t="s">
        <v>57</v>
      </c>
      <c r="B871" s="72">
        <v>335.5</v>
      </c>
      <c r="C871" s="72">
        <v>1215.4002500000001</v>
      </c>
      <c r="D871" s="72">
        <v>0</v>
      </c>
      <c r="E871" s="72">
        <f t="shared" si="52"/>
        <v>0</v>
      </c>
      <c r="F871" s="72">
        <v>0</v>
      </c>
      <c r="G871" s="72">
        <f t="shared" si="53"/>
        <v>0</v>
      </c>
    </row>
    <row r="872" spans="1:7">
      <c r="A872" s="71" t="s">
        <v>57</v>
      </c>
      <c r="B872" s="72">
        <v>337.5</v>
      </c>
      <c r="C872" s="72">
        <v>1221.03125</v>
      </c>
      <c r="D872" s="72">
        <v>0</v>
      </c>
      <c r="E872" s="72">
        <f t="shared" ref="E872:E903" si="54">AVERAGE(D870:D874)</f>
        <v>0</v>
      </c>
      <c r="F872" s="72">
        <v>0</v>
      </c>
      <c r="G872" s="72">
        <f t="shared" ref="G872:G903" si="55">AVERAGE(F870:F874)</f>
        <v>0</v>
      </c>
    </row>
    <row r="873" spans="1:7">
      <c r="A873" s="71" t="s">
        <v>57</v>
      </c>
      <c r="B873" s="72">
        <v>339.5</v>
      </c>
      <c r="C873" s="72">
        <v>1226.6622500000001</v>
      </c>
      <c r="D873" s="72">
        <v>0</v>
      </c>
      <c r="E873" s="72">
        <f t="shared" si="54"/>
        <v>0</v>
      </c>
      <c r="F873" s="72">
        <v>0</v>
      </c>
      <c r="G873" s="72">
        <f t="shared" si="55"/>
        <v>0</v>
      </c>
    </row>
    <row r="874" spans="1:7">
      <c r="A874" s="71" t="s">
        <v>57</v>
      </c>
      <c r="B874" s="72">
        <v>341.5</v>
      </c>
      <c r="C874" s="72">
        <v>1232.2932499999999</v>
      </c>
      <c r="D874" s="72">
        <v>0</v>
      </c>
      <c r="E874" s="72">
        <f t="shared" si="54"/>
        <v>0</v>
      </c>
      <c r="F874" s="72">
        <v>0</v>
      </c>
      <c r="G874" s="72">
        <f t="shared" si="55"/>
        <v>0</v>
      </c>
    </row>
    <row r="875" spans="1:7">
      <c r="A875" s="71" t="s">
        <v>57</v>
      </c>
      <c r="B875" s="72">
        <v>343.5</v>
      </c>
      <c r="C875" s="72">
        <v>1237.92425</v>
      </c>
      <c r="D875" s="72">
        <v>0</v>
      </c>
      <c r="E875" s="72">
        <f t="shared" si="54"/>
        <v>0</v>
      </c>
      <c r="F875" s="72">
        <v>0</v>
      </c>
      <c r="G875" s="72">
        <f t="shared" si="55"/>
        <v>0</v>
      </c>
    </row>
    <row r="876" spans="1:7">
      <c r="A876" s="71" t="s">
        <v>57</v>
      </c>
      <c r="B876" s="72">
        <v>345.5</v>
      </c>
      <c r="C876" s="72">
        <v>1243.5552500000001</v>
      </c>
      <c r="D876" s="72">
        <v>0</v>
      </c>
      <c r="E876" s="72">
        <f t="shared" si="54"/>
        <v>0</v>
      </c>
      <c r="F876" s="72">
        <v>0</v>
      </c>
      <c r="G876" s="72">
        <f t="shared" si="55"/>
        <v>0</v>
      </c>
    </row>
    <row r="877" spans="1:7">
      <c r="A877" s="71" t="s">
        <v>57</v>
      </c>
      <c r="B877" s="72">
        <v>348.75</v>
      </c>
      <c r="C877" s="72">
        <v>1252.7056250000001</v>
      </c>
      <c r="D877" s="72">
        <v>0</v>
      </c>
      <c r="E877" s="72">
        <f t="shared" si="54"/>
        <v>0</v>
      </c>
      <c r="F877" s="72">
        <v>0</v>
      </c>
      <c r="G877" s="72">
        <f t="shared" si="55"/>
        <v>0</v>
      </c>
    </row>
    <row r="878" spans="1:7">
      <c r="A878" s="71" t="s">
        <v>57</v>
      </c>
      <c r="B878" s="72">
        <v>351.5</v>
      </c>
      <c r="C878" s="72">
        <v>1260.4482500000001</v>
      </c>
      <c r="D878" s="72">
        <v>0</v>
      </c>
      <c r="E878" s="72">
        <f t="shared" si="54"/>
        <v>0</v>
      </c>
      <c r="F878" s="72">
        <v>0</v>
      </c>
      <c r="G878" s="72">
        <f t="shared" si="55"/>
        <v>1.7852465334471834</v>
      </c>
    </row>
    <row r="879" spans="1:7">
      <c r="A879" s="71" t="s">
        <v>57</v>
      </c>
      <c r="B879" s="72">
        <v>353.5</v>
      </c>
      <c r="C879" s="72">
        <v>1266.07925</v>
      </c>
      <c r="D879" s="72">
        <v>0</v>
      </c>
      <c r="E879" s="72">
        <f t="shared" si="54"/>
        <v>0</v>
      </c>
      <c r="F879" s="72">
        <v>0</v>
      </c>
      <c r="G879" s="72">
        <f t="shared" si="55"/>
        <v>1.7852465334471834</v>
      </c>
    </row>
    <row r="880" spans="1:7">
      <c r="A880" s="71" t="s">
        <v>57</v>
      </c>
      <c r="B880" s="72">
        <v>356.5</v>
      </c>
      <c r="C880" s="72">
        <v>1271.7102500000001</v>
      </c>
      <c r="D880" s="72">
        <v>0</v>
      </c>
      <c r="E880" s="72">
        <f t="shared" si="54"/>
        <v>0</v>
      </c>
      <c r="F880" s="72">
        <v>8.9262326672359169</v>
      </c>
      <c r="G880" s="72">
        <f t="shared" si="55"/>
        <v>3.7469637876723354</v>
      </c>
    </row>
    <row r="881" spans="1:7">
      <c r="A881" s="71" t="s">
        <v>57</v>
      </c>
      <c r="B881" s="72">
        <v>360.5</v>
      </c>
      <c r="C881" s="72">
        <v>1282.97225</v>
      </c>
      <c r="D881" s="72">
        <v>0</v>
      </c>
      <c r="E881" s="72">
        <f t="shared" si="54"/>
        <v>0</v>
      </c>
      <c r="F881" s="72">
        <v>0</v>
      </c>
      <c r="G881" s="72">
        <f t="shared" si="55"/>
        <v>3.7469637876723354</v>
      </c>
    </row>
    <row r="882" spans="1:7">
      <c r="A882" s="71" t="s">
        <v>57</v>
      </c>
      <c r="B882" s="72">
        <v>363.75</v>
      </c>
      <c r="C882" s="72">
        <v>1294.9381249999999</v>
      </c>
      <c r="D882" s="72">
        <v>0</v>
      </c>
      <c r="E882" s="72">
        <f t="shared" si="54"/>
        <v>0</v>
      </c>
      <c r="F882" s="72">
        <v>9.8085862711257583</v>
      </c>
      <c r="G882" s="72">
        <f t="shared" si="55"/>
        <v>3.7469637876723354</v>
      </c>
    </row>
    <row r="883" spans="1:7">
      <c r="A883" s="71" t="s">
        <v>57</v>
      </c>
      <c r="B883" s="72">
        <v>370.5</v>
      </c>
      <c r="C883" s="72">
        <v>1313.9427499999999</v>
      </c>
      <c r="D883" s="72">
        <v>0</v>
      </c>
      <c r="E883" s="72">
        <f t="shared" si="54"/>
        <v>0</v>
      </c>
      <c r="F883" s="72">
        <v>0</v>
      </c>
      <c r="G883" s="72">
        <f t="shared" si="55"/>
        <v>1.9617172542251518</v>
      </c>
    </row>
    <row r="884" spans="1:7">
      <c r="A884" s="71" t="s">
        <v>57</v>
      </c>
      <c r="B884" s="72">
        <v>378.75</v>
      </c>
      <c r="C884" s="72">
        <v>1337.170625</v>
      </c>
      <c r="D884" s="72">
        <v>0</v>
      </c>
      <c r="E884" s="72">
        <f t="shared" si="54"/>
        <v>0</v>
      </c>
      <c r="F884" s="72">
        <v>0</v>
      </c>
      <c r="G884" s="72">
        <f t="shared" si="55"/>
        <v>1.9617172542251518</v>
      </c>
    </row>
    <row r="885" spans="1:7">
      <c r="A885" s="71" t="s">
        <v>57</v>
      </c>
      <c r="B885" s="72">
        <v>381.5</v>
      </c>
      <c r="C885" s="72">
        <v>1342.0977499999999</v>
      </c>
      <c r="D885" s="72">
        <v>0</v>
      </c>
      <c r="E885" s="72">
        <f t="shared" si="54"/>
        <v>0</v>
      </c>
      <c r="F885" s="72">
        <v>0</v>
      </c>
      <c r="G885" s="72">
        <f t="shared" si="55"/>
        <v>0</v>
      </c>
    </row>
    <row r="886" spans="1:7">
      <c r="A886" s="71" t="s">
        <v>57</v>
      </c>
      <c r="B886" s="72">
        <v>384.5</v>
      </c>
      <c r="C886" s="72">
        <v>1353.3597500000001</v>
      </c>
      <c r="D886" s="72">
        <v>0</v>
      </c>
      <c r="E886" s="72">
        <f t="shared" si="54"/>
        <v>0</v>
      </c>
      <c r="F886" s="72">
        <v>0</v>
      </c>
      <c r="G886" s="72">
        <f t="shared" si="55"/>
        <v>0</v>
      </c>
    </row>
    <row r="887" spans="1:7">
      <c r="A887" s="71" t="s">
        <v>57</v>
      </c>
      <c r="B887" s="72">
        <v>387.5</v>
      </c>
      <c r="C887" s="72">
        <v>1358.9907499999999</v>
      </c>
      <c r="D887" s="72">
        <v>0</v>
      </c>
      <c r="E887" s="72">
        <f t="shared" si="54"/>
        <v>0</v>
      </c>
      <c r="F887" s="72">
        <v>0</v>
      </c>
      <c r="G887" s="72">
        <f t="shared" si="55"/>
        <v>0</v>
      </c>
    </row>
    <row r="888" spans="1:7">
      <c r="A888" s="71" t="s">
        <v>57</v>
      </c>
      <c r="B888" s="72">
        <v>390.5</v>
      </c>
      <c r="C888" s="72">
        <v>1370.2527500000001</v>
      </c>
      <c r="D888" s="72">
        <v>0</v>
      </c>
      <c r="E888" s="72">
        <f t="shared" si="54"/>
        <v>0</v>
      </c>
      <c r="F888" s="72">
        <v>0</v>
      </c>
      <c r="G888" s="72">
        <f t="shared" si="55"/>
        <v>0</v>
      </c>
    </row>
    <row r="889" spans="1:7">
      <c r="A889" s="71" t="s">
        <v>57</v>
      </c>
      <c r="B889" s="72">
        <v>394.75</v>
      </c>
      <c r="C889" s="72">
        <v>1382.218625</v>
      </c>
      <c r="D889" s="72">
        <v>0</v>
      </c>
      <c r="E889" s="72">
        <f t="shared" si="54"/>
        <v>0</v>
      </c>
      <c r="F889" s="72">
        <v>0</v>
      </c>
      <c r="G889" s="72">
        <f t="shared" si="55"/>
        <v>0</v>
      </c>
    </row>
    <row r="890" spans="1:7">
      <c r="A890" s="71" t="s">
        <v>57</v>
      </c>
      <c r="B890" s="72">
        <v>396.5</v>
      </c>
      <c r="C890" s="72">
        <v>1387.1457499999999</v>
      </c>
      <c r="D890" s="72">
        <v>0</v>
      </c>
      <c r="E890" s="72">
        <f t="shared" si="54"/>
        <v>0</v>
      </c>
      <c r="F890" s="72">
        <v>0</v>
      </c>
      <c r="G890" s="72">
        <f t="shared" si="55"/>
        <v>0</v>
      </c>
    </row>
    <row r="891" spans="1:7">
      <c r="A891" s="71" t="s">
        <v>57</v>
      </c>
      <c r="B891" s="72">
        <v>398.5</v>
      </c>
      <c r="C891" s="72">
        <v>1392.77675</v>
      </c>
      <c r="D891" s="72">
        <v>0</v>
      </c>
      <c r="E891" s="72">
        <f t="shared" si="54"/>
        <v>0</v>
      </c>
      <c r="F891" s="72">
        <v>0</v>
      </c>
      <c r="G891" s="72">
        <f t="shared" si="55"/>
        <v>0</v>
      </c>
    </row>
    <row r="892" spans="1:7">
      <c r="A892" s="71" t="s">
        <v>57</v>
      </c>
      <c r="B892" s="72">
        <v>400.5</v>
      </c>
      <c r="C892" s="72">
        <v>1398.4077500000001</v>
      </c>
      <c r="D892" s="72">
        <v>0</v>
      </c>
      <c r="E892" s="72">
        <f t="shared" si="54"/>
        <v>0</v>
      </c>
      <c r="F892" s="72">
        <v>0</v>
      </c>
      <c r="G892" s="72">
        <f t="shared" si="55"/>
        <v>0</v>
      </c>
    </row>
    <row r="893" spans="1:7">
      <c r="A893" s="71" t="s">
        <v>57</v>
      </c>
      <c r="B893" s="72">
        <v>402.5</v>
      </c>
      <c r="C893" s="72">
        <v>1404.0387499999999</v>
      </c>
      <c r="D893" s="72">
        <v>0</v>
      </c>
      <c r="E893" s="72">
        <f t="shared" si="54"/>
        <v>0</v>
      </c>
      <c r="F893" s="72">
        <v>0</v>
      </c>
      <c r="G893" s="72">
        <f t="shared" si="55"/>
        <v>0.26046076551060499</v>
      </c>
    </row>
    <row r="894" spans="1:7">
      <c r="A894" s="71" t="s">
        <v>57</v>
      </c>
      <c r="B894" s="72">
        <v>405.5</v>
      </c>
      <c r="C894" s="72">
        <v>1409.66975</v>
      </c>
      <c r="D894" s="72">
        <v>0</v>
      </c>
      <c r="E894" s="72">
        <f t="shared" si="54"/>
        <v>0</v>
      </c>
      <c r="F894" s="72">
        <v>0</v>
      </c>
      <c r="G894" s="72">
        <f t="shared" si="55"/>
        <v>0.26046076551060499</v>
      </c>
    </row>
    <row r="895" spans="1:7">
      <c r="A895" s="71" t="s">
        <v>57</v>
      </c>
      <c r="B895" s="72">
        <v>409.75</v>
      </c>
      <c r="C895" s="72">
        <v>1424.451125</v>
      </c>
      <c r="D895" s="72">
        <v>0</v>
      </c>
      <c r="E895" s="72">
        <f t="shared" si="54"/>
        <v>0</v>
      </c>
      <c r="F895" s="72">
        <v>1.302303827553025</v>
      </c>
      <c r="G895" s="72">
        <f t="shared" si="55"/>
        <v>0.26046076551060499</v>
      </c>
    </row>
    <row r="896" spans="1:7">
      <c r="A896" s="71" t="s">
        <v>57</v>
      </c>
      <c r="B896" s="72">
        <v>414.5</v>
      </c>
      <c r="C896" s="72">
        <v>1443.4557500000001</v>
      </c>
      <c r="D896" s="72">
        <v>0</v>
      </c>
      <c r="E896" s="72">
        <f t="shared" si="54"/>
        <v>0</v>
      </c>
      <c r="F896" s="72">
        <v>0</v>
      </c>
      <c r="G896" s="72">
        <f t="shared" si="55"/>
        <v>0.26046076551060499</v>
      </c>
    </row>
    <row r="897" spans="1:7">
      <c r="A897" s="71" t="s">
        <v>57</v>
      </c>
      <c r="B897" s="72">
        <v>418.5</v>
      </c>
      <c r="C897" s="72">
        <v>1449.0867499999999</v>
      </c>
      <c r="D897" s="72">
        <v>0</v>
      </c>
      <c r="E897" s="72">
        <f t="shared" si="54"/>
        <v>0</v>
      </c>
      <c r="F897" s="72">
        <v>0</v>
      </c>
      <c r="G897" s="72">
        <f t="shared" si="55"/>
        <v>0.26046076551060499</v>
      </c>
    </row>
    <row r="898" spans="1:7">
      <c r="A898" s="71" t="s">
        <v>57</v>
      </c>
      <c r="B898" s="72">
        <v>422.75</v>
      </c>
      <c r="C898" s="72">
        <v>1461.052625</v>
      </c>
      <c r="D898" s="72">
        <v>0</v>
      </c>
      <c r="E898" s="72">
        <f t="shared" si="54"/>
        <v>0</v>
      </c>
      <c r="F898" s="72">
        <v>0</v>
      </c>
      <c r="G898" s="72">
        <f t="shared" si="55"/>
        <v>0</v>
      </c>
    </row>
    <row r="899" spans="1:7">
      <c r="A899" s="71" t="s">
        <v>57</v>
      </c>
      <c r="B899" s="72">
        <v>425.5</v>
      </c>
      <c r="C899" s="72">
        <v>1468.7952499999999</v>
      </c>
      <c r="D899" s="72">
        <v>0</v>
      </c>
      <c r="E899" s="72">
        <f t="shared" si="54"/>
        <v>0</v>
      </c>
      <c r="F899" s="72">
        <v>0</v>
      </c>
      <c r="G899" s="72">
        <f t="shared" si="55"/>
        <v>0</v>
      </c>
    </row>
    <row r="900" spans="1:7">
      <c r="A900" s="71" t="s">
        <v>57</v>
      </c>
      <c r="B900" s="72">
        <v>427.5</v>
      </c>
      <c r="C900" s="72">
        <v>1474.42625</v>
      </c>
      <c r="D900" s="72">
        <v>0</v>
      </c>
      <c r="E900" s="72">
        <f t="shared" si="54"/>
        <v>0</v>
      </c>
      <c r="F900" s="72">
        <v>0</v>
      </c>
      <c r="G900" s="72">
        <f t="shared" si="55"/>
        <v>0</v>
      </c>
    </row>
    <row r="901" spans="1:7">
      <c r="A901" s="71" t="s">
        <v>57</v>
      </c>
      <c r="B901" s="72">
        <v>429.5</v>
      </c>
      <c r="C901" s="72">
        <v>1480.0572500000001</v>
      </c>
      <c r="D901" s="72">
        <v>0</v>
      </c>
      <c r="E901" s="72">
        <f t="shared" si="54"/>
        <v>0</v>
      </c>
      <c r="F901" s="72">
        <v>0</v>
      </c>
      <c r="G901" s="72">
        <f t="shared" si="55"/>
        <v>0</v>
      </c>
    </row>
    <row r="902" spans="1:7">
      <c r="A902" s="71" t="s">
        <v>57</v>
      </c>
      <c r="B902" s="72">
        <v>432.5</v>
      </c>
      <c r="C902" s="72">
        <v>1485.6882499999999</v>
      </c>
      <c r="D902" s="72">
        <v>0</v>
      </c>
      <c r="E902" s="72">
        <f t="shared" si="54"/>
        <v>0</v>
      </c>
      <c r="F902" s="72">
        <v>0</v>
      </c>
      <c r="G902" s="72">
        <f t="shared" si="55"/>
        <v>0</v>
      </c>
    </row>
    <row r="903" spans="1:7">
      <c r="A903" s="71" t="s">
        <v>57</v>
      </c>
      <c r="B903" s="72">
        <v>435.5</v>
      </c>
      <c r="C903" s="72">
        <v>1496.9502500000001</v>
      </c>
      <c r="D903" s="72">
        <v>0</v>
      </c>
      <c r="E903" s="72">
        <f t="shared" si="54"/>
        <v>0</v>
      </c>
      <c r="F903" s="72">
        <v>0</v>
      </c>
      <c r="G903" s="72">
        <f t="shared" si="55"/>
        <v>0</v>
      </c>
    </row>
    <row r="904" spans="1:7">
      <c r="A904" s="71" t="s">
        <v>57</v>
      </c>
      <c r="B904" s="72">
        <v>438.75</v>
      </c>
      <c r="C904" s="72">
        <v>1506.100625</v>
      </c>
      <c r="D904" s="72">
        <v>0</v>
      </c>
      <c r="E904" s="72">
        <f t="shared" ref="E904:E913" si="56">AVERAGE(D902:D906)</f>
        <v>0</v>
      </c>
      <c r="F904" s="72">
        <v>0</v>
      </c>
      <c r="G904" s="72">
        <f t="shared" ref="G904:G913" si="57">AVERAGE(F902:F906)</f>
        <v>0</v>
      </c>
    </row>
    <row r="905" spans="1:7">
      <c r="A905" s="71" t="s">
        <v>57</v>
      </c>
      <c r="B905" s="72">
        <v>441.5</v>
      </c>
      <c r="C905" s="72">
        <v>1513.8432499999999</v>
      </c>
      <c r="D905" s="72">
        <v>0</v>
      </c>
      <c r="E905" s="72">
        <f t="shared" si="56"/>
        <v>0</v>
      </c>
      <c r="F905" s="72">
        <v>0</v>
      </c>
      <c r="G905" s="72">
        <f t="shared" si="57"/>
        <v>0</v>
      </c>
    </row>
    <row r="906" spans="1:7">
      <c r="A906" s="71" t="s">
        <v>57</v>
      </c>
      <c r="B906" s="72">
        <v>443.5</v>
      </c>
      <c r="C906" s="72">
        <v>1519.47425</v>
      </c>
      <c r="D906" s="72">
        <v>0</v>
      </c>
      <c r="E906" s="72">
        <f t="shared" si="56"/>
        <v>0</v>
      </c>
      <c r="F906" s="72">
        <v>0</v>
      </c>
      <c r="G906" s="72">
        <f t="shared" si="57"/>
        <v>0</v>
      </c>
    </row>
    <row r="907" spans="1:7">
      <c r="A907" s="71" t="s">
        <v>57</v>
      </c>
      <c r="B907" s="72">
        <v>445.5</v>
      </c>
      <c r="C907" s="72">
        <v>1525.1052500000001</v>
      </c>
      <c r="D907" s="72">
        <v>0</v>
      </c>
      <c r="E907" s="72">
        <f t="shared" si="56"/>
        <v>0</v>
      </c>
      <c r="F907" s="72">
        <v>0</v>
      </c>
      <c r="G907" s="72">
        <f t="shared" si="57"/>
        <v>0</v>
      </c>
    </row>
    <row r="908" spans="1:7">
      <c r="A908" s="71" t="s">
        <v>57</v>
      </c>
      <c r="B908" s="72">
        <v>447.5</v>
      </c>
      <c r="C908" s="72">
        <v>1530.7362499999999</v>
      </c>
      <c r="D908" s="72">
        <v>0</v>
      </c>
      <c r="E908" s="72">
        <f t="shared" si="56"/>
        <v>0</v>
      </c>
      <c r="F908" s="72">
        <v>0</v>
      </c>
      <c r="G908" s="72">
        <f t="shared" si="57"/>
        <v>0</v>
      </c>
    </row>
    <row r="909" spans="1:7">
      <c r="A909" s="71" t="s">
        <v>57</v>
      </c>
      <c r="B909" s="72">
        <v>449.5</v>
      </c>
      <c r="C909" s="72">
        <v>1536.36725</v>
      </c>
      <c r="D909" s="72">
        <v>0</v>
      </c>
      <c r="E909" s="72">
        <f t="shared" si="56"/>
        <v>0</v>
      </c>
      <c r="F909" s="72">
        <v>0</v>
      </c>
      <c r="G909" s="72">
        <f t="shared" si="57"/>
        <v>0</v>
      </c>
    </row>
    <row r="910" spans="1:7">
      <c r="A910" s="71" t="s">
        <v>57</v>
      </c>
      <c r="B910" s="72">
        <v>453.75</v>
      </c>
      <c r="C910" s="72">
        <v>1548.3331250000001</v>
      </c>
      <c r="D910" s="72">
        <v>0</v>
      </c>
      <c r="E910" s="72">
        <f t="shared" si="56"/>
        <v>0</v>
      </c>
      <c r="F910" s="72">
        <v>0</v>
      </c>
      <c r="G910" s="72">
        <f t="shared" si="57"/>
        <v>0</v>
      </c>
    </row>
    <row r="911" spans="1:7">
      <c r="A911" s="71" t="s">
        <v>57</v>
      </c>
      <c r="B911" s="72">
        <v>459.5</v>
      </c>
      <c r="C911" s="72">
        <v>1590.565625</v>
      </c>
      <c r="D911" s="72">
        <v>0</v>
      </c>
      <c r="E911" s="72">
        <f t="shared" si="56"/>
        <v>0</v>
      </c>
      <c r="F911" s="72">
        <v>0</v>
      </c>
      <c r="G911" s="72">
        <f t="shared" si="57"/>
        <v>0</v>
      </c>
    </row>
    <row r="912" spans="1:7">
      <c r="A912" s="71" t="s">
        <v>57</v>
      </c>
      <c r="B912" s="72">
        <v>473</v>
      </c>
      <c r="C912" s="72">
        <v>1635.613625</v>
      </c>
      <c r="D912" s="72">
        <v>0</v>
      </c>
      <c r="E912" s="72">
        <f t="shared" si="56"/>
        <v>0</v>
      </c>
      <c r="F912" s="72">
        <v>0</v>
      </c>
      <c r="G912" s="72">
        <f t="shared" si="57"/>
        <v>0</v>
      </c>
    </row>
    <row r="913" spans="1:7">
      <c r="A913" s="71" t="s">
        <v>57</v>
      </c>
      <c r="B913" s="72">
        <v>495</v>
      </c>
      <c r="C913" s="72">
        <v>1654.61825</v>
      </c>
      <c r="D913" s="72">
        <v>0</v>
      </c>
      <c r="E913" s="72">
        <f t="shared" si="56"/>
        <v>0</v>
      </c>
      <c r="F913" s="72">
        <v>0</v>
      </c>
      <c r="G913" s="72">
        <f t="shared" si="57"/>
        <v>0</v>
      </c>
    </row>
  </sheetData>
  <sortState ref="A2:G913">
    <sortCondition ref="C2:C91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Read-me</vt:lpstr>
      <vt:lpstr>Core Data</vt:lpstr>
      <vt:lpstr>MgCa-1.5MaComposite</vt:lpstr>
      <vt:lpstr>NewMgSrData</vt:lpstr>
      <vt:lpstr>Acetab&amp;Poly</vt:lpstr>
    </vt:vector>
  </TitlesOfParts>
  <Company>USGS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Cronin</dc:creator>
  <cp:lastModifiedBy>Thomas Cronin</cp:lastModifiedBy>
  <cp:lastPrinted>2017-05-01T14:26:10Z</cp:lastPrinted>
  <dcterms:created xsi:type="dcterms:W3CDTF">2017-04-28T13:30:40Z</dcterms:created>
  <dcterms:modified xsi:type="dcterms:W3CDTF">2017-08-02T17:45:18Z</dcterms:modified>
</cp:coreProperties>
</file>