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nda E Fong.LindaEFong-PC\Dropbox\Signaling in Latency manuscript\revision\Fong et al. Time Course Data\"/>
    </mc:Choice>
  </mc:AlternateContent>
  <bookViews>
    <workbookView xWindow="0" yWindow="60" windowWidth="20730" windowHeight="11700"/>
  </bookViews>
  <sheets>
    <sheet name="Coversheet" sheetId="14" r:id="rId1"/>
    <sheet name="Placement-primary-1P" sheetId="2" r:id="rId2"/>
    <sheet name="p38 (36)" sheetId="9" r:id="rId3"/>
    <sheet name="pErk (38)" sheetId="10" r:id="rId4"/>
    <sheet name="pIkB (67)" sheetId="11" r:id="rId5"/>
    <sheet name="pJnk (34)" sheetId="12" r:id="rId6"/>
    <sheet name="pAkt (75)" sheetId="13" r:id="rId7"/>
  </sheets>
  <calcPr calcId="152511"/>
</workbook>
</file>

<file path=xl/calcChain.xml><?xml version="1.0" encoding="utf-8"?>
<calcChain xmlns="http://schemas.openxmlformats.org/spreadsheetml/2006/main">
  <c r="F78" i="13" l="1"/>
  <c r="C78" i="13"/>
  <c r="F77" i="13"/>
  <c r="C77" i="13"/>
  <c r="F76" i="13"/>
  <c r="C76" i="13"/>
  <c r="F75" i="13"/>
  <c r="C75" i="13"/>
  <c r="F74" i="13"/>
  <c r="C74" i="13"/>
  <c r="F73" i="13"/>
  <c r="C73" i="13"/>
  <c r="F72" i="13"/>
  <c r="C72" i="13"/>
  <c r="C80" i="13" s="1"/>
  <c r="F70" i="13"/>
  <c r="C70" i="13"/>
  <c r="F78" i="12"/>
  <c r="C78" i="12"/>
  <c r="F77" i="12"/>
  <c r="C77" i="12"/>
  <c r="F76" i="12"/>
  <c r="C76" i="12"/>
  <c r="F75" i="12"/>
  <c r="C75" i="12"/>
  <c r="F74" i="12"/>
  <c r="C74" i="12"/>
  <c r="F73" i="12"/>
  <c r="C73" i="12"/>
  <c r="F72" i="12"/>
  <c r="C72" i="12"/>
  <c r="C80" i="12" s="1"/>
  <c r="F70" i="12"/>
  <c r="C70" i="12"/>
  <c r="F78" i="11"/>
  <c r="C78" i="11"/>
  <c r="F77" i="11"/>
  <c r="C77" i="11"/>
  <c r="F76" i="11"/>
  <c r="C76" i="11"/>
  <c r="F75" i="11"/>
  <c r="C75" i="11"/>
  <c r="F74" i="11"/>
  <c r="C74" i="11"/>
  <c r="F73" i="11"/>
  <c r="C73" i="11"/>
  <c r="F72" i="11"/>
  <c r="C72" i="11"/>
  <c r="C80" i="11" s="1"/>
  <c r="F70" i="11"/>
  <c r="C70" i="11"/>
  <c r="F78" i="10"/>
  <c r="C78" i="10"/>
  <c r="F77" i="10"/>
  <c r="C77" i="10"/>
  <c r="F76" i="10"/>
  <c r="C76" i="10"/>
  <c r="F75" i="10"/>
  <c r="C75" i="10"/>
  <c r="F74" i="10"/>
  <c r="C74" i="10"/>
  <c r="F73" i="10"/>
  <c r="C73" i="10"/>
  <c r="F72" i="10"/>
  <c r="C72" i="10"/>
  <c r="C80" i="10" s="1"/>
  <c r="F70" i="10"/>
  <c r="C70" i="10"/>
  <c r="F78" i="9"/>
  <c r="C78" i="9"/>
  <c r="F77" i="9"/>
  <c r="C77" i="9"/>
  <c r="F76" i="9"/>
  <c r="C76" i="9"/>
  <c r="F75" i="9"/>
  <c r="C75" i="9"/>
  <c r="F74" i="9"/>
  <c r="C74" i="9"/>
  <c r="F73" i="9"/>
  <c r="C73" i="9"/>
  <c r="F72" i="9"/>
  <c r="C72" i="9"/>
  <c r="C80" i="9" s="1"/>
  <c r="F70" i="9"/>
  <c r="C70" i="9"/>
  <c r="L77" i="13" l="1"/>
  <c r="L76" i="13"/>
  <c r="L75" i="13"/>
  <c r="L74" i="13"/>
  <c r="L73" i="13"/>
  <c r="L72" i="13"/>
  <c r="L71" i="13"/>
  <c r="Q77" i="13"/>
  <c r="Q76" i="13"/>
  <c r="Q75" i="13"/>
  <c r="Q74" i="13"/>
  <c r="Q73" i="13"/>
  <c r="Q72" i="13"/>
  <c r="Q71" i="13"/>
  <c r="O76" i="13"/>
  <c r="O74" i="13"/>
  <c r="O71" i="13"/>
  <c r="P77" i="13"/>
  <c r="P76" i="13"/>
  <c r="P75" i="13"/>
  <c r="P74" i="13"/>
  <c r="P73" i="13"/>
  <c r="P72" i="13"/>
  <c r="P71" i="13"/>
  <c r="O77" i="13"/>
  <c r="O75" i="13"/>
  <c r="O73" i="13"/>
  <c r="O72" i="13"/>
  <c r="N77" i="13"/>
  <c r="N76" i="13"/>
  <c r="N75" i="13"/>
  <c r="N74" i="13"/>
  <c r="N73" i="13"/>
  <c r="N72" i="13"/>
  <c r="N71" i="13"/>
  <c r="M77" i="13"/>
  <c r="M76" i="13"/>
  <c r="M75" i="13"/>
  <c r="M74" i="13"/>
  <c r="M73" i="13"/>
  <c r="M72" i="13"/>
  <c r="M71" i="13"/>
  <c r="L77" i="12"/>
  <c r="L76" i="12"/>
  <c r="L75" i="12"/>
  <c r="L74" i="12"/>
  <c r="L73" i="12"/>
  <c r="L72" i="12"/>
  <c r="L71" i="12"/>
  <c r="O72" i="12"/>
  <c r="N75" i="12"/>
  <c r="N72" i="12"/>
  <c r="M76" i="12"/>
  <c r="M77" i="12"/>
  <c r="M73" i="12"/>
  <c r="Q77" i="12"/>
  <c r="Q76" i="12"/>
  <c r="Q75" i="12"/>
  <c r="Q74" i="12"/>
  <c r="Q73" i="12"/>
  <c r="Q72" i="12"/>
  <c r="Q71" i="12"/>
  <c r="O76" i="12"/>
  <c r="O73" i="12"/>
  <c r="N76" i="12"/>
  <c r="N73" i="12"/>
  <c r="M75" i="12"/>
  <c r="M71" i="12"/>
  <c r="P77" i="12"/>
  <c r="P76" i="12"/>
  <c r="P75" i="12"/>
  <c r="P74" i="12"/>
  <c r="P73" i="12"/>
  <c r="P72" i="12"/>
  <c r="P71" i="12"/>
  <c r="O77" i="12"/>
  <c r="O75" i="12"/>
  <c r="O74" i="12"/>
  <c r="O71" i="12"/>
  <c r="N77" i="12"/>
  <c r="N74" i="12"/>
  <c r="N71" i="12"/>
  <c r="M74" i="12"/>
  <c r="M72" i="12"/>
  <c r="L77" i="11"/>
  <c r="L76" i="11"/>
  <c r="L75" i="11"/>
  <c r="L74" i="11"/>
  <c r="L73" i="11"/>
  <c r="L72" i="11"/>
  <c r="L71" i="11"/>
  <c r="Q77" i="11"/>
  <c r="Q76" i="11"/>
  <c r="Q75" i="11"/>
  <c r="Q74" i="11"/>
  <c r="Q73" i="11"/>
  <c r="Q72" i="11"/>
  <c r="Q71" i="11"/>
  <c r="M77" i="11"/>
  <c r="M71" i="11"/>
  <c r="P77" i="11"/>
  <c r="P76" i="11"/>
  <c r="P75" i="11"/>
  <c r="P74" i="11"/>
  <c r="P73" i="11"/>
  <c r="P72" i="11"/>
  <c r="P71" i="11"/>
  <c r="M75" i="11"/>
  <c r="M73" i="11"/>
  <c r="O77" i="11"/>
  <c r="O76" i="11"/>
  <c r="O75" i="11"/>
  <c r="O74" i="11"/>
  <c r="O73" i="11"/>
  <c r="O72" i="11"/>
  <c r="O71" i="11"/>
  <c r="M76" i="11"/>
  <c r="M72" i="11"/>
  <c r="N77" i="11"/>
  <c r="N76" i="11"/>
  <c r="N75" i="11"/>
  <c r="N74" i="11"/>
  <c r="N73" i="11"/>
  <c r="N72" i="11"/>
  <c r="N71" i="11"/>
  <c r="M74" i="11"/>
  <c r="L77" i="10"/>
  <c r="L76" i="10"/>
  <c r="L75" i="10"/>
  <c r="L74" i="10"/>
  <c r="L73" i="10"/>
  <c r="L72" i="10"/>
  <c r="L71" i="10"/>
  <c r="Q77" i="10"/>
  <c r="Q76" i="10"/>
  <c r="Q75" i="10"/>
  <c r="Q74" i="10"/>
  <c r="Q73" i="10"/>
  <c r="Q72" i="10"/>
  <c r="Q71" i="10"/>
  <c r="O76" i="10"/>
  <c r="O73" i="10"/>
  <c r="O71" i="10"/>
  <c r="M73" i="10"/>
  <c r="P77" i="10"/>
  <c r="P76" i="10"/>
  <c r="P75" i="10"/>
  <c r="P74" i="10"/>
  <c r="P73" i="10"/>
  <c r="P72" i="10"/>
  <c r="P71" i="10"/>
  <c r="O77" i="10"/>
  <c r="O75" i="10"/>
  <c r="O74" i="10"/>
  <c r="O72" i="10"/>
  <c r="M74" i="10"/>
  <c r="M71" i="10"/>
  <c r="N77" i="10"/>
  <c r="N76" i="10"/>
  <c r="N75" i="10"/>
  <c r="N74" i="10"/>
  <c r="N73" i="10"/>
  <c r="N72" i="10"/>
  <c r="N71" i="10"/>
  <c r="M77" i="10"/>
  <c r="M76" i="10"/>
  <c r="M75" i="10"/>
  <c r="M72" i="10"/>
  <c r="L77" i="9"/>
  <c r="L76" i="9"/>
  <c r="L75" i="9"/>
  <c r="L74" i="9"/>
  <c r="L73" i="9"/>
  <c r="L71" i="9"/>
  <c r="Q77" i="9"/>
  <c r="Q76" i="9"/>
  <c r="Q75" i="9"/>
  <c r="Q74" i="9"/>
  <c r="Q73" i="9"/>
  <c r="Q72" i="9"/>
  <c r="Q71" i="9"/>
  <c r="N74" i="9"/>
  <c r="N71" i="9"/>
  <c r="M76" i="9"/>
  <c r="M72" i="9"/>
  <c r="P77" i="9"/>
  <c r="P76" i="9"/>
  <c r="P75" i="9"/>
  <c r="P74" i="9"/>
  <c r="P73" i="9"/>
  <c r="P72" i="9"/>
  <c r="P71" i="9"/>
  <c r="N72" i="9"/>
  <c r="M75" i="9"/>
  <c r="M71" i="9"/>
  <c r="O77" i="9"/>
  <c r="O76" i="9"/>
  <c r="O75" i="9"/>
  <c r="O74" i="9"/>
  <c r="O73" i="9"/>
  <c r="O72" i="9"/>
  <c r="O71" i="9"/>
  <c r="N75" i="9"/>
  <c r="M77" i="9"/>
  <c r="M73" i="9"/>
  <c r="N77" i="9"/>
  <c r="N76" i="9"/>
  <c r="N73" i="9"/>
  <c r="M74" i="9"/>
  <c r="L72" i="9"/>
  <c r="F69" i="13"/>
  <c r="C69" i="13"/>
  <c r="F68" i="13"/>
  <c r="C68" i="13"/>
  <c r="F67" i="13"/>
  <c r="C67" i="13"/>
  <c r="F66" i="13"/>
  <c r="C66" i="13"/>
  <c r="F65" i="13"/>
  <c r="C65" i="13"/>
  <c r="F64" i="13"/>
  <c r="C64" i="13"/>
  <c r="F62" i="13"/>
  <c r="C62" i="13"/>
  <c r="F69" i="12"/>
  <c r="C69" i="12"/>
  <c r="F68" i="12"/>
  <c r="C68" i="12"/>
  <c r="F67" i="12"/>
  <c r="C67" i="12"/>
  <c r="F66" i="12"/>
  <c r="C66" i="12"/>
  <c r="F65" i="12"/>
  <c r="C65" i="12"/>
  <c r="F64" i="12"/>
  <c r="C64" i="12"/>
  <c r="F62" i="12"/>
  <c r="C62" i="12"/>
  <c r="F69" i="11"/>
  <c r="C69" i="11"/>
  <c r="F68" i="11"/>
  <c r="C68" i="11"/>
  <c r="F67" i="11"/>
  <c r="C67" i="11"/>
  <c r="F66" i="11"/>
  <c r="C66" i="11"/>
  <c r="F65" i="11"/>
  <c r="C65" i="11"/>
  <c r="F64" i="11"/>
  <c r="C64" i="11"/>
  <c r="F62" i="11"/>
  <c r="C62" i="11"/>
  <c r="F69" i="10"/>
  <c r="C69" i="10"/>
  <c r="F68" i="10"/>
  <c r="C68" i="10"/>
  <c r="F67" i="10"/>
  <c r="C67" i="10"/>
  <c r="F66" i="10"/>
  <c r="C66" i="10"/>
  <c r="F65" i="10"/>
  <c r="C65" i="10"/>
  <c r="F64" i="10"/>
  <c r="C64" i="10"/>
  <c r="F62" i="10"/>
  <c r="C62" i="10"/>
  <c r="F69" i="9"/>
  <c r="C69" i="9"/>
  <c r="F68" i="9"/>
  <c r="C68" i="9"/>
  <c r="F67" i="9"/>
  <c r="C67" i="9"/>
  <c r="F66" i="9"/>
  <c r="C66" i="9"/>
  <c r="F65" i="9"/>
  <c r="C65" i="9"/>
  <c r="F64" i="9"/>
  <c r="C64" i="9"/>
  <c r="F62" i="9"/>
  <c r="C62" i="9"/>
  <c r="H59" i="13" l="1"/>
  <c r="G59" i="13"/>
  <c r="F59" i="13"/>
  <c r="E59" i="13"/>
  <c r="D59" i="13"/>
  <c r="C59" i="13"/>
  <c r="H58" i="13"/>
  <c r="G58" i="13"/>
  <c r="F58" i="13"/>
  <c r="E58" i="13"/>
  <c r="D58" i="13"/>
  <c r="C58" i="13"/>
  <c r="H57" i="13"/>
  <c r="G57" i="13"/>
  <c r="F57" i="13"/>
  <c r="E57" i="13"/>
  <c r="D57" i="13"/>
  <c r="C57" i="13"/>
  <c r="H56" i="13"/>
  <c r="G56" i="13"/>
  <c r="F56" i="13"/>
  <c r="E56" i="13"/>
  <c r="D56" i="13"/>
  <c r="C56" i="13"/>
  <c r="H55" i="13"/>
  <c r="G55" i="13"/>
  <c r="F55" i="13"/>
  <c r="E55" i="13"/>
  <c r="D55" i="13"/>
  <c r="C55" i="13"/>
  <c r="H54" i="13"/>
  <c r="G54" i="13"/>
  <c r="F54" i="13"/>
  <c r="E54" i="13"/>
  <c r="D54" i="13"/>
  <c r="C54" i="13"/>
  <c r="H53" i="13"/>
  <c r="G53" i="13"/>
  <c r="F53" i="13"/>
  <c r="E53" i="13"/>
  <c r="D53" i="13"/>
  <c r="C53" i="13"/>
  <c r="H59" i="12"/>
  <c r="G59" i="12"/>
  <c r="F59" i="12"/>
  <c r="E59" i="12"/>
  <c r="D59" i="12"/>
  <c r="C59" i="12"/>
  <c r="H58" i="12"/>
  <c r="G58" i="12"/>
  <c r="F58" i="12"/>
  <c r="E58" i="12"/>
  <c r="D58" i="12"/>
  <c r="C58" i="12"/>
  <c r="H57" i="12"/>
  <c r="G57" i="12"/>
  <c r="F57" i="12"/>
  <c r="E57" i="12"/>
  <c r="D57" i="12"/>
  <c r="C57" i="12"/>
  <c r="H56" i="12"/>
  <c r="G56" i="12"/>
  <c r="F56" i="12"/>
  <c r="E56" i="12"/>
  <c r="D56" i="12"/>
  <c r="C56" i="12"/>
  <c r="H55" i="12"/>
  <c r="G55" i="12"/>
  <c r="F55" i="12"/>
  <c r="E55" i="12"/>
  <c r="D55" i="12"/>
  <c r="C55" i="12"/>
  <c r="H54" i="12"/>
  <c r="G54" i="12"/>
  <c r="F54" i="12"/>
  <c r="E54" i="12"/>
  <c r="D54" i="12"/>
  <c r="C54" i="12"/>
  <c r="H53" i="12"/>
  <c r="G53" i="12"/>
  <c r="F53" i="12"/>
  <c r="E53" i="12"/>
  <c r="D53" i="12"/>
  <c r="C53" i="12"/>
  <c r="H59" i="11"/>
  <c r="G59" i="11"/>
  <c r="F59" i="11"/>
  <c r="E59" i="11"/>
  <c r="D59" i="11"/>
  <c r="C59" i="11"/>
  <c r="H58" i="11"/>
  <c r="G58" i="11"/>
  <c r="F58" i="11"/>
  <c r="E58" i="11"/>
  <c r="D58" i="11"/>
  <c r="M67" i="11" s="1"/>
  <c r="C58" i="11"/>
  <c r="H57" i="11"/>
  <c r="G57" i="11"/>
  <c r="F57" i="11"/>
  <c r="E57" i="11"/>
  <c r="D57" i="11"/>
  <c r="C57" i="11"/>
  <c r="H56" i="11"/>
  <c r="G56" i="11"/>
  <c r="P68" i="11" s="1"/>
  <c r="F56" i="11"/>
  <c r="E56" i="11"/>
  <c r="D56" i="11"/>
  <c r="C56" i="11"/>
  <c r="H55" i="11"/>
  <c r="G55" i="11"/>
  <c r="F55" i="11"/>
  <c r="E55" i="11"/>
  <c r="D55" i="11"/>
  <c r="C55" i="11"/>
  <c r="H54" i="11"/>
  <c r="G54" i="11"/>
  <c r="F54" i="11"/>
  <c r="E54" i="11"/>
  <c r="D54" i="11"/>
  <c r="C54" i="11"/>
  <c r="H53" i="11"/>
  <c r="G53" i="11"/>
  <c r="F53" i="11"/>
  <c r="E53" i="11"/>
  <c r="D53" i="11"/>
  <c r="C53" i="11"/>
  <c r="H59" i="10"/>
  <c r="G59" i="10"/>
  <c r="F59" i="10"/>
  <c r="E59" i="10"/>
  <c r="D59" i="10"/>
  <c r="C59" i="10"/>
  <c r="H58" i="10"/>
  <c r="G58" i="10"/>
  <c r="F58" i="10"/>
  <c r="E58" i="10"/>
  <c r="D58" i="10"/>
  <c r="C58" i="10"/>
  <c r="H57" i="10"/>
  <c r="G57" i="10"/>
  <c r="F57" i="10"/>
  <c r="E57" i="10"/>
  <c r="D57" i="10"/>
  <c r="C57" i="10"/>
  <c r="H56" i="10"/>
  <c r="G56" i="10"/>
  <c r="F56" i="10"/>
  <c r="E56" i="10"/>
  <c r="D56" i="10"/>
  <c r="C56" i="10"/>
  <c r="H55" i="10"/>
  <c r="G55" i="10"/>
  <c r="F55" i="10"/>
  <c r="E55" i="10"/>
  <c r="D55" i="10"/>
  <c r="C55" i="10"/>
  <c r="H54" i="10"/>
  <c r="G54" i="10"/>
  <c r="F54" i="10"/>
  <c r="E54" i="10"/>
  <c r="D54" i="10"/>
  <c r="C54" i="10"/>
  <c r="H53" i="10"/>
  <c r="G53" i="10"/>
  <c r="F53" i="10"/>
  <c r="E53" i="10"/>
  <c r="D53" i="10"/>
  <c r="C53" i="10"/>
  <c r="H59" i="9"/>
  <c r="G59" i="9"/>
  <c r="F59" i="9"/>
  <c r="E59" i="9"/>
  <c r="D59" i="9"/>
  <c r="M68" i="9" s="1"/>
  <c r="C59" i="9"/>
  <c r="H58" i="9"/>
  <c r="G58" i="9"/>
  <c r="F58" i="9"/>
  <c r="E58" i="9"/>
  <c r="D58" i="9"/>
  <c r="C58" i="9"/>
  <c r="H57" i="9"/>
  <c r="G57" i="9"/>
  <c r="F57" i="9"/>
  <c r="E57" i="9"/>
  <c r="D57" i="9"/>
  <c r="C57" i="9"/>
  <c r="H56" i="9"/>
  <c r="G56" i="9"/>
  <c r="F56" i="9"/>
  <c r="E56" i="9"/>
  <c r="D56" i="9"/>
  <c r="C56" i="9"/>
  <c r="H55" i="9"/>
  <c r="G55" i="9"/>
  <c r="F55" i="9"/>
  <c r="E55" i="9"/>
  <c r="D55" i="9"/>
  <c r="C55" i="9"/>
  <c r="H54" i="9"/>
  <c r="G54" i="9"/>
  <c r="F54" i="9"/>
  <c r="E54" i="9"/>
  <c r="D54" i="9"/>
  <c r="C54" i="9"/>
  <c r="H53" i="9"/>
  <c r="G53" i="9"/>
  <c r="F53" i="9"/>
  <c r="E53" i="9"/>
  <c r="D53" i="9"/>
  <c r="C53" i="9"/>
  <c r="L58" i="11" l="1"/>
  <c r="O67" i="10"/>
  <c r="P66" i="12"/>
  <c r="P68" i="9"/>
  <c r="N66" i="10"/>
  <c r="Q64" i="11"/>
  <c r="Q67" i="13"/>
  <c r="L63" i="12"/>
  <c r="M63" i="12"/>
  <c r="O68" i="12"/>
  <c r="M68" i="13"/>
  <c r="N64" i="13"/>
  <c r="L67" i="13"/>
  <c r="P65" i="13"/>
  <c r="Q65" i="13"/>
  <c r="Q62" i="13"/>
  <c r="M66" i="13"/>
  <c r="N63" i="13"/>
  <c r="M64" i="13"/>
  <c r="L68" i="12"/>
  <c r="O64" i="12"/>
  <c r="N53" i="12"/>
  <c r="N66" i="12"/>
  <c r="P63" i="12"/>
  <c r="N67" i="12"/>
  <c r="O66" i="12"/>
  <c r="N59" i="11"/>
  <c r="Q68" i="11"/>
  <c r="L56" i="11"/>
  <c r="L65" i="11"/>
  <c r="O68" i="11"/>
  <c r="P67" i="11"/>
  <c r="L66" i="11"/>
  <c r="M65" i="11"/>
  <c r="N55" i="11"/>
  <c r="L67" i="11"/>
  <c r="L59" i="11"/>
  <c r="P66" i="11"/>
  <c r="M53" i="11"/>
  <c r="N56" i="11"/>
  <c r="M62" i="11"/>
  <c r="Q66" i="11"/>
  <c r="P64" i="11"/>
  <c r="L54" i="10"/>
  <c r="O65" i="10"/>
  <c r="P65" i="10"/>
  <c r="N67" i="10"/>
  <c r="P59" i="10"/>
  <c r="Q63" i="10"/>
  <c r="O62" i="10"/>
  <c r="P67" i="9"/>
  <c r="M64" i="9"/>
  <c r="N64" i="9"/>
  <c r="L63" i="9"/>
  <c r="Q65" i="9"/>
  <c r="M66" i="9"/>
  <c r="L66" i="9"/>
  <c r="Q62" i="9"/>
  <c r="Q67" i="9"/>
  <c r="N63" i="9"/>
  <c r="N55" i="10"/>
  <c r="N57" i="10"/>
  <c r="N54" i="10"/>
  <c r="N53" i="10"/>
  <c r="N58" i="10"/>
  <c r="N59" i="10"/>
  <c r="L58" i="10"/>
  <c r="N56" i="10"/>
  <c r="L56" i="10"/>
  <c r="L64" i="9"/>
  <c r="P65" i="9"/>
  <c r="L68" i="9"/>
  <c r="M67" i="10"/>
  <c r="M65" i="10"/>
  <c r="M62" i="10"/>
  <c r="M53" i="10"/>
  <c r="L55" i="10"/>
  <c r="P63" i="10"/>
  <c r="N65" i="10"/>
  <c r="N53" i="11"/>
  <c r="L54" i="11"/>
  <c r="O65" i="11"/>
  <c r="N66" i="11"/>
  <c r="M59" i="11"/>
  <c r="O63" i="11"/>
  <c r="L54" i="12"/>
  <c r="N55" i="12"/>
  <c r="N58" i="12"/>
  <c r="Q68" i="12"/>
  <c r="N66" i="13"/>
  <c r="L64" i="13"/>
  <c r="P67" i="13"/>
  <c r="O66" i="9"/>
  <c r="N67" i="9"/>
  <c r="M55" i="10"/>
  <c r="M64" i="10"/>
  <c r="L65" i="10"/>
  <c r="L57" i="10"/>
  <c r="O59" i="10"/>
  <c r="L55" i="11"/>
  <c r="M58" i="11"/>
  <c r="P63" i="11"/>
  <c r="N65" i="11"/>
  <c r="M68" i="12"/>
  <c r="M66" i="12"/>
  <c r="M64" i="12"/>
  <c r="L64" i="12"/>
  <c r="N57" i="12"/>
  <c r="L59" i="12"/>
  <c r="N63" i="12"/>
  <c r="L65" i="12"/>
  <c r="O66" i="13"/>
  <c r="N67" i="13"/>
  <c r="N62" i="9"/>
  <c r="N56" i="9"/>
  <c r="N68" i="9"/>
  <c r="M57" i="10"/>
  <c r="M66" i="10"/>
  <c r="L67" i="10"/>
  <c r="L59" i="10"/>
  <c r="L64" i="10"/>
  <c r="L68" i="10"/>
  <c r="M55" i="11"/>
  <c r="N58" i="11"/>
  <c r="L64" i="11"/>
  <c r="P65" i="11"/>
  <c r="L68" i="11"/>
  <c r="M56" i="12"/>
  <c r="M65" i="12"/>
  <c r="L66" i="12"/>
  <c r="N59" i="12"/>
  <c r="N65" i="12"/>
  <c r="N62" i="13"/>
  <c r="N54" i="13"/>
  <c r="L66" i="13"/>
  <c r="L65" i="9"/>
  <c r="Q58" i="10"/>
  <c r="Q67" i="10"/>
  <c r="P64" i="9"/>
  <c r="M58" i="10"/>
  <c r="N64" i="10"/>
  <c r="N68" i="10"/>
  <c r="N68" i="11"/>
  <c r="M58" i="12"/>
  <c r="M67" i="12"/>
  <c r="N68" i="12"/>
  <c r="O67" i="13"/>
  <c r="O65" i="13"/>
  <c r="O62" i="13"/>
  <c r="O53" i="13"/>
  <c r="P55" i="13"/>
  <c r="L62" i="13"/>
  <c r="L68" i="13"/>
  <c r="O68" i="9"/>
  <c r="P62" i="9"/>
  <c r="P54" i="10"/>
  <c r="P64" i="10"/>
  <c r="N62" i="10"/>
  <c r="N54" i="11"/>
  <c r="L57" i="11"/>
  <c r="P62" i="12"/>
  <c r="M59" i="12"/>
  <c r="P59" i="12"/>
  <c r="Q58" i="13"/>
  <c r="O59" i="13"/>
  <c r="O68" i="13"/>
  <c r="P62" i="13"/>
  <c r="P66" i="13"/>
  <c r="P66" i="9"/>
  <c r="N63" i="11"/>
  <c r="O67" i="9"/>
  <c r="O65" i="9"/>
  <c r="O62" i="9"/>
  <c r="L62" i="9"/>
  <c r="O67" i="11"/>
  <c r="L62" i="11"/>
  <c r="N64" i="12"/>
  <c r="N59" i="13"/>
  <c r="N68" i="13"/>
  <c r="P64" i="13"/>
  <c r="Q68" i="10"/>
  <c r="Q66" i="10"/>
  <c r="Q64" i="10"/>
  <c r="Q54" i="10"/>
  <c r="P56" i="10"/>
  <c r="P66" i="10"/>
  <c r="O66" i="11"/>
  <c r="O64" i="11"/>
  <c r="N64" i="11"/>
  <c r="M57" i="11"/>
  <c r="N62" i="11"/>
  <c r="N67" i="11"/>
  <c r="Q67" i="12"/>
  <c r="Q65" i="12"/>
  <c r="Q62" i="12"/>
  <c r="P65" i="12"/>
  <c r="L62" i="12"/>
  <c r="P64" i="12"/>
  <c r="L67" i="12"/>
  <c r="P68" i="12"/>
  <c r="P68" i="13"/>
  <c r="L62" i="10"/>
  <c r="L53" i="10"/>
  <c r="L63" i="10"/>
  <c r="Q66" i="12"/>
  <c r="L67" i="9"/>
  <c r="M59" i="10"/>
  <c r="M68" i="10"/>
  <c r="O64" i="9"/>
  <c r="N65" i="9"/>
  <c r="N66" i="9"/>
  <c r="Q65" i="10"/>
  <c r="P58" i="10"/>
  <c r="P68" i="10"/>
  <c r="P62" i="10"/>
  <c r="L66" i="10"/>
  <c r="P67" i="10"/>
  <c r="L53" i="11"/>
  <c r="N57" i="11"/>
  <c r="P62" i="11"/>
  <c r="L53" i="12"/>
  <c r="Q64" i="12"/>
  <c r="P67" i="12"/>
  <c r="N62" i="12"/>
  <c r="O55" i="13"/>
  <c r="O64" i="13"/>
  <c r="N65" i="13"/>
  <c r="L63" i="13"/>
  <c r="L65" i="13"/>
  <c r="M63" i="9"/>
  <c r="Q53" i="10"/>
  <c r="M54" i="10"/>
  <c r="M56" i="10"/>
  <c r="Q62" i="10"/>
  <c r="O62" i="11"/>
  <c r="Q63" i="11"/>
  <c r="M57" i="12"/>
  <c r="M62" i="12"/>
  <c r="O63" i="12"/>
  <c r="O54" i="13"/>
  <c r="O56" i="13"/>
  <c r="O58" i="13"/>
  <c r="M63" i="13"/>
  <c r="M53" i="9"/>
  <c r="M62" i="9"/>
  <c r="O63" i="9"/>
  <c r="Q64" i="9"/>
  <c r="M65" i="9"/>
  <c r="Q66" i="9"/>
  <c r="M67" i="9"/>
  <c r="Q68" i="9"/>
  <c r="O56" i="10"/>
  <c r="M63" i="10"/>
  <c r="O64" i="10"/>
  <c r="O66" i="10"/>
  <c r="O68" i="10"/>
  <c r="M54" i="11"/>
  <c r="M56" i="11"/>
  <c r="Q62" i="11"/>
  <c r="M64" i="11"/>
  <c r="Q65" i="11"/>
  <c r="M66" i="11"/>
  <c r="Q67" i="11"/>
  <c r="M68" i="11"/>
  <c r="O57" i="12"/>
  <c r="O62" i="12"/>
  <c r="Q63" i="12"/>
  <c r="O65" i="12"/>
  <c r="O67" i="12"/>
  <c r="M53" i="13"/>
  <c r="Q54" i="13"/>
  <c r="M55" i="13"/>
  <c r="Q56" i="13"/>
  <c r="M62" i="13"/>
  <c r="O63" i="13"/>
  <c r="Q64" i="13"/>
  <c r="M65" i="13"/>
  <c r="Q66" i="13"/>
  <c r="M67" i="13"/>
  <c r="Q68" i="13"/>
  <c r="P63" i="9"/>
  <c r="N63" i="10"/>
  <c r="L63" i="11"/>
  <c r="P63" i="13"/>
  <c r="Q63" i="9"/>
  <c r="O63" i="10"/>
  <c r="O59" i="11"/>
  <c r="M63" i="11"/>
  <c r="Q63" i="13"/>
  <c r="M57" i="9" l="1"/>
  <c r="L56" i="9"/>
  <c r="N53" i="9"/>
  <c r="P57" i="10"/>
  <c r="L58" i="9"/>
  <c r="P53" i="10"/>
  <c r="N55" i="9"/>
  <c r="O57" i="13"/>
  <c r="L57" i="12"/>
  <c r="N54" i="12"/>
  <c r="N56" i="12"/>
  <c r="L55" i="12"/>
  <c r="M55" i="12"/>
  <c r="L58" i="12"/>
  <c r="L56" i="12"/>
  <c r="O55" i="12"/>
  <c r="M53" i="12"/>
  <c r="Q58" i="12"/>
  <c r="M54" i="12"/>
  <c r="O53" i="10"/>
  <c r="O55" i="10"/>
  <c r="Q55" i="10"/>
  <c r="O58" i="10"/>
  <c r="Q59" i="10"/>
  <c r="O54" i="10"/>
  <c r="Q56" i="10"/>
  <c r="O57" i="10"/>
  <c r="Q57" i="10"/>
  <c r="P55" i="10"/>
  <c r="M55" i="9"/>
  <c r="N59" i="9"/>
  <c r="Q57" i="9"/>
  <c r="P57" i="9"/>
  <c r="P56" i="9"/>
  <c r="Q55" i="9"/>
  <c r="P54" i="9"/>
  <c r="Q59" i="9"/>
  <c r="P59" i="9"/>
  <c r="P58" i="9"/>
  <c r="Q53" i="9"/>
  <c r="P53" i="9"/>
  <c r="O53" i="12"/>
  <c r="O57" i="11"/>
  <c r="P57" i="12"/>
  <c r="O53" i="9"/>
  <c r="O59" i="9"/>
  <c r="M58" i="13"/>
  <c r="L53" i="13"/>
  <c r="L57" i="13"/>
  <c r="M56" i="13"/>
  <c r="L55" i="13"/>
  <c r="M54" i="13"/>
  <c r="L59" i="13"/>
  <c r="N58" i="13"/>
  <c r="L54" i="13"/>
  <c r="P54" i="11"/>
  <c r="N57" i="13"/>
  <c r="P56" i="11"/>
  <c r="Q56" i="12"/>
  <c r="O55" i="11"/>
  <c r="P55" i="12"/>
  <c r="P53" i="12"/>
  <c r="Q58" i="9"/>
  <c r="M59" i="13"/>
  <c r="O54" i="11"/>
  <c r="Q55" i="12"/>
  <c r="L58" i="13"/>
  <c r="Q56" i="9"/>
  <c r="Q54" i="12"/>
  <c r="O56" i="9"/>
  <c r="Q57" i="12"/>
  <c r="N55" i="13"/>
  <c r="M58" i="9"/>
  <c r="L53" i="9"/>
  <c r="L59" i="9"/>
  <c r="L54" i="9"/>
  <c r="N58" i="9"/>
  <c r="L57" i="9"/>
  <c r="M56" i="9"/>
  <c r="L55" i="9"/>
  <c r="M54" i="9"/>
  <c r="N54" i="9"/>
  <c r="Q59" i="12"/>
  <c r="P57" i="11"/>
  <c r="Q56" i="11"/>
  <c r="P55" i="11"/>
  <c r="P58" i="11"/>
  <c r="P59" i="11"/>
  <c r="Q54" i="11"/>
  <c r="P53" i="11"/>
  <c r="Q58" i="11"/>
  <c r="P55" i="9"/>
  <c r="Q57" i="11"/>
  <c r="Q55" i="11"/>
  <c r="Q53" i="12"/>
  <c r="L56" i="13"/>
  <c r="M57" i="13"/>
  <c r="Q53" i="11"/>
  <c r="O54" i="9"/>
  <c r="O55" i="9"/>
  <c r="Q57" i="13"/>
  <c r="P57" i="13"/>
  <c r="P56" i="13"/>
  <c r="Q55" i="13"/>
  <c r="P54" i="13"/>
  <c r="Q59" i="13"/>
  <c r="P59" i="13"/>
  <c r="P58" i="13"/>
  <c r="Q53" i="13"/>
  <c r="P53" i="13"/>
  <c r="N53" i="13"/>
  <c r="M59" i="9"/>
  <c r="N56" i="13"/>
  <c r="Q59" i="11"/>
  <c r="O54" i="12"/>
  <c r="O58" i="12"/>
  <c r="P56" i="12"/>
  <c r="O56" i="12"/>
  <c r="P54" i="12"/>
  <c r="O53" i="11"/>
  <c r="O57" i="9"/>
  <c r="Q54" i="9"/>
  <c r="O59" i="12"/>
  <c r="O58" i="11"/>
  <c r="O58" i="9"/>
  <c r="O56" i="11"/>
  <c r="N57" i="9"/>
  <c r="P58" i="12"/>
</calcChain>
</file>

<file path=xl/connections.xml><?xml version="1.0" encoding="utf-8"?>
<connections xmlns="http://schemas.openxmlformats.org/spreadsheetml/2006/main">
  <connection id="1" name="20140805-3plex-1P-primary" type="4" refreshedVersion="0" background="1">
    <webPr xml="1" sourceData="1" url="E:\Users\endah_000\Documents\Work\Miller-Jensen Lab\BioPlex\BioPlex-20140805-Primary-1P\20140805-3plex-1P-primary.xml" htmlTables="1" htmlFormat="all"/>
  </connection>
</connections>
</file>

<file path=xl/sharedStrings.xml><?xml version="1.0" encoding="utf-8"?>
<sst xmlns="http://schemas.openxmlformats.org/spreadsheetml/2006/main" count="535" uniqueCount="138">
  <si>
    <t>RowNo</t>
  </si>
  <si>
    <t>ColNo</t>
  </si>
  <si>
    <t>RegionCount</t>
  </si>
  <si>
    <t>Median</t>
  </si>
  <si>
    <t>Mean</t>
  </si>
  <si>
    <t>CV</t>
  </si>
  <si>
    <t>StdDev</t>
  </si>
  <si>
    <t>StdErr</t>
  </si>
  <si>
    <t>TrimmedMean</t>
  </si>
  <si>
    <t>TrimmedCV</t>
  </si>
  <si>
    <t>TrimmedStdDev</t>
  </si>
  <si>
    <t>RegionNumber19</t>
  </si>
  <si>
    <t>p-IkBa</t>
  </si>
  <si>
    <t>B</t>
  </si>
  <si>
    <t>Prim-infect-1 1-0</t>
  </si>
  <si>
    <t>Prim-infect-1 1-15</t>
  </si>
  <si>
    <t>Prim-infect-1 1-1</t>
  </si>
  <si>
    <t>Prim-infect-1 1-4</t>
  </si>
  <si>
    <t>Prim-infect-1 1-8</t>
  </si>
  <si>
    <t>Prim-infect-1 1-24</t>
  </si>
  <si>
    <t>Prim-infect-1 1-48</t>
  </si>
  <si>
    <t>Prim-infect-1 2-0</t>
  </si>
  <si>
    <t>Prim-infect-1 2-15</t>
  </si>
  <si>
    <t>Prim-infect-1 2-1</t>
  </si>
  <si>
    <t>Prim-infect-1 2-4</t>
  </si>
  <si>
    <t>Prim-infect-1 2-8</t>
  </si>
  <si>
    <t>Prim-infect-1 2-24</t>
  </si>
  <si>
    <t>Prim-infect-1 2-48</t>
  </si>
  <si>
    <t>Prim-infect-1 3-0</t>
  </si>
  <si>
    <t>Prim-infect-1 3-15</t>
  </si>
  <si>
    <t>Prim-infect-1 3-1</t>
  </si>
  <si>
    <t>Prim-infect-1 3-4</t>
  </si>
  <si>
    <t>Prim-infect-1 3-8</t>
  </si>
  <si>
    <t>Prim-infect-1 3-24</t>
  </si>
  <si>
    <t>Prim-infect-1 3-48</t>
  </si>
  <si>
    <t>H+E</t>
  </si>
  <si>
    <t>Prim-uninfect- 1-0</t>
  </si>
  <si>
    <t>Prim-uninfect- 1-15</t>
  </si>
  <si>
    <t>Prim-uninfect- 1-1</t>
  </si>
  <si>
    <t>Prim-uninfect- 1-4</t>
  </si>
  <si>
    <t>Prim-uninfect- 1-8</t>
  </si>
  <si>
    <t>Prim-uninfect- 1-24</t>
  </si>
  <si>
    <t>Prim-uninfect- 1-48</t>
  </si>
  <si>
    <t>H+T</t>
  </si>
  <si>
    <t>Prim-uninfect- 2-0</t>
  </si>
  <si>
    <t>Prim-uninfect- 2-15</t>
  </si>
  <si>
    <t>Prim-uninfect- 2-1</t>
  </si>
  <si>
    <t>Prim-uninfect- 2-4</t>
  </si>
  <si>
    <t>Prim-uninfect- 2-8</t>
  </si>
  <si>
    <t>Prim-uninfect- 2-24</t>
  </si>
  <si>
    <t>Prim-uninfect- 2-48</t>
  </si>
  <si>
    <t>HeLa</t>
  </si>
  <si>
    <t>Prim-uninfect- 3-0</t>
  </si>
  <si>
    <t>Prim-uninfect- 3-15</t>
  </si>
  <si>
    <t>Prim-uninfect- 3-1</t>
  </si>
  <si>
    <t>Prim-uninfect- 3-4</t>
  </si>
  <si>
    <t>Prim-uninfect- 3-8</t>
  </si>
  <si>
    <t>Prim-uninfect- 3-24</t>
  </si>
  <si>
    <t>Prim-uninfect- 3-48</t>
  </si>
  <si>
    <t>PBS</t>
  </si>
  <si>
    <t>A</t>
  </si>
  <si>
    <t>C</t>
  </si>
  <si>
    <t>D</t>
  </si>
  <si>
    <t>E</t>
  </si>
  <si>
    <t>F</t>
  </si>
  <si>
    <t>G</t>
  </si>
  <si>
    <t>H</t>
  </si>
  <si>
    <t>RIPA</t>
  </si>
  <si>
    <t>H+I</t>
  </si>
  <si>
    <t>H+A</t>
  </si>
  <si>
    <t>controls</t>
  </si>
  <si>
    <t>HeLa+EGF</t>
  </si>
  <si>
    <t>p-ERK, p-p38</t>
  </si>
  <si>
    <t>HeLa+TNFa</t>
  </si>
  <si>
    <t>HeLa+Ins</t>
  </si>
  <si>
    <t>p-Akt</t>
  </si>
  <si>
    <t>HeLa+Aniso</t>
  </si>
  <si>
    <t>p-JNK</t>
  </si>
  <si>
    <t>all</t>
  </si>
  <si>
    <t>mean zero</t>
  </si>
  <si>
    <t>Uninfected</t>
  </si>
  <si>
    <t>Infected</t>
  </si>
  <si>
    <t>Time (hrs)</t>
  </si>
  <si>
    <t>Kinetics</t>
  </si>
  <si>
    <t>FC</t>
  </si>
  <si>
    <t>MFI</t>
  </si>
  <si>
    <t>DPBS</t>
  </si>
  <si>
    <t>Uninfected 3-48</t>
  </si>
  <si>
    <t>Uninfected 3-24</t>
  </si>
  <si>
    <t>Uninfected 3-8</t>
  </si>
  <si>
    <t>Uninfected 3-4</t>
  </si>
  <si>
    <t>Uninfected 3-1</t>
  </si>
  <si>
    <t>Uninfected 3-15</t>
  </si>
  <si>
    <t>Uninfected 3-0</t>
  </si>
  <si>
    <t>Uninfected 2-48</t>
  </si>
  <si>
    <t>Uninfected 2-24</t>
  </si>
  <si>
    <t>Uninfected 2-8</t>
  </si>
  <si>
    <t>Uninfected 2-4</t>
  </si>
  <si>
    <t>Uninfected 2-1</t>
  </si>
  <si>
    <t>Uninfected 2-15</t>
  </si>
  <si>
    <t>Uninfected 2-0</t>
  </si>
  <si>
    <t>Uninfected 1-48</t>
  </si>
  <si>
    <t>Uninfected 1-24</t>
  </si>
  <si>
    <t>Uninfected 1-8</t>
  </si>
  <si>
    <t>Uninfected 1-4</t>
  </si>
  <si>
    <t>Uninfected 1-15</t>
  </si>
  <si>
    <t>Uninfected 1-0</t>
  </si>
  <si>
    <t>Infected 3-48</t>
  </si>
  <si>
    <t>Infected 3-24</t>
  </si>
  <si>
    <t>Infected 3-8</t>
  </si>
  <si>
    <t>Infected 3-4</t>
  </si>
  <si>
    <t>Uninfected 1-1</t>
  </si>
  <si>
    <t>Infected 3-15</t>
  </si>
  <si>
    <t>Infected 3-0</t>
  </si>
  <si>
    <t>Infected 2-48</t>
  </si>
  <si>
    <t>Infected 2-24</t>
  </si>
  <si>
    <t>Infected 2-8</t>
  </si>
  <si>
    <t>Infected 2-4</t>
  </si>
  <si>
    <t>Infected 2-1</t>
  </si>
  <si>
    <t>Infected 2-15</t>
  </si>
  <si>
    <t>Infected 2-0</t>
  </si>
  <si>
    <t>Infected 1-48</t>
  </si>
  <si>
    <t>Infected 1-24</t>
  </si>
  <si>
    <t>Infected 1-8</t>
  </si>
  <si>
    <t>Infected 1-4</t>
  </si>
  <si>
    <t>Infected 1-1</t>
  </si>
  <si>
    <t>Infected 1-15</t>
  </si>
  <si>
    <t>Infected 1-0</t>
  </si>
  <si>
    <t>Norm to Max</t>
  </si>
  <si>
    <t>Latent HIV infection alters systems-level signaling and regulation of cell death in T cells</t>
  </si>
  <si>
    <r>
      <t>Linda E. Fong</t>
    </r>
    <r>
      <rPr>
        <vertAlign val="superscript"/>
        <sz val="11"/>
        <color theme="1"/>
        <rFont val="Arial"/>
        <family val="2"/>
      </rPr>
      <t>1</t>
    </r>
    <r>
      <rPr>
        <sz val="11"/>
        <color rgb="FF1A1A1A"/>
        <rFont val="Arial"/>
        <family val="2"/>
      </rPr>
      <t>, Endah S. Sulistijo</t>
    </r>
    <r>
      <rPr>
        <vertAlign val="superscript"/>
        <sz val="11"/>
        <color rgb="FF1A1A1A"/>
        <rFont val="Arial"/>
        <family val="2"/>
      </rPr>
      <t>1</t>
    </r>
    <r>
      <rPr>
        <sz val="11"/>
        <color rgb="FF1A1A1A"/>
        <rFont val="Arial"/>
        <family val="2"/>
      </rPr>
      <t>, and Kathryn Miller-Jensen</t>
    </r>
    <r>
      <rPr>
        <vertAlign val="superscript"/>
        <sz val="11"/>
        <color rgb="FF1A1A1A"/>
        <rFont val="Arial"/>
        <family val="2"/>
      </rPr>
      <t>1,2*</t>
    </r>
  </si>
  <si>
    <r>
      <t>1</t>
    </r>
    <r>
      <rPr>
        <sz val="11"/>
        <color rgb="FF222222"/>
        <rFont val="Arial"/>
        <family val="2"/>
      </rPr>
      <t>Department of Biomedical Engineering, Yale University, New Haven, CT, USA</t>
    </r>
  </si>
  <si>
    <r>
      <t>2</t>
    </r>
    <r>
      <rPr>
        <sz val="11"/>
        <color rgb="FF222222"/>
        <rFont val="Arial"/>
        <family val="2"/>
      </rPr>
      <t>Department of Molecular, Cellular, and Developmental Biology, Yale University, New Haven, CT, USA</t>
    </r>
  </si>
  <si>
    <t xml:space="preserve">*Correspondance: kathryn.miller-jensen@yale.edu </t>
  </si>
  <si>
    <r>
      <t>Phospho-protein time course data for Donor 1 Primary T</t>
    </r>
    <r>
      <rPr>
        <vertAlign val="subscript"/>
        <sz val="11"/>
        <color theme="1"/>
        <rFont val="Calibri"/>
        <family val="2"/>
        <scheme val="minor"/>
      </rPr>
      <t>CM</t>
    </r>
    <r>
      <rPr>
        <sz val="11"/>
        <color theme="1"/>
        <rFont val="Calibri"/>
        <family val="2"/>
        <scheme val="minor"/>
      </rPr>
      <t xml:space="preserve"> cells (Uninfected and Latent DHIV-infected) stimulated with with 1uM Prostratin</t>
    </r>
  </si>
  <si>
    <t>std deviation (% of signal):</t>
  </si>
  <si>
    <t>mean time course:</t>
  </si>
  <si>
    <t>maximum: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</si>
</sst>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1"/>
      <color rgb="FF1A1A1A"/>
      <name val="Arial"/>
      <family val="2"/>
    </font>
    <font>
      <vertAlign val="superscript"/>
      <sz val="11"/>
      <color rgb="FF1A1A1A"/>
      <name val="Arial"/>
      <family val="2"/>
    </font>
    <font>
      <b/>
      <sz val="11"/>
      <color theme="1"/>
      <name val="Arial"/>
      <family val="2"/>
    </font>
    <font>
      <vertAlign val="superscript"/>
      <sz val="11"/>
      <color rgb="FF222222"/>
      <name val="Arial"/>
      <family val="2"/>
    </font>
    <font>
      <sz val="11"/>
      <color rgb="FF222222"/>
      <name val="Arial"/>
      <family val="2"/>
    </font>
    <font>
      <u/>
      <sz val="11"/>
      <color theme="10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Fill="1"/>
    <xf numFmtId="0" fontId="0" fillId="2" borderId="2" xfId="0" applyFont="1" applyFill="1" applyBorder="1"/>
    <xf numFmtId="0" fontId="0" fillId="0" borderId="2" xfId="0" applyFont="1" applyBorder="1"/>
    <xf numFmtId="0" fontId="0" fillId="2" borderId="1" xfId="0" applyFont="1" applyFill="1" applyBorder="1"/>
    <xf numFmtId="0" fontId="0" fillId="0" borderId="1" xfId="0" applyFont="1" applyBorder="1"/>
    <xf numFmtId="0" fontId="0" fillId="2" borderId="3" xfId="0" applyFont="1" applyFill="1" applyBorder="1"/>
    <xf numFmtId="0" fontId="0" fillId="0" borderId="3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1" fillId="0" borderId="0" xfId="2"/>
    <xf numFmtId="9" fontId="0" fillId="0" borderId="0" xfId="1" applyFont="1"/>
    <xf numFmtId="0" fontId="1" fillId="0" borderId="0" xfId="0" applyFont="1" applyAlignment="1">
      <alignment horizontal="center"/>
    </xf>
    <xf numFmtId="2" fontId="0" fillId="0" borderId="0" xfId="1" applyNumberFormat="1" applyFont="1"/>
    <xf numFmtId="2" fontId="0" fillId="0" borderId="0" xfId="0" applyNumberFormat="1"/>
    <xf numFmtId="0" fontId="1" fillId="0" borderId="0" xfId="0" applyFont="1" applyAlignment="1">
      <alignment horizontal="center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http://www.Bio-Rad.com/XMLschema/2007/Bio-Plex_3'">
  <Schema ID="Schema1">
    <xsd:schema xmlns:xsd="http://www.w3.org/2001/XMLSchema" xmlns="">
      <xsd:element nillable="true" type="xsd:string" name="AuthorName"/>
      <xsd:element nillable="true" type="xsd:string" name="NativeDocumentName"/>
      <xsd:element nillable="true" type="xsd:string" name="NativeDocumentLocation"/>
      <xsd:element nillable="true" type="xsd:string" name="Description"/>
      <xsd:element nillable="true" name="PlateDimensions">
        <xsd:complexType>
          <xsd:attribute name="Columns" form="unqualified" type="xsd:integer"/>
          <xsd:attribute name="Rows" form="unqualified" type="xsd:integer"/>
          <xsd:attribute name="TotalWells" form="unqualified" type="xsd:integer"/>
        </xsd:complexType>
      </xsd:element>
      <xsd:element nillable="true" name="Wells">
        <xsd:complexType>
          <xsd:sequence minOccurs="0">
            <xsd:element minOccurs="0" maxOccurs="unbounded" nillable="true" name="Well" form="unqualified">
              <xsd:complexType>
                <xsd:sequence minOccurs="0">
                  <xsd:element minOccurs="0" nillable="true" type="xsd:string" name="PlateID" form="unqualified"/>
                  <xsd:element minOccurs="0" nillable="true" type="xsd:string" name="User" form="unqualified"/>
                  <xsd:element minOccurs="0" nillable="true" type="xsd:dateTime" name="AcquisitionTime" form="unqualified"/>
                  <xsd:element minOccurs="0" nillable="true" name="RunConditions" form="unqualified">
                    <xsd:complexType>
                      <xsd:sequence minOccurs="0">
                        <xsd:element minOccurs="0" nillable="true" name="Platform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FlowRate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AirPressur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SheathPressur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Board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DD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1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2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DD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1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2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HighVoltag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type="xsd:integer" name="DDGain" form="unqualified"/>
                        <xsd:element minOccurs="0" nillable="true" type="xsd:integer" name="CL1Gain" form="unqualified"/>
                        <xsd:element minOccurs="0" nillable="true" type="xsd:integer" name="CL2Gain" form="unqualified"/>
                        <xsd:element minOccurs="0" nillable="true" type="xsd:integer" name="RP1Gain" form="unqualified"/>
                      </xsd:sequence>
                    </xsd:complexType>
                  </xsd:element>
                  <xsd:element minOccurs="0" nillable="true" name="RunSettings" form="unqualified">
                    <xsd:complexType>
                      <xsd:sequence minOccurs="0">
                        <xsd:element minOccurs="0" nillable="true" name="SampleVolume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StopReadingCriteria" form="unqualified">
                          <xsd:complexType>
                            <xsd:simpleContent>
                              <xsd:extension base="xsd:string">
                                <xsd:attribute name="BeadCount" form="unqualified" type="xsd:integer"/>
                                <xsd:attribute name="BeadCountIn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RP1VoltagePMT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BeadMap" form="unqualified">
                          <xsd:complexType>
                            <xsd:simpleContent>
                              <xsd:extension base="xsd:string">
                                <xsd:attribute name="Code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RegionsOfInterest" form="unqualified">
                          <xsd:complexType>
                            <xsd:sequence minOccurs="0">
                              <xsd:element minOccurs="0" maxOccurs="unbounded" nillable="true" name="Region" form="unqualified">
                                <xsd:complexTyp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OriginalDDGates" form="unqualified">
                          <xsd:complexType>
                            <xsd:attribute name="Low" form="unqualified" type="xsd:integer"/>
                            <xsd:attribute name="High" form="unqualified" type="xsd:integer"/>
                          </xsd:complexType>
                        </xsd:element>
                        <xsd:element minOccurs="0" nillable="true" name="RP1Gates" form="unqualified">
                          <xsd:complexType>
                            <xsd:attribute name="Low" form="unqualified" type="xsd:integer"/>
                            <xsd:attribute name="High" form="unqualified" type="xsd:integer"/>
                          </xsd:complexType>
                        </xsd:element>
                        <xsd:element minOccurs="0" nillable="true" name="PlatformTarget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  <xsd:attribute name="TempControlSet" form="unqualified" type="xsd:boolean"/>
                              </xsd:extension>
                            </xsd:simpleContent>
                          </xsd:complexType>
                        </xsd:element>
                        <xsd:element minOccurs="0" nillable="true" name="SampleTimeout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type="xsd:integer" name="RP1PMTTarget" form="unqualified"/>
                        <xsd:element minOccurs="0" nillable="true" type="xsd:boolean" name="WellRerun" form="unqualified"/>
                      </xsd:sequence>
                    </xsd:complexType>
                  </xsd:element>
                  <xsd:element minOccurs="0" nillable="true" name="MachineInfo" form="unqualified">
                    <xsd:complexType>
                      <xsd:sequence minOccurs="0">
                        <xsd:element minOccurs="0" nillable="true" type="xsd:string" name="MicroControllerVersion" form="unqualified"/>
                        <xsd:element minOccurs="0" nillable="true" type="xsd:string" name="DSPVersion" form="unqualified"/>
                        <xsd:element minOccurs="0" nillable="true" type="xsd:string" name="XYPlatformVersion" form="unqualified"/>
                        <xsd:element minOccurs="0" nillable="true" type="xsd:string" name="SerialNumber" form="unqualified"/>
                        <xsd:element minOccurs="0" nillable="true" type="xsd:string" name="XYPlatformSerialNumber" form="unqualified"/>
                      </xsd:sequence>
                    </xsd:complexType>
                  </xsd:element>
                  <xsd:element minOccurs="0" nillable="true" name="ExternalSWInfo" form="unqualified">
                    <xsd:complexType>
                      <xsd:sequence minOccurs="0">
                        <xsd:element minOccurs="0" nillable="true" type="xsd:string" name="SoftwareVersion" form="unqualified"/>
                        <xsd:element minOccurs="0" nillable="true" type="xsd:string" name="LxrLibVersion" form="unqualified"/>
                      </xsd:sequence>
                    </xsd:complexType>
                  </xsd:element>
                  <xsd:element minOccurs="0" nillable="true" type="xsd:integer" name="TotalEvents" form="unqualified"/>
                  <xsd:element minOccurs="0" nillable="true" type="xsd:integer" name="TotalGatedEvents" form="unqualified"/>
                  <xsd:element minOccurs="0" nillable="true" type="xsd:integer" name="TotalRegionEventCount" form="unqualified"/>
                  <xsd:element minOccurs="0" nillable="true" name="BeadRegions" form="unqualified">
                    <xsd:complexType>
                      <xsd:sequence minOccurs="0">
                        <xsd:element minOccurs="0" maxOccurs="unbounded" nillable="true" name="BeadRegion" form="unqualified">
                          <xsd:complexType>
                            <xsd:sequence minOccurs="0">
                              <xsd:element minOccurs="0" nillable="true" type="xsd:integer" name="RegionCount" form="unqualified"/>
                              <xsd:element minOccurs="0" nillable="true" type="xsd:double" name="Median" form="unqualified"/>
                              <xsd:element minOccurs="0" nillable="true" type="xsd:double" name="Mean" form="unqualified"/>
                              <xsd:element minOccurs="0" nillable="true" type="xsd:double" name="CV" form="unqualified"/>
                              <xsd:element minOccurs="0" nillable="true" type="xsd:double" name="StdDev" form="unqualified"/>
                              <xsd:element minOccurs="0" nillable="true" type="xsd:double" name="StdErr" form="unqualified"/>
                              <xsd:element minOccurs="0" nillable="true" type="xsd:double" name="TrimmedMean" form="unqualified"/>
                              <xsd:element minOccurs="0" nillable="true" type="xsd:double" name="TrimmedCV" form="unqualified"/>
                              <xsd:element minOccurs="0" nillable="true" type="xsd:double" name="TrimmedStdDev" form="unqualified"/>
                            </xsd:sequence>
                            <xsd:attribute name="RegionNumber" form="unqualified" type="xsd:integer"/>
                          </xsd:complexType>
                        </xsd:element>
                      </xsd:sequence>
                    </xsd:complexType>
                  </xsd:element>
                </xsd:sequence>
                <xsd:attribute name="RowNo" form="unqualified" type="xsd:integer"/>
                <xsd:attribute name="ColNo" form="unqualified" type="xsd:integer"/>
                <xsd:attribute name="WellNo" form="unqualified" type="xsd:integer"/>
              </xsd:complexType>
            </xsd:element>
          </xsd:sequence>
        </xsd:complexType>
      </xsd:element>
      <xsd:element nillable="true" name="NormalizationSettings">
        <xsd:complexType>
          <xsd:sequence minOccurs="0">
            <xsd:element minOccurs="0" nillable="true" type="xsd:string" name="InternalCtrls" form="unqualified"/>
            <xsd:element minOccurs="0" nillable="true" type="xsd:string" name="ExternalCtrl" form="unqualified"/>
            <xsd:element minOccurs="0" nillable="true" type="xsd:boolean" name="UsingNormFIForConcCalcs" form="unqualified"/>
          </xsd:sequence>
          <xsd:attribute name="NormalizationOn" form="unqualified" type="xsd:boolean"/>
        </xsd:complexType>
      </xsd:element>
      <xsd:element nillable="true" name="StandardCurves">
        <xsd:complexType>
          <xsd:sequence minOccurs="0">
            <xsd:element minOccurs="0" nillable="true" name="Interpolators" form="unqualified">
              <xsd:complexType>
                <xsd:sequence minOccurs="0">
                  <xsd:element minOccurs="0" maxOccurs="unbounded" nillable="true" name="Interpolator" form="unqualified">
                    <xsd:complexType>
                      <xsd:sequence minOccurs="0">
                        <xsd:element minOccurs="0" nillable="true" type="xsd:string" name="AnalyteName" form="unqualified"/>
                        <xsd:element minOccurs="0" nillable="true" type="xsd:string" name="ConcentrationUnits" form="unqualified"/>
                        <xsd:element minOccurs="0" nillable="true" name="RecoveryRange" form="unqualified">
                          <xsd:complexType>
                            <xsd:attribute name="Unit" form="unqualified" type="xsd:string"/>
                            <xsd:attribute name="Min" form="unqualified" type="xsd:integer"/>
                            <xsd:attribute name="Max" form="unqualified" type="xsd:integer"/>
                          </xsd:complexType>
                        </xsd:element>
                        <xsd:element minOccurs="0" nillable="true" name="Regression" form="unqualified">
                          <xsd:complexType>
                            <xsd:simpleContent>
                              <xsd:extension base="xsd:string">
                                <xsd:attribute name="Type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LogisticWeighting" form="unqualified">
                          <xsd:complexType>
                            <xsd:sequence minOccurs="0">
                              <xsd:element minOccurs="0" nillable="true" type="xsd:string" name="LogisticWeightingModel" form="unqualified"/>
                              <xsd:element minOccurs="0" nillable="true" name="LogisticWeightingCoefficientA" form="unqualified">
                                <xsd:complexType>
                                  <xsd:simpleContent>
                                    <xsd:extension base="xsd:double">
                                      <xsd:attribute name="AutoCalc" form="unqualified" type="xsd:boolean"/>
                                    </xsd:extension>
                                  </xsd:simpleContent>
                                </xsd:complexType>
                              </xsd:element>
                              <xsd:element minOccurs="0" nillable="true" type="xsd:double" name="LogisticWeightingCoefficientB" form="unqualified"/>
                            </xsd:sequence>
                          </xsd:complexType>
                        </xsd:element>
                      </xsd:sequence>
                      <xsd:attribute name="RegionNumber" form="unqualified" type="xsd:integer"/>
                      <xsd:attribute name="External" form="unqualified" type="xsd:boolean"/>
                    </xsd:complexType>
                  </xsd:element>
                </xsd:sequence>
              </xsd:complexType>
            </xsd:element>
          </xsd:sequence>
        </xsd:complexType>
      </xsd:element>
      <xsd:element nillable="true" name="Samples">
        <xsd:complexType>
          <xsd:sequence minOccurs="0">
            <xsd:element minOccurs="0" nillable="true" name="Blanks" form="unqualified">
              <xsd:complexType>
                <xsd:sequence minOccurs="0">
                  <xsd:element minOccurs="0" nillable="true" name="Blank" form="unqualified">
                    <xsd:complexType>
                      <xsd:sequence minOccurs="0">
                        <xsd:element minOccurs="0" nillable="true" type="xsd:string" name="Description" form="unqualified"/>
                        <xsd:element minOccurs="0" nillable="true" type="xsd:string" name="Label" form="unqualified"/>
                        <xsd:element minOccurs="0" nillable="true" name="Analytes" form="unqualified">
                          <xsd:complexType>
                            <xsd:sequence minOccurs="0">
                              <xsd:element minOccurs="0" maxOccurs="unbounded" nillable="true" name="Analyte" form="unqualified">
                                <xsd:complexType>
                                  <xsd:sequence minOccurs="0">
                                    <xsd:element minOccurs="0" nillable="true" type="xsd:string" name="AnalyteName" form="unqualified"/>
                                    <xsd:element minOccurs="0" nillable="true" type="xsd:integer" name="ReplicateCount" form="unqualified"/>
                                    <xsd:element minOccurs="0" nillable="true" name="StatsErrorCode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  <xsd:element minOccurs="0" nillable="true" type="xsd:double" name="RawMean" form="unqualified"/>
                                    <xsd:element minOccurs="0" nillable="true" type="xsd:double" name="Mean" form="unqualified"/>
                                    <xsd:element minOccurs="0" nillable="true" type="xsd:double" name="StdDeviation" form="unqualified"/>
                                    <xsd:element minOccurs="0" nillable="true" type="xsd:double" name="StdError" form="unqualified"/>
                                    <xsd:element minOccurs="0" nillable="true" type="xsd:double" name="CV" form="unqualified"/>
                                    <xsd:element minOccurs="0" nillable="true" type="xsd:double" name="PercentCV" form="unqualified"/>
                                  </xsd:sequenc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MemberWells" form="unqualified">
                          <xsd:complexType>
                            <xsd:sequence minOccurs="0">
                              <xsd:element minOccurs="0" maxOccurs="unbounded" nillable="true" name="MemberWell" form="unqualified">
                                <xsd:complexType>
                                  <xsd:sequence minOccurs="0">
                                    <xsd:element minOccurs="0" nillable="true" name="MWAnalytes" form="unqualified">
                                      <xsd:complexType>
                                        <xsd:sequence minOccurs="0">
                                          <xsd:element minOccurs="0" maxOccurs="unbounded" nillable="true" name="MWAnalyte" form="unqualified">
                                            <xsd:complexType>
                                              <xsd:sequence minOccurs="0">
                                                <xsd:element minOccurs="0" nillable="true" type="xsd:string" name="AnalyteName" form="unqualified"/>
                                                <xsd:element minOccurs="0" nillable="true" name="Reading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Valid" form="unqualified" type="xsd:boolean"/>
                                                        <xsd:attribute name="Code" form="unqualified" type="xsd:integer"/>
                                                        <xsd:attribute name="OutlierTyp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</xsd:sequence>
                                              <xsd:attribute name="RegionNumber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RowNo" form="unqualified" type="xsd:integer"/>
                                  <xsd:attribute name="ColNo" form="unqualified" type="xsd:integer"/>
                                  <xsd:attribute name="Well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type="xsd:string" name="Controls" form="unqualified"/>
            <xsd:element minOccurs="0" nillable="true" type="xsd:string" name="Standards" form="unqualified"/>
            <xsd:element minOccurs="0" nillable="true" name="Unknowns" form="unqualified">
              <xsd:complexType>
                <xsd:sequence minOccurs="0">
                  <xsd:element minOccurs="0" maxOccurs="unbounded" nillable="true" name="Unknown" form="unqualified">
                    <xsd:complexType>
                      <xsd:sequence minOccurs="0">
                        <xsd:element minOccurs="0" nillable="true" type="xsd:string" name="Description" form="unqualified"/>
                        <xsd:element minOccurs="0" nillable="true" type="xsd:string" name="Label" form="unqualified"/>
                        <xsd:element minOccurs="0" nillable="true" type="xsd:double" name="Dilution" form="unqualified"/>
                        <xsd:element minOccurs="0" nillable="true" name="Analytes" form="unqualified">
                          <xsd:complexType>
                            <xsd:sequence minOccurs="0">
                              <xsd:element minOccurs="0" maxOccurs="unbounded" nillable="true" name="Analyte" form="unqualified">
                                <xsd:complexType>
                                  <xsd:sequence minOccurs="0">
                                    <xsd:element minOccurs="0" nillable="true" type="xsd:string" name="AnalyteName" form="unqualified"/>
                                    <xsd:element minOccurs="0" nillable="true" type="xsd:integer" name="ReplicateCount" form="unqualified"/>
                                    <xsd:element minOccurs="0" nillable="true" name="StatsErrorCode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  <xsd:element minOccurs="0" nillable="true" type="xsd:double" name="RawMean" form="unqualified"/>
                                    <xsd:element minOccurs="0" nillable="true" type="xsd:double" name="Mean" form="unqualified"/>
                                    <xsd:element minOccurs="0" nillable="true" type="xsd:double" name="StdDeviation" form="unqualified"/>
                                    <xsd:element minOccurs="0" nillable="true" type="xsd:double" name="StdError" form="unqualified"/>
                                    <xsd:element minOccurs="0" nillable="true" type="xsd:double" name="CV" form="unqualified"/>
                                    <xsd:element minOccurs="0" nillable="true" type="xsd:double" name="PercentCV" form="unqualified"/>
                                    <xsd:element minOccurs="0" nillable="true" name="ObsConc" form="unqualified">
                                      <xsd:complexType>
                                        <xsd:sequence minOccurs="0">
                                          <xsd:element minOccurs="0" nillable="true" type="xsd:double" name="StdDeviation" form="unqualified"/>
                                          <xsd:element minOccurs="0" nillable="true" type="xsd:double" name="StdError" form="unqualified"/>
                                          <xsd:element minOccurs="0" nillable="true" type="xsd:double" name="CV" form="unqualified"/>
                                          <xsd:element minOccurs="0" nillable="true" type="xsd:double" name="PercentCV" form="unqualified"/>
                                        </xsd:sequence>
                                        <xsd:attribute name="RecoveryRange" form="unqualified" type="xsd:string"/>
                                      </xsd:complexType>
                                    </xsd:element>
                                    <xsd:element minOccurs="0" nillable="true" name="ObsConcValidationFlag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</xsd:sequenc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MemberWells" form="unqualified">
                          <xsd:complexType>
                            <xsd:sequence minOccurs="0">
                              <xsd:element minOccurs="0" nillable="true" name="MemberWell" form="unqualified">
                                <xsd:complexType>
                                  <xsd:sequence minOccurs="0">
                                    <xsd:element minOccurs="0" nillable="true" name="MWAnalytes" form="unqualified">
                                      <xsd:complexType>
                                        <xsd:sequence minOccurs="0">
                                          <xsd:element minOccurs="0" maxOccurs="unbounded" nillable="true" name="MWAnalyte" form="unqualified">
                                            <xsd:complexType>
                                              <xsd:sequence minOccurs="0">
                                                <xsd:element minOccurs="0" nillable="true" type="xsd:string" name="AnalyteName" form="unqualified"/>
                                                <xsd:element minOccurs="0" nillable="true" name="Reading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Valid" form="unqualified" type="xsd:boolean"/>
                                                        <xsd:attribute name="Code" form="unqualified" type="xsd:integer"/>
                                                        <xsd:attribute name="OutlierTyp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  <xsd:element minOccurs="0" nillable="true" name="MWObsConc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ReadingOK" form="unqualified" type="xsd:boolean"/>
                                                        <xsd:attribute name="ReadError" form="unqualified" type="xsd:string"/>
                                                        <xsd:attribute name="RecoveryRang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</xsd:sequence>
                                              <xsd:attribute name="RegionNumber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RowNo" form="unqualified" type="xsd:integer"/>
                                  <xsd:attribute name="ColNo" form="unqualified" type="xsd:integer"/>
                                  <xsd:attribute name="Well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Schema ID="Schema2" SchemaRef="Schema1" Namespace="http://www.Bio-Rad.com/XMLschema/2007/Bio-Plex_3">
    <xsd:schema xmlns:xsd="http://www.w3.org/2001/XMLSchema" xmlns:ns0="http://www.Bio-Rad.com/XMLschema/2007/Bio-Plex_3" xmlns="" targetNamespace="http://www.Bio-Rad.com/XMLschema/2007/Bio-Plex_3">
      <xsd:import/>
      <xsd:element nillable="true" name="BioPlexManager">
        <xsd:complexType>
          <xsd:sequence minOccurs="0">
            <xsd:element minOccurs="0" ref="AuthorName"/>
            <xsd:element minOccurs="0" ref="NativeDocumentName"/>
            <xsd:element minOccurs="0" ref="NativeDocumentLocation"/>
            <xsd:element minOccurs="0" ref="Description"/>
            <xsd:element minOccurs="0" ref="PlateDimensions"/>
            <xsd:element minOccurs="0" ref="Wells"/>
            <xsd:element minOccurs="0" ref="NormalizationSettings"/>
            <xsd:element minOccurs="0" ref="StandardCurves"/>
            <xsd:element minOccurs="0" ref="Samples"/>
          </xsd:sequence>
          <xsd:attribute name="BioPlexManagerVersion" form="unqualified" type="xsd:string"/>
        </xsd:complexType>
      </xsd:element>
    </xsd:schema>
  </Schema>
  <Map ID="1" Name="BioPlexManager_Map" RootElement="BioPlexManager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kathryn.miller-jensen@yale.ed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1"/>
  <sheetViews>
    <sheetView tabSelected="1" workbookViewId="0">
      <selection activeCell="D18" sqref="D18"/>
    </sheetView>
  </sheetViews>
  <sheetFormatPr defaultRowHeight="15" x14ac:dyDescent="0.25"/>
  <sheetData>
    <row r="2" spans="1:1" ht="18" x14ac:dyDescent="0.25">
      <c r="A2" s="10" t="s">
        <v>129</v>
      </c>
    </row>
    <row r="4" spans="1:1" ht="16.5" x14ac:dyDescent="0.25">
      <c r="A4" s="11" t="s">
        <v>130</v>
      </c>
    </row>
    <row r="5" spans="1:1" x14ac:dyDescent="0.25">
      <c r="A5" s="12"/>
    </row>
    <row r="6" spans="1:1" ht="16.5" x14ac:dyDescent="0.25">
      <c r="A6" s="13" t="s">
        <v>131</v>
      </c>
    </row>
    <row r="7" spans="1:1" ht="16.5" x14ac:dyDescent="0.25">
      <c r="A7" s="13" t="s">
        <v>132</v>
      </c>
    </row>
    <row r="8" spans="1:1" x14ac:dyDescent="0.25">
      <c r="A8" s="14" t="s">
        <v>133</v>
      </c>
    </row>
    <row r="11" spans="1:1" ht="18" x14ac:dyDescent="0.35">
      <c r="A11" t="s">
        <v>134</v>
      </c>
    </row>
  </sheetData>
  <hyperlinks>
    <hyperlink ref="A8" r:id="rId1" display="mailto:kathryn.miller-jensen@yale.edu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selection activeCell="N23" sqref="N23"/>
    </sheetView>
  </sheetViews>
  <sheetFormatPr defaultRowHeight="15" x14ac:dyDescent="0.25"/>
  <cols>
    <col min="4" max="4" width="10.28515625" customWidth="1"/>
  </cols>
  <sheetData>
    <row r="1" spans="1:14" x14ac:dyDescent="0.25"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</row>
    <row r="2" spans="1:14" x14ac:dyDescent="0.25">
      <c r="A2" t="s">
        <v>60</v>
      </c>
      <c r="B2" t="s">
        <v>14</v>
      </c>
      <c r="C2" t="s">
        <v>21</v>
      </c>
      <c r="D2" t="s">
        <v>28</v>
      </c>
      <c r="E2" t="s">
        <v>36</v>
      </c>
      <c r="F2" t="s">
        <v>44</v>
      </c>
      <c r="G2" t="s">
        <v>52</v>
      </c>
      <c r="H2" t="s">
        <v>14</v>
      </c>
      <c r="I2" t="s">
        <v>21</v>
      </c>
      <c r="J2" t="s">
        <v>28</v>
      </c>
      <c r="K2" t="s">
        <v>36</v>
      </c>
      <c r="L2" t="s">
        <v>44</v>
      </c>
      <c r="M2" t="s">
        <v>52</v>
      </c>
      <c r="N2">
        <v>0</v>
      </c>
    </row>
    <row r="3" spans="1:14" x14ac:dyDescent="0.25">
      <c r="A3" t="s">
        <v>13</v>
      </c>
      <c r="B3" t="s">
        <v>15</v>
      </c>
      <c r="C3" t="s">
        <v>22</v>
      </c>
      <c r="D3" t="s">
        <v>29</v>
      </c>
      <c r="E3" t="s">
        <v>37</v>
      </c>
      <c r="F3" t="s">
        <v>45</v>
      </c>
      <c r="G3" t="s">
        <v>53</v>
      </c>
      <c r="H3" t="s">
        <v>15</v>
      </c>
      <c r="I3" t="s">
        <v>22</v>
      </c>
      <c r="J3" t="s">
        <v>29</v>
      </c>
      <c r="K3" t="s">
        <v>37</v>
      </c>
      <c r="L3" t="s">
        <v>45</v>
      </c>
      <c r="M3" t="s">
        <v>53</v>
      </c>
      <c r="N3">
        <v>15</v>
      </c>
    </row>
    <row r="4" spans="1:14" x14ac:dyDescent="0.25">
      <c r="A4" t="s">
        <v>61</v>
      </c>
      <c r="B4" t="s">
        <v>16</v>
      </c>
      <c r="C4" t="s">
        <v>23</v>
      </c>
      <c r="D4" s="1" t="s">
        <v>30</v>
      </c>
      <c r="E4" s="1" t="s">
        <v>38</v>
      </c>
      <c r="F4" t="s">
        <v>46</v>
      </c>
      <c r="G4" t="s">
        <v>54</v>
      </c>
      <c r="H4" t="s">
        <v>16</v>
      </c>
      <c r="I4" t="s">
        <v>23</v>
      </c>
      <c r="J4" t="s">
        <v>30</v>
      </c>
      <c r="K4" t="s">
        <v>38</v>
      </c>
      <c r="L4" t="s">
        <v>46</v>
      </c>
      <c r="M4" t="s">
        <v>54</v>
      </c>
      <c r="N4">
        <v>1</v>
      </c>
    </row>
    <row r="5" spans="1:14" x14ac:dyDescent="0.25">
      <c r="A5" t="s">
        <v>62</v>
      </c>
      <c r="B5" t="s">
        <v>17</v>
      </c>
      <c r="C5" t="s">
        <v>24</v>
      </c>
      <c r="D5" t="s">
        <v>31</v>
      </c>
      <c r="E5" t="s">
        <v>39</v>
      </c>
      <c r="F5" t="s">
        <v>47</v>
      </c>
      <c r="G5" t="s">
        <v>55</v>
      </c>
      <c r="H5" t="s">
        <v>17</v>
      </c>
      <c r="I5" t="s">
        <v>24</v>
      </c>
      <c r="J5" t="s">
        <v>31</v>
      </c>
      <c r="K5" t="s">
        <v>39</v>
      </c>
      <c r="L5" t="s">
        <v>47</v>
      </c>
      <c r="M5" t="s">
        <v>55</v>
      </c>
      <c r="N5">
        <v>4</v>
      </c>
    </row>
    <row r="6" spans="1:14" x14ac:dyDescent="0.25">
      <c r="A6" t="s">
        <v>63</v>
      </c>
      <c r="B6" t="s">
        <v>18</v>
      </c>
      <c r="C6" t="s">
        <v>25</v>
      </c>
      <c r="D6" t="s">
        <v>32</v>
      </c>
      <c r="E6" t="s">
        <v>40</v>
      </c>
      <c r="F6" t="s">
        <v>48</v>
      </c>
      <c r="G6" t="s">
        <v>56</v>
      </c>
      <c r="H6" t="s">
        <v>18</v>
      </c>
      <c r="I6" t="s">
        <v>25</v>
      </c>
      <c r="J6" t="s">
        <v>32</v>
      </c>
      <c r="K6" t="s">
        <v>40</v>
      </c>
      <c r="L6" t="s">
        <v>48</v>
      </c>
      <c r="M6" t="s">
        <v>56</v>
      </c>
      <c r="N6">
        <v>8</v>
      </c>
    </row>
    <row r="7" spans="1:14" x14ac:dyDescent="0.25">
      <c r="A7" t="s">
        <v>64</v>
      </c>
      <c r="B7" t="s">
        <v>19</v>
      </c>
      <c r="C7" t="s">
        <v>26</v>
      </c>
      <c r="D7" t="s">
        <v>33</v>
      </c>
      <c r="E7" t="s">
        <v>41</v>
      </c>
      <c r="F7" t="s">
        <v>49</v>
      </c>
      <c r="G7" t="s">
        <v>57</v>
      </c>
      <c r="H7" t="s">
        <v>19</v>
      </c>
      <c r="I7" t="s">
        <v>26</v>
      </c>
      <c r="J7" t="s">
        <v>33</v>
      </c>
      <c r="K7" t="s">
        <v>41</v>
      </c>
      <c r="L7" t="s">
        <v>49</v>
      </c>
      <c r="M7" t="s">
        <v>57</v>
      </c>
      <c r="N7">
        <v>24</v>
      </c>
    </row>
    <row r="8" spans="1:14" x14ac:dyDescent="0.25">
      <c r="A8" t="s">
        <v>65</v>
      </c>
      <c r="B8" t="s">
        <v>20</v>
      </c>
      <c r="C8" t="s">
        <v>27</v>
      </c>
      <c r="D8" t="s">
        <v>34</v>
      </c>
      <c r="E8" t="s">
        <v>42</v>
      </c>
      <c r="F8" t="s">
        <v>50</v>
      </c>
      <c r="G8" t="s">
        <v>58</v>
      </c>
      <c r="H8" t="s">
        <v>20</v>
      </c>
      <c r="I8" t="s">
        <v>27</v>
      </c>
      <c r="J8" t="s">
        <v>34</v>
      </c>
      <c r="K8" t="s">
        <v>42</v>
      </c>
      <c r="L8" t="s">
        <v>50</v>
      </c>
      <c r="M8" t="s">
        <v>58</v>
      </c>
      <c r="N8">
        <v>48</v>
      </c>
    </row>
    <row r="9" spans="1:14" x14ac:dyDescent="0.25">
      <c r="A9" t="s">
        <v>66</v>
      </c>
      <c r="B9" t="s">
        <v>67</v>
      </c>
      <c r="C9" t="s">
        <v>67</v>
      </c>
      <c r="D9" t="s">
        <v>35</v>
      </c>
      <c r="E9" t="s">
        <v>43</v>
      </c>
      <c r="F9" t="s">
        <v>51</v>
      </c>
      <c r="G9" t="s">
        <v>59</v>
      </c>
      <c r="H9" t="s">
        <v>67</v>
      </c>
      <c r="I9" t="s">
        <v>67</v>
      </c>
      <c r="J9" t="s">
        <v>68</v>
      </c>
      <c r="K9" t="s">
        <v>69</v>
      </c>
      <c r="L9" t="s">
        <v>51</v>
      </c>
      <c r="M9" t="s">
        <v>59</v>
      </c>
    </row>
    <row r="15" spans="1:14" x14ac:dyDescent="0.25">
      <c r="B15" t="s">
        <v>70</v>
      </c>
      <c r="C15" t="s">
        <v>71</v>
      </c>
      <c r="D15" t="s">
        <v>35</v>
      </c>
      <c r="E15" t="s">
        <v>72</v>
      </c>
    </row>
    <row r="16" spans="1:14" x14ac:dyDescent="0.25">
      <c r="C16" t="s">
        <v>73</v>
      </c>
      <c r="D16" t="s">
        <v>43</v>
      </c>
      <c r="E16" t="s">
        <v>12</v>
      </c>
    </row>
    <row r="17" spans="3:5" x14ac:dyDescent="0.25">
      <c r="C17" t="s">
        <v>74</v>
      </c>
      <c r="D17" t="s">
        <v>68</v>
      </c>
      <c r="E17" t="s">
        <v>75</v>
      </c>
    </row>
    <row r="18" spans="3:5" x14ac:dyDescent="0.25">
      <c r="C18" t="s">
        <v>76</v>
      </c>
      <c r="D18" t="s">
        <v>69</v>
      </c>
      <c r="E18" t="s">
        <v>77</v>
      </c>
    </row>
    <row r="19" spans="3:5" x14ac:dyDescent="0.25">
      <c r="C19" t="s">
        <v>51</v>
      </c>
      <c r="E19" t="s">
        <v>78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0"/>
  <sheetViews>
    <sheetView topLeftCell="A56" workbookViewId="0">
      <selection activeCell="L71" sqref="L71:Q77"/>
    </sheetView>
  </sheetViews>
  <sheetFormatPr defaultRowHeight="15" x14ac:dyDescent="0.25"/>
  <cols>
    <col min="1" max="1" width="23" customWidth="1"/>
  </cols>
  <sheetData>
    <row r="1" spans="1:13" x14ac:dyDescent="0.25">
      <c r="B1" t="s">
        <v>0</v>
      </c>
      <c r="C1" t="s">
        <v>1</v>
      </c>
      <c r="D1" t="s">
        <v>11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</row>
    <row r="2" spans="1:13" x14ac:dyDescent="0.25">
      <c r="A2" t="s">
        <v>127</v>
      </c>
      <c r="B2" s="4">
        <v>1</v>
      </c>
      <c r="C2" s="2">
        <v>1</v>
      </c>
      <c r="D2" s="2">
        <v>36</v>
      </c>
      <c r="E2" s="2">
        <v>50</v>
      </c>
      <c r="F2" s="2">
        <v>4373</v>
      </c>
      <c r="G2" s="2">
        <v>4174.580078125</v>
      </c>
      <c r="H2" s="2">
        <v>0.31351587176322937</v>
      </c>
      <c r="I2" s="2">
        <v>1308.797119140625</v>
      </c>
      <c r="J2" s="2">
        <v>185.09185791015625</v>
      </c>
      <c r="K2" s="2">
        <v>4223.77294921875</v>
      </c>
      <c r="L2" s="2">
        <v>0.24256923794746399</v>
      </c>
      <c r="M2" s="6">
        <v>1024.557373046875</v>
      </c>
    </row>
    <row r="3" spans="1:13" x14ac:dyDescent="0.25">
      <c r="A3" t="s">
        <v>126</v>
      </c>
      <c r="B3" s="5">
        <v>2</v>
      </c>
      <c r="C3" s="3">
        <v>1</v>
      </c>
      <c r="D3" s="3">
        <v>36</v>
      </c>
      <c r="E3" s="3">
        <v>50</v>
      </c>
      <c r="F3" s="3">
        <v>8234</v>
      </c>
      <c r="G3" s="3">
        <v>8305.6796875</v>
      </c>
      <c r="H3" s="3">
        <v>0.18080084025859833</v>
      </c>
      <c r="I3" s="3">
        <v>1501.6739501953125</v>
      </c>
      <c r="J3" s="3">
        <v>212.3687744140625</v>
      </c>
      <c r="K3" s="3">
        <v>8270.4775390625</v>
      </c>
      <c r="L3" s="3">
        <v>0.12223438173532486</v>
      </c>
      <c r="M3" s="7">
        <v>1010.9366455078125</v>
      </c>
    </row>
    <row r="4" spans="1:13" x14ac:dyDescent="0.25">
      <c r="A4" t="s">
        <v>125</v>
      </c>
      <c r="B4" s="4">
        <v>3</v>
      </c>
      <c r="C4" s="2">
        <v>1</v>
      </c>
      <c r="D4" s="2">
        <v>36</v>
      </c>
      <c r="E4" s="2">
        <v>50</v>
      </c>
      <c r="F4" s="2">
        <v>3879</v>
      </c>
      <c r="G4" s="2">
        <v>3893.679931640625</v>
      </c>
      <c r="H4" s="2">
        <v>0.22291120886802673</v>
      </c>
      <c r="I4" s="2">
        <v>867.9449462890625</v>
      </c>
      <c r="J4" s="2">
        <v>122.74594879150391</v>
      </c>
      <c r="K4" s="2">
        <v>3845.863525390625</v>
      </c>
      <c r="L4" s="2">
        <v>0.1629779040813446</v>
      </c>
      <c r="M4" s="6">
        <v>626.790771484375</v>
      </c>
    </row>
    <row r="5" spans="1:13" x14ac:dyDescent="0.25">
      <c r="A5" t="s">
        <v>124</v>
      </c>
      <c r="B5" s="5">
        <v>4</v>
      </c>
      <c r="C5" s="3">
        <v>1</v>
      </c>
      <c r="D5" s="3">
        <v>36</v>
      </c>
      <c r="E5" s="3">
        <v>50</v>
      </c>
      <c r="F5" s="3">
        <v>8619.5</v>
      </c>
      <c r="G5" s="3">
        <v>8490.080078125</v>
      </c>
      <c r="H5" s="3">
        <v>0.19476713240146637</v>
      </c>
      <c r="I5" s="3">
        <v>1653.588623046875</v>
      </c>
      <c r="J5" s="3">
        <v>233.85273742675781</v>
      </c>
      <c r="K5" s="3">
        <v>8542.5224609375</v>
      </c>
      <c r="L5" s="3">
        <v>0.14897003769874573</v>
      </c>
      <c r="M5" s="7">
        <v>1272.5799560546875</v>
      </c>
    </row>
    <row r="6" spans="1:13" x14ac:dyDescent="0.25">
      <c r="A6" t="s">
        <v>123</v>
      </c>
      <c r="B6" s="4">
        <v>5</v>
      </c>
      <c r="C6" s="2">
        <v>1</v>
      </c>
      <c r="D6" s="2">
        <v>36</v>
      </c>
      <c r="E6" s="2">
        <v>56</v>
      </c>
      <c r="F6" s="2">
        <v>7810.5</v>
      </c>
      <c r="G6" s="2">
        <v>7813.4287109375</v>
      </c>
      <c r="H6" s="2">
        <v>0.21945770084857941</v>
      </c>
      <c r="I6" s="2">
        <v>1714.717041015625</v>
      </c>
      <c r="J6" s="2">
        <v>229.13870239257812</v>
      </c>
      <c r="K6" s="2">
        <v>7907.14013671875</v>
      </c>
      <c r="L6" s="2">
        <v>0.16287542879581451</v>
      </c>
      <c r="M6" s="6">
        <v>1287.8787841796875</v>
      </c>
    </row>
    <row r="7" spans="1:13" x14ac:dyDescent="0.25">
      <c r="A7" t="s">
        <v>122</v>
      </c>
      <c r="B7" s="5">
        <v>6</v>
      </c>
      <c r="C7" s="3">
        <v>1</v>
      </c>
      <c r="D7" s="3">
        <v>36</v>
      </c>
      <c r="E7" s="3">
        <v>50</v>
      </c>
      <c r="F7" s="3">
        <v>6014.5</v>
      </c>
      <c r="G7" s="3">
        <v>6320.080078125</v>
      </c>
      <c r="H7" s="3">
        <v>0.63715124130249023</v>
      </c>
      <c r="I7" s="3">
        <v>4026.8466796875</v>
      </c>
      <c r="J7" s="3">
        <v>569.48211669921875</v>
      </c>
      <c r="K7" s="3">
        <v>5837.36376953125</v>
      </c>
      <c r="L7" s="3">
        <v>0.16084994375705719</v>
      </c>
      <c r="M7" s="7">
        <v>938.9395751953125</v>
      </c>
    </row>
    <row r="8" spans="1:13" x14ac:dyDescent="0.25">
      <c r="A8" t="s">
        <v>121</v>
      </c>
      <c r="B8" s="4">
        <v>7</v>
      </c>
      <c r="C8" s="2">
        <v>1</v>
      </c>
      <c r="D8" s="2">
        <v>36</v>
      </c>
      <c r="E8" s="2">
        <v>50</v>
      </c>
      <c r="F8" s="2">
        <v>6618.5</v>
      </c>
      <c r="G8" s="2">
        <v>6726.22021484375</v>
      </c>
      <c r="H8" s="2">
        <v>0.17849156260490417</v>
      </c>
      <c r="I8" s="2">
        <v>1200.573486328125</v>
      </c>
      <c r="J8" s="2">
        <v>169.7867431640625</v>
      </c>
      <c r="K8" s="2">
        <v>6696.818359375</v>
      </c>
      <c r="L8" s="2">
        <v>0.14738567173480988</v>
      </c>
      <c r="M8" s="6">
        <v>987.0150146484375</v>
      </c>
    </row>
    <row r="9" spans="1:13" x14ac:dyDescent="0.25">
      <c r="A9" t="s">
        <v>67</v>
      </c>
      <c r="B9" s="5">
        <v>8</v>
      </c>
      <c r="C9" s="3">
        <v>1</v>
      </c>
      <c r="D9" s="3">
        <v>36</v>
      </c>
      <c r="E9" s="3">
        <v>50</v>
      </c>
      <c r="F9" s="3">
        <v>181</v>
      </c>
      <c r="G9" s="3">
        <v>332.39999389648437</v>
      </c>
      <c r="H9" s="3">
        <v>3.2018516063690186</v>
      </c>
      <c r="I9" s="3">
        <v>1064.2955322265625</v>
      </c>
      <c r="J9" s="3">
        <v>150.51411437988281</v>
      </c>
      <c r="K9" s="3">
        <v>183.63636779785156</v>
      </c>
      <c r="L9" s="3">
        <v>0.29517146944999695</v>
      </c>
      <c r="M9" s="7">
        <v>54.204219818115234</v>
      </c>
    </row>
    <row r="10" spans="1:13" x14ac:dyDescent="0.25">
      <c r="A10" t="s">
        <v>120</v>
      </c>
      <c r="B10" s="4">
        <v>1</v>
      </c>
      <c r="C10" s="2">
        <v>2</v>
      </c>
      <c r="D10" s="2">
        <v>36</v>
      </c>
      <c r="E10" s="2">
        <v>51</v>
      </c>
      <c r="F10" s="2">
        <v>4197</v>
      </c>
      <c r="G10" s="2">
        <v>4155.2939453125</v>
      </c>
      <c r="H10" s="2">
        <v>0.22383445501327515</v>
      </c>
      <c r="I10" s="2">
        <v>930.0980224609375</v>
      </c>
      <c r="J10" s="2">
        <v>130.23977661132812</v>
      </c>
      <c r="K10" s="2">
        <v>4189.4443359375</v>
      </c>
      <c r="L10" s="2">
        <v>0.17760515213012695</v>
      </c>
      <c r="M10" s="6">
        <v>744.06695556640625</v>
      </c>
    </row>
    <row r="11" spans="1:13" x14ac:dyDescent="0.25">
      <c r="A11" t="s">
        <v>119</v>
      </c>
      <c r="B11" s="5">
        <v>2</v>
      </c>
      <c r="C11" s="3">
        <v>2</v>
      </c>
      <c r="D11" s="3">
        <v>36</v>
      </c>
      <c r="E11" s="3">
        <v>52</v>
      </c>
      <c r="F11" s="3">
        <v>7690</v>
      </c>
      <c r="G11" s="3">
        <v>7896.46142578125</v>
      </c>
      <c r="H11" s="3">
        <v>0.21509495377540588</v>
      </c>
      <c r="I11" s="3">
        <v>1698.489013671875</v>
      </c>
      <c r="J11" s="3">
        <v>235.53805541992187</v>
      </c>
      <c r="K11" s="3">
        <v>7845.19580078125</v>
      </c>
      <c r="L11" s="3">
        <v>0.16846029460430145</v>
      </c>
      <c r="M11" s="7">
        <v>1321.6038818359375</v>
      </c>
    </row>
    <row r="12" spans="1:13" x14ac:dyDescent="0.25">
      <c r="A12" t="s">
        <v>118</v>
      </c>
      <c r="B12" s="4">
        <v>3</v>
      </c>
      <c r="C12" s="2">
        <v>2</v>
      </c>
      <c r="D12" s="2">
        <v>36</v>
      </c>
      <c r="E12" s="2">
        <v>50</v>
      </c>
      <c r="F12" s="2">
        <v>3784</v>
      </c>
      <c r="G12" s="2">
        <v>4036.02001953125</v>
      </c>
      <c r="H12" s="2">
        <v>0.33445104956626892</v>
      </c>
      <c r="I12" s="2">
        <v>1349.8511962890625</v>
      </c>
      <c r="J12" s="2">
        <v>190.89778137207031</v>
      </c>
      <c r="K12" s="2">
        <v>3903.022705078125</v>
      </c>
      <c r="L12" s="2">
        <v>0.15925560891628265</v>
      </c>
      <c r="M12" s="6">
        <v>621.57830810546875</v>
      </c>
    </row>
    <row r="13" spans="1:13" x14ac:dyDescent="0.25">
      <c r="A13" t="s">
        <v>117</v>
      </c>
      <c r="B13" s="5">
        <v>4</v>
      </c>
      <c r="C13" s="3">
        <v>2</v>
      </c>
      <c r="D13" s="3">
        <v>36</v>
      </c>
      <c r="E13" s="3">
        <v>50</v>
      </c>
      <c r="F13" s="3">
        <v>7864</v>
      </c>
      <c r="G13" s="3">
        <v>7615.72021484375</v>
      </c>
      <c r="H13" s="3">
        <v>0.29167130589485168</v>
      </c>
      <c r="I13" s="3">
        <v>2221.287109375</v>
      </c>
      <c r="J13" s="3">
        <v>314.13742065429687</v>
      </c>
      <c r="K13" s="3">
        <v>7742.5908203125</v>
      </c>
      <c r="L13" s="3">
        <v>0.20669211447238922</v>
      </c>
      <c r="M13" s="7">
        <v>1600.33251953125</v>
      </c>
    </row>
    <row r="14" spans="1:13" x14ac:dyDescent="0.25">
      <c r="A14" t="s">
        <v>116</v>
      </c>
      <c r="B14" s="4">
        <v>5</v>
      </c>
      <c r="C14" s="2">
        <v>2</v>
      </c>
      <c r="D14" s="2">
        <v>36</v>
      </c>
      <c r="E14" s="2">
        <v>50</v>
      </c>
      <c r="F14" s="2">
        <v>8039.5</v>
      </c>
      <c r="G14" s="2">
        <v>7987.02001953125</v>
      </c>
      <c r="H14" s="2">
        <v>0.256092369556427</v>
      </c>
      <c r="I14" s="2">
        <v>2045.4149169921875</v>
      </c>
      <c r="J14" s="2">
        <v>289.26535034179687</v>
      </c>
      <c r="K14" s="2">
        <v>8060.63623046875</v>
      </c>
      <c r="L14" s="2">
        <v>0.17257198691368103</v>
      </c>
      <c r="M14" s="6">
        <v>1391.0400390625</v>
      </c>
    </row>
    <row r="15" spans="1:13" x14ac:dyDescent="0.25">
      <c r="A15" t="s">
        <v>115</v>
      </c>
      <c r="B15" s="5">
        <v>6</v>
      </c>
      <c r="C15" s="3">
        <v>2</v>
      </c>
      <c r="D15" s="3">
        <v>36</v>
      </c>
      <c r="E15" s="3">
        <v>50</v>
      </c>
      <c r="F15" s="3">
        <v>7239</v>
      </c>
      <c r="G15" s="3">
        <v>7251.759765625</v>
      </c>
      <c r="H15" s="3">
        <v>0.21672947704792023</v>
      </c>
      <c r="I15" s="3">
        <v>1571.670166015625</v>
      </c>
      <c r="J15" s="3">
        <v>222.26771545410156</v>
      </c>
      <c r="K15" s="3">
        <v>7250.52294921875</v>
      </c>
      <c r="L15" s="3">
        <v>0.17296198010444641</v>
      </c>
      <c r="M15" s="7">
        <v>1254.0648193359375</v>
      </c>
    </row>
    <row r="16" spans="1:13" x14ac:dyDescent="0.25">
      <c r="A16" t="s">
        <v>114</v>
      </c>
      <c r="B16" s="4">
        <v>7</v>
      </c>
      <c r="C16" s="2">
        <v>2</v>
      </c>
      <c r="D16" s="2">
        <v>36</v>
      </c>
      <c r="E16" s="2">
        <v>50</v>
      </c>
      <c r="F16" s="2">
        <v>7916.5</v>
      </c>
      <c r="G16" s="2">
        <v>7935.419921875</v>
      </c>
      <c r="H16" s="2">
        <v>0.15897552669048309</v>
      </c>
      <c r="I16" s="2">
        <v>1261.53759765625</v>
      </c>
      <c r="J16" s="2">
        <v>178.40835571289062</v>
      </c>
      <c r="K16" s="2">
        <v>7943.29541015625</v>
      </c>
      <c r="L16" s="2">
        <v>0.12642084062099457</v>
      </c>
      <c r="M16" s="6">
        <v>1004.1981201171875</v>
      </c>
    </row>
    <row r="17" spans="1:13" x14ac:dyDescent="0.25">
      <c r="A17" t="s">
        <v>67</v>
      </c>
      <c r="B17" s="5">
        <v>8</v>
      </c>
      <c r="C17" s="3">
        <v>2</v>
      </c>
      <c r="D17" s="3">
        <v>36</v>
      </c>
      <c r="E17" s="3">
        <v>50</v>
      </c>
      <c r="F17" s="3">
        <v>148</v>
      </c>
      <c r="G17" s="3">
        <v>337.94000244140625</v>
      </c>
      <c r="H17" s="3">
        <v>3.6767792701721191</v>
      </c>
      <c r="I17" s="3">
        <v>1242.53076171875</v>
      </c>
      <c r="J17" s="3">
        <v>175.72038269042969</v>
      </c>
      <c r="K17" s="3">
        <v>161.65908813476562</v>
      </c>
      <c r="L17" s="3">
        <v>0.30550327897071838</v>
      </c>
      <c r="M17" s="7">
        <v>49.387382507324219</v>
      </c>
    </row>
    <row r="18" spans="1:13" x14ac:dyDescent="0.25">
      <c r="A18" t="s">
        <v>113</v>
      </c>
      <c r="B18" s="4">
        <v>1</v>
      </c>
      <c r="C18" s="2">
        <v>3</v>
      </c>
      <c r="D18" s="2">
        <v>36</v>
      </c>
      <c r="E18" s="2">
        <v>50</v>
      </c>
      <c r="F18" s="2">
        <v>5042.5</v>
      </c>
      <c r="G18" s="2">
        <v>4950.64013671875</v>
      </c>
      <c r="H18" s="2">
        <v>0.23232069611549377</v>
      </c>
      <c r="I18" s="2">
        <v>1150.1361083984375</v>
      </c>
      <c r="J18" s="2">
        <v>162.65380859375</v>
      </c>
      <c r="K18" s="2">
        <v>4978.95458984375</v>
      </c>
      <c r="L18" s="2">
        <v>0.13751554489135742</v>
      </c>
      <c r="M18" s="6">
        <v>684.68365478515625</v>
      </c>
    </row>
    <row r="19" spans="1:13" x14ac:dyDescent="0.25">
      <c r="A19" t="s">
        <v>112</v>
      </c>
      <c r="B19" s="5">
        <v>2</v>
      </c>
      <c r="C19" s="3">
        <v>3</v>
      </c>
      <c r="D19" s="3">
        <v>36</v>
      </c>
      <c r="E19" s="3">
        <v>54</v>
      </c>
      <c r="F19" s="3">
        <v>9130.5</v>
      </c>
      <c r="G19" s="3">
        <v>8812.42578125</v>
      </c>
      <c r="H19" s="3">
        <v>0.26152092218399048</v>
      </c>
      <c r="I19" s="3">
        <v>2304.6337890625</v>
      </c>
      <c r="J19" s="3">
        <v>313.62094116210937</v>
      </c>
      <c r="K19" s="3">
        <v>8987.75</v>
      </c>
      <c r="L19" s="3">
        <v>0.1622854471206665</v>
      </c>
      <c r="M19" s="7">
        <v>1458.5810546875</v>
      </c>
    </row>
    <row r="20" spans="1:13" x14ac:dyDescent="0.25">
      <c r="A20" s="1" t="s">
        <v>111</v>
      </c>
      <c r="B20" s="4">
        <v>3</v>
      </c>
      <c r="C20" s="2">
        <v>3</v>
      </c>
      <c r="D20" s="2">
        <v>36</v>
      </c>
      <c r="E20" s="2">
        <v>50</v>
      </c>
      <c r="F20" s="2">
        <v>3805.5</v>
      </c>
      <c r="G20" s="2">
        <v>3702.820068359375</v>
      </c>
      <c r="H20" s="2">
        <v>0.29006731510162354</v>
      </c>
      <c r="I20" s="2">
        <v>1074.0670166015625</v>
      </c>
      <c r="J20" s="2">
        <v>151.89601135253906</v>
      </c>
      <c r="K20" s="2">
        <v>3757.931884765625</v>
      </c>
      <c r="L20" s="2">
        <v>0.19645355641841888</v>
      </c>
      <c r="M20" s="6">
        <v>738.25909423828125</v>
      </c>
    </row>
    <row r="21" spans="1:13" x14ac:dyDescent="0.25">
      <c r="A21" t="s">
        <v>110</v>
      </c>
      <c r="B21" s="5">
        <v>4</v>
      </c>
      <c r="C21" s="3">
        <v>3</v>
      </c>
      <c r="D21" s="3">
        <v>36</v>
      </c>
      <c r="E21" s="3">
        <v>50</v>
      </c>
      <c r="F21" s="3">
        <v>8145.5</v>
      </c>
      <c r="G21" s="3">
        <v>8147</v>
      </c>
      <c r="H21" s="3">
        <v>0.20462895929813385</v>
      </c>
      <c r="I21" s="3">
        <v>1667.112060546875</v>
      </c>
      <c r="J21" s="3">
        <v>235.7652587890625</v>
      </c>
      <c r="K21" s="3">
        <v>8163.63623046875</v>
      </c>
      <c r="L21" s="3">
        <v>0.15694226324558258</v>
      </c>
      <c r="M21" s="7">
        <v>1281.2196044921875</v>
      </c>
    </row>
    <row r="22" spans="1:13" x14ac:dyDescent="0.25">
      <c r="A22" t="s">
        <v>109</v>
      </c>
      <c r="B22" s="4">
        <v>5</v>
      </c>
      <c r="C22" s="2">
        <v>3</v>
      </c>
      <c r="D22" s="2">
        <v>36</v>
      </c>
      <c r="E22" s="2">
        <v>50</v>
      </c>
      <c r="F22" s="2">
        <v>10154</v>
      </c>
      <c r="G22" s="2">
        <v>10084.66015625</v>
      </c>
      <c r="H22" s="2">
        <v>0.20612381398677826</v>
      </c>
      <c r="I22" s="2">
        <v>2078.688720703125</v>
      </c>
      <c r="J22" s="2">
        <v>293.970947265625</v>
      </c>
      <c r="K22" s="2">
        <v>10115.36328125</v>
      </c>
      <c r="L22" s="2">
        <v>0.16215027868747711</v>
      </c>
      <c r="M22" s="6">
        <v>1640.2091064453125</v>
      </c>
    </row>
    <row r="23" spans="1:13" x14ac:dyDescent="0.25">
      <c r="A23" t="s">
        <v>108</v>
      </c>
      <c r="B23" s="5">
        <v>6</v>
      </c>
      <c r="C23" s="3">
        <v>3</v>
      </c>
      <c r="D23" s="3">
        <v>36</v>
      </c>
      <c r="E23" s="3">
        <v>50</v>
      </c>
      <c r="F23" s="3">
        <v>7259</v>
      </c>
      <c r="G23" s="3">
        <v>7040.759765625</v>
      </c>
      <c r="H23" s="3">
        <v>0.25109425187110901</v>
      </c>
      <c r="I23" s="3">
        <v>1767.894287109375</v>
      </c>
      <c r="J23" s="3">
        <v>250.01800537109375</v>
      </c>
      <c r="K23" s="3">
        <v>7123.5908203125</v>
      </c>
      <c r="L23" s="3">
        <v>0.15835317969322205</v>
      </c>
      <c r="M23" s="7">
        <v>1128.0433349609375</v>
      </c>
    </row>
    <row r="24" spans="1:13" x14ac:dyDescent="0.25">
      <c r="A24" t="s">
        <v>107</v>
      </c>
      <c r="B24" s="4">
        <v>7</v>
      </c>
      <c r="C24" s="2">
        <v>3</v>
      </c>
      <c r="D24" s="2">
        <v>36</v>
      </c>
      <c r="E24" s="2">
        <v>50</v>
      </c>
      <c r="F24" s="2">
        <v>5917.5</v>
      </c>
      <c r="G24" s="2">
        <v>5890.22021484375</v>
      </c>
      <c r="H24" s="2">
        <v>0.20214787125587463</v>
      </c>
      <c r="I24" s="2">
        <v>1190.6954345703125</v>
      </c>
      <c r="J24" s="2">
        <v>168.38975524902344</v>
      </c>
      <c r="K24" s="2">
        <v>5895.22705078125</v>
      </c>
      <c r="L24" s="2">
        <v>0.16612890362739563</v>
      </c>
      <c r="M24" s="6">
        <v>979.36767578125</v>
      </c>
    </row>
    <row r="25" spans="1:13" x14ac:dyDescent="0.25">
      <c r="A25" t="s">
        <v>35</v>
      </c>
      <c r="B25" s="5">
        <v>8</v>
      </c>
      <c r="C25" s="3">
        <v>3</v>
      </c>
      <c r="D25" s="3">
        <v>36</v>
      </c>
      <c r="E25" s="3">
        <v>50</v>
      </c>
      <c r="F25" s="3">
        <v>4167.5</v>
      </c>
      <c r="G25" s="3">
        <v>4126.419921875</v>
      </c>
      <c r="H25" s="3">
        <v>0.2076975554227829</v>
      </c>
      <c r="I25" s="3">
        <v>857.04730224609375</v>
      </c>
      <c r="J25" s="3">
        <v>121.20479583740234</v>
      </c>
      <c r="K25" s="3">
        <v>4113.318359375</v>
      </c>
      <c r="L25" s="3">
        <v>0.16889971494674683</v>
      </c>
      <c r="M25" s="7">
        <v>694.73828125</v>
      </c>
    </row>
    <row r="26" spans="1:13" x14ac:dyDescent="0.25">
      <c r="A26" t="s">
        <v>106</v>
      </c>
      <c r="B26" s="4">
        <v>1</v>
      </c>
      <c r="C26" s="2">
        <v>4</v>
      </c>
      <c r="D26" s="2">
        <v>36</v>
      </c>
      <c r="E26" s="2">
        <v>54</v>
      </c>
      <c r="F26" s="2">
        <v>4300</v>
      </c>
      <c r="G26" s="2">
        <v>4255.57421875</v>
      </c>
      <c r="H26" s="2">
        <v>0.25149324536323547</v>
      </c>
      <c r="I26" s="2">
        <v>1070.2481689453125</v>
      </c>
      <c r="J26" s="2">
        <v>145.642333984375</v>
      </c>
      <c r="K26" s="2">
        <v>4281.33349609375</v>
      </c>
      <c r="L26" s="2">
        <v>0.15947629511356354</v>
      </c>
      <c r="M26" s="6">
        <v>682.7711181640625</v>
      </c>
    </row>
    <row r="27" spans="1:13" x14ac:dyDescent="0.25">
      <c r="A27" t="s">
        <v>105</v>
      </c>
      <c r="B27" s="5">
        <v>2</v>
      </c>
      <c r="C27" s="3">
        <v>4</v>
      </c>
      <c r="D27" s="3">
        <v>36</v>
      </c>
      <c r="E27" s="3">
        <v>50</v>
      </c>
      <c r="F27" s="3">
        <v>7122.5</v>
      </c>
      <c r="G27" s="3">
        <v>7338.33984375</v>
      </c>
      <c r="H27" s="3">
        <v>0.24216742813587189</v>
      </c>
      <c r="I27" s="3">
        <v>1777.10693359375</v>
      </c>
      <c r="J27" s="3">
        <v>251.32086181640625</v>
      </c>
      <c r="K27" s="3">
        <v>7388.61376953125</v>
      </c>
      <c r="L27" s="3">
        <v>0.18690699338912964</v>
      </c>
      <c r="M27" s="7">
        <v>1380.9835205078125</v>
      </c>
    </row>
    <row r="28" spans="1:13" x14ac:dyDescent="0.25">
      <c r="A28" t="s">
        <v>111</v>
      </c>
      <c r="B28" s="4">
        <v>3</v>
      </c>
      <c r="C28" s="2">
        <v>4</v>
      </c>
      <c r="D28" s="2">
        <v>36</v>
      </c>
      <c r="E28" s="2">
        <v>50</v>
      </c>
      <c r="F28" s="2">
        <v>3190</v>
      </c>
      <c r="G28" s="2">
        <v>3422.419921875</v>
      </c>
      <c r="H28" s="2">
        <v>0.39836764335632324</v>
      </c>
      <c r="I28" s="2">
        <v>1363.38134765625</v>
      </c>
      <c r="J28" s="2">
        <v>192.81123352050781</v>
      </c>
      <c r="K28" s="2">
        <v>3292.8408203125</v>
      </c>
      <c r="L28" s="2">
        <v>0.17157283425331116</v>
      </c>
      <c r="M28" s="6">
        <v>564.96209716796875</v>
      </c>
    </row>
    <row r="29" spans="1:13" x14ac:dyDescent="0.25">
      <c r="A29" t="s">
        <v>104</v>
      </c>
      <c r="B29" s="5">
        <v>4</v>
      </c>
      <c r="C29" s="3">
        <v>4</v>
      </c>
      <c r="D29" s="3">
        <v>36</v>
      </c>
      <c r="E29" s="3">
        <v>50</v>
      </c>
      <c r="F29" s="3">
        <v>6410.5</v>
      </c>
      <c r="G29" s="3">
        <v>6165.14013671875</v>
      </c>
      <c r="H29" s="3">
        <v>0.25854042172431946</v>
      </c>
      <c r="I29" s="3">
        <v>1593.9378662109375</v>
      </c>
      <c r="J29" s="3">
        <v>225.41685485839844</v>
      </c>
      <c r="K29" s="3">
        <v>6301.318359375</v>
      </c>
      <c r="L29" s="3">
        <v>0.14945384860038757</v>
      </c>
      <c r="M29" s="7">
        <v>941.7562255859375</v>
      </c>
    </row>
    <row r="30" spans="1:13" x14ac:dyDescent="0.25">
      <c r="A30" t="s">
        <v>103</v>
      </c>
      <c r="B30" s="4">
        <v>5</v>
      </c>
      <c r="C30" s="2">
        <v>4</v>
      </c>
      <c r="D30" s="2">
        <v>36</v>
      </c>
      <c r="E30" s="2">
        <v>50</v>
      </c>
      <c r="F30" s="2">
        <v>5670.5</v>
      </c>
      <c r="G30" s="2">
        <v>5911.97998046875</v>
      </c>
      <c r="H30" s="2">
        <v>0.5176924467086792</v>
      </c>
      <c r="I30" s="2">
        <v>3060.58740234375</v>
      </c>
      <c r="J30" s="2">
        <v>432.83242797851562</v>
      </c>
      <c r="K30" s="2">
        <v>5573.9091796875</v>
      </c>
      <c r="L30" s="2">
        <v>0.18228611350059509</v>
      </c>
      <c r="M30" s="6">
        <v>1016.0462036132812</v>
      </c>
    </row>
    <row r="31" spans="1:13" x14ac:dyDescent="0.25">
      <c r="A31" t="s">
        <v>102</v>
      </c>
      <c r="B31" s="5">
        <v>6</v>
      </c>
      <c r="C31" s="3">
        <v>4</v>
      </c>
      <c r="D31" s="3">
        <v>36</v>
      </c>
      <c r="E31" s="3">
        <v>50</v>
      </c>
      <c r="F31" s="3">
        <v>4584</v>
      </c>
      <c r="G31" s="3">
        <v>4545.5400390625</v>
      </c>
      <c r="H31" s="3">
        <v>0.27283036708831787</v>
      </c>
      <c r="I31" s="3">
        <v>1240.161376953125</v>
      </c>
      <c r="J31" s="3">
        <v>175.38529968261719</v>
      </c>
      <c r="K31" s="3">
        <v>4639.11376953125</v>
      </c>
      <c r="L31" s="3">
        <v>0.1672263890504837</v>
      </c>
      <c r="M31" s="7">
        <v>775.7822265625</v>
      </c>
    </row>
    <row r="32" spans="1:13" x14ac:dyDescent="0.25">
      <c r="A32" t="s">
        <v>101</v>
      </c>
      <c r="B32" s="4">
        <v>7</v>
      </c>
      <c r="C32" s="2">
        <v>4</v>
      </c>
      <c r="D32" s="2">
        <v>36</v>
      </c>
      <c r="E32" s="2">
        <v>50</v>
      </c>
      <c r="F32" s="2">
        <v>7910</v>
      </c>
      <c r="G32" s="2">
        <v>8138.68017578125</v>
      </c>
      <c r="H32" s="2">
        <v>0.24163645505905151</v>
      </c>
      <c r="I32" s="2">
        <v>1966.601806640625</v>
      </c>
      <c r="J32" s="2">
        <v>278.1195068359375</v>
      </c>
      <c r="K32" s="2">
        <v>8205.13671875</v>
      </c>
      <c r="L32" s="2">
        <v>0.18817922472953796</v>
      </c>
      <c r="M32" s="6">
        <v>1544.0362548828125</v>
      </c>
    </row>
    <row r="33" spans="1:13" x14ac:dyDescent="0.25">
      <c r="A33" t="s">
        <v>43</v>
      </c>
      <c r="B33" s="5">
        <v>8</v>
      </c>
      <c r="C33" s="3">
        <v>4</v>
      </c>
      <c r="D33" s="3">
        <v>36</v>
      </c>
      <c r="E33" s="3">
        <v>50</v>
      </c>
      <c r="F33" s="3">
        <v>1331</v>
      </c>
      <c r="G33" s="3">
        <v>1327.56005859375</v>
      </c>
      <c r="H33" s="3">
        <v>0.309629887342453</v>
      </c>
      <c r="I33" s="3">
        <v>411.05227661132812</v>
      </c>
      <c r="J33" s="3">
        <v>58.131568908691406</v>
      </c>
      <c r="K33" s="3">
        <v>1345.3863525390625</v>
      </c>
      <c r="L33" s="3">
        <v>0.18040862679481506</v>
      </c>
      <c r="M33" s="7">
        <v>242.71929931640625</v>
      </c>
    </row>
    <row r="34" spans="1:13" x14ac:dyDescent="0.25">
      <c r="A34" t="s">
        <v>100</v>
      </c>
      <c r="B34" s="4">
        <v>1</v>
      </c>
      <c r="C34" s="2">
        <v>5</v>
      </c>
      <c r="D34" s="2">
        <v>36</v>
      </c>
      <c r="E34" s="2">
        <v>50</v>
      </c>
      <c r="F34" s="2">
        <v>7084.5</v>
      </c>
      <c r="G34" s="2">
        <v>6996.43994140625</v>
      </c>
      <c r="H34" s="2">
        <v>0.23553591966629028</v>
      </c>
      <c r="I34" s="2">
        <v>1647.9129638671875</v>
      </c>
      <c r="J34" s="2">
        <v>233.05009460449219</v>
      </c>
      <c r="K34" s="2">
        <v>7055.95458984375</v>
      </c>
      <c r="L34" s="2">
        <v>0.15056228637695313</v>
      </c>
      <c r="M34" s="6">
        <v>1062.360595703125</v>
      </c>
    </row>
    <row r="35" spans="1:13" x14ac:dyDescent="0.25">
      <c r="A35" t="s">
        <v>99</v>
      </c>
      <c r="B35" s="5">
        <v>2</v>
      </c>
      <c r="C35" s="3">
        <v>5</v>
      </c>
      <c r="D35" s="3">
        <v>36</v>
      </c>
      <c r="E35" s="3">
        <v>50</v>
      </c>
      <c r="F35" s="3">
        <v>7322</v>
      </c>
      <c r="G35" s="3">
        <v>7035.7001953125</v>
      </c>
      <c r="H35" s="3">
        <v>0.26155322790145874</v>
      </c>
      <c r="I35" s="3">
        <v>1840.2099609375</v>
      </c>
      <c r="J35" s="3">
        <v>260.2449951171875</v>
      </c>
      <c r="K35" s="3">
        <v>7184.97705078125</v>
      </c>
      <c r="L35" s="3">
        <v>0.17012210190296173</v>
      </c>
      <c r="M35" s="7">
        <v>1222.323486328125</v>
      </c>
    </row>
    <row r="36" spans="1:13" x14ac:dyDescent="0.25">
      <c r="A36" t="s">
        <v>98</v>
      </c>
      <c r="B36" s="4">
        <v>3</v>
      </c>
      <c r="C36" s="2">
        <v>5</v>
      </c>
      <c r="D36" s="2">
        <v>36</v>
      </c>
      <c r="E36" s="2">
        <v>50</v>
      </c>
      <c r="F36" s="2">
        <v>2760.5</v>
      </c>
      <c r="G36" s="2">
        <v>3163.800048828125</v>
      </c>
      <c r="H36" s="2">
        <v>0.69596123695373535</v>
      </c>
      <c r="I36" s="2">
        <v>2201.882080078125</v>
      </c>
      <c r="J36" s="2">
        <v>311.39315795898437</v>
      </c>
      <c r="K36" s="2">
        <v>2827.5908203125</v>
      </c>
      <c r="L36" s="2">
        <v>0.22196342051029205</v>
      </c>
      <c r="M36" s="6">
        <v>627.62176513671875</v>
      </c>
    </row>
    <row r="37" spans="1:13" x14ac:dyDescent="0.25">
      <c r="A37" t="s">
        <v>97</v>
      </c>
      <c r="B37" s="5">
        <v>4</v>
      </c>
      <c r="C37" s="3">
        <v>5</v>
      </c>
      <c r="D37" s="3">
        <v>36</v>
      </c>
      <c r="E37" s="3">
        <v>50</v>
      </c>
      <c r="F37" s="3">
        <v>6837</v>
      </c>
      <c r="G37" s="3">
        <v>7380.89990234375</v>
      </c>
      <c r="H37" s="3">
        <v>0.71975147724151611</v>
      </c>
      <c r="I37" s="3">
        <v>5312.41357421875</v>
      </c>
      <c r="J37" s="3">
        <v>751.28875732421875</v>
      </c>
      <c r="K37" s="3">
        <v>6588.22705078125</v>
      </c>
      <c r="L37" s="3">
        <v>0.21431243419647217</v>
      </c>
      <c r="M37" s="7">
        <v>1411.93896484375</v>
      </c>
    </row>
    <row r="38" spans="1:13" x14ac:dyDescent="0.25">
      <c r="A38" t="s">
        <v>96</v>
      </c>
      <c r="B38" s="4">
        <v>5</v>
      </c>
      <c r="C38" s="2">
        <v>5</v>
      </c>
      <c r="D38" s="2">
        <v>36</v>
      </c>
      <c r="E38" s="2">
        <v>50</v>
      </c>
      <c r="F38" s="2">
        <v>5930</v>
      </c>
      <c r="G38" s="2">
        <v>5747.16015625</v>
      </c>
      <c r="H38" s="2">
        <v>0.21986867487430573</v>
      </c>
      <c r="I38" s="2">
        <v>1263.6204833984375</v>
      </c>
      <c r="J38" s="2">
        <v>178.70292663574219</v>
      </c>
      <c r="K38" s="2">
        <v>5733.20458984375</v>
      </c>
      <c r="L38" s="2">
        <v>0.17780391871929169</v>
      </c>
      <c r="M38" s="6">
        <v>1019.3862915039062</v>
      </c>
    </row>
    <row r="39" spans="1:13" x14ac:dyDescent="0.25">
      <c r="A39" t="s">
        <v>95</v>
      </c>
      <c r="B39" s="5">
        <v>6</v>
      </c>
      <c r="C39" s="3">
        <v>5</v>
      </c>
      <c r="D39" s="3">
        <v>36</v>
      </c>
      <c r="E39" s="3">
        <v>50</v>
      </c>
      <c r="F39" s="3">
        <v>5560.5</v>
      </c>
      <c r="G39" s="3">
        <v>5604.47998046875</v>
      </c>
      <c r="H39" s="3">
        <v>0.18811520934104919</v>
      </c>
      <c r="I39" s="3">
        <v>1054.287841796875</v>
      </c>
      <c r="J39" s="3">
        <v>149.09881591796875</v>
      </c>
      <c r="K39" s="3">
        <v>5601.97705078125</v>
      </c>
      <c r="L39" s="3">
        <v>0.14603501558303833</v>
      </c>
      <c r="M39" s="7">
        <v>818.0848388671875</v>
      </c>
    </row>
    <row r="40" spans="1:13" x14ac:dyDescent="0.25">
      <c r="A40" t="s">
        <v>94</v>
      </c>
      <c r="B40" s="4">
        <v>7</v>
      </c>
      <c r="C40" s="2">
        <v>5</v>
      </c>
      <c r="D40" s="2">
        <v>36</v>
      </c>
      <c r="E40" s="2">
        <v>50</v>
      </c>
      <c r="F40" s="2">
        <v>6496.5</v>
      </c>
      <c r="G40" s="2">
        <v>6601.080078125</v>
      </c>
      <c r="H40" s="2">
        <v>0.2927401065826416</v>
      </c>
      <c r="I40" s="2">
        <v>1932.40087890625</v>
      </c>
      <c r="J40" s="2">
        <v>273.28277587890625</v>
      </c>
      <c r="K40" s="2">
        <v>6822.36376953125</v>
      </c>
      <c r="L40" s="2">
        <v>0.14740176498889923</v>
      </c>
      <c r="M40" s="6">
        <v>1005.62841796875</v>
      </c>
    </row>
    <row r="41" spans="1:13" x14ac:dyDescent="0.25">
      <c r="A41" t="s">
        <v>51</v>
      </c>
      <c r="B41" s="5">
        <v>8</v>
      </c>
      <c r="C41" s="3">
        <v>5</v>
      </c>
      <c r="D41" s="3">
        <v>36</v>
      </c>
      <c r="E41" s="3">
        <v>50</v>
      </c>
      <c r="F41" s="3">
        <v>813</v>
      </c>
      <c r="G41" s="3">
        <v>1127.219970703125</v>
      </c>
      <c r="H41" s="3">
        <v>1.1024640798568726</v>
      </c>
      <c r="I41" s="3">
        <v>1242.719482421875</v>
      </c>
      <c r="J41" s="3">
        <v>175.74708557128906</v>
      </c>
      <c r="K41" s="3">
        <v>840.977294921875</v>
      </c>
      <c r="L41" s="3">
        <v>0.17679636180400848</v>
      </c>
      <c r="M41" s="7">
        <v>148.68173217773437</v>
      </c>
    </row>
    <row r="42" spans="1:13" x14ac:dyDescent="0.25">
      <c r="A42" t="s">
        <v>93</v>
      </c>
      <c r="B42" s="4">
        <v>1</v>
      </c>
      <c r="C42" s="2">
        <v>6</v>
      </c>
      <c r="D42" s="2">
        <v>36</v>
      </c>
      <c r="E42" s="2">
        <v>50</v>
      </c>
      <c r="F42" s="2">
        <v>5071</v>
      </c>
      <c r="G42" s="2">
        <v>5257.52001953125</v>
      </c>
      <c r="H42" s="2">
        <v>0.21703624725341797</v>
      </c>
      <c r="I42" s="2">
        <v>1141.0723876953125</v>
      </c>
      <c r="J42" s="2">
        <v>161.37200927734375</v>
      </c>
      <c r="K42" s="2">
        <v>5242.45458984375</v>
      </c>
      <c r="L42" s="2">
        <v>0.17156746983528137</v>
      </c>
      <c r="M42" s="6">
        <v>899.43463134765625</v>
      </c>
    </row>
    <row r="43" spans="1:13" x14ac:dyDescent="0.25">
      <c r="A43" t="s">
        <v>92</v>
      </c>
      <c r="B43" s="5">
        <v>2</v>
      </c>
      <c r="C43" s="3">
        <v>6</v>
      </c>
      <c r="D43" s="3">
        <v>36</v>
      </c>
      <c r="E43" s="3">
        <v>50</v>
      </c>
      <c r="F43" s="3">
        <v>7103</v>
      </c>
      <c r="G43" s="3">
        <v>6856.2998046875</v>
      </c>
      <c r="H43" s="3">
        <v>0.29599547386169434</v>
      </c>
      <c r="I43" s="3">
        <v>2029.4337158203125</v>
      </c>
      <c r="J43" s="3">
        <v>287.0052490234375</v>
      </c>
      <c r="K43" s="3">
        <v>7023.52294921875</v>
      </c>
      <c r="L43" s="3">
        <v>0.18148545920848846</v>
      </c>
      <c r="M43" s="7">
        <v>1274.667236328125</v>
      </c>
    </row>
    <row r="44" spans="1:13" x14ac:dyDescent="0.25">
      <c r="A44" t="s">
        <v>91</v>
      </c>
      <c r="B44" s="4">
        <v>3</v>
      </c>
      <c r="C44" s="2">
        <v>6</v>
      </c>
      <c r="D44" s="2">
        <v>36</v>
      </c>
      <c r="E44" s="2">
        <v>50</v>
      </c>
      <c r="F44" s="2">
        <v>2762.5</v>
      </c>
      <c r="G44" s="2">
        <v>2710.340087890625</v>
      </c>
      <c r="H44" s="2">
        <v>0.28480410575866699</v>
      </c>
      <c r="I44" s="2">
        <v>771.91595458984375</v>
      </c>
      <c r="J44" s="2">
        <v>109.1654052734375</v>
      </c>
      <c r="K44" s="2">
        <v>2740.4091796875</v>
      </c>
      <c r="L44" s="2">
        <v>0.18010115623474121</v>
      </c>
      <c r="M44" s="6">
        <v>493.55084228515625</v>
      </c>
    </row>
    <row r="45" spans="1:13" x14ac:dyDescent="0.25">
      <c r="A45" t="s">
        <v>90</v>
      </c>
      <c r="B45" s="5">
        <v>4</v>
      </c>
      <c r="C45" s="3">
        <v>6</v>
      </c>
      <c r="D45" s="3">
        <v>36</v>
      </c>
      <c r="E45" s="3">
        <v>50</v>
      </c>
      <c r="F45" s="3">
        <v>7035.5</v>
      </c>
      <c r="G45" s="3">
        <v>6544.4599609375</v>
      </c>
      <c r="H45" s="3">
        <v>0.33531877398490906</v>
      </c>
      <c r="I45" s="3">
        <v>2194.480224609375</v>
      </c>
      <c r="J45" s="3">
        <v>310.34637451171875</v>
      </c>
      <c r="K45" s="3">
        <v>6674.681640625</v>
      </c>
      <c r="L45" s="3">
        <v>0.22736787796020508</v>
      </c>
      <c r="M45" s="7">
        <v>1517.6082763671875</v>
      </c>
    </row>
    <row r="46" spans="1:13" x14ac:dyDescent="0.25">
      <c r="A46" t="s">
        <v>89</v>
      </c>
      <c r="B46" s="4">
        <v>5</v>
      </c>
      <c r="C46" s="2">
        <v>6</v>
      </c>
      <c r="D46" s="2">
        <v>36</v>
      </c>
      <c r="E46" s="2">
        <v>50</v>
      </c>
      <c r="F46" s="2">
        <v>6028</v>
      </c>
      <c r="G46" s="2">
        <v>6019.93994140625</v>
      </c>
      <c r="H46" s="2">
        <v>0.25794416666030884</v>
      </c>
      <c r="I46" s="2">
        <v>1552.808349609375</v>
      </c>
      <c r="J46" s="2">
        <v>219.60026550292969</v>
      </c>
      <c r="K46" s="2">
        <v>6079.75</v>
      </c>
      <c r="L46" s="2">
        <v>0.16793300211429596</v>
      </c>
      <c r="M46" s="6">
        <v>1020.9906005859375</v>
      </c>
    </row>
    <row r="47" spans="1:13" x14ac:dyDescent="0.25">
      <c r="A47" t="s">
        <v>88</v>
      </c>
      <c r="B47" s="5">
        <v>6</v>
      </c>
      <c r="C47" s="3">
        <v>6</v>
      </c>
      <c r="D47" s="3">
        <v>36</v>
      </c>
      <c r="E47" s="3">
        <v>50</v>
      </c>
      <c r="F47" s="3">
        <v>5287.5</v>
      </c>
      <c r="G47" s="3">
        <v>5109.89990234375</v>
      </c>
      <c r="H47" s="3">
        <v>0.35396245121955872</v>
      </c>
      <c r="I47" s="3">
        <v>1808.712646484375</v>
      </c>
      <c r="J47" s="3">
        <v>255.79060363769531</v>
      </c>
      <c r="K47" s="3">
        <v>5273.1591796875</v>
      </c>
      <c r="L47" s="3">
        <v>0.23875993490219116</v>
      </c>
      <c r="M47" s="7">
        <v>1259.0191650390625</v>
      </c>
    </row>
    <row r="48" spans="1:13" x14ac:dyDescent="0.25">
      <c r="A48" t="s">
        <v>87</v>
      </c>
      <c r="B48" s="4">
        <v>7</v>
      </c>
      <c r="C48" s="2">
        <v>6</v>
      </c>
      <c r="D48" s="2">
        <v>36</v>
      </c>
      <c r="E48" s="2">
        <v>50</v>
      </c>
      <c r="F48" s="2">
        <v>7513</v>
      </c>
      <c r="G48" s="2">
        <v>7202.14013671875</v>
      </c>
      <c r="H48" s="2">
        <v>0.25556483864784241</v>
      </c>
      <c r="I48" s="2">
        <v>1840.6138916015625</v>
      </c>
      <c r="J48" s="2">
        <v>260.30209350585937</v>
      </c>
      <c r="K48" s="2">
        <v>7257.11376953125</v>
      </c>
      <c r="L48" s="2">
        <v>0.20115232467651367</v>
      </c>
      <c r="M48" s="6">
        <v>1459.7852783203125</v>
      </c>
    </row>
    <row r="49" spans="1:17" x14ac:dyDescent="0.25">
      <c r="A49" t="s">
        <v>86</v>
      </c>
      <c r="B49" s="5">
        <v>8</v>
      </c>
      <c r="C49" s="3">
        <v>6</v>
      </c>
      <c r="D49" s="3">
        <v>36</v>
      </c>
      <c r="E49" s="3">
        <v>50</v>
      </c>
      <c r="F49" s="3">
        <v>153</v>
      </c>
      <c r="G49" s="3">
        <v>169.89999389648437</v>
      </c>
      <c r="H49" s="3">
        <v>0.7377658486366272</v>
      </c>
      <c r="I49" s="3">
        <v>125.34642028808594</v>
      </c>
      <c r="J49" s="3">
        <v>17.726659774780273</v>
      </c>
      <c r="K49" s="3">
        <v>155.47727966308594</v>
      </c>
      <c r="L49" s="3">
        <v>0.3829190731048584</v>
      </c>
      <c r="M49" s="7">
        <v>59.535209655761719</v>
      </c>
    </row>
    <row r="52" spans="1:17" x14ac:dyDescent="0.25">
      <c r="A52" t="s">
        <v>85</v>
      </c>
      <c r="B52" s="9" t="s">
        <v>82</v>
      </c>
      <c r="C52" s="19" t="s">
        <v>81</v>
      </c>
      <c r="D52" s="19"/>
      <c r="E52" s="19"/>
      <c r="F52" s="19" t="s">
        <v>80</v>
      </c>
      <c r="G52" s="19"/>
      <c r="H52" s="19"/>
      <c r="J52" t="s">
        <v>84</v>
      </c>
      <c r="K52" s="9" t="s">
        <v>82</v>
      </c>
      <c r="L52" s="19" t="s">
        <v>81</v>
      </c>
      <c r="M52" s="19"/>
      <c r="N52" s="19"/>
      <c r="O52" s="19" t="s">
        <v>80</v>
      </c>
      <c r="P52" s="19"/>
      <c r="Q52" s="19"/>
    </row>
    <row r="53" spans="1:17" x14ac:dyDescent="0.25">
      <c r="B53" s="8">
        <v>0</v>
      </c>
      <c r="C53" s="2">
        <f t="shared" ref="C53:C59" si="0">K2</f>
        <v>4223.77294921875</v>
      </c>
      <c r="D53" s="2">
        <f t="shared" ref="D53:D59" si="1">K10</f>
        <v>4189.4443359375</v>
      </c>
      <c r="E53" s="2">
        <f t="shared" ref="E53:E59" si="2">K18</f>
        <v>4978.95458984375</v>
      </c>
      <c r="F53" s="2">
        <f t="shared" ref="F53:F59" si="3">K26</f>
        <v>4281.33349609375</v>
      </c>
      <c r="G53" s="2">
        <f t="shared" ref="G53:G59" si="4">K34</f>
        <v>7055.95458984375</v>
      </c>
      <c r="H53" s="2">
        <f t="shared" ref="H53:H59" si="5">K42</f>
        <v>5242.45458984375</v>
      </c>
      <c r="K53" s="8">
        <v>0</v>
      </c>
      <c r="L53">
        <f t="shared" ref="L53:N59" si="6">C53/$C$62</f>
        <v>0.94617355317180385</v>
      </c>
      <c r="M53">
        <f t="shared" si="6"/>
        <v>0.93848355032499153</v>
      </c>
      <c r="N53">
        <f t="shared" si="6"/>
        <v>1.1153428965032044</v>
      </c>
      <c r="O53">
        <f t="shared" ref="O53:Q59" si="7">F53/$F$62</f>
        <v>0.77468032764121486</v>
      </c>
      <c r="P53">
        <f t="shared" si="7"/>
        <v>1.2767305369854787</v>
      </c>
      <c r="Q53">
        <f t="shared" si="7"/>
        <v>0.94858913537330669</v>
      </c>
    </row>
    <row r="54" spans="1:17" x14ac:dyDescent="0.25">
      <c r="B54" s="8">
        <v>0.25</v>
      </c>
      <c r="C54" s="2">
        <f t="shared" si="0"/>
        <v>8270.4775390625</v>
      </c>
      <c r="D54" s="2">
        <f t="shared" si="1"/>
        <v>7845.19580078125</v>
      </c>
      <c r="E54" s="2">
        <f t="shared" si="2"/>
        <v>8987.75</v>
      </c>
      <c r="F54" s="2">
        <f t="shared" si="3"/>
        <v>7388.61376953125</v>
      </c>
      <c r="G54" s="2">
        <f t="shared" si="4"/>
        <v>7184.97705078125</v>
      </c>
      <c r="H54" s="2">
        <f t="shared" si="5"/>
        <v>7023.52294921875</v>
      </c>
      <c r="K54" s="8">
        <v>0.25</v>
      </c>
      <c r="L54">
        <f t="shared" si="6"/>
        <v>1.8526817643002733</v>
      </c>
      <c r="M54">
        <f t="shared" si="6"/>
        <v>1.757413780380096</v>
      </c>
      <c r="N54">
        <f t="shared" si="6"/>
        <v>2.0133590168696962</v>
      </c>
      <c r="O54">
        <f t="shared" si="7"/>
        <v>1.336923120102</v>
      </c>
      <c r="P54">
        <f t="shared" si="7"/>
        <v>1.3000763385688714</v>
      </c>
      <c r="Q54">
        <f t="shared" si="7"/>
        <v>1.2708622359039954</v>
      </c>
    </row>
    <row r="55" spans="1:17" x14ac:dyDescent="0.25">
      <c r="B55" s="8">
        <v>1</v>
      </c>
      <c r="C55" s="2">
        <f t="shared" si="0"/>
        <v>3845.863525390625</v>
      </c>
      <c r="D55" s="2">
        <f t="shared" si="1"/>
        <v>3903.022705078125</v>
      </c>
      <c r="E55" s="2">
        <f t="shared" si="2"/>
        <v>3757.931884765625</v>
      </c>
      <c r="F55" s="2">
        <f t="shared" si="3"/>
        <v>3292.8408203125</v>
      </c>
      <c r="G55" s="2">
        <f t="shared" si="4"/>
        <v>2827.5908203125</v>
      </c>
      <c r="H55" s="2">
        <f t="shared" si="5"/>
        <v>2740.4091796875</v>
      </c>
      <c r="K55" s="8">
        <v>1</v>
      </c>
      <c r="L55">
        <f t="shared" si="6"/>
        <v>0.86151751066679572</v>
      </c>
      <c r="M55">
        <f t="shared" si="6"/>
        <v>0.87432182207072917</v>
      </c>
      <c r="N55">
        <f t="shared" si="6"/>
        <v>0.84181981530138283</v>
      </c>
      <c r="O55">
        <f t="shared" si="7"/>
        <v>0.59581880455644753</v>
      </c>
      <c r="P55">
        <f t="shared" si="7"/>
        <v>0.51163474770502049</v>
      </c>
      <c r="Q55">
        <f t="shared" si="7"/>
        <v>0.49585977899835587</v>
      </c>
    </row>
    <row r="56" spans="1:17" x14ac:dyDescent="0.25">
      <c r="B56" s="8">
        <v>4</v>
      </c>
      <c r="C56" s="2">
        <f t="shared" si="0"/>
        <v>8542.5224609375</v>
      </c>
      <c r="D56" s="2">
        <f t="shared" si="1"/>
        <v>7742.5908203125</v>
      </c>
      <c r="E56" s="2">
        <f t="shared" si="2"/>
        <v>8163.63623046875</v>
      </c>
      <c r="F56" s="2">
        <f t="shared" si="3"/>
        <v>6301.318359375</v>
      </c>
      <c r="G56" s="2">
        <f t="shared" si="4"/>
        <v>6588.22705078125</v>
      </c>
      <c r="H56" s="2">
        <f t="shared" si="5"/>
        <v>6674.681640625</v>
      </c>
      <c r="K56" s="8">
        <v>4</v>
      </c>
      <c r="L56">
        <f t="shared" si="6"/>
        <v>1.9136229449573501</v>
      </c>
      <c r="M56">
        <f t="shared" si="6"/>
        <v>1.7344290887050386</v>
      </c>
      <c r="N56">
        <f t="shared" si="6"/>
        <v>1.8287480865687626</v>
      </c>
      <c r="O56">
        <f t="shared" si="7"/>
        <v>1.140183864598745</v>
      </c>
      <c r="P56">
        <f t="shared" si="7"/>
        <v>1.1920981850469174</v>
      </c>
      <c r="Q56">
        <f t="shared" si="7"/>
        <v>1.2077415984944684</v>
      </c>
    </row>
    <row r="57" spans="1:17" x14ac:dyDescent="0.25">
      <c r="B57" s="8">
        <v>8</v>
      </c>
      <c r="C57" s="2">
        <f t="shared" si="0"/>
        <v>7907.14013671875</v>
      </c>
      <c r="D57" s="2">
        <f t="shared" si="1"/>
        <v>8060.63623046875</v>
      </c>
      <c r="E57" s="2">
        <f t="shared" si="2"/>
        <v>10115.36328125</v>
      </c>
      <c r="F57" s="2">
        <f t="shared" si="3"/>
        <v>5573.9091796875</v>
      </c>
      <c r="G57" s="2">
        <f t="shared" si="4"/>
        <v>5733.20458984375</v>
      </c>
      <c r="H57" s="2">
        <f t="shared" si="5"/>
        <v>6079.75</v>
      </c>
      <c r="K57" s="8">
        <v>8</v>
      </c>
      <c r="L57">
        <f t="shared" si="6"/>
        <v>1.7712900216311067</v>
      </c>
      <c r="M57">
        <f t="shared" si="6"/>
        <v>1.8056749059910231</v>
      </c>
      <c r="N57">
        <f t="shared" si="6"/>
        <v>2.2659573164826932</v>
      </c>
      <c r="O57">
        <f t="shared" si="7"/>
        <v>1.0085637555454134</v>
      </c>
      <c r="P57">
        <f t="shared" si="7"/>
        <v>1.0373872565981059</v>
      </c>
      <c r="Q57">
        <f t="shared" si="7"/>
        <v>1.1000924656474231</v>
      </c>
    </row>
    <row r="58" spans="1:17" x14ac:dyDescent="0.25">
      <c r="B58" s="8">
        <v>16</v>
      </c>
      <c r="C58" s="2">
        <f t="shared" si="0"/>
        <v>5837.36376953125</v>
      </c>
      <c r="D58" s="2">
        <f t="shared" si="1"/>
        <v>7250.52294921875</v>
      </c>
      <c r="E58" s="2">
        <f t="shared" si="2"/>
        <v>7123.5908203125</v>
      </c>
      <c r="F58" s="2">
        <f t="shared" si="3"/>
        <v>4639.11376953125</v>
      </c>
      <c r="G58" s="2">
        <f t="shared" si="4"/>
        <v>5601.97705078125</v>
      </c>
      <c r="H58" s="2">
        <f t="shared" si="5"/>
        <v>5273.1591796875</v>
      </c>
      <c r="K58" s="8">
        <v>16</v>
      </c>
      <c r="L58">
        <f t="shared" si="6"/>
        <v>1.3076363917703788</v>
      </c>
      <c r="M58">
        <f t="shared" si="6"/>
        <v>1.6242002455375633</v>
      </c>
      <c r="N58">
        <f t="shared" si="6"/>
        <v>1.5957659937766815</v>
      </c>
      <c r="O58">
        <f t="shared" si="7"/>
        <v>0.83941841443193299</v>
      </c>
      <c r="P58">
        <f t="shared" si="7"/>
        <v>1.0136424600179654</v>
      </c>
      <c r="Q58">
        <f t="shared" si="7"/>
        <v>0.9541449374947597</v>
      </c>
    </row>
    <row r="59" spans="1:17" x14ac:dyDescent="0.25">
      <c r="B59" s="8">
        <v>24</v>
      </c>
      <c r="C59" s="2">
        <f t="shared" si="0"/>
        <v>6696.818359375</v>
      </c>
      <c r="D59" s="2">
        <f t="shared" si="1"/>
        <v>7943.29541015625</v>
      </c>
      <c r="E59" s="2">
        <f t="shared" si="2"/>
        <v>5895.22705078125</v>
      </c>
      <c r="F59" s="2">
        <f t="shared" si="3"/>
        <v>8205.13671875</v>
      </c>
      <c r="G59" s="2">
        <f t="shared" si="4"/>
        <v>6822.36376953125</v>
      </c>
      <c r="H59" s="2">
        <f t="shared" si="5"/>
        <v>7257.11376953125</v>
      </c>
      <c r="K59" s="8">
        <v>24</v>
      </c>
      <c r="L59">
        <f t="shared" si="6"/>
        <v>1.5001640708949606</v>
      </c>
      <c r="M59">
        <f t="shared" si="6"/>
        <v>1.7793892172899513</v>
      </c>
      <c r="N59">
        <f t="shared" si="6"/>
        <v>1.320598429994668</v>
      </c>
      <c r="O59">
        <f t="shared" si="7"/>
        <v>1.4846678044169406</v>
      </c>
      <c r="P59">
        <f t="shared" si="7"/>
        <v>1.2344637494580009</v>
      </c>
      <c r="Q59">
        <f t="shared" si="7"/>
        <v>1.313129023431473</v>
      </c>
    </row>
    <row r="61" spans="1:17" x14ac:dyDescent="0.25">
      <c r="C61" s="19" t="s">
        <v>81</v>
      </c>
      <c r="D61" s="19"/>
      <c r="E61" s="19"/>
      <c r="F61" s="19" t="s">
        <v>80</v>
      </c>
      <c r="G61" s="19"/>
      <c r="H61" s="19"/>
      <c r="J61" t="s">
        <v>83</v>
      </c>
      <c r="K61" s="9" t="s">
        <v>82</v>
      </c>
      <c r="L61" s="19" t="s">
        <v>81</v>
      </c>
      <c r="M61" s="19"/>
      <c r="N61" s="19"/>
      <c r="O61" s="19" t="s">
        <v>80</v>
      </c>
      <c r="P61" s="19"/>
      <c r="Q61" s="19"/>
    </row>
    <row r="62" spans="1:17" x14ac:dyDescent="0.25">
      <c r="A62" t="s">
        <v>79</v>
      </c>
      <c r="C62">
        <f>AVERAGE(C53:E53)</f>
        <v>4464.057291666667</v>
      </c>
      <c r="F62">
        <f>AVERAGE(F53:H53)</f>
        <v>5526.580891927083</v>
      </c>
      <c r="K62" s="8">
        <v>0</v>
      </c>
      <c r="L62">
        <f t="shared" ref="L62:L68" si="8">C53/MAX($C$53:$C$59)</f>
        <v>0.49444095330540244</v>
      </c>
      <c r="M62">
        <f t="shared" ref="M62:Q68" si="9">D53/MAX(D$53:D$59)</f>
        <v>0.5197411489804783</v>
      </c>
      <c r="N62">
        <f t="shared" si="9"/>
        <v>0.49221708122661501</v>
      </c>
      <c r="O62">
        <f t="shared" si="9"/>
        <v>0.52178697843147992</v>
      </c>
      <c r="P62">
        <f t="shared" si="9"/>
        <v>0.98204274557516213</v>
      </c>
      <c r="Q62">
        <f t="shared" si="9"/>
        <v>0.72238837040891113</v>
      </c>
    </row>
    <row r="63" spans="1:17" x14ac:dyDescent="0.25">
      <c r="K63" s="8">
        <v>0.25</v>
      </c>
      <c r="L63">
        <f t="shared" si="8"/>
        <v>0.96815402907993708</v>
      </c>
      <c r="M63">
        <f t="shared" si="9"/>
        <v>0.97327252793357089</v>
      </c>
      <c r="N63">
        <f t="shared" si="9"/>
        <v>0.88852468765603687</v>
      </c>
      <c r="O63">
        <f t="shared" si="9"/>
        <v>0.90048636881907529</v>
      </c>
      <c r="P63">
        <f t="shared" si="9"/>
        <v>1</v>
      </c>
      <c r="Q63">
        <f t="shared" si="9"/>
        <v>0.96781215952639144</v>
      </c>
    </row>
    <row r="64" spans="1:17" x14ac:dyDescent="0.25">
      <c r="A64" t="s">
        <v>135</v>
      </c>
      <c r="C64" s="15">
        <f>STDEV(C53:E53)/ AVERAGE(C53:E53)</f>
        <v>9.9963852798187439E-2</v>
      </c>
      <c r="F64" s="15">
        <f>STDEV(F53:H53)/ AVERAGE(F53:H53)</f>
        <v>0.25494295622139279</v>
      </c>
      <c r="K64" s="8">
        <v>1</v>
      </c>
      <c r="L64">
        <f t="shared" si="8"/>
        <v>0.45020233110028723</v>
      </c>
      <c r="M64">
        <f t="shared" si="9"/>
        <v>0.48420777138222904</v>
      </c>
      <c r="N64">
        <f t="shared" si="9"/>
        <v>0.37150735769731452</v>
      </c>
      <c r="O64">
        <f t="shared" si="9"/>
        <v>0.40131455857254056</v>
      </c>
      <c r="P64">
        <f t="shared" si="9"/>
        <v>0.39354208097366788</v>
      </c>
      <c r="Q64">
        <f t="shared" si="9"/>
        <v>0.37761695168580883</v>
      </c>
    </row>
    <row r="65" spans="1:17" x14ac:dyDescent="0.25">
      <c r="C65" s="15">
        <f t="shared" ref="C65:C70" si="10">STDEV(C54:E54)/ AVERAGE(C54:E54)</f>
        <v>6.9009955067685397E-2</v>
      </c>
      <c r="F65" s="15">
        <f t="shared" ref="F65:F70" si="11">STDEV(F54:H54)/ AVERAGE(F54:H54)</f>
        <v>2.5413271858810153E-2</v>
      </c>
      <c r="K65" s="8">
        <v>4</v>
      </c>
      <c r="L65">
        <f t="shared" si="8"/>
        <v>1</v>
      </c>
      <c r="M65">
        <f t="shared" si="9"/>
        <v>0.96054338627091784</v>
      </c>
      <c r="N65">
        <f t="shared" si="9"/>
        <v>0.8070531926026816</v>
      </c>
      <c r="O65">
        <f t="shared" si="9"/>
        <v>0.76797237820248843</v>
      </c>
      <c r="P65">
        <f t="shared" si="9"/>
        <v>0.91694475907405815</v>
      </c>
      <c r="Q65">
        <f t="shared" si="9"/>
        <v>0.91974328260477711</v>
      </c>
    </row>
    <row r="66" spans="1:17" x14ac:dyDescent="0.25">
      <c r="C66" s="15">
        <f t="shared" si="10"/>
        <v>1.9054946216913435E-2</v>
      </c>
      <c r="F66" s="15">
        <f t="shared" si="11"/>
        <v>0.10055335866359104</v>
      </c>
      <c r="K66" s="8">
        <v>8</v>
      </c>
      <c r="L66">
        <f t="shared" si="8"/>
        <v>0.9256212287267408</v>
      </c>
      <c r="M66">
        <f t="shared" si="9"/>
        <v>1</v>
      </c>
      <c r="N66">
        <f t="shared" si="9"/>
        <v>1</v>
      </c>
      <c r="O66">
        <f t="shared" si="9"/>
        <v>0.6793194764141175</v>
      </c>
      <c r="P66">
        <f t="shared" si="9"/>
        <v>0.79794334057341998</v>
      </c>
      <c r="Q66">
        <f t="shared" si="9"/>
        <v>0.83776418464398716</v>
      </c>
    </row>
    <row r="67" spans="1:17" x14ac:dyDescent="0.25">
      <c r="C67" s="15">
        <f t="shared" si="10"/>
        <v>4.9100785939731273E-2</v>
      </c>
      <c r="F67" s="15">
        <f t="shared" si="11"/>
        <v>2.9969661729101104E-2</v>
      </c>
      <c r="K67" s="8">
        <v>16</v>
      </c>
      <c r="L67">
        <f t="shared" si="8"/>
        <v>0.68333022198347582</v>
      </c>
      <c r="M67">
        <f t="shared" si="9"/>
        <v>0.89949760067476836</v>
      </c>
      <c r="N67">
        <f t="shared" si="9"/>
        <v>0.70423479832077829</v>
      </c>
      <c r="O67">
        <f t="shared" si="9"/>
        <v>0.56539140401282539</v>
      </c>
      <c r="P67">
        <f t="shared" si="9"/>
        <v>0.77967918494216004</v>
      </c>
      <c r="Q67">
        <f t="shared" si="9"/>
        <v>0.7266193347866039</v>
      </c>
    </row>
    <row r="68" spans="1:17" x14ac:dyDescent="0.25">
      <c r="C68" s="15">
        <f t="shared" si="10"/>
        <v>0.1418155922198597</v>
      </c>
      <c r="F68" s="15">
        <f t="shared" si="11"/>
        <v>4.4625448595822181E-2</v>
      </c>
      <c r="K68" s="8">
        <v>24</v>
      </c>
      <c r="L68">
        <f t="shared" si="8"/>
        <v>0.78393921584609527</v>
      </c>
      <c r="M68">
        <f t="shared" si="9"/>
        <v>0.98544273467285892</v>
      </c>
      <c r="N68">
        <f t="shared" si="9"/>
        <v>0.58279934065331473</v>
      </c>
      <c r="O68">
        <f t="shared" si="9"/>
        <v>1</v>
      </c>
      <c r="P68">
        <f t="shared" si="9"/>
        <v>0.94953174120290729</v>
      </c>
      <c r="Q68">
        <f t="shared" si="9"/>
        <v>1</v>
      </c>
    </row>
    <row r="69" spans="1:17" x14ac:dyDescent="0.25">
      <c r="C69" s="15">
        <f t="shared" si="10"/>
        <v>0.11604682385986481</v>
      </c>
      <c r="F69" s="15">
        <f t="shared" si="11"/>
        <v>9.4641052907940712E-2</v>
      </c>
    </row>
    <row r="70" spans="1:17" x14ac:dyDescent="0.25">
      <c r="C70" s="15">
        <f t="shared" si="10"/>
        <v>0.15077266369508494</v>
      </c>
      <c r="F70" s="15">
        <f t="shared" si="11"/>
        <v>9.5189232396404158E-2</v>
      </c>
      <c r="J70" t="s">
        <v>128</v>
      </c>
      <c r="K70" s="16" t="s">
        <v>82</v>
      </c>
      <c r="L70" s="19" t="s">
        <v>81</v>
      </c>
      <c r="M70" s="19"/>
      <c r="N70" s="19"/>
      <c r="O70" s="19" t="s">
        <v>80</v>
      </c>
      <c r="P70" s="19"/>
      <c r="Q70" s="19"/>
    </row>
    <row r="71" spans="1:17" x14ac:dyDescent="0.25">
      <c r="C71" s="15"/>
      <c r="K71" s="8">
        <v>0</v>
      </c>
      <c r="L71">
        <f>C53/$C$80</f>
        <v>0.48580496897409819</v>
      </c>
      <c r="M71">
        <f t="shared" ref="M71:Q77" si="12">D53/$C$80</f>
        <v>0.48185660074727243</v>
      </c>
      <c r="N71">
        <f t="shared" si="12"/>
        <v>0.57266356622930692</v>
      </c>
      <c r="O71">
        <f t="shared" si="12"/>
        <v>0.49242540052307948</v>
      </c>
      <c r="P71">
        <f t="shared" si="12"/>
        <v>0.81155351904881978</v>
      </c>
      <c r="Q71">
        <f t="shared" si="12"/>
        <v>0.60297050054223023</v>
      </c>
    </row>
    <row r="72" spans="1:17" x14ac:dyDescent="0.25">
      <c r="A72" t="s">
        <v>136</v>
      </c>
      <c r="C72" s="17">
        <f>AVERAGE(C53:E53)</f>
        <v>4464.057291666667</v>
      </c>
      <c r="F72" s="17">
        <f>AVERAGE(F53:H53)</f>
        <v>5526.580891927083</v>
      </c>
      <c r="K72" s="8">
        <v>0.25</v>
      </c>
      <c r="L72">
        <f t="shared" ref="L72:L77" si="13">C54/$C$80</f>
        <v>0.95124409682305322</v>
      </c>
      <c r="M72">
        <f t="shared" si="12"/>
        <v>0.90232954006185528</v>
      </c>
      <c r="N72">
        <f t="shared" si="12"/>
        <v>1.0337425004591125</v>
      </c>
      <c r="O72">
        <f t="shared" si="12"/>
        <v>0.84981492287189386</v>
      </c>
      <c r="P72">
        <f t="shared" si="12"/>
        <v>0.82639327331266998</v>
      </c>
      <c r="Q72">
        <f t="shared" si="12"/>
        <v>0.80782333460069</v>
      </c>
    </row>
    <row r="73" spans="1:17" x14ac:dyDescent="0.25">
      <c r="C73" s="17">
        <f t="shared" ref="C73:C78" si="14">AVERAGE(C54:E54)</f>
        <v>8367.8077799479161</v>
      </c>
      <c r="F73" s="17">
        <f t="shared" ref="F73:F78" si="15">AVERAGE(F54:H54)</f>
        <v>7199.037923177083</v>
      </c>
      <c r="K73" s="8">
        <v>1</v>
      </c>
      <c r="L73">
        <f t="shared" si="13"/>
        <v>0.44233902558057386</v>
      </c>
      <c r="M73">
        <f t="shared" si="12"/>
        <v>0.44891329314858008</v>
      </c>
      <c r="N73">
        <f t="shared" si="12"/>
        <v>0.43222540715002566</v>
      </c>
      <c r="O73">
        <f t="shared" si="12"/>
        <v>0.37873210794733714</v>
      </c>
      <c r="P73">
        <f t="shared" si="12"/>
        <v>0.32522052848210919</v>
      </c>
      <c r="Q73">
        <f t="shared" si="12"/>
        <v>0.31519317267294505</v>
      </c>
    </row>
    <row r="74" spans="1:17" x14ac:dyDescent="0.25">
      <c r="C74" s="17">
        <f t="shared" si="14"/>
        <v>3835.6060384114585</v>
      </c>
      <c r="F74" s="17">
        <f t="shared" si="15"/>
        <v>2953.6136067708335</v>
      </c>
      <c r="K74" s="8">
        <v>4</v>
      </c>
      <c r="L74">
        <f t="shared" si="13"/>
        <v>0.98253384094992224</v>
      </c>
      <c r="M74">
        <f t="shared" si="12"/>
        <v>0.89052824061879954</v>
      </c>
      <c r="N74">
        <f t="shared" si="12"/>
        <v>0.93895554835452366</v>
      </c>
      <c r="O74">
        <f t="shared" si="12"/>
        <v>0.72475765314002116</v>
      </c>
      <c r="P74">
        <f t="shared" si="12"/>
        <v>0.7577569808981085</v>
      </c>
      <c r="Q74">
        <f t="shared" si="12"/>
        <v>0.76770071363224601</v>
      </c>
    </row>
    <row r="75" spans="1:17" x14ac:dyDescent="0.25">
      <c r="C75" s="17">
        <f t="shared" si="14"/>
        <v>8149.583170572917</v>
      </c>
      <c r="F75" s="17">
        <f t="shared" si="15"/>
        <v>6521.409016927083</v>
      </c>
      <c r="K75" s="8">
        <v>8</v>
      </c>
      <c r="L75">
        <f t="shared" si="13"/>
        <v>0.909454181125671</v>
      </c>
      <c r="M75">
        <f t="shared" si="12"/>
        <v>0.92710881501778319</v>
      </c>
      <c r="N75">
        <f t="shared" si="12"/>
        <v>1.1634370038565458</v>
      </c>
      <c r="O75">
        <f t="shared" si="12"/>
        <v>0.64109335626181829</v>
      </c>
      <c r="P75">
        <f t="shared" si="12"/>
        <v>0.65941500913451523</v>
      </c>
      <c r="Q75">
        <f t="shared" si="12"/>
        <v>0.69927356314609213</v>
      </c>
    </row>
    <row r="76" spans="1:17" x14ac:dyDescent="0.25">
      <c r="C76" s="17">
        <f t="shared" si="14"/>
        <v>8694.3798828125</v>
      </c>
      <c r="F76" s="17">
        <f t="shared" si="15"/>
        <v>5795.621256510417</v>
      </c>
      <c r="K76" s="8">
        <v>16</v>
      </c>
      <c r="L76">
        <f t="shared" si="13"/>
        <v>0.6713950676425875</v>
      </c>
      <c r="M76">
        <f t="shared" si="12"/>
        <v>0.8339321546729237</v>
      </c>
      <c r="N76">
        <f t="shared" si="12"/>
        <v>0.81933282376984506</v>
      </c>
      <c r="O76">
        <f t="shared" si="12"/>
        <v>0.53357615287803217</v>
      </c>
      <c r="P76">
        <f t="shared" si="12"/>
        <v>0.64432163377810625</v>
      </c>
      <c r="Q76">
        <f t="shared" si="12"/>
        <v>0.60650204508682137</v>
      </c>
    </row>
    <row r="77" spans="1:17" x14ac:dyDescent="0.25">
      <c r="C77" s="17">
        <f t="shared" si="14"/>
        <v>6737.1591796875</v>
      </c>
      <c r="F77" s="17">
        <f t="shared" si="15"/>
        <v>5171.416666666667</v>
      </c>
      <c r="K77" s="8">
        <v>24</v>
      </c>
      <c r="L77">
        <f t="shared" si="13"/>
        <v>0.77024680881653407</v>
      </c>
      <c r="M77">
        <f t="shared" si="12"/>
        <v>0.91361264601043801</v>
      </c>
      <c r="N77">
        <f t="shared" si="12"/>
        <v>0.6780503187392628</v>
      </c>
      <c r="O77">
        <f t="shared" si="12"/>
        <v>0.94372880289833427</v>
      </c>
      <c r="P77">
        <f t="shared" si="12"/>
        <v>0.78468664372694963</v>
      </c>
      <c r="Q77">
        <f t="shared" si="12"/>
        <v>0.83469020992256016</v>
      </c>
    </row>
    <row r="78" spans="1:17" x14ac:dyDescent="0.25">
      <c r="C78" s="17">
        <f t="shared" si="14"/>
        <v>6845.113606770833</v>
      </c>
      <c r="F78" s="17">
        <f t="shared" si="15"/>
        <v>7428.204752604167</v>
      </c>
    </row>
    <row r="79" spans="1:17" x14ac:dyDescent="0.25">
      <c r="C79" s="17"/>
    </row>
    <row r="80" spans="1:17" x14ac:dyDescent="0.25">
      <c r="A80" t="s">
        <v>137</v>
      </c>
      <c r="C80" s="18">
        <f>MAX(C72:F78)</f>
        <v>8694.3798828125</v>
      </c>
    </row>
  </sheetData>
  <mergeCells count="10">
    <mergeCell ref="L70:N70"/>
    <mergeCell ref="O70:Q70"/>
    <mergeCell ref="C52:E52"/>
    <mergeCell ref="F52:H52"/>
    <mergeCell ref="L52:N52"/>
    <mergeCell ref="O52:Q52"/>
    <mergeCell ref="L61:N61"/>
    <mergeCell ref="O61:Q61"/>
    <mergeCell ref="C61:E61"/>
    <mergeCell ref="F61:H6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0"/>
  <sheetViews>
    <sheetView topLeftCell="A57" workbookViewId="0">
      <selection activeCell="L71" sqref="L71:Q77"/>
    </sheetView>
  </sheetViews>
  <sheetFormatPr defaultRowHeight="15" x14ac:dyDescent="0.25"/>
  <cols>
    <col min="1" max="1" width="23" customWidth="1"/>
  </cols>
  <sheetData>
    <row r="1" spans="1:13" x14ac:dyDescent="0.25">
      <c r="B1" t="s">
        <v>0</v>
      </c>
      <c r="C1" t="s">
        <v>1</v>
      </c>
      <c r="D1" t="s">
        <v>11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</row>
    <row r="2" spans="1:13" x14ac:dyDescent="0.25">
      <c r="A2" t="s">
        <v>127</v>
      </c>
      <c r="B2" s="4">
        <v>1</v>
      </c>
      <c r="C2" s="2">
        <v>1</v>
      </c>
      <c r="D2" s="2">
        <v>38</v>
      </c>
      <c r="E2" s="2">
        <v>57</v>
      </c>
      <c r="F2" s="2">
        <v>287</v>
      </c>
      <c r="G2" s="2">
        <v>296.21054077148437</v>
      </c>
      <c r="H2" s="2">
        <v>0.42068558931350708</v>
      </c>
      <c r="I2" s="2">
        <v>124.61150360107422</v>
      </c>
      <c r="J2" s="2">
        <v>16.505197525024414</v>
      </c>
      <c r="K2" s="2">
        <v>287.98037719726562</v>
      </c>
      <c r="L2" s="2">
        <v>0.31044596433639526</v>
      </c>
      <c r="M2" s="6">
        <v>89.40234375</v>
      </c>
    </row>
    <row r="3" spans="1:13" x14ac:dyDescent="0.25">
      <c r="A3" t="s">
        <v>126</v>
      </c>
      <c r="B3" s="5">
        <v>2</v>
      </c>
      <c r="C3" s="3">
        <v>1</v>
      </c>
      <c r="D3" s="3">
        <v>38</v>
      </c>
      <c r="E3" s="3">
        <v>75</v>
      </c>
      <c r="F3" s="3">
        <v>19907</v>
      </c>
      <c r="G3" s="3">
        <v>18896.654296875</v>
      </c>
      <c r="H3" s="3">
        <v>0.27637800574302673</v>
      </c>
      <c r="I3" s="3">
        <v>5222.619140625</v>
      </c>
      <c r="J3" s="3">
        <v>603.05609130859375</v>
      </c>
      <c r="K3" s="3">
        <v>19670.298828125</v>
      </c>
      <c r="L3" s="3">
        <v>0.13444668054580688</v>
      </c>
      <c r="M3" s="7">
        <v>2644.606201171875</v>
      </c>
    </row>
    <row r="4" spans="1:13" x14ac:dyDescent="0.25">
      <c r="A4" t="s">
        <v>125</v>
      </c>
      <c r="B4" s="4">
        <v>3</v>
      </c>
      <c r="C4" s="2">
        <v>1</v>
      </c>
      <c r="D4" s="2">
        <v>38</v>
      </c>
      <c r="E4" s="2">
        <v>80</v>
      </c>
      <c r="F4" s="2">
        <v>9389</v>
      </c>
      <c r="G4" s="2">
        <v>9225.5498046875</v>
      </c>
      <c r="H4" s="2">
        <v>0.20672605931758881</v>
      </c>
      <c r="I4" s="2">
        <v>1907.16162109375</v>
      </c>
      <c r="J4" s="2">
        <v>213.22714233398437</v>
      </c>
      <c r="K4" s="2">
        <v>9242.5556640625</v>
      </c>
      <c r="L4" s="2">
        <v>0.14168061316013336</v>
      </c>
      <c r="M4" s="6">
        <v>1309.490966796875</v>
      </c>
    </row>
    <row r="5" spans="1:13" x14ac:dyDescent="0.25">
      <c r="A5" t="s">
        <v>124</v>
      </c>
      <c r="B5" s="5">
        <v>4</v>
      </c>
      <c r="C5" s="3">
        <v>1</v>
      </c>
      <c r="D5" s="3">
        <v>38</v>
      </c>
      <c r="E5" s="3">
        <v>62</v>
      </c>
      <c r="F5" s="3">
        <v>6678.5</v>
      </c>
      <c r="G5" s="3">
        <v>6533.9033203125</v>
      </c>
      <c r="H5" s="3">
        <v>0.1989491730928421</v>
      </c>
      <c r="I5" s="3">
        <v>1299.9146728515625</v>
      </c>
      <c r="J5" s="3">
        <v>165.08932495117187</v>
      </c>
      <c r="K5" s="3">
        <v>6559.6787109375</v>
      </c>
      <c r="L5" s="3">
        <v>0.15824435651302338</v>
      </c>
      <c r="M5" s="7">
        <v>1038.0321044921875</v>
      </c>
    </row>
    <row r="6" spans="1:13" x14ac:dyDescent="0.25">
      <c r="A6" t="s">
        <v>123</v>
      </c>
      <c r="B6" s="4">
        <v>5</v>
      </c>
      <c r="C6" s="2">
        <v>1</v>
      </c>
      <c r="D6" s="2">
        <v>38</v>
      </c>
      <c r="E6" s="2">
        <v>50</v>
      </c>
      <c r="F6" s="2">
        <v>5287</v>
      </c>
      <c r="G6" s="2">
        <v>5198.4599609375</v>
      </c>
      <c r="H6" s="2">
        <v>0.26490291953086853</v>
      </c>
      <c r="I6" s="2">
        <v>1377.087158203125</v>
      </c>
      <c r="J6" s="2">
        <v>194.74954223632812</v>
      </c>
      <c r="K6" s="2">
        <v>5336.86376953125</v>
      </c>
      <c r="L6" s="2">
        <v>0.14471210539340973</v>
      </c>
      <c r="M6" s="6">
        <v>772.30877685546875</v>
      </c>
    </row>
    <row r="7" spans="1:13" x14ac:dyDescent="0.25">
      <c r="A7" t="s">
        <v>122</v>
      </c>
      <c r="B7" s="5">
        <v>6</v>
      </c>
      <c r="C7" s="3">
        <v>1</v>
      </c>
      <c r="D7" s="3">
        <v>38</v>
      </c>
      <c r="E7" s="3">
        <v>83</v>
      </c>
      <c r="F7" s="3">
        <v>6306</v>
      </c>
      <c r="G7" s="3">
        <v>6674.66259765625</v>
      </c>
      <c r="H7" s="3">
        <v>0.46958819031715393</v>
      </c>
      <c r="I7" s="3">
        <v>3134.3427734375</v>
      </c>
      <c r="J7" s="3">
        <v>344.038818359375</v>
      </c>
      <c r="K7" s="3">
        <v>6391.64013671875</v>
      </c>
      <c r="L7" s="3">
        <v>0.13973681628704071</v>
      </c>
      <c r="M7" s="7">
        <v>893.1474609375</v>
      </c>
    </row>
    <row r="8" spans="1:13" x14ac:dyDescent="0.25">
      <c r="A8" t="s">
        <v>121</v>
      </c>
      <c r="B8" s="4">
        <v>7</v>
      </c>
      <c r="C8" s="2">
        <v>1</v>
      </c>
      <c r="D8" s="2">
        <v>38</v>
      </c>
      <c r="E8" s="2">
        <v>75</v>
      </c>
      <c r="F8" s="2">
        <v>4679</v>
      </c>
      <c r="G8" s="2">
        <v>4774.2666015625</v>
      </c>
      <c r="H8" s="2">
        <v>0.21075783669948578</v>
      </c>
      <c r="I8" s="2">
        <v>1006.214111328125</v>
      </c>
      <c r="J8" s="2">
        <v>116.18759155273437</v>
      </c>
      <c r="K8" s="2">
        <v>4754.4775390625</v>
      </c>
      <c r="L8" s="2">
        <v>0.15962545573711395</v>
      </c>
      <c r="M8" s="6">
        <v>758.9356689453125</v>
      </c>
    </row>
    <row r="9" spans="1:13" x14ac:dyDescent="0.25">
      <c r="A9" t="s">
        <v>67</v>
      </c>
      <c r="B9" s="5">
        <v>8</v>
      </c>
      <c r="C9" s="3">
        <v>1</v>
      </c>
      <c r="D9" s="3">
        <v>38</v>
      </c>
      <c r="E9" s="3">
        <v>76</v>
      </c>
      <c r="F9" s="3">
        <v>106</v>
      </c>
      <c r="G9" s="3">
        <v>164.39472961425781</v>
      </c>
      <c r="H9" s="3">
        <v>2.5373866558074951</v>
      </c>
      <c r="I9" s="3">
        <v>417.13302612304687</v>
      </c>
      <c r="J9" s="3">
        <v>47.848438262939453</v>
      </c>
      <c r="K9" s="3">
        <v>114.54412078857422</v>
      </c>
      <c r="L9" s="3">
        <v>0.4847901463508606</v>
      </c>
      <c r="M9" s="7">
        <v>55.529857635498047</v>
      </c>
    </row>
    <row r="10" spans="1:13" x14ac:dyDescent="0.25">
      <c r="A10" t="s">
        <v>120</v>
      </c>
      <c r="B10" s="4">
        <v>1</v>
      </c>
      <c r="C10" s="2">
        <v>2</v>
      </c>
      <c r="D10" s="2">
        <v>38</v>
      </c>
      <c r="E10" s="2">
        <v>50</v>
      </c>
      <c r="F10" s="2">
        <v>286.5</v>
      </c>
      <c r="G10" s="2">
        <v>923.47998046875</v>
      </c>
      <c r="H10" s="2">
        <v>3.1280772686004639</v>
      </c>
      <c r="I10" s="2">
        <v>2888.716796875</v>
      </c>
      <c r="J10" s="2">
        <v>408.5262451171875</v>
      </c>
      <c r="K10" s="2">
        <v>346.3863525390625</v>
      </c>
      <c r="L10" s="2">
        <v>0.48263078927993774</v>
      </c>
      <c r="M10" s="6">
        <v>167.17672729492187</v>
      </c>
    </row>
    <row r="11" spans="1:13" x14ac:dyDescent="0.25">
      <c r="A11" t="s">
        <v>119</v>
      </c>
      <c r="B11" s="5">
        <v>2</v>
      </c>
      <c r="C11" s="3">
        <v>2</v>
      </c>
      <c r="D11" s="3">
        <v>38</v>
      </c>
      <c r="E11" s="3">
        <v>50</v>
      </c>
      <c r="F11" s="3">
        <v>18477</v>
      </c>
      <c r="G11" s="3">
        <v>18579.359375</v>
      </c>
      <c r="H11" s="3">
        <v>0.19268350303173065</v>
      </c>
      <c r="I11" s="3">
        <v>3579.936279296875</v>
      </c>
      <c r="J11" s="3">
        <v>506.27944946289062</v>
      </c>
      <c r="K11" s="3">
        <v>18597.955078125</v>
      </c>
      <c r="L11" s="3">
        <v>0.14968468248844147</v>
      </c>
      <c r="M11" s="7">
        <v>2783.8291015625</v>
      </c>
    </row>
    <row r="12" spans="1:13" x14ac:dyDescent="0.25">
      <c r="A12" t="s">
        <v>118</v>
      </c>
      <c r="B12" s="4">
        <v>3</v>
      </c>
      <c r="C12" s="2">
        <v>2</v>
      </c>
      <c r="D12" s="2">
        <v>38</v>
      </c>
      <c r="E12" s="2">
        <v>59</v>
      </c>
      <c r="F12" s="2">
        <v>8592</v>
      </c>
      <c r="G12" s="2">
        <v>9120.626953125</v>
      </c>
      <c r="H12" s="2">
        <v>0.28155842423439026</v>
      </c>
      <c r="I12" s="2">
        <v>2567.989501953125</v>
      </c>
      <c r="J12" s="2">
        <v>334.32373046875</v>
      </c>
      <c r="K12" s="2">
        <v>8899.66015625</v>
      </c>
      <c r="L12" s="2">
        <v>0.17852966487407684</v>
      </c>
      <c r="M12" s="6">
        <v>1588.8533935546875</v>
      </c>
    </row>
    <row r="13" spans="1:13" x14ac:dyDescent="0.25">
      <c r="A13" t="s">
        <v>117</v>
      </c>
      <c r="B13" s="5">
        <v>4</v>
      </c>
      <c r="C13" s="3">
        <v>2</v>
      </c>
      <c r="D13" s="3">
        <v>38</v>
      </c>
      <c r="E13" s="3">
        <v>60</v>
      </c>
      <c r="F13" s="3">
        <v>6534</v>
      </c>
      <c r="G13" s="3">
        <v>6483.14990234375</v>
      </c>
      <c r="H13" s="3">
        <v>0.18305501341819763</v>
      </c>
      <c r="I13" s="3">
        <v>1186.7730712890625</v>
      </c>
      <c r="J13" s="3">
        <v>153.21174621582031</v>
      </c>
      <c r="K13" s="3">
        <v>6510.611328125</v>
      </c>
      <c r="L13" s="3">
        <v>0.13284467160701752</v>
      </c>
      <c r="M13" s="7">
        <v>864.89996337890625</v>
      </c>
    </row>
    <row r="14" spans="1:13" x14ac:dyDescent="0.25">
      <c r="A14" t="s">
        <v>116</v>
      </c>
      <c r="B14" s="4">
        <v>5</v>
      </c>
      <c r="C14" s="2">
        <v>2</v>
      </c>
      <c r="D14" s="2">
        <v>38</v>
      </c>
      <c r="E14" s="2">
        <v>51</v>
      </c>
      <c r="F14" s="2">
        <v>5383</v>
      </c>
      <c r="G14" s="2">
        <v>5280.17626953125</v>
      </c>
      <c r="H14" s="2">
        <v>0.24453151226043701</v>
      </c>
      <c r="I14" s="2">
        <v>1291.1695556640625</v>
      </c>
      <c r="J14" s="2">
        <v>180.79989624023437</v>
      </c>
      <c r="K14" s="2">
        <v>5389.84423828125</v>
      </c>
      <c r="L14" s="2">
        <v>0.15936627984046936</v>
      </c>
      <c r="M14" s="6">
        <v>858.95941162109375</v>
      </c>
    </row>
    <row r="15" spans="1:13" x14ac:dyDescent="0.25">
      <c r="A15" t="s">
        <v>115</v>
      </c>
      <c r="B15" s="5">
        <v>6</v>
      </c>
      <c r="C15" s="3">
        <v>2</v>
      </c>
      <c r="D15" s="3">
        <v>38</v>
      </c>
      <c r="E15" s="3">
        <v>50</v>
      </c>
      <c r="F15" s="3">
        <v>6802</v>
      </c>
      <c r="G15" s="3">
        <v>7348.33984375</v>
      </c>
      <c r="H15" s="3">
        <v>0.42670699954032898</v>
      </c>
      <c r="I15" s="3">
        <v>3135.588134765625</v>
      </c>
      <c r="J15" s="3">
        <v>443.43911743164062</v>
      </c>
      <c r="K15" s="3">
        <v>6961.431640625</v>
      </c>
      <c r="L15" s="3">
        <v>0.15165473520755768</v>
      </c>
      <c r="M15" s="7">
        <v>1055.734130859375</v>
      </c>
    </row>
    <row r="16" spans="1:13" x14ac:dyDescent="0.25">
      <c r="A16" t="s">
        <v>114</v>
      </c>
      <c r="B16" s="4">
        <v>7</v>
      </c>
      <c r="C16" s="2">
        <v>2</v>
      </c>
      <c r="D16" s="2">
        <v>38</v>
      </c>
      <c r="E16" s="2">
        <v>63</v>
      </c>
      <c r="F16" s="2">
        <v>4876</v>
      </c>
      <c r="G16" s="2">
        <v>4871.76171875</v>
      </c>
      <c r="H16" s="2">
        <v>0.24330219626426697</v>
      </c>
      <c r="I16" s="2">
        <v>1185.310302734375</v>
      </c>
      <c r="J16" s="2">
        <v>149.33506774902344</v>
      </c>
      <c r="K16" s="2">
        <v>4891.0703125</v>
      </c>
      <c r="L16" s="2">
        <v>0.16975151002407074</v>
      </c>
      <c r="M16" s="6">
        <v>830.26654052734375</v>
      </c>
    </row>
    <row r="17" spans="1:13" x14ac:dyDescent="0.25">
      <c r="A17" t="s">
        <v>67</v>
      </c>
      <c r="B17" s="5">
        <v>8</v>
      </c>
      <c r="C17" s="3">
        <v>2</v>
      </c>
      <c r="D17" s="3">
        <v>38</v>
      </c>
      <c r="E17" s="3">
        <v>86</v>
      </c>
      <c r="F17" s="3">
        <v>85.5</v>
      </c>
      <c r="G17" s="3">
        <v>218.24418640136719</v>
      </c>
      <c r="H17" s="3">
        <v>3.6853907108306885</v>
      </c>
      <c r="I17" s="3">
        <v>804.3150634765625</v>
      </c>
      <c r="J17" s="3">
        <v>86.731529235839844</v>
      </c>
      <c r="K17" s="3">
        <v>94.564102172851563</v>
      </c>
      <c r="L17" s="3">
        <v>0.52358472347259521</v>
      </c>
      <c r="M17" s="7">
        <v>49.512321472167969</v>
      </c>
    </row>
    <row r="18" spans="1:13" x14ac:dyDescent="0.25">
      <c r="A18" t="s">
        <v>113</v>
      </c>
      <c r="B18" s="4">
        <v>1</v>
      </c>
      <c r="C18" s="2">
        <v>3</v>
      </c>
      <c r="D18" s="2">
        <v>38</v>
      </c>
      <c r="E18" s="2">
        <v>68</v>
      </c>
      <c r="F18" s="2">
        <v>296</v>
      </c>
      <c r="G18" s="2">
        <v>300.70587158203125</v>
      </c>
      <c r="H18" s="2">
        <v>0.33802956342697144</v>
      </c>
      <c r="I18" s="2">
        <v>101.64748382568359</v>
      </c>
      <c r="J18" s="2">
        <v>12.326567649841309</v>
      </c>
      <c r="K18" s="2">
        <v>296.8870849609375</v>
      </c>
      <c r="L18" s="2">
        <v>0.26632401347160339</v>
      </c>
      <c r="M18" s="6">
        <v>79.068161010742188</v>
      </c>
    </row>
    <row r="19" spans="1:13" x14ac:dyDescent="0.25">
      <c r="A19" t="s">
        <v>112</v>
      </c>
      <c r="B19" s="5">
        <v>2</v>
      </c>
      <c r="C19" s="3">
        <v>3</v>
      </c>
      <c r="D19" s="3">
        <v>38</v>
      </c>
      <c r="E19" s="3">
        <v>50</v>
      </c>
      <c r="F19" s="3">
        <v>20574.5</v>
      </c>
      <c r="G19" s="3">
        <v>20745.83984375</v>
      </c>
      <c r="H19" s="3">
        <v>0.15746244788169861</v>
      </c>
      <c r="I19" s="3">
        <v>3266.690673828125</v>
      </c>
      <c r="J19" s="3">
        <v>461.97982788085937</v>
      </c>
      <c r="K19" s="3">
        <v>20658.294921875</v>
      </c>
      <c r="L19" s="3">
        <v>0.11506868898868561</v>
      </c>
      <c r="M19" s="7">
        <v>2377.123046875</v>
      </c>
    </row>
    <row r="20" spans="1:13" x14ac:dyDescent="0.25">
      <c r="A20" s="1" t="s">
        <v>111</v>
      </c>
      <c r="B20" s="4">
        <v>3</v>
      </c>
      <c r="C20" s="2">
        <v>3</v>
      </c>
      <c r="D20" s="2">
        <v>38</v>
      </c>
      <c r="E20" s="2">
        <v>74</v>
      </c>
      <c r="F20" s="2">
        <v>8560.5</v>
      </c>
      <c r="G20" s="2">
        <v>8930.013671875</v>
      </c>
      <c r="H20" s="2">
        <v>0.37071678042411804</v>
      </c>
      <c r="I20" s="2">
        <v>3310.505859375</v>
      </c>
      <c r="J20" s="2">
        <v>384.8385009765625</v>
      </c>
      <c r="K20" s="2">
        <v>8579.63671875</v>
      </c>
      <c r="L20" s="2">
        <v>0.1740550696849823</v>
      </c>
      <c r="M20" s="6">
        <v>1493.3292236328125</v>
      </c>
    </row>
    <row r="21" spans="1:13" x14ac:dyDescent="0.25">
      <c r="A21" t="s">
        <v>110</v>
      </c>
      <c r="B21" s="5">
        <v>4</v>
      </c>
      <c r="C21" s="3">
        <v>3</v>
      </c>
      <c r="D21" s="3">
        <v>38</v>
      </c>
      <c r="E21" s="3">
        <v>63</v>
      </c>
      <c r="F21" s="3">
        <v>5783</v>
      </c>
      <c r="G21" s="3">
        <v>5767.22216796875</v>
      </c>
      <c r="H21" s="3">
        <v>0.2936575710773468</v>
      </c>
      <c r="I21" s="3">
        <v>1693.58837890625</v>
      </c>
      <c r="J21" s="3">
        <v>213.37208557128906</v>
      </c>
      <c r="K21" s="3">
        <v>5859.876953125</v>
      </c>
      <c r="L21" s="3">
        <v>0.20989908277988434</v>
      </c>
      <c r="M21" s="7">
        <v>1229.9827880859375</v>
      </c>
    </row>
    <row r="22" spans="1:13" x14ac:dyDescent="0.25">
      <c r="A22" t="s">
        <v>109</v>
      </c>
      <c r="B22" s="4">
        <v>5</v>
      </c>
      <c r="C22" s="2">
        <v>3</v>
      </c>
      <c r="D22" s="2">
        <v>38</v>
      </c>
      <c r="E22" s="2">
        <v>70</v>
      </c>
      <c r="F22" s="2">
        <v>6748</v>
      </c>
      <c r="G22" s="2">
        <v>6513.60009765625</v>
      </c>
      <c r="H22" s="2">
        <v>0.24498860538005829</v>
      </c>
      <c r="I22" s="2">
        <v>1595.7578125</v>
      </c>
      <c r="J22" s="2">
        <v>190.72953796386719</v>
      </c>
      <c r="K22" s="2">
        <v>6582.11279296875</v>
      </c>
      <c r="L22" s="2">
        <v>0.1713113933801651</v>
      </c>
      <c r="M22" s="6">
        <v>1127.5909423828125</v>
      </c>
    </row>
    <row r="23" spans="1:13" x14ac:dyDescent="0.25">
      <c r="A23" t="s">
        <v>108</v>
      </c>
      <c r="B23" s="5">
        <v>6</v>
      </c>
      <c r="C23" s="3">
        <v>3</v>
      </c>
      <c r="D23" s="3">
        <v>38</v>
      </c>
      <c r="E23" s="3">
        <v>52</v>
      </c>
      <c r="F23" s="3">
        <v>6994.5</v>
      </c>
      <c r="G23" s="3">
        <v>6919.5</v>
      </c>
      <c r="H23" s="3">
        <v>0.17780196666717529</v>
      </c>
      <c r="I23" s="3">
        <v>1230.30078125</v>
      </c>
      <c r="J23" s="3">
        <v>170.61201477050781</v>
      </c>
      <c r="K23" s="3">
        <v>6954.97802734375</v>
      </c>
      <c r="L23" s="3">
        <v>0.12183816730976105</v>
      </c>
      <c r="M23" s="7">
        <v>847.3818359375</v>
      </c>
    </row>
    <row r="24" spans="1:13" x14ac:dyDescent="0.25">
      <c r="A24" t="s">
        <v>107</v>
      </c>
      <c r="B24" s="4">
        <v>7</v>
      </c>
      <c r="C24" s="2">
        <v>3</v>
      </c>
      <c r="D24" s="2">
        <v>38</v>
      </c>
      <c r="E24" s="2">
        <v>122</v>
      </c>
      <c r="F24" s="2">
        <v>4027</v>
      </c>
      <c r="G24" s="2">
        <v>4051.69677734375</v>
      </c>
      <c r="H24" s="2">
        <v>0.22083498537540436</v>
      </c>
      <c r="I24" s="2">
        <v>894.75640869140625</v>
      </c>
      <c r="J24" s="2">
        <v>81.007438659667969</v>
      </c>
      <c r="K24" s="2">
        <v>4054.736328125</v>
      </c>
      <c r="L24" s="2">
        <v>0.17077822983264923</v>
      </c>
      <c r="M24" s="6">
        <v>692.460693359375</v>
      </c>
    </row>
    <row r="25" spans="1:13" x14ac:dyDescent="0.25">
      <c r="A25" t="s">
        <v>35</v>
      </c>
      <c r="B25" s="5">
        <v>8</v>
      </c>
      <c r="C25" s="3">
        <v>3</v>
      </c>
      <c r="D25" s="3">
        <v>38</v>
      </c>
      <c r="E25" s="3">
        <v>70</v>
      </c>
      <c r="F25" s="3">
        <v>15935.5</v>
      </c>
      <c r="G25" s="3">
        <v>16262.9140625</v>
      </c>
      <c r="H25" s="3">
        <v>0.21142259240150452</v>
      </c>
      <c r="I25" s="3">
        <v>3438.347412109375</v>
      </c>
      <c r="J25" s="3">
        <v>410.96112060546875</v>
      </c>
      <c r="K25" s="3">
        <v>16032.935546875</v>
      </c>
      <c r="L25" s="3">
        <v>0.14644989371299744</v>
      </c>
      <c r="M25" s="7">
        <v>2348.021728515625</v>
      </c>
    </row>
    <row r="26" spans="1:13" x14ac:dyDescent="0.25">
      <c r="A26" t="s">
        <v>106</v>
      </c>
      <c r="B26" s="4">
        <v>1</v>
      </c>
      <c r="C26" s="2">
        <v>4</v>
      </c>
      <c r="D26" s="2">
        <v>38</v>
      </c>
      <c r="E26" s="2">
        <v>50</v>
      </c>
      <c r="F26" s="2">
        <v>271</v>
      </c>
      <c r="G26" s="2">
        <v>897.94000244140625</v>
      </c>
      <c r="H26" s="2">
        <v>3.3254845142364502</v>
      </c>
      <c r="I26" s="2">
        <v>2986.085693359375</v>
      </c>
      <c r="J26" s="2">
        <v>422.2962646484375</v>
      </c>
      <c r="K26" s="2">
        <v>299.1363525390625</v>
      </c>
      <c r="L26" s="2">
        <v>0.32069346308708191</v>
      </c>
      <c r="M26" s="6">
        <v>95.931076049804687</v>
      </c>
    </row>
    <row r="27" spans="1:13" x14ac:dyDescent="0.25">
      <c r="A27" t="s">
        <v>105</v>
      </c>
      <c r="B27" s="5">
        <v>2</v>
      </c>
      <c r="C27" s="3">
        <v>4</v>
      </c>
      <c r="D27" s="3">
        <v>38</v>
      </c>
      <c r="E27" s="3">
        <v>62</v>
      </c>
      <c r="F27" s="3">
        <v>19709.5</v>
      </c>
      <c r="G27" s="3">
        <v>18898.193359375</v>
      </c>
      <c r="H27" s="3">
        <v>0.22894114255905151</v>
      </c>
      <c r="I27" s="3">
        <v>4326.57373046875</v>
      </c>
      <c r="J27" s="3">
        <v>549.4754638671875</v>
      </c>
      <c r="K27" s="3">
        <v>19242.75</v>
      </c>
      <c r="L27" s="3">
        <v>0.16606764495372772</v>
      </c>
      <c r="M27" s="7">
        <v>3195.59814453125</v>
      </c>
    </row>
    <row r="28" spans="1:13" x14ac:dyDescent="0.25">
      <c r="A28" t="s">
        <v>111</v>
      </c>
      <c r="B28" s="4">
        <v>3</v>
      </c>
      <c r="C28" s="2">
        <v>4</v>
      </c>
      <c r="D28" s="2">
        <v>38</v>
      </c>
      <c r="E28" s="2">
        <v>79</v>
      </c>
      <c r="F28" s="2">
        <v>8948</v>
      </c>
      <c r="G28" s="2">
        <v>8953.6962890625</v>
      </c>
      <c r="H28" s="2">
        <v>0.24471455812454224</v>
      </c>
      <c r="I28" s="2">
        <v>2191.099853515625</v>
      </c>
      <c r="J28" s="2">
        <v>246.51799011230469</v>
      </c>
      <c r="K28" s="2">
        <v>8985.3798828125</v>
      </c>
      <c r="L28" s="2">
        <v>0.19638738036155701</v>
      </c>
      <c r="M28" s="6">
        <v>1764.615234375</v>
      </c>
    </row>
    <row r="29" spans="1:13" x14ac:dyDescent="0.25">
      <c r="A29" t="s">
        <v>104</v>
      </c>
      <c r="B29" s="5">
        <v>4</v>
      </c>
      <c r="C29" s="3">
        <v>4</v>
      </c>
      <c r="D29" s="3">
        <v>38</v>
      </c>
      <c r="E29" s="3">
        <v>80</v>
      </c>
      <c r="F29" s="3">
        <v>6918.5</v>
      </c>
      <c r="G29" s="3">
        <v>7081.47509765625</v>
      </c>
      <c r="H29" s="3">
        <v>0.22650100290775299</v>
      </c>
      <c r="I29" s="3">
        <v>1603.961181640625</v>
      </c>
      <c r="J29" s="3">
        <v>179.32830810546875</v>
      </c>
      <c r="K29" s="3">
        <v>7115.45849609375</v>
      </c>
      <c r="L29" s="3">
        <v>0.16354094445705414</v>
      </c>
      <c r="M29" s="7">
        <v>1163.668701171875</v>
      </c>
    </row>
    <row r="30" spans="1:13" x14ac:dyDescent="0.25">
      <c r="A30" t="s">
        <v>103</v>
      </c>
      <c r="B30" s="4">
        <v>5</v>
      </c>
      <c r="C30" s="2">
        <v>4</v>
      </c>
      <c r="D30" s="2">
        <v>38</v>
      </c>
      <c r="E30" s="2">
        <v>77</v>
      </c>
      <c r="F30" s="2">
        <v>7658</v>
      </c>
      <c r="G30" s="2">
        <v>7700.62353515625</v>
      </c>
      <c r="H30" s="2">
        <v>0.31246480345726013</v>
      </c>
      <c r="I30" s="2">
        <v>2406.173583984375</v>
      </c>
      <c r="J30" s="2">
        <v>274.20892333984375</v>
      </c>
      <c r="K30" s="2">
        <v>7653.69580078125</v>
      </c>
      <c r="L30" s="2">
        <v>0.16283340752124786</v>
      </c>
      <c r="M30" s="6">
        <v>1246.27734375</v>
      </c>
    </row>
    <row r="31" spans="1:13" x14ac:dyDescent="0.25">
      <c r="A31" t="s">
        <v>102</v>
      </c>
      <c r="B31" s="5">
        <v>6</v>
      </c>
      <c r="C31" s="3">
        <v>4</v>
      </c>
      <c r="D31" s="3">
        <v>38</v>
      </c>
      <c r="E31" s="3">
        <v>65</v>
      </c>
      <c r="F31" s="3">
        <v>7159</v>
      </c>
      <c r="G31" s="3">
        <v>6995.630859375</v>
      </c>
      <c r="H31" s="3">
        <v>0.17954285442829132</v>
      </c>
      <c r="I31" s="3">
        <v>1256.0155029296875</v>
      </c>
      <c r="J31" s="3">
        <v>155.78955078125</v>
      </c>
      <c r="K31" s="3">
        <v>7020.7626953125</v>
      </c>
      <c r="L31" s="3">
        <v>0.13060854375362396</v>
      </c>
      <c r="M31" s="7">
        <v>916.9715576171875</v>
      </c>
    </row>
    <row r="32" spans="1:13" x14ac:dyDescent="0.25">
      <c r="A32" t="s">
        <v>101</v>
      </c>
      <c r="B32" s="4">
        <v>7</v>
      </c>
      <c r="C32" s="2">
        <v>4</v>
      </c>
      <c r="D32" s="2">
        <v>38</v>
      </c>
      <c r="E32" s="2">
        <v>71</v>
      </c>
      <c r="F32" s="2">
        <v>8564</v>
      </c>
      <c r="G32" s="2">
        <v>8640.8173828125</v>
      </c>
      <c r="H32" s="2">
        <v>0.23935499787330627</v>
      </c>
      <c r="I32" s="2">
        <v>2068.22265625</v>
      </c>
      <c r="J32" s="2">
        <v>245.452880859375</v>
      </c>
      <c r="K32" s="2">
        <v>8608.365234375</v>
      </c>
      <c r="L32" s="2">
        <v>0.19210954010486603</v>
      </c>
      <c r="M32" s="6">
        <v>1653.7490234375</v>
      </c>
    </row>
    <row r="33" spans="1:13" x14ac:dyDescent="0.25">
      <c r="A33" t="s">
        <v>43</v>
      </c>
      <c r="B33" s="5">
        <v>8</v>
      </c>
      <c r="C33" s="3">
        <v>4</v>
      </c>
      <c r="D33" s="3">
        <v>38</v>
      </c>
      <c r="E33" s="3">
        <v>64</v>
      </c>
      <c r="F33" s="3">
        <v>727</v>
      </c>
      <c r="G33" s="3">
        <v>718.796875</v>
      </c>
      <c r="H33" s="3">
        <v>0.2407720535993576</v>
      </c>
      <c r="I33" s="3">
        <v>173.06620788574219</v>
      </c>
      <c r="J33" s="3">
        <v>21.633275985717773</v>
      </c>
      <c r="K33" s="3">
        <v>719.68963623046875</v>
      </c>
      <c r="L33" s="3">
        <v>0.1979084312915802</v>
      </c>
      <c r="M33" s="7">
        <v>142.43264770507812</v>
      </c>
    </row>
    <row r="34" spans="1:13" x14ac:dyDescent="0.25">
      <c r="A34" t="s">
        <v>100</v>
      </c>
      <c r="B34" s="4">
        <v>1</v>
      </c>
      <c r="C34" s="2">
        <v>5</v>
      </c>
      <c r="D34" s="2">
        <v>38</v>
      </c>
      <c r="E34" s="2">
        <v>67</v>
      </c>
      <c r="F34" s="2">
        <v>530</v>
      </c>
      <c r="G34" s="2">
        <v>551.1790771484375</v>
      </c>
      <c r="H34" s="2">
        <v>0.2669796347618103</v>
      </c>
      <c r="I34" s="2">
        <v>147.15359497070312</v>
      </c>
      <c r="J34" s="2">
        <v>17.977672576904297</v>
      </c>
      <c r="K34" s="2">
        <v>542.3934326171875</v>
      </c>
      <c r="L34" s="2">
        <v>0.21677508950233459</v>
      </c>
      <c r="M34" s="6">
        <v>117.577392578125</v>
      </c>
    </row>
    <row r="35" spans="1:13" x14ac:dyDescent="0.25">
      <c r="A35" t="s">
        <v>99</v>
      </c>
      <c r="B35" s="5">
        <v>2</v>
      </c>
      <c r="C35" s="3">
        <v>5</v>
      </c>
      <c r="D35" s="3">
        <v>38</v>
      </c>
      <c r="E35" s="3">
        <v>73</v>
      </c>
      <c r="F35" s="3">
        <v>19444</v>
      </c>
      <c r="G35" s="3">
        <v>18636.986328125</v>
      </c>
      <c r="H35" s="3">
        <v>0.28072169423103333</v>
      </c>
      <c r="I35" s="3">
        <v>5231.80615234375</v>
      </c>
      <c r="J35" s="3">
        <v>612.33660888671875</v>
      </c>
      <c r="K35" s="3">
        <v>19254.138671875</v>
      </c>
      <c r="L35" s="3">
        <v>0.173070028424263</v>
      </c>
      <c r="M35" s="7">
        <v>3332.314208984375</v>
      </c>
    </row>
    <row r="36" spans="1:13" x14ac:dyDescent="0.25">
      <c r="A36" t="s">
        <v>98</v>
      </c>
      <c r="B36" s="4">
        <v>3</v>
      </c>
      <c r="C36" s="2">
        <v>5</v>
      </c>
      <c r="D36" s="2">
        <v>38</v>
      </c>
      <c r="E36" s="2">
        <v>63</v>
      </c>
      <c r="F36" s="2">
        <v>8852</v>
      </c>
      <c r="G36" s="2">
        <v>8740.23828125</v>
      </c>
      <c r="H36" s="2">
        <v>0.29274958372116089</v>
      </c>
      <c r="I36" s="2">
        <v>2558.700927734375</v>
      </c>
      <c r="J36" s="2">
        <v>322.36602783203125</v>
      </c>
      <c r="K36" s="2">
        <v>8653.4736328125</v>
      </c>
      <c r="L36" s="2">
        <v>0.16570492088794708</v>
      </c>
      <c r="M36" s="6">
        <v>1433.9232177734375</v>
      </c>
    </row>
    <row r="37" spans="1:13" x14ac:dyDescent="0.25">
      <c r="A37" t="s">
        <v>97</v>
      </c>
      <c r="B37" s="5">
        <v>4</v>
      </c>
      <c r="C37" s="3">
        <v>5</v>
      </c>
      <c r="D37" s="3">
        <v>38</v>
      </c>
      <c r="E37" s="3">
        <v>76</v>
      </c>
      <c r="F37" s="3">
        <v>8157.5</v>
      </c>
      <c r="G37" s="3">
        <v>8507.8291015625</v>
      </c>
      <c r="H37" s="3">
        <v>0.39936521649360657</v>
      </c>
      <c r="I37" s="3">
        <v>3397.73095703125</v>
      </c>
      <c r="J37" s="3">
        <v>389.7464599609375</v>
      </c>
      <c r="K37" s="3">
        <v>8231.162109375</v>
      </c>
      <c r="L37" s="3">
        <v>0.18504948914051056</v>
      </c>
      <c r="M37" s="7">
        <v>1523.1722412109375</v>
      </c>
    </row>
    <row r="38" spans="1:13" x14ac:dyDescent="0.25">
      <c r="A38" t="s">
        <v>96</v>
      </c>
      <c r="B38" s="4">
        <v>5</v>
      </c>
      <c r="C38" s="2">
        <v>5</v>
      </c>
      <c r="D38" s="2">
        <v>38</v>
      </c>
      <c r="E38" s="2">
        <v>55</v>
      </c>
      <c r="F38" s="2">
        <v>7577</v>
      </c>
      <c r="G38" s="2">
        <v>7431.92724609375</v>
      </c>
      <c r="H38" s="2">
        <v>0.23859915137290955</v>
      </c>
      <c r="I38" s="2">
        <v>1773.2515869140625</v>
      </c>
      <c r="J38" s="2">
        <v>239.10519409179687</v>
      </c>
      <c r="K38" s="2">
        <v>7476.7958984375</v>
      </c>
      <c r="L38" s="2">
        <v>0.18440774083137512</v>
      </c>
      <c r="M38" s="6">
        <v>1378.779052734375</v>
      </c>
    </row>
    <row r="39" spans="1:13" x14ac:dyDescent="0.25">
      <c r="A39" t="s">
        <v>95</v>
      </c>
      <c r="B39" s="5">
        <v>6</v>
      </c>
      <c r="C39" s="3">
        <v>5</v>
      </c>
      <c r="D39" s="3">
        <v>38</v>
      </c>
      <c r="E39" s="3">
        <v>63</v>
      </c>
      <c r="F39" s="3">
        <v>7006</v>
      </c>
      <c r="G39" s="3">
        <v>6715.90478515625</v>
      </c>
      <c r="H39" s="3">
        <v>0.27009174227714539</v>
      </c>
      <c r="I39" s="3">
        <v>1813.910400390625</v>
      </c>
      <c r="J39" s="3">
        <v>228.53121948242187</v>
      </c>
      <c r="K39" s="3">
        <v>6794.31591796875</v>
      </c>
      <c r="L39" s="3">
        <v>0.2081497460603714</v>
      </c>
      <c r="M39" s="7">
        <v>1414.235107421875</v>
      </c>
    </row>
    <row r="40" spans="1:13" x14ac:dyDescent="0.25">
      <c r="A40" t="s">
        <v>94</v>
      </c>
      <c r="B40" s="4">
        <v>7</v>
      </c>
      <c r="C40" s="2">
        <v>5</v>
      </c>
      <c r="D40" s="2">
        <v>38</v>
      </c>
      <c r="E40" s="2">
        <v>71</v>
      </c>
      <c r="F40" s="2">
        <v>8116</v>
      </c>
      <c r="G40" s="2">
        <v>7949.873046875</v>
      </c>
      <c r="H40" s="2">
        <v>0.22338035702705383</v>
      </c>
      <c r="I40" s="2">
        <v>1775.8455810546875</v>
      </c>
      <c r="J40" s="2">
        <v>210.75408935546875</v>
      </c>
      <c r="K40" s="2">
        <v>7969.20654296875</v>
      </c>
      <c r="L40" s="2">
        <v>0.17915241420269012</v>
      </c>
      <c r="M40" s="6">
        <v>1427.7025146484375</v>
      </c>
    </row>
    <row r="41" spans="1:13" x14ac:dyDescent="0.25">
      <c r="A41" t="s">
        <v>51</v>
      </c>
      <c r="B41" s="5">
        <v>8</v>
      </c>
      <c r="C41" s="3">
        <v>5</v>
      </c>
      <c r="D41" s="3">
        <v>38</v>
      </c>
      <c r="E41" s="3">
        <v>79</v>
      </c>
      <c r="F41" s="3">
        <v>1136</v>
      </c>
      <c r="G41" s="3">
        <v>1155.5443115234375</v>
      </c>
      <c r="H41" s="3">
        <v>0.27108439803123474</v>
      </c>
      <c r="I41" s="3">
        <v>313.25003051757813</v>
      </c>
      <c r="J41" s="3">
        <v>35.243381500244141</v>
      </c>
      <c r="K41" s="3">
        <v>1142.690185546875</v>
      </c>
      <c r="L41" s="3">
        <v>0.18306253850460052</v>
      </c>
      <c r="M41" s="7">
        <v>209.18376159667969</v>
      </c>
    </row>
    <row r="42" spans="1:13" x14ac:dyDescent="0.25">
      <c r="A42" t="s">
        <v>93</v>
      </c>
      <c r="B42" s="4">
        <v>1</v>
      </c>
      <c r="C42" s="2">
        <v>6</v>
      </c>
      <c r="D42" s="2">
        <v>38</v>
      </c>
      <c r="E42" s="2">
        <v>76</v>
      </c>
      <c r="F42" s="2">
        <v>323.5</v>
      </c>
      <c r="G42" s="2">
        <v>338.03945922851563</v>
      </c>
      <c r="H42" s="2">
        <v>0.45916283130645752</v>
      </c>
      <c r="I42" s="2">
        <v>155.21516418457031</v>
      </c>
      <c r="J42" s="2">
        <v>17.804399490356445</v>
      </c>
      <c r="K42" s="2">
        <v>323.85293579101562</v>
      </c>
      <c r="L42" s="2">
        <v>0.31066697835922241</v>
      </c>
      <c r="M42" s="6">
        <v>100.61041259765625</v>
      </c>
    </row>
    <row r="43" spans="1:13" x14ac:dyDescent="0.25">
      <c r="A43" t="s">
        <v>92</v>
      </c>
      <c r="B43" s="5">
        <v>2</v>
      </c>
      <c r="C43" s="3">
        <v>6</v>
      </c>
      <c r="D43" s="3">
        <v>38</v>
      </c>
      <c r="E43" s="3">
        <v>106</v>
      </c>
      <c r="F43" s="3">
        <v>14122</v>
      </c>
      <c r="G43" s="3">
        <v>13982.7265625</v>
      </c>
      <c r="H43" s="3">
        <v>0.27537846565246582</v>
      </c>
      <c r="I43" s="3">
        <v>3850.54150390625</v>
      </c>
      <c r="J43" s="3">
        <v>373.99765014648437</v>
      </c>
      <c r="K43" s="3">
        <v>14034.3232421875</v>
      </c>
      <c r="L43" s="3">
        <v>0.21642830967903137</v>
      </c>
      <c r="M43" s="7">
        <v>3037.4248046875</v>
      </c>
    </row>
    <row r="44" spans="1:13" x14ac:dyDescent="0.25">
      <c r="A44" t="s">
        <v>91</v>
      </c>
      <c r="B44" s="4">
        <v>3</v>
      </c>
      <c r="C44" s="2">
        <v>6</v>
      </c>
      <c r="D44" s="2">
        <v>38</v>
      </c>
      <c r="E44" s="2">
        <v>81</v>
      </c>
      <c r="F44" s="2">
        <v>7411</v>
      </c>
      <c r="G44" s="2">
        <v>7581.07421875</v>
      </c>
      <c r="H44" s="2">
        <v>0.31585416197776794</v>
      </c>
      <c r="I44" s="2">
        <v>2394.513671875</v>
      </c>
      <c r="J44" s="2">
        <v>266.05709838867187</v>
      </c>
      <c r="K44" s="2">
        <v>7638.931640625</v>
      </c>
      <c r="L44" s="2">
        <v>0.23452097177505493</v>
      </c>
      <c r="M44" s="6">
        <v>1791.4896240234375</v>
      </c>
    </row>
    <row r="45" spans="1:13" x14ac:dyDescent="0.25">
      <c r="A45" t="s">
        <v>90</v>
      </c>
      <c r="B45" s="5">
        <v>4</v>
      </c>
      <c r="C45" s="3">
        <v>6</v>
      </c>
      <c r="D45" s="3">
        <v>38</v>
      </c>
      <c r="E45" s="3">
        <v>90</v>
      </c>
      <c r="F45" s="3">
        <v>7198.5</v>
      </c>
      <c r="G45" s="3">
        <v>7276.14453125</v>
      </c>
      <c r="H45" s="3">
        <v>0.3649405837059021</v>
      </c>
      <c r="I45" s="3">
        <v>2655.3603515625</v>
      </c>
      <c r="J45" s="3">
        <v>279.89956665039062</v>
      </c>
      <c r="K45" s="3">
        <v>7203.5126953125</v>
      </c>
      <c r="L45" s="3">
        <v>0.21302054822444916</v>
      </c>
      <c r="M45" s="7">
        <v>1534.4962158203125</v>
      </c>
    </row>
    <row r="46" spans="1:13" x14ac:dyDescent="0.25">
      <c r="A46" t="s">
        <v>89</v>
      </c>
      <c r="B46" s="4">
        <v>5</v>
      </c>
      <c r="C46" s="2">
        <v>6</v>
      </c>
      <c r="D46" s="2">
        <v>38</v>
      </c>
      <c r="E46" s="2">
        <v>68</v>
      </c>
      <c r="F46" s="2">
        <v>6603.5</v>
      </c>
      <c r="G46" s="2">
        <v>6601.32373046875</v>
      </c>
      <c r="H46" s="2">
        <v>0.29303494095802307</v>
      </c>
      <c r="I46" s="2">
        <v>1934.41845703125</v>
      </c>
      <c r="J46" s="2">
        <v>234.58268737792969</v>
      </c>
      <c r="K46" s="2">
        <v>6719.64501953125</v>
      </c>
      <c r="L46" s="2">
        <v>0.20622076094150543</v>
      </c>
      <c r="M46" s="6">
        <v>1385.7303466796875</v>
      </c>
    </row>
    <row r="47" spans="1:13" x14ac:dyDescent="0.25">
      <c r="A47" t="s">
        <v>88</v>
      </c>
      <c r="B47" s="5">
        <v>6</v>
      </c>
      <c r="C47" s="3">
        <v>6</v>
      </c>
      <c r="D47" s="3">
        <v>38</v>
      </c>
      <c r="E47" s="3">
        <v>52</v>
      </c>
      <c r="F47" s="3">
        <v>6850.5</v>
      </c>
      <c r="G47" s="3">
        <v>6977.90380859375</v>
      </c>
      <c r="H47" s="3">
        <v>0.55519402027130127</v>
      </c>
      <c r="I47" s="3">
        <v>3874.09033203125</v>
      </c>
      <c r="J47" s="3">
        <v>537.23968505859375</v>
      </c>
      <c r="K47" s="3">
        <v>6684.97802734375</v>
      </c>
      <c r="L47" s="3">
        <v>0.22140942513942719</v>
      </c>
      <c r="M47" s="7">
        <v>1480.1171875</v>
      </c>
    </row>
    <row r="48" spans="1:13" x14ac:dyDescent="0.25">
      <c r="A48" t="s">
        <v>87</v>
      </c>
      <c r="B48" s="4">
        <v>7</v>
      </c>
      <c r="C48" s="2">
        <v>6</v>
      </c>
      <c r="D48" s="2">
        <v>38</v>
      </c>
      <c r="E48" s="2">
        <v>66</v>
      </c>
      <c r="F48" s="2">
        <v>8193</v>
      </c>
      <c r="G48" s="2">
        <v>8026.89404296875</v>
      </c>
      <c r="H48" s="2">
        <v>0.28170621395111084</v>
      </c>
      <c r="I48" s="2">
        <v>2261.225830078125</v>
      </c>
      <c r="J48" s="2">
        <v>278.33767700195312</v>
      </c>
      <c r="K48" s="2">
        <v>8064.89990234375</v>
      </c>
      <c r="L48" s="2">
        <v>0.2419963926076889</v>
      </c>
      <c r="M48" s="6">
        <v>1951.6767578125</v>
      </c>
    </row>
    <row r="49" spans="1:17" x14ac:dyDescent="0.25">
      <c r="A49" t="s">
        <v>86</v>
      </c>
      <c r="B49" s="5">
        <v>8</v>
      </c>
      <c r="C49" s="3">
        <v>6</v>
      </c>
      <c r="D49" s="3">
        <v>38</v>
      </c>
      <c r="E49" s="3">
        <v>84</v>
      </c>
      <c r="F49" s="3">
        <v>80</v>
      </c>
      <c r="G49" s="3">
        <v>201.82142639160156</v>
      </c>
      <c r="H49" s="3">
        <v>5.0017318725585938</v>
      </c>
      <c r="I49" s="3">
        <v>1009.4566650390625</v>
      </c>
      <c r="J49" s="3">
        <v>110.14075469970703</v>
      </c>
      <c r="K49" s="3">
        <v>85.828948974609375</v>
      </c>
      <c r="L49" s="3">
        <v>0.51486492156982422</v>
      </c>
      <c r="M49" s="7">
        <v>44.190311431884766</v>
      </c>
    </row>
    <row r="52" spans="1:17" x14ac:dyDescent="0.25">
      <c r="A52" t="s">
        <v>85</v>
      </c>
      <c r="B52" s="9" t="s">
        <v>82</v>
      </c>
      <c r="C52" s="19" t="s">
        <v>81</v>
      </c>
      <c r="D52" s="19"/>
      <c r="E52" s="19"/>
      <c r="F52" s="19" t="s">
        <v>80</v>
      </c>
      <c r="G52" s="19"/>
      <c r="H52" s="19"/>
      <c r="J52" t="s">
        <v>84</v>
      </c>
      <c r="K52" s="9" t="s">
        <v>82</v>
      </c>
      <c r="L52" s="19" t="s">
        <v>81</v>
      </c>
      <c r="M52" s="19"/>
      <c r="N52" s="19"/>
      <c r="O52" s="19" t="s">
        <v>80</v>
      </c>
      <c r="P52" s="19"/>
      <c r="Q52" s="19"/>
    </row>
    <row r="53" spans="1:17" x14ac:dyDescent="0.25">
      <c r="B53" s="8">
        <v>0</v>
      </c>
      <c r="C53" s="2">
        <f t="shared" ref="C53:C59" si="0">K2</f>
        <v>287.98037719726562</v>
      </c>
      <c r="D53" s="2">
        <f t="shared" ref="D53:D59" si="1">K10</f>
        <v>346.3863525390625</v>
      </c>
      <c r="E53" s="2">
        <f t="shared" ref="E53:E59" si="2">K18</f>
        <v>296.8870849609375</v>
      </c>
      <c r="F53" s="2">
        <f t="shared" ref="F53:F59" si="3">K26</f>
        <v>299.1363525390625</v>
      </c>
      <c r="G53" s="2">
        <f t="shared" ref="G53:G59" si="4">K34</f>
        <v>542.3934326171875</v>
      </c>
      <c r="H53" s="2">
        <f t="shared" ref="H53:H59" si="5">K42</f>
        <v>323.85293579101562</v>
      </c>
      <c r="K53" s="8">
        <v>0</v>
      </c>
      <c r="L53">
        <f t="shared" ref="L53:N59" si="6">C53/$C$62</f>
        <v>0.92771822027128992</v>
      </c>
      <c r="M53">
        <f t="shared" si="6"/>
        <v>1.1158709271488998</v>
      </c>
      <c r="N53">
        <f t="shared" si="6"/>
        <v>0.95641085257981029</v>
      </c>
      <c r="O53">
        <f t="shared" ref="O53:Q59" si="7">F53/$F$62</f>
        <v>0.77005522862715925</v>
      </c>
      <c r="P53">
        <f t="shared" si="7"/>
        <v>1.3962625913390332</v>
      </c>
      <c r="Q53">
        <f t="shared" si="7"/>
        <v>0.83368218003380756</v>
      </c>
    </row>
    <row r="54" spans="1:17" x14ac:dyDescent="0.25">
      <c r="B54" s="8">
        <v>0.25</v>
      </c>
      <c r="C54" s="2">
        <f t="shared" si="0"/>
        <v>19670.298828125</v>
      </c>
      <c r="D54" s="2">
        <f t="shared" si="1"/>
        <v>18597.955078125</v>
      </c>
      <c r="E54" s="2">
        <f t="shared" si="2"/>
        <v>20658.294921875</v>
      </c>
      <c r="F54" s="2">
        <f t="shared" si="3"/>
        <v>19242.75</v>
      </c>
      <c r="G54" s="2">
        <f t="shared" si="4"/>
        <v>19254.138671875</v>
      </c>
      <c r="H54" s="2">
        <f t="shared" si="5"/>
        <v>14034.3232421875</v>
      </c>
      <c r="K54" s="8">
        <v>0.25</v>
      </c>
      <c r="L54">
        <f t="shared" si="6"/>
        <v>63.367146048747635</v>
      </c>
      <c r="M54">
        <f t="shared" si="6"/>
        <v>59.912629998205823</v>
      </c>
      <c r="N54">
        <f t="shared" si="6"/>
        <v>66.549939219064512</v>
      </c>
      <c r="O54">
        <f t="shared" si="7"/>
        <v>49.53587260421741</v>
      </c>
      <c r="P54">
        <f t="shared" si="7"/>
        <v>49.565190025019078</v>
      </c>
      <c r="Q54">
        <f t="shared" si="7"/>
        <v>36.128019550813029</v>
      </c>
    </row>
    <row r="55" spans="1:17" x14ac:dyDescent="0.25">
      <c r="B55" s="8">
        <v>1</v>
      </c>
      <c r="C55" s="2">
        <f t="shared" si="0"/>
        <v>9242.5556640625</v>
      </c>
      <c r="D55" s="2">
        <f t="shared" si="1"/>
        <v>8899.66015625</v>
      </c>
      <c r="E55" s="2">
        <f t="shared" si="2"/>
        <v>8579.63671875</v>
      </c>
      <c r="F55" s="2">
        <f t="shared" si="3"/>
        <v>8985.3798828125</v>
      </c>
      <c r="G55" s="2">
        <f t="shared" si="4"/>
        <v>8653.4736328125</v>
      </c>
      <c r="H55" s="2">
        <f t="shared" si="5"/>
        <v>7638.931640625</v>
      </c>
      <c r="K55" s="8">
        <v>1</v>
      </c>
      <c r="L55">
        <f t="shared" si="6"/>
        <v>29.774553998687544</v>
      </c>
      <c r="M55">
        <f t="shared" si="6"/>
        <v>28.669928699759875</v>
      </c>
      <c r="N55">
        <f t="shared" si="6"/>
        <v>27.638984936257437</v>
      </c>
      <c r="O55">
        <f t="shared" si="7"/>
        <v>23.130718487508176</v>
      </c>
      <c r="P55">
        <f t="shared" si="7"/>
        <v>22.276304969869404</v>
      </c>
      <c r="Q55">
        <f t="shared" si="7"/>
        <v>19.664608467205856</v>
      </c>
    </row>
    <row r="56" spans="1:17" x14ac:dyDescent="0.25">
      <c r="B56" s="8">
        <v>4</v>
      </c>
      <c r="C56" s="2">
        <f t="shared" si="0"/>
        <v>6559.6787109375</v>
      </c>
      <c r="D56" s="2">
        <f t="shared" si="1"/>
        <v>6510.611328125</v>
      </c>
      <c r="E56" s="2">
        <f t="shared" si="2"/>
        <v>5859.876953125</v>
      </c>
      <c r="F56" s="2">
        <f t="shared" si="3"/>
        <v>7115.45849609375</v>
      </c>
      <c r="G56" s="2">
        <f t="shared" si="4"/>
        <v>8231.162109375</v>
      </c>
      <c r="H56" s="2">
        <f t="shared" si="5"/>
        <v>7203.5126953125</v>
      </c>
      <c r="K56" s="8">
        <v>4</v>
      </c>
      <c r="L56">
        <f t="shared" si="6"/>
        <v>21.131764318420334</v>
      </c>
      <c r="M56">
        <f t="shared" si="6"/>
        <v>20.973695544779549</v>
      </c>
      <c r="N56">
        <f t="shared" si="6"/>
        <v>18.877378628607101</v>
      </c>
      <c r="O56">
        <f t="shared" si="7"/>
        <v>18.317051647144844</v>
      </c>
      <c r="P56">
        <f t="shared" si="7"/>
        <v>21.189164627439503</v>
      </c>
      <c r="Q56">
        <f t="shared" si="7"/>
        <v>18.543726191831354</v>
      </c>
    </row>
    <row r="57" spans="1:17" x14ac:dyDescent="0.25">
      <c r="B57" s="8">
        <v>8</v>
      </c>
      <c r="C57" s="2">
        <f t="shared" si="0"/>
        <v>5336.86376953125</v>
      </c>
      <c r="D57" s="2">
        <f t="shared" si="1"/>
        <v>5389.84423828125</v>
      </c>
      <c r="E57" s="2">
        <f t="shared" si="2"/>
        <v>6582.11279296875</v>
      </c>
      <c r="F57" s="2">
        <f t="shared" si="3"/>
        <v>7653.69580078125</v>
      </c>
      <c r="G57" s="2">
        <f t="shared" si="4"/>
        <v>7476.7958984375</v>
      </c>
      <c r="H57" s="2">
        <f t="shared" si="5"/>
        <v>6719.64501953125</v>
      </c>
      <c r="K57" s="8">
        <v>8</v>
      </c>
      <c r="L57">
        <f t="shared" si="6"/>
        <v>17.192510844960687</v>
      </c>
      <c r="M57">
        <f t="shared" si="6"/>
        <v>17.363185481393366</v>
      </c>
      <c r="N57">
        <f t="shared" si="6"/>
        <v>21.204034890665593</v>
      </c>
      <c r="O57">
        <f t="shared" si="7"/>
        <v>19.702615277906421</v>
      </c>
      <c r="P57">
        <f t="shared" si="7"/>
        <v>19.247228650413028</v>
      </c>
      <c r="Q57">
        <f t="shared" si="7"/>
        <v>17.298124209536788</v>
      </c>
    </row>
    <row r="58" spans="1:17" x14ac:dyDescent="0.25">
      <c r="B58" s="8">
        <v>16</v>
      </c>
      <c r="C58" s="2">
        <f t="shared" si="0"/>
        <v>6391.64013671875</v>
      </c>
      <c r="D58" s="2">
        <f t="shared" si="1"/>
        <v>6961.431640625</v>
      </c>
      <c r="E58" s="2">
        <f t="shared" si="2"/>
        <v>6954.97802734375</v>
      </c>
      <c r="F58" s="2">
        <f t="shared" si="3"/>
        <v>7020.7626953125</v>
      </c>
      <c r="G58" s="2">
        <f t="shared" si="4"/>
        <v>6794.31591796875</v>
      </c>
      <c r="H58" s="2">
        <f t="shared" si="5"/>
        <v>6684.97802734375</v>
      </c>
      <c r="K58" s="8">
        <v>16</v>
      </c>
      <c r="L58">
        <f t="shared" si="6"/>
        <v>20.590434216250358</v>
      </c>
      <c r="M58">
        <f t="shared" si="6"/>
        <v>22.425996642670526</v>
      </c>
      <c r="N58">
        <f t="shared" si="6"/>
        <v>22.405206564242722</v>
      </c>
      <c r="O58">
        <f t="shared" si="7"/>
        <v>18.073279882524176</v>
      </c>
      <c r="P58">
        <f t="shared" si="7"/>
        <v>17.49034663680121</v>
      </c>
      <c r="Q58">
        <f t="shared" si="7"/>
        <v>17.208882302399221</v>
      </c>
    </row>
    <row r="59" spans="1:17" x14ac:dyDescent="0.25">
      <c r="B59" s="8">
        <v>24</v>
      </c>
      <c r="C59" s="2">
        <f t="shared" si="0"/>
        <v>4754.4775390625</v>
      </c>
      <c r="D59" s="2">
        <f t="shared" si="1"/>
        <v>4891.0703125</v>
      </c>
      <c r="E59" s="2">
        <f t="shared" si="2"/>
        <v>4054.736328125</v>
      </c>
      <c r="F59" s="2">
        <f t="shared" si="3"/>
        <v>8608.365234375</v>
      </c>
      <c r="G59" s="2">
        <f t="shared" si="4"/>
        <v>7969.20654296875</v>
      </c>
      <c r="H59" s="2">
        <f t="shared" si="5"/>
        <v>8064.89990234375</v>
      </c>
      <c r="K59" s="8">
        <v>24</v>
      </c>
      <c r="L59">
        <f t="shared" si="6"/>
        <v>15.316374968970509</v>
      </c>
      <c r="M59">
        <f t="shared" si="6"/>
        <v>15.756403577546692</v>
      </c>
      <c r="N59">
        <f t="shared" si="6"/>
        <v>13.062184328693862</v>
      </c>
      <c r="O59">
        <f t="shared" si="7"/>
        <v>22.160184151463493</v>
      </c>
      <c r="P59">
        <f t="shared" si="7"/>
        <v>20.514822469199874</v>
      </c>
      <c r="Q59">
        <f t="shared" si="7"/>
        <v>20.761162210612593</v>
      </c>
    </row>
    <row r="61" spans="1:17" x14ac:dyDescent="0.25">
      <c r="C61" s="19" t="s">
        <v>81</v>
      </c>
      <c r="D61" s="19"/>
      <c r="E61" s="19"/>
      <c r="F61" s="19" t="s">
        <v>80</v>
      </c>
      <c r="G61" s="19"/>
      <c r="H61" s="19"/>
      <c r="J61" t="s">
        <v>83</v>
      </c>
      <c r="K61" s="9" t="s">
        <v>82</v>
      </c>
      <c r="L61" s="19" t="s">
        <v>81</v>
      </c>
      <c r="M61" s="19"/>
      <c r="N61" s="19"/>
      <c r="O61" s="19" t="s">
        <v>80</v>
      </c>
      <c r="P61" s="19"/>
      <c r="Q61" s="19"/>
    </row>
    <row r="62" spans="1:17" x14ac:dyDescent="0.25">
      <c r="A62" t="s">
        <v>79</v>
      </c>
      <c r="C62">
        <f>AVERAGE(C53:E53)</f>
        <v>310.41793823242187</v>
      </c>
      <c r="F62">
        <f>AVERAGE(F53:H53)</f>
        <v>388.46090698242187</v>
      </c>
      <c r="K62" s="8">
        <v>0</v>
      </c>
      <c r="L62">
        <f t="shared" ref="L62:L68" si="8">C53/MAX($C$53:$C$59)</f>
        <v>1.4640366153741667E-2</v>
      </c>
      <c r="M62">
        <f t="shared" ref="M62:Q68" si="9">D53/MAX(D$53:D$59)</f>
        <v>1.8624969846630274E-2</v>
      </c>
      <c r="N62">
        <f t="shared" si="9"/>
        <v>1.4371325711231122E-2</v>
      </c>
      <c r="O62">
        <f t="shared" si="9"/>
        <v>1.5545405544377102E-2</v>
      </c>
      <c r="P62">
        <f t="shared" si="9"/>
        <v>2.8170225729675206E-2</v>
      </c>
      <c r="Q62">
        <f t="shared" si="9"/>
        <v>2.3075778589558647E-2</v>
      </c>
    </row>
    <row r="63" spans="1:17" x14ac:dyDescent="0.25">
      <c r="K63" s="8">
        <v>0.25</v>
      </c>
      <c r="L63">
        <f t="shared" si="8"/>
        <v>1</v>
      </c>
      <c r="M63">
        <f t="shared" si="9"/>
        <v>1</v>
      </c>
      <c r="N63">
        <f t="shared" si="9"/>
        <v>1</v>
      </c>
      <c r="O63">
        <f t="shared" si="9"/>
        <v>1</v>
      </c>
      <c r="P63">
        <f t="shared" si="9"/>
        <v>1</v>
      </c>
      <c r="Q63">
        <f t="shared" si="9"/>
        <v>1</v>
      </c>
    </row>
    <row r="64" spans="1:17" x14ac:dyDescent="0.25">
      <c r="A64" t="s">
        <v>135</v>
      </c>
      <c r="C64" s="15">
        <f>STDEV(C53:E53)/ AVERAGE(C53:E53)</f>
        <v>0.10136750271145688</v>
      </c>
      <c r="F64" s="15">
        <f>STDEV(F53:H53)/ AVERAGE(F53:H53)</f>
        <v>0.34464493062769719</v>
      </c>
      <c r="K64" s="8">
        <v>1</v>
      </c>
      <c r="L64">
        <f t="shared" si="8"/>
        <v>0.46987367832192273</v>
      </c>
      <c r="M64">
        <f t="shared" si="9"/>
        <v>0.47852896293516811</v>
      </c>
      <c r="N64">
        <f t="shared" si="9"/>
        <v>0.41531194859964221</v>
      </c>
      <c r="O64">
        <f t="shared" si="9"/>
        <v>0.46694884477595461</v>
      </c>
      <c r="P64">
        <f t="shared" si="9"/>
        <v>0.44943447122113256</v>
      </c>
      <c r="Q64">
        <f t="shared" si="9"/>
        <v>0.54430352706015739</v>
      </c>
    </row>
    <row r="65" spans="1:17" x14ac:dyDescent="0.25">
      <c r="C65" s="15">
        <f t="shared" ref="C65:C70" si="10">STDEV(C54:E54)/ AVERAGE(C54:E54)</f>
        <v>5.2461462237938461E-2</v>
      </c>
      <c r="F65" s="15">
        <f t="shared" ref="F65:F70" si="11">STDEV(F54:H54)/ AVERAGE(F54:H54)</f>
        <v>0.1719194832742631</v>
      </c>
      <c r="K65" s="8">
        <v>4</v>
      </c>
      <c r="L65">
        <f t="shared" si="8"/>
        <v>0.3334813958981821</v>
      </c>
      <c r="M65">
        <f t="shared" si="9"/>
        <v>0.35007135466107298</v>
      </c>
      <c r="N65">
        <f t="shared" si="9"/>
        <v>0.28365733838565715</v>
      </c>
      <c r="O65">
        <f t="shared" si="9"/>
        <v>0.36977347292324381</v>
      </c>
      <c r="P65">
        <f t="shared" si="9"/>
        <v>0.42750092588657124</v>
      </c>
      <c r="Q65">
        <f t="shared" si="9"/>
        <v>0.51327823729031508</v>
      </c>
    </row>
    <row r="66" spans="1:17" x14ac:dyDescent="0.25">
      <c r="C66" s="15">
        <f t="shared" si="10"/>
        <v>3.7219563289756487E-2</v>
      </c>
      <c r="F66" s="15">
        <f t="shared" si="11"/>
        <v>8.32516298356345E-2</v>
      </c>
      <c r="K66" s="8">
        <v>8</v>
      </c>
      <c r="L66">
        <f t="shared" si="8"/>
        <v>0.27131584609688247</v>
      </c>
      <c r="M66">
        <f t="shared" si="9"/>
        <v>0.28980843407998169</v>
      </c>
      <c r="N66">
        <f t="shared" si="9"/>
        <v>0.31861839604191983</v>
      </c>
      <c r="O66">
        <f t="shared" si="9"/>
        <v>0.397744386887594</v>
      </c>
      <c r="P66">
        <f t="shared" si="9"/>
        <v>0.38832149419174183</v>
      </c>
      <c r="Q66">
        <f t="shared" si="9"/>
        <v>0.4788007874388871</v>
      </c>
    </row>
    <row r="67" spans="1:17" x14ac:dyDescent="0.25">
      <c r="C67" s="15">
        <f t="shared" si="10"/>
        <v>6.1907119697362047E-2</v>
      </c>
      <c r="F67" s="15">
        <f t="shared" si="11"/>
        <v>8.2522416177868235E-2</v>
      </c>
      <c r="K67" s="8">
        <v>16</v>
      </c>
      <c r="L67">
        <f t="shared" si="8"/>
        <v>0.32493863934491179</v>
      </c>
      <c r="M67">
        <f t="shared" si="9"/>
        <v>0.37431167090047807</v>
      </c>
      <c r="N67">
        <f t="shared" si="9"/>
        <v>0.33666757366210059</v>
      </c>
      <c r="O67">
        <f t="shared" si="9"/>
        <v>0.36485235713775316</v>
      </c>
      <c r="P67">
        <f t="shared" si="9"/>
        <v>0.35287560943421359</v>
      </c>
      <c r="Q67">
        <f t="shared" si="9"/>
        <v>0.47633062969852025</v>
      </c>
    </row>
    <row r="68" spans="1:17" x14ac:dyDescent="0.25">
      <c r="C68" s="15">
        <f t="shared" si="10"/>
        <v>0.12204456620039392</v>
      </c>
      <c r="F68" s="15">
        <f t="shared" si="11"/>
        <v>6.8121615202999322E-2</v>
      </c>
      <c r="K68" s="8">
        <v>24</v>
      </c>
      <c r="L68">
        <f t="shared" si="8"/>
        <v>0.24170845499634452</v>
      </c>
      <c r="M68">
        <f t="shared" si="9"/>
        <v>0.26298968311053184</v>
      </c>
      <c r="N68">
        <f t="shared" si="9"/>
        <v>0.19627642762672795</v>
      </c>
      <c r="O68">
        <f t="shared" si="9"/>
        <v>0.44735628921931636</v>
      </c>
      <c r="P68">
        <f t="shared" si="9"/>
        <v>0.41389576956821073</v>
      </c>
      <c r="Q68">
        <f t="shared" si="9"/>
        <v>0.57465541894463956</v>
      </c>
    </row>
    <row r="69" spans="1:17" x14ac:dyDescent="0.25">
      <c r="C69" s="15">
        <f t="shared" si="10"/>
        <v>4.8324019142869587E-2</v>
      </c>
      <c r="F69" s="15">
        <f t="shared" si="11"/>
        <v>2.5062678458693963E-2</v>
      </c>
    </row>
    <row r="70" spans="1:17" x14ac:dyDescent="0.25">
      <c r="C70" s="15">
        <f t="shared" si="10"/>
        <v>9.8243665022289609E-2</v>
      </c>
      <c r="F70" s="15">
        <f t="shared" si="11"/>
        <v>4.1967874638352845E-2</v>
      </c>
      <c r="J70" t="s">
        <v>128</v>
      </c>
      <c r="K70" s="16" t="s">
        <v>82</v>
      </c>
      <c r="L70" s="19" t="s">
        <v>81</v>
      </c>
      <c r="M70" s="19"/>
      <c r="N70" s="19"/>
      <c r="O70" s="19" t="s">
        <v>80</v>
      </c>
      <c r="P70" s="19"/>
      <c r="Q70" s="19"/>
    </row>
    <row r="71" spans="1:17" x14ac:dyDescent="0.25">
      <c r="C71" s="15"/>
      <c r="K71" s="8">
        <v>0</v>
      </c>
      <c r="L71">
        <f>C53/$C$80</f>
        <v>1.4661322422117604E-2</v>
      </c>
      <c r="M71">
        <f t="shared" ref="M71:Q77" si="12">D53/$C$80</f>
        <v>1.763481958952275E-2</v>
      </c>
      <c r="N71">
        <f t="shared" si="12"/>
        <v>1.5114770381015588E-2</v>
      </c>
      <c r="O71">
        <f t="shared" si="12"/>
        <v>1.5229282479018421E-2</v>
      </c>
      <c r="P71">
        <f t="shared" si="12"/>
        <v>2.7613704352475621E-2</v>
      </c>
      <c r="Q71">
        <f t="shared" si="12"/>
        <v>1.6487624452720919E-2</v>
      </c>
    </row>
    <row r="72" spans="1:17" x14ac:dyDescent="0.25">
      <c r="A72" t="s">
        <v>136</v>
      </c>
      <c r="C72" s="17">
        <f>AVERAGE(C53:E53)</f>
        <v>310.41793823242187</v>
      </c>
      <c r="F72" s="17">
        <f>AVERAGE(F53:H53)</f>
        <v>388.46090698242187</v>
      </c>
      <c r="K72" s="8">
        <v>0.25</v>
      </c>
      <c r="L72">
        <f t="shared" ref="L72:L77" si="13">C54/$C$80</f>
        <v>1.0014314032966027</v>
      </c>
      <c r="M72">
        <f t="shared" si="12"/>
        <v>0.94683748401951551</v>
      </c>
      <c r="N72">
        <f t="shared" si="12"/>
        <v>1.051731112683882</v>
      </c>
      <c r="O72">
        <f t="shared" si="12"/>
        <v>0.97966453403507214</v>
      </c>
      <c r="P72">
        <f t="shared" si="12"/>
        <v>0.98024434086755186</v>
      </c>
      <c r="Q72">
        <f t="shared" si="12"/>
        <v>0.71449916147926884</v>
      </c>
    </row>
    <row r="73" spans="1:17" x14ac:dyDescent="0.25">
      <c r="C73" s="17">
        <f t="shared" ref="C73:C78" si="14">AVERAGE(C54:E54)</f>
        <v>19642.182942708332</v>
      </c>
      <c r="F73" s="17">
        <f t="shared" ref="F73:F78" si="15">AVERAGE(F54:H54)</f>
        <v>17510.403971354168</v>
      </c>
      <c r="K73" s="8">
        <v>1</v>
      </c>
      <c r="L73">
        <f t="shared" si="13"/>
        <v>0.47054625705405961</v>
      </c>
      <c r="M73">
        <f t="shared" si="12"/>
        <v>0.45308915929600257</v>
      </c>
      <c r="N73">
        <f t="shared" si="12"/>
        <v>0.43679649781161289</v>
      </c>
      <c r="O73">
        <f t="shared" si="12"/>
        <v>0.45745322243565079</v>
      </c>
      <c r="P73">
        <f t="shared" si="12"/>
        <v>0.44055559700531582</v>
      </c>
      <c r="Q73">
        <f t="shared" si="12"/>
        <v>0.38890441367469097</v>
      </c>
    </row>
    <row r="74" spans="1:17" x14ac:dyDescent="0.25">
      <c r="C74" s="17">
        <f t="shared" si="14"/>
        <v>8907.2841796875</v>
      </c>
      <c r="F74" s="17">
        <f t="shared" si="15"/>
        <v>8425.9283854166661</v>
      </c>
      <c r="K74" s="8">
        <v>4</v>
      </c>
      <c r="L74">
        <f t="shared" si="13"/>
        <v>0.33395874226762645</v>
      </c>
      <c r="M74">
        <f t="shared" si="12"/>
        <v>0.33146068067459383</v>
      </c>
      <c r="N74">
        <f t="shared" si="12"/>
        <v>0.29833124812129563</v>
      </c>
      <c r="O74">
        <f t="shared" si="12"/>
        <v>0.36225395704988</v>
      </c>
      <c r="P74">
        <f t="shared" si="12"/>
        <v>0.41905536331595022</v>
      </c>
      <c r="Q74">
        <f t="shared" si="12"/>
        <v>0.3667368701494873</v>
      </c>
    </row>
    <row r="75" spans="1:17" x14ac:dyDescent="0.25">
      <c r="C75" s="17">
        <f t="shared" si="14"/>
        <v>6310.0556640625</v>
      </c>
      <c r="F75" s="17">
        <f t="shared" si="15"/>
        <v>7516.711100260417</v>
      </c>
      <c r="K75" s="8">
        <v>8</v>
      </c>
      <c r="L75">
        <f t="shared" si="13"/>
        <v>0.2717042084934061</v>
      </c>
      <c r="M75">
        <f t="shared" si="12"/>
        <v>0.27440148857192548</v>
      </c>
      <c r="N75">
        <f t="shared" si="12"/>
        <v>0.33510088019072209</v>
      </c>
      <c r="O75">
        <f t="shared" si="12"/>
        <v>0.38965606944530023</v>
      </c>
      <c r="P75">
        <f t="shared" si="12"/>
        <v>0.38064994711868688</v>
      </c>
      <c r="Q75">
        <f t="shared" si="12"/>
        <v>0.34210276114069843</v>
      </c>
    </row>
    <row r="76" spans="1:17" x14ac:dyDescent="0.25">
      <c r="C76" s="17">
        <f t="shared" si="14"/>
        <v>5769.60693359375</v>
      </c>
      <c r="F76" s="17">
        <f t="shared" si="15"/>
        <v>7283.37890625</v>
      </c>
      <c r="K76" s="8">
        <v>16</v>
      </c>
      <c r="L76">
        <f t="shared" si="13"/>
        <v>0.32540375758446372</v>
      </c>
      <c r="M76">
        <f t="shared" si="12"/>
        <v>0.35441232071454953</v>
      </c>
      <c r="N76">
        <f t="shared" si="12"/>
        <v>0.35408376185222384</v>
      </c>
      <c r="O76">
        <f t="shared" si="12"/>
        <v>0.35743291444695469</v>
      </c>
      <c r="P76">
        <f t="shared" si="12"/>
        <v>0.34590431917807635</v>
      </c>
      <c r="Q76">
        <f t="shared" si="12"/>
        <v>0.34033783550648483</v>
      </c>
    </row>
    <row r="77" spans="1:17" x14ac:dyDescent="0.25">
      <c r="C77" s="17">
        <f t="shared" si="14"/>
        <v>6769.349934895833</v>
      </c>
      <c r="F77" s="17">
        <f t="shared" si="15"/>
        <v>6833.352213541667</v>
      </c>
      <c r="K77" s="8">
        <v>24</v>
      </c>
      <c r="L77">
        <f t="shared" si="13"/>
        <v>0.24205443727564305</v>
      </c>
      <c r="M77">
        <f t="shared" si="12"/>
        <v>0.24900848987946561</v>
      </c>
      <c r="N77">
        <f t="shared" si="12"/>
        <v>0.206430025621476</v>
      </c>
      <c r="O77">
        <f t="shared" si="12"/>
        <v>0.43825909062570051</v>
      </c>
      <c r="P77">
        <f t="shared" si="12"/>
        <v>0.40571898582825888</v>
      </c>
      <c r="Q77">
        <f t="shared" si="12"/>
        <v>0.4105908149754629</v>
      </c>
    </row>
    <row r="78" spans="1:17" x14ac:dyDescent="0.25">
      <c r="C78" s="17">
        <f t="shared" si="14"/>
        <v>4566.761393229167</v>
      </c>
      <c r="F78" s="17">
        <f t="shared" si="15"/>
        <v>8214.1572265625</v>
      </c>
    </row>
    <row r="79" spans="1:17" x14ac:dyDescent="0.25">
      <c r="C79" s="17"/>
    </row>
    <row r="80" spans="1:17" x14ac:dyDescent="0.25">
      <c r="A80" t="s">
        <v>137</v>
      </c>
      <c r="C80" s="18">
        <f>MAX(C72:F78)</f>
        <v>19642.182942708332</v>
      </c>
    </row>
  </sheetData>
  <mergeCells count="10">
    <mergeCell ref="L70:N70"/>
    <mergeCell ref="O70:Q70"/>
    <mergeCell ref="C52:E52"/>
    <mergeCell ref="F52:H52"/>
    <mergeCell ref="L52:N52"/>
    <mergeCell ref="O52:Q52"/>
    <mergeCell ref="L61:N61"/>
    <mergeCell ref="O61:Q61"/>
    <mergeCell ref="C61:E61"/>
    <mergeCell ref="F61:H6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0"/>
  <sheetViews>
    <sheetView topLeftCell="A55" workbookViewId="0">
      <selection activeCell="L71" sqref="L71:Q77"/>
    </sheetView>
  </sheetViews>
  <sheetFormatPr defaultRowHeight="15" x14ac:dyDescent="0.25"/>
  <cols>
    <col min="1" max="1" width="23" customWidth="1"/>
  </cols>
  <sheetData>
    <row r="1" spans="1:13" x14ac:dyDescent="0.25">
      <c r="B1" t="s">
        <v>0</v>
      </c>
      <c r="C1" t="s">
        <v>1</v>
      </c>
      <c r="D1" t="s">
        <v>11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</row>
    <row r="2" spans="1:13" x14ac:dyDescent="0.25">
      <c r="A2" t="s">
        <v>127</v>
      </c>
      <c r="B2" s="4">
        <v>1</v>
      </c>
      <c r="C2" s="2">
        <v>1</v>
      </c>
      <c r="D2" s="2">
        <v>67</v>
      </c>
      <c r="E2" s="2">
        <v>65</v>
      </c>
      <c r="F2" s="2">
        <v>446</v>
      </c>
      <c r="G2" s="2">
        <v>459.92306518554687</v>
      </c>
      <c r="H2" s="2">
        <v>0.34198090434074402</v>
      </c>
      <c r="I2" s="2">
        <v>157.28489685058594</v>
      </c>
      <c r="J2" s="2">
        <v>19.508790969848633</v>
      </c>
      <c r="K2" s="2">
        <v>455.23727416992187</v>
      </c>
      <c r="L2" s="2">
        <v>0.27908462285995483</v>
      </c>
      <c r="M2" s="6">
        <v>127.04972076416016</v>
      </c>
    </row>
    <row r="3" spans="1:13" x14ac:dyDescent="0.25">
      <c r="A3" t="s">
        <v>126</v>
      </c>
      <c r="B3" s="5">
        <v>2</v>
      </c>
      <c r="C3" s="3">
        <v>1</v>
      </c>
      <c r="D3" s="3">
        <v>67</v>
      </c>
      <c r="E3" s="3">
        <v>61</v>
      </c>
      <c r="F3" s="3">
        <v>1845</v>
      </c>
      <c r="G3" s="3">
        <v>1736.786865234375</v>
      </c>
      <c r="H3" s="3">
        <v>0.24217617511749268</v>
      </c>
      <c r="I3" s="3">
        <v>420.6083984375</v>
      </c>
      <c r="J3" s="3">
        <v>53.853389739990234</v>
      </c>
      <c r="K3" s="3">
        <v>1757.0545654296875</v>
      </c>
      <c r="L3" s="3">
        <v>0.18842323124408722</v>
      </c>
      <c r="M3" s="7">
        <v>331.06988525390625</v>
      </c>
    </row>
    <row r="4" spans="1:13" x14ac:dyDescent="0.25">
      <c r="A4" t="s">
        <v>125</v>
      </c>
      <c r="B4" s="4">
        <v>3</v>
      </c>
      <c r="C4" s="2">
        <v>1</v>
      </c>
      <c r="D4" s="2">
        <v>67</v>
      </c>
      <c r="E4" s="2">
        <v>84</v>
      </c>
      <c r="F4" s="2">
        <v>1167</v>
      </c>
      <c r="G4" s="2">
        <v>1230.547607421875</v>
      </c>
      <c r="H4" s="2">
        <v>0.34330889582633972</v>
      </c>
      <c r="I4" s="2">
        <v>422.45794677734375</v>
      </c>
      <c r="J4" s="2">
        <v>46.093940734863281</v>
      </c>
      <c r="K4" s="2">
        <v>1214.394775390625</v>
      </c>
      <c r="L4" s="2">
        <v>0.2652619481086731</v>
      </c>
      <c r="M4" s="6">
        <v>322.13272094726562</v>
      </c>
    </row>
    <row r="5" spans="1:13" x14ac:dyDescent="0.25">
      <c r="A5" t="s">
        <v>124</v>
      </c>
      <c r="B5" s="5">
        <v>4</v>
      </c>
      <c r="C5" s="3">
        <v>1</v>
      </c>
      <c r="D5" s="3">
        <v>67</v>
      </c>
      <c r="E5" s="3">
        <v>85</v>
      </c>
      <c r="F5" s="3">
        <v>1213</v>
      </c>
      <c r="G5" s="3">
        <v>1226.7293701171875</v>
      </c>
      <c r="H5" s="3">
        <v>0.31436324119567871</v>
      </c>
      <c r="I5" s="3">
        <v>385.63864135742187</v>
      </c>
      <c r="J5" s="3">
        <v>41.828380584716797</v>
      </c>
      <c r="K5" s="3">
        <v>1216.987060546875</v>
      </c>
      <c r="L5" s="3">
        <v>0.24394306540489197</v>
      </c>
      <c r="M5" s="7">
        <v>296.87554931640625</v>
      </c>
    </row>
    <row r="6" spans="1:13" x14ac:dyDescent="0.25">
      <c r="A6" t="s">
        <v>123</v>
      </c>
      <c r="B6" s="4">
        <v>5</v>
      </c>
      <c r="C6" s="2">
        <v>1</v>
      </c>
      <c r="D6" s="2">
        <v>67</v>
      </c>
      <c r="E6" s="2">
        <v>103</v>
      </c>
      <c r="F6" s="2">
        <v>1773</v>
      </c>
      <c r="G6" s="2">
        <v>1809.24267578125</v>
      </c>
      <c r="H6" s="2">
        <v>0.23921522498130798</v>
      </c>
      <c r="I6" s="2">
        <v>432.79840087890625</v>
      </c>
      <c r="J6" s="2">
        <v>42.644893646240234</v>
      </c>
      <c r="K6" s="2">
        <v>1797.978515625</v>
      </c>
      <c r="L6" s="2">
        <v>0.18883037567138672</v>
      </c>
      <c r="M6" s="6">
        <v>339.512939453125</v>
      </c>
    </row>
    <row r="7" spans="1:13" x14ac:dyDescent="0.25">
      <c r="A7" t="s">
        <v>122</v>
      </c>
      <c r="B7" s="5">
        <v>6</v>
      </c>
      <c r="C7" s="3">
        <v>1</v>
      </c>
      <c r="D7" s="3">
        <v>67</v>
      </c>
      <c r="E7" s="3">
        <v>86</v>
      </c>
      <c r="F7" s="3">
        <v>1904.5</v>
      </c>
      <c r="G7" s="3">
        <v>1858.220947265625</v>
      </c>
      <c r="H7" s="3">
        <v>0.23790998756885529</v>
      </c>
      <c r="I7" s="3">
        <v>442.08932495117187</v>
      </c>
      <c r="J7" s="3">
        <v>47.671718597412109</v>
      </c>
      <c r="K7" s="3">
        <v>1867.6409912109375</v>
      </c>
      <c r="L7" s="3">
        <v>0.1896732896566391</v>
      </c>
      <c r="M7" s="7">
        <v>354.24160766601562</v>
      </c>
    </row>
    <row r="8" spans="1:13" x14ac:dyDescent="0.25">
      <c r="A8" t="s">
        <v>121</v>
      </c>
      <c r="B8" s="4">
        <v>7</v>
      </c>
      <c r="C8" s="2">
        <v>1</v>
      </c>
      <c r="D8" s="2">
        <v>67</v>
      </c>
      <c r="E8" s="2">
        <v>91</v>
      </c>
      <c r="F8" s="2">
        <v>1273</v>
      </c>
      <c r="G8" s="2">
        <v>1315.076904296875</v>
      </c>
      <c r="H8" s="2">
        <v>0.26135531067848206</v>
      </c>
      <c r="I8" s="2">
        <v>343.70233154296875</v>
      </c>
      <c r="J8" s="2">
        <v>36.029792785644531</v>
      </c>
      <c r="K8" s="2">
        <v>1310.888916015625</v>
      </c>
      <c r="L8" s="2">
        <v>0.21262960135936737</v>
      </c>
      <c r="M8" s="6">
        <v>278.73379516601562</v>
      </c>
    </row>
    <row r="9" spans="1:13" x14ac:dyDescent="0.25">
      <c r="A9" t="s">
        <v>67</v>
      </c>
      <c r="B9" s="5">
        <v>8</v>
      </c>
      <c r="C9" s="3">
        <v>1</v>
      </c>
      <c r="D9" s="3">
        <v>67</v>
      </c>
      <c r="E9" s="3">
        <v>84</v>
      </c>
      <c r="F9" s="3">
        <v>64</v>
      </c>
      <c r="G9" s="3">
        <v>85.226188659667969</v>
      </c>
      <c r="H9" s="3">
        <v>0.74539214372634888</v>
      </c>
      <c r="I9" s="3">
        <v>63.526931762695312</v>
      </c>
      <c r="J9" s="3">
        <v>6.9313564300537109</v>
      </c>
      <c r="K9" s="3">
        <v>78.578948974609375</v>
      </c>
      <c r="L9" s="3">
        <v>0.57305228710174561</v>
      </c>
      <c r="M9" s="7">
        <v>45.02984619140625</v>
      </c>
    </row>
    <row r="10" spans="1:13" x14ac:dyDescent="0.25">
      <c r="A10" t="s">
        <v>120</v>
      </c>
      <c r="B10" s="4">
        <v>1</v>
      </c>
      <c r="C10" s="2">
        <v>2</v>
      </c>
      <c r="D10" s="2">
        <v>67</v>
      </c>
      <c r="E10" s="2">
        <v>80</v>
      </c>
      <c r="F10" s="2">
        <v>412.5</v>
      </c>
      <c r="G10" s="2">
        <v>431.32501220703125</v>
      </c>
      <c r="H10" s="2">
        <v>0.34754791855812073</v>
      </c>
      <c r="I10" s="2">
        <v>149.90611267089844</v>
      </c>
      <c r="J10" s="2">
        <v>16.760013580322266</v>
      </c>
      <c r="K10" s="2">
        <v>423.59722900390625</v>
      </c>
      <c r="L10" s="2">
        <v>0.25227916240692139</v>
      </c>
      <c r="M10" s="6">
        <v>106.86475372314453</v>
      </c>
    </row>
    <row r="11" spans="1:13" x14ac:dyDescent="0.25">
      <c r="A11" t="s">
        <v>119</v>
      </c>
      <c r="B11" s="5">
        <v>2</v>
      </c>
      <c r="C11" s="3">
        <v>2</v>
      </c>
      <c r="D11" s="3">
        <v>67</v>
      </c>
      <c r="E11" s="3">
        <v>65</v>
      </c>
      <c r="F11" s="3">
        <v>1628</v>
      </c>
      <c r="G11" s="3">
        <v>1697.3692626953125</v>
      </c>
      <c r="H11" s="3">
        <v>0.36916124820709229</v>
      </c>
      <c r="I11" s="3">
        <v>626.6029052734375</v>
      </c>
      <c r="J11" s="3">
        <v>77.720527648925781</v>
      </c>
      <c r="K11" s="3">
        <v>1645.2880859375</v>
      </c>
      <c r="L11" s="3">
        <v>0.23197692632675171</v>
      </c>
      <c r="M11" s="7">
        <v>381.66888427734375</v>
      </c>
    </row>
    <row r="12" spans="1:13" x14ac:dyDescent="0.25">
      <c r="A12" t="s">
        <v>118</v>
      </c>
      <c r="B12" s="4">
        <v>3</v>
      </c>
      <c r="C12" s="2">
        <v>2</v>
      </c>
      <c r="D12" s="2">
        <v>67</v>
      </c>
      <c r="E12" s="2">
        <v>79</v>
      </c>
      <c r="F12" s="2">
        <v>1177</v>
      </c>
      <c r="G12" s="2">
        <v>1174.924072265625</v>
      </c>
      <c r="H12" s="2">
        <v>0.37754881381988525</v>
      </c>
      <c r="I12" s="2">
        <v>443.59115600585937</v>
      </c>
      <c r="J12" s="2">
        <v>49.907905578613281</v>
      </c>
      <c r="K12" s="2">
        <v>1164.056396484375</v>
      </c>
      <c r="L12" s="2">
        <v>0.30083966255187988</v>
      </c>
      <c r="M12" s="6">
        <v>350.19430541992187</v>
      </c>
    </row>
    <row r="13" spans="1:13" x14ac:dyDescent="0.25">
      <c r="A13" t="s">
        <v>117</v>
      </c>
      <c r="B13" s="5">
        <v>4</v>
      </c>
      <c r="C13" s="3">
        <v>2</v>
      </c>
      <c r="D13" s="3">
        <v>67</v>
      </c>
      <c r="E13" s="3">
        <v>78</v>
      </c>
      <c r="F13" s="3">
        <v>1284</v>
      </c>
      <c r="G13" s="3">
        <v>1284.525634765625</v>
      </c>
      <c r="H13" s="3">
        <v>0.33974796533584595</v>
      </c>
      <c r="I13" s="3">
        <v>436.41497802734375</v>
      </c>
      <c r="J13" s="3">
        <v>49.414268493652344</v>
      </c>
      <c r="K13" s="3">
        <v>1279.7857666015625</v>
      </c>
      <c r="L13" s="3">
        <v>0.28657665848731995</v>
      </c>
      <c r="M13" s="7">
        <v>366.7567138671875</v>
      </c>
    </row>
    <row r="14" spans="1:13" x14ac:dyDescent="0.25">
      <c r="A14" t="s">
        <v>116</v>
      </c>
      <c r="B14" s="4">
        <v>5</v>
      </c>
      <c r="C14" s="2">
        <v>2</v>
      </c>
      <c r="D14" s="2">
        <v>67</v>
      </c>
      <c r="E14" s="2">
        <v>68</v>
      </c>
      <c r="F14" s="2">
        <v>1454.5</v>
      </c>
      <c r="G14" s="2">
        <v>1468.7646484375</v>
      </c>
      <c r="H14" s="2">
        <v>0.34766900539398193</v>
      </c>
      <c r="I14" s="2">
        <v>510.64395141601562</v>
      </c>
      <c r="J14" s="2">
        <v>61.924674987792969</v>
      </c>
      <c r="K14" s="2">
        <v>1463.6773681640625</v>
      </c>
      <c r="L14" s="2">
        <v>0.29509589076042175</v>
      </c>
      <c r="M14" s="6">
        <v>431.92520141601562</v>
      </c>
    </row>
    <row r="15" spans="1:13" x14ac:dyDescent="0.25">
      <c r="A15" t="s">
        <v>115</v>
      </c>
      <c r="B15" s="5">
        <v>6</v>
      </c>
      <c r="C15" s="3">
        <v>2</v>
      </c>
      <c r="D15" s="3">
        <v>67</v>
      </c>
      <c r="E15" s="3">
        <v>60</v>
      </c>
      <c r="F15" s="3">
        <v>2153.5</v>
      </c>
      <c r="G15" s="3">
        <v>2131.89990234375</v>
      </c>
      <c r="H15" s="3">
        <v>0.22366762161254883</v>
      </c>
      <c r="I15" s="3">
        <v>476.83697509765625</v>
      </c>
      <c r="J15" s="3">
        <v>61.559391021728516</v>
      </c>
      <c r="K15" s="3">
        <v>2145.037109375</v>
      </c>
      <c r="L15" s="3">
        <v>0.18474282324314117</v>
      </c>
      <c r="M15" s="7">
        <v>396.28021240234375</v>
      </c>
    </row>
    <row r="16" spans="1:13" x14ac:dyDescent="0.25">
      <c r="A16" t="s">
        <v>114</v>
      </c>
      <c r="B16" s="4">
        <v>7</v>
      </c>
      <c r="C16" s="2">
        <v>2</v>
      </c>
      <c r="D16" s="2">
        <v>67</v>
      </c>
      <c r="E16" s="2">
        <v>77</v>
      </c>
      <c r="F16" s="2">
        <v>1195</v>
      </c>
      <c r="G16" s="2">
        <v>1227.7791748046875</v>
      </c>
      <c r="H16" s="2">
        <v>0.37972131371498108</v>
      </c>
      <c r="I16" s="2">
        <v>466.21392822265625</v>
      </c>
      <c r="J16" s="2">
        <v>53.130008697509766</v>
      </c>
      <c r="K16" s="2">
        <v>1214.5072021484375</v>
      </c>
      <c r="L16" s="2">
        <v>0.30792027711868286</v>
      </c>
      <c r="M16" s="6">
        <v>373.97140502929687</v>
      </c>
    </row>
    <row r="17" spans="1:13" x14ac:dyDescent="0.25">
      <c r="A17" t="s">
        <v>67</v>
      </c>
      <c r="B17" s="5">
        <v>8</v>
      </c>
      <c r="C17" s="3">
        <v>2</v>
      </c>
      <c r="D17" s="3">
        <v>67</v>
      </c>
      <c r="E17" s="3">
        <v>114</v>
      </c>
      <c r="F17" s="3">
        <v>60</v>
      </c>
      <c r="G17" s="3">
        <v>69.289474487304688</v>
      </c>
      <c r="H17" s="3">
        <v>0.56777375936508179</v>
      </c>
      <c r="I17" s="3">
        <v>39.340744018554687</v>
      </c>
      <c r="J17" s="3">
        <v>3.684598445892334</v>
      </c>
      <c r="K17" s="3">
        <v>66.794120788574219</v>
      </c>
      <c r="L17" s="3">
        <v>0.46071889996528625</v>
      </c>
      <c r="M17" s="7">
        <v>30.773313522338867</v>
      </c>
    </row>
    <row r="18" spans="1:13" x14ac:dyDescent="0.25">
      <c r="A18" t="s">
        <v>113</v>
      </c>
      <c r="B18" s="4">
        <v>1</v>
      </c>
      <c r="C18" s="2">
        <v>3</v>
      </c>
      <c r="D18" s="2">
        <v>67</v>
      </c>
      <c r="E18" s="2">
        <v>74</v>
      </c>
      <c r="F18" s="2">
        <v>539.5</v>
      </c>
      <c r="G18" s="2">
        <v>545.5540771484375</v>
      </c>
      <c r="H18" s="2">
        <v>0.32815179228782654</v>
      </c>
      <c r="I18" s="2">
        <v>179.0245361328125</v>
      </c>
      <c r="J18" s="2">
        <v>20.811180114746094</v>
      </c>
      <c r="K18" s="2">
        <v>545.48486328125</v>
      </c>
      <c r="L18" s="2">
        <v>0.22191533446311951</v>
      </c>
      <c r="M18" s="6">
        <v>121.05145263671875</v>
      </c>
    </row>
    <row r="19" spans="1:13" x14ac:dyDescent="0.25">
      <c r="A19" t="s">
        <v>112</v>
      </c>
      <c r="B19" s="5">
        <v>2</v>
      </c>
      <c r="C19" s="3">
        <v>3</v>
      </c>
      <c r="D19" s="3">
        <v>67</v>
      </c>
      <c r="E19" s="3">
        <v>88</v>
      </c>
      <c r="F19" s="3">
        <v>1603.5</v>
      </c>
      <c r="G19" s="3">
        <v>1617.0113525390625</v>
      </c>
      <c r="H19" s="3">
        <v>0.28611743450164795</v>
      </c>
      <c r="I19" s="3">
        <v>462.6551513671875</v>
      </c>
      <c r="J19" s="3">
        <v>49.319202423095703</v>
      </c>
      <c r="K19" s="3">
        <v>1616.262451171875</v>
      </c>
      <c r="L19" s="3">
        <v>0.24615874886512756</v>
      </c>
      <c r="M19" s="7">
        <v>397.857177734375</v>
      </c>
    </row>
    <row r="20" spans="1:13" x14ac:dyDescent="0.25">
      <c r="A20" s="1" t="s">
        <v>111</v>
      </c>
      <c r="B20" s="4">
        <v>3</v>
      </c>
      <c r="C20" s="2">
        <v>3</v>
      </c>
      <c r="D20" s="2">
        <v>67</v>
      </c>
      <c r="E20" s="2">
        <v>82</v>
      </c>
      <c r="F20" s="2">
        <v>1353.5</v>
      </c>
      <c r="G20" s="2">
        <v>1261.03662109375</v>
      </c>
      <c r="H20" s="2">
        <v>0.36401841044425964</v>
      </c>
      <c r="I20" s="2">
        <v>459.04052734375</v>
      </c>
      <c r="J20" s="2">
        <v>50.692546844482422</v>
      </c>
      <c r="K20" s="2">
        <v>1261.9864501953125</v>
      </c>
      <c r="L20" s="2">
        <v>0.30889412760734558</v>
      </c>
      <c r="M20" s="6">
        <v>389.82022094726562</v>
      </c>
    </row>
    <row r="21" spans="1:13" x14ac:dyDescent="0.25">
      <c r="A21" t="s">
        <v>110</v>
      </c>
      <c r="B21" s="5">
        <v>4</v>
      </c>
      <c r="C21" s="3">
        <v>3</v>
      </c>
      <c r="D21" s="3">
        <v>67</v>
      </c>
      <c r="E21" s="3">
        <v>84</v>
      </c>
      <c r="F21" s="3">
        <v>1221</v>
      </c>
      <c r="G21" s="3">
        <v>1218.8333740234375</v>
      </c>
      <c r="H21" s="3">
        <v>0.34385946393013</v>
      </c>
      <c r="I21" s="3">
        <v>419.10736083984375</v>
      </c>
      <c r="J21" s="3">
        <v>45.728363037109375</v>
      </c>
      <c r="K21" s="3">
        <v>1214.8157958984375</v>
      </c>
      <c r="L21" s="3">
        <v>0.28236052393913269</v>
      </c>
      <c r="M21" s="7">
        <v>343.01602172851562</v>
      </c>
    </row>
    <row r="22" spans="1:13" x14ac:dyDescent="0.25">
      <c r="A22" t="s">
        <v>109</v>
      </c>
      <c r="B22" s="4">
        <v>5</v>
      </c>
      <c r="C22" s="2">
        <v>3</v>
      </c>
      <c r="D22" s="2">
        <v>67</v>
      </c>
      <c r="E22" s="2">
        <v>80</v>
      </c>
      <c r="F22" s="2">
        <v>2745</v>
      </c>
      <c r="G22" s="2">
        <v>2809.4375</v>
      </c>
      <c r="H22" s="2">
        <v>0.23530441522598267</v>
      </c>
      <c r="I22" s="2">
        <v>661.07305908203125</v>
      </c>
      <c r="J22" s="2">
        <v>73.91021728515625</v>
      </c>
      <c r="K22" s="2">
        <v>2807.541748046875</v>
      </c>
      <c r="L22" s="2">
        <v>0.17452190816402435</v>
      </c>
      <c r="M22" s="6">
        <v>489.9775390625</v>
      </c>
    </row>
    <row r="23" spans="1:13" x14ac:dyDescent="0.25">
      <c r="A23" t="s">
        <v>108</v>
      </c>
      <c r="B23" s="5">
        <v>6</v>
      </c>
      <c r="C23" s="3">
        <v>3</v>
      </c>
      <c r="D23" s="3">
        <v>67</v>
      </c>
      <c r="E23" s="3">
        <v>74</v>
      </c>
      <c r="F23" s="3">
        <v>1772.5</v>
      </c>
      <c r="G23" s="3">
        <v>1776.7027587890625</v>
      </c>
      <c r="H23" s="3">
        <v>0.41094374656677246</v>
      </c>
      <c r="I23" s="3">
        <v>730.1248779296875</v>
      </c>
      <c r="J23" s="3">
        <v>84.875297546386719</v>
      </c>
      <c r="K23" s="3">
        <v>1753.727294921875</v>
      </c>
      <c r="L23" s="3">
        <v>0.32709771394729614</v>
      </c>
      <c r="M23" s="7">
        <v>573.64019775390625</v>
      </c>
    </row>
    <row r="24" spans="1:13" x14ac:dyDescent="0.25">
      <c r="A24" t="s">
        <v>107</v>
      </c>
      <c r="B24" s="4">
        <v>7</v>
      </c>
      <c r="C24" s="2">
        <v>3</v>
      </c>
      <c r="D24" s="2">
        <v>67</v>
      </c>
      <c r="E24" s="2">
        <v>183</v>
      </c>
      <c r="F24" s="2">
        <v>1088</v>
      </c>
      <c r="G24" s="2">
        <v>1127.814208984375</v>
      </c>
      <c r="H24" s="2">
        <v>0.39207574725151062</v>
      </c>
      <c r="I24" s="2">
        <v>442.1885986328125</v>
      </c>
      <c r="J24" s="2">
        <v>32.687522888183594</v>
      </c>
      <c r="K24" s="2">
        <v>1108.109130859375</v>
      </c>
      <c r="L24" s="2">
        <v>0.28095853328704834</v>
      </c>
      <c r="M24" s="6">
        <v>311.33270263671875</v>
      </c>
    </row>
    <row r="25" spans="1:13" x14ac:dyDescent="0.25">
      <c r="A25" t="s">
        <v>35</v>
      </c>
      <c r="B25" s="5">
        <v>8</v>
      </c>
      <c r="C25" s="3">
        <v>3</v>
      </c>
      <c r="D25" s="3">
        <v>67</v>
      </c>
      <c r="E25" s="3">
        <v>78</v>
      </c>
      <c r="F25" s="3">
        <v>112.5</v>
      </c>
      <c r="G25" s="3">
        <v>124.44871520996094</v>
      </c>
      <c r="H25" s="3">
        <v>0.52300643920898438</v>
      </c>
      <c r="I25" s="3">
        <v>65.087486267089844</v>
      </c>
      <c r="J25" s="3">
        <v>7.3697061538696289</v>
      </c>
      <c r="K25" s="3">
        <v>119.19999694824219</v>
      </c>
      <c r="L25" s="3">
        <v>0.40425348281860352</v>
      </c>
      <c r="M25" s="7">
        <v>48.187015533447266</v>
      </c>
    </row>
    <row r="26" spans="1:13" x14ac:dyDescent="0.25">
      <c r="A26" t="s">
        <v>106</v>
      </c>
      <c r="B26" s="4">
        <v>1</v>
      </c>
      <c r="C26" s="2">
        <v>4</v>
      </c>
      <c r="D26" s="2">
        <v>67</v>
      </c>
      <c r="E26" s="2">
        <v>72</v>
      </c>
      <c r="F26" s="2">
        <v>820.5</v>
      </c>
      <c r="G26" s="2">
        <v>823.04168701171875</v>
      </c>
      <c r="H26" s="2">
        <v>0.3089851438999176</v>
      </c>
      <c r="I26" s="2">
        <v>254.30764770507813</v>
      </c>
      <c r="J26" s="2">
        <v>29.970443725585938</v>
      </c>
      <c r="K26" s="2">
        <v>828.15625</v>
      </c>
      <c r="L26" s="2">
        <v>0.23029033839702606</v>
      </c>
      <c r="M26" s="6">
        <v>190.71638488769531</v>
      </c>
    </row>
    <row r="27" spans="1:13" x14ac:dyDescent="0.25">
      <c r="A27" t="s">
        <v>105</v>
      </c>
      <c r="B27" s="5">
        <v>2</v>
      </c>
      <c r="C27" s="3">
        <v>4</v>
      </c>
      <c r="D27" s="3">
        <v>67</v>
      </c>
      <c r="E27" s="3">
        <v>60</v>
      </c>
      <c r="F27" s="3">
        <v>1318</v>
      </c>
      <c r="G27" s="3">
        <v>1323.2166748046875</v>
      </c>
      <c r="H27" s="3">
        <v>0.2448972761631012</v>
      </c>
      <c r="I27" s="3">
        <v>324.05215454101562</v>
      </c>
      <c r="J27" s="3">
        <v>41.834953308105469</v>
      </c>
      <c r="K27" s="3">
        <v>1328.24072265625</v>
      </c>
      <c r="L27" s="3">
        <v>0.20596429705619812</v>
      </c>
      <c r="M27" s="7">
        <v>273.57015991210937</v>
      </c>
    </row>
    <row r="28" spans="1:13" x14ac:dyDescent="0.25">
      <c r="A28" t="s">
        <v>111</v>
      </c>
      <c r="B28" s="4">
        <v>3</v>
      </c>
      <c r="C28" s="2">
        <v>4</v>
      </c>
      <c r="D28" s="2">
        <v>67</v>
      </c>
      <c r="E28" s="2">
        <v>99</v>
      </c>
      <c r="F28" s="2">
        <v>840</v>
      </c>
      <c r="G28" s="2">
        <v>828</v>
      </c>
      <c r="H28" s="2">
        <v>0.30503809452056885</v>
      </c>
      <c r="I28" s="2">
        <v>252.57154846191406</v>
      </c>
      <c r="J28" s="2">
        <v>25.384395599365234</v>
      </c>
      <c r="K28" s="2">
        <v>821.67413330078125</v>
      </c>
      <c r="L28" s="2">
        <v>0.24882312119007111</v>
      </c>
      <c r="M28" s="6">
        <v>204.45152282714844</v>
      </c>
    </row>
    <row r="29" spans="1:13" x14ac:dyDescent="0.25">
      <c r="A29" t="s">
        <v>104</v>
      </c>
      <c r="B29" s="5">
        <v>4</v>
      </c>
      <c r="C29" s="3">
        <v>4</v>
      </c>
      <c r="D29" s="3">
        <v>67</v>
      </c>
      <c r="E29" s="3">
        <v>68</v>
      </c>
      <c r="F29" s="3">
        <v>976.5</v>
      </c>
      <c r="G29" s="3">
        <v>955.691162109375</v>
      </c>
      <c r="H29" s="3">
        <v>0.34703853726387024</v>
      </c>
      <c r="I29" s="3">
        <v>331.66168212890625</v>
      </c>
      <c r="J29" s="3">
        <v>40.219886779785156</v>
      </c>
      <c r="K29" s="3">
        <v>954.53228759765625</v>
      </c>
      <c r="L29" s="3">
        <v>0.28151780366897583</v>
      </c>
      <c r="M29" s="7">
        <v>268.71783447265625</v>
      </c>
    </row>
    <row r="30" spans="1:13" x14ac:dyDescent="0.25">
      <c r="A30" t="s">
        <v>103</v>
      </c>
      <c r="B30" s="4">
        <v>5</v>
      </c>
      <c r="C30" s="2">
        <v>4</v>
      </c>
      <c r="D30" s="2">
        <v>67</v>
      </c>
      <c r="E30" s="2">
        <v>84</v>
      </c>
      <c r="F30" s="2">
        <v>1332.5</v>
      </c>
      <c r="G30" s="2">
        <v>1322.642822265625</v>
      </c>
      <c r="H30" s="2">
        <v>0.23798830807209015</v>
      </c>
      <c r="I30" s="2">
        <v>314.77352905273437</v>
      </c>
      <c r="J30" s="2">
        <v>34.344608306884766</v>
      </c>
      <c r="K30" s="2">
        <v>1323.48681640625</v>
      </c>
      <c r="L30" s="2">
        <v>0.19799546897411346</v>
      </c>
      <c r="M30" s="6">
        <v>262.04440307617187</v>
      </c>
    </row>
    <row r="31" spans="1:13" x14ac:dyDescent="0.25">
      <c r="A31" t="s">
        <v>102</v>
      </c>
      <c r="B31" s="5">
        <v>6</v>
      </c>
      <c r="C31" s="3">
        <v>4</v>
      </c>
      <c r="D31" s="3">
        <v>67</v>
      </c>
      <c r="E31" s="3">
        <v>69</v>
      </c>
      <c r="F31" s="3">
        <v>1208</v>
      </c>
      <c r="G31" s="3">
        <v>1250.521728515625</v>
      </c>
      <c r="H31" s="3">
        <v>0.26540195941925049</v>
      </c>
      <c r="I31" s="3">
        <v>331.89089965820312</v>
      </c>
      <c r="J31" s="3">
        <v>39.954971313476563</v>
      </c>
      <c r="K31" s="3">
        <v>1241.6507568359375</v>
      </c>
      <c r="L31" s="3">
        <v>0.22530244290828705</v>
      </c>
      <c r="M31" s="7">
        <v>279.7469482421875</v>
      </c>
    </row>
    <row r="32" spans="1:13" x14ac:dyDescent="0.25">
      <c r="A32" t="s">
        <v>101</v>
      </c>
      <c r="B32" s="4">
        <v>7</v>
      </c>
      <c r="C32" s="2">
        <v>4</v>
      </c>
      <c r="D32" s="2">
        <v>67</v>
      </c>
      <c r="E32" s="2">
        <v>65</v>
      </c>
      <c r="F32" s="2">
        <v>1096</v>
      </c>
      <c r="G32" s="2">
        <v>1047.3692626953125</v>
      </c>
      <c r="H32" s="2">
        <v>0.32092311978340149</v>
      </c>
      <c r="I32" s="2">
        <v>336.125</v>
      </c>
      <c r="J32" s="2">
        <v>41.691177368164062</v>
      </c>
      <c r="K32" s="2">
        <v>1053.0677490234375</v>
      </c>
      <c r="L32" s="2">
        <v>0.27403464913368225</v>
      </c>
      <c r="M32" s="6">
        <v>288.57705688476562</v>
      </c>
    </row>
    <row r="33" spans="1:13" x14ac:dyDescent="0.25">
      <c r="A33" t="s">
        <v>43</v>
      </c>
      <c r="B33" s="5">
        <v>8</v>
      </c>
      <c r="C33" s="3">
        <v>4</v>
      </c>
      <c r="D33" s="3">
        <v>67</v>
      </c>
      <c r="E33" s="3">
        <v>101</v>
      </c>
      <c r="F33" s="3">
        <v>5078</v>
      </c>
      <c r="G33" s="3">
        <v>4993.0693359375</v>
      </c>
      <c r="H33" s="3">
        <v>0.1983620673418045</v>
      </c>
      <c r="I33" s="3">
        <v>990.435546875</v>
      </c>
      <c r="J33" s="3">
        <v>98.552017211914063</v>
      </c>
      <c r="K33" s="3">
        <v>5014.49462890625</v>
      </c>
      <c r="L33" s="3">
        <v>0.14917340874671936</v>
      </c>
      <c r="M33" s="7">
        <v>748.029296875</v>
      </c>
    </row>
    <row r="34" spans="1:13" x14ac:dyDescent="0.25">
      <c r="A34" t="s">
        <v>100</v>
      </c>
      <c r="B34" s="4">
        <v>1</v>
      </c>
      <c r="C34" s="2">
        <v>5</v>
      </c>
      <c r="D34" s="2">
        <v>67</v>
      </c>
      <c r="E34" s="2">
        <v>84</v>
      </c>
      <c r="F34" s="2">
        <v>946.5</v>
      </c>
      <c r="G34" s="2">
        <v>1028.547607421875</v>
      </c>
      <c r="H34" s="2">
        <v>0.62745976448059082</v>
      </c>
      <c r="I34" s="2">
        <v>645.37225341796875</v>
      </c>
      <c r="J34" s="2">
        <v>70.415885925292969</v>
      </c>
      <c r="K34" s="2">
        <v>947.21051025390625</v>
      </c>
      <c r="L34" s="2">
        <v>0.2270989716053009</v>
      </c>
      <c r="M34" s="6">
        <v>215.11053466796875</v>
      </c>
    </row>
    <row r="35" spans="1:13" x14ac:dyDescent="0.25">
      <c r="A35" t="s">
        <v>99</v>
      </c>
      <c r="B35" s="5">
        <v>2</v>
      </c>
      <c r="C35" s="3">
        <v>5</v>
      </c>
      <c r="D35" s="3">
        <v>67</v>
      </c>
      <c r="E35" s="3">
        <v>94</v>
      </c>
      <c r="F35" s="3">
        <v>1241.5</v>
      </c>
      <c r="G35" s="3">
        <v>1256.6595458984375</v>
      </c>
      <c r="H35" s="3">
        <v>0.2512475848197937</v>
      </c>
      <c r="I35" s="3">
        <v>315.73269653320312</v>
      </c>
      <c r="J35" s="3">
        <v>32.565341949462891</v>
      </c>
      <c r="K35" s="3">
        <v>1258</v>
      </c>
      <c r="L35" s="3">
        <v>0.19865074753761292</v>
      </c>
      <c r="M35" s="7">
        <v>249.90263366699219</v>
      </c>
    </row>
    <row r="36" spans="1:13" x14ac:dyDescent="0.25">
      <c r="A36" t="s">
        <v>98</v>
      </c>
      <c r="B36" s="4">
        <v>3</v>
      </c>
      <c r="C36" s="2">
        <v>5</v>
      </c>
      <c r="D36" s="2">
        <v>67</v>
      </c>
      <c r="E36" s="2">
        <v>89</v>
      </c>
      <c r="F36" s="2">
        <v>818</v>
      </c>
      <c r="G36" s="2">
        <v>847.33709716796875</v>
      </c>
      <c r="H36" s="2">
        <v>0.3362005352973938</v>
      </c>
      <c r="I36" s="2">
        <v>284.87518310546875</v>
      </c>
      <c r="J36" s="2">
        <v>30.196706771850586</v>
      </c>
      <c r="K36" s="2">
        <v>840.59259033203125</v>
      </c>
      <c r="L36" s="2">
        <v>0.25168806314468384</v>
      </c>
      <c r="M36" s="6">
        <v>211.56710815429687</v>
      </c>
    </row>
    <row r="37" spans="1:13" x14ac:dyDescent="0.25">
      <c r="A37" t="s">
        <v>97</v>
      </c>
      <c r="B37" s="5">
        <v>4</v>
      </c>
      <c r="C37" s="3">
        <v>5</v>
      </c>
      <c r="D37" s="3">
        <v>67</v>
      </c>
      <c r="E37" s="3">
        <v>66</v>
      </c>
      <c r="F37" s="3">
        <v>1230.5</v>
      </c>
      <c r="G37" s="3">
        <v>1216.8787841796875</v>
      </c>
      <c r="H37" s="3">
        <v>0.29270774126052856</v>
      </c>
      <c r="I37" s="3">
        <v>356.18984985351562</v>
      </c>
      <c r="J37" s="3">
        <v>43.843940734863281</v>
      </c>
      <c r="K37" s="3">
        <v>1215.25</v>
      </c>
      <c r="L37" s="3">
        <v>0.24783658981323242</v>
      </c>
      <c r="M37" s="7">
        <v>301.18341064453125</v>
      </c>
    </row>
    <row r="38" spans="1:13" x14ac:dyDescent="0.25">
      <c r="A38" t="s">
        <v>96</v>
      </c>
      <c r="B38" s="4">
        <v>5</v>
      </c>
      <c r="C38" s="2">
        <v>5</v>
      </c>
      <c r="D38" s="2">
        <v>67</v>
      </c>
      <c r="E38" s="2">
        <v>71</v>
      </c>
      <c r="F38" s="2">
        <v>1004</v>
      </c>
      <c r="G38" s="2">
        <v>980.09857177734375</v>
      </c>
      <c r="H38" s="2">
        <v>0.31610363721847534</v>
      </c>
      <c r="I38" s="2">
        <v>309.81271362304687</v>
      </c>
      <c r="J38" s="2">
        <v>36.76800537109375</v>
      </c>
      <c r="K38" s="2">
        <v>983.6031494140625</v>
      </c>
      <c r="L38" s="2">
        <v>0.20423510670661926</v>
      </c>
      <c r="M38" s="6">
        <v>200.88630676269531</v>
      </c>
    </row>
    <row r="39" spans="1:13" x14ac:dyDescent="0.25">
      <c r="A39" t="s">
        <v>95</v>
      </c>
      <c r="B39" s="5">
        <v>6</v>
      </c>
      <c r="C39" s="3">
        <v>5</v>
      </c>
      <c r="D39" s="3">
        <v>67</v>
      </c>
      <c r="E39" s="3">
        <v>94</v>
      </c>
      <c r="F39" s="3">
        <v>1107</v>
      </c>
      <c r="G39" s="3">
        <v>1098.2872314453125</v>
      </c>
      <c r="H39" s="3">
        <v>0.29067376255989075</v>
      </c>
      <c r="I39" s="3">
        <v>319.2432861328125</v>
      </c>
      <c r="J39" s="3">
        <v>32.92742919921875</v>
      </c>
      <c r="K39" s="3">
        <v>1109.1785888671875</v>
      </c>
      <c r="L39" s="3">
        <v>0.23750220239162445</v>
      </c>
      <c r="M39" s="7">
        <v>263.43234252929687</v>
      </c>
    </row>
    <row r="40" spans="1:13" x14ac:dyDescent="0.25">
      <c r="A40" t="s">
        <v>94</v>
      </c>
      <c r="B40" s="4">
        <v>7</v>
      </c>
      <c r="C40" s="2">
        <v>5</v>
      </c>
      <c r="D40" s="2">
        <v>67</v>
      </c>
      <c r="E40" s="2">
        <v>73</v>
      </c>
      <c r="F40" s="2">
        <v>1038</v>
      </c>
      <c r="G40" s="2">
        <v>1050.8218994140625</v>
      </c>
      <c r="H40" s="2">
        <v>0.35212185978889465</v>
      </c>
      <c r="I40" s="2">
        <v>370.01736450195312</v>
      </c>
      <c r="J40" s="2">
        <v>43.307254791259766</v>
      </c>
      <c r="K40" s="2">
        <v>1048.3385009765625</v>
      </c>
      <c r="L40" s="2">
        <v>0.28298702836036682</v>
      </c>
      <c r="M40" s="6">
        <v>296.66616821289063</v>
      </c>
    </row>
    <row r="41" spans="1:13" x14ac:dyDescent="0.25">
      <c r="A41" t="s">
        <v>51</v>
      </c>
      <c r="B41" s="5">
        <v>8</v>
      </c>
      <c r="C41" s="3">
        <v>5</v>
      </c>
      <c r="D41" s="3">
        <v>67</v>
      </c>
      <c r="E41" s="3">
        <v>119</v>
      </c>
      <c r="F41" s="3">
        <v>96</v>
      </c>
      <c r="G41" s="3">
        <v>115.67227172851562</v>
      </c>
      <c r="H41" s="3">
        <v>0.95801776647567749</v>
      </c>
      <c r="I41" s="3">
        <v>110.81608581542969</v>
      </c>
      <c r="J41" s="3">
        <v>10.158493995666504</v>
      </c>
      <c r="K41" s="3">
        <v>103.82243347167969</v>
      </c>
      <c r="L41" s="3">
        <v>0.38308119773864746</v>
      </c>
      <c r="M41" s="7">
        <v>39.772422790527344</v>
      </c>
    </row>
    <row r="42" spans="1:13" x14ac:dyDescent="0.25">
      <c r="A42" t="s">
        <v>93</v>
      </c>
      <c r="B42" s="4">
        <v>1</v>
      </c>
      <c r="C42" s="2">
        <v>6</v>
      </c>
      <c r="D42" s="2">
        <v>67</v>
      </c>
      <c r="E42" s="2">
        <v>82</v>
      </c>
      <c r="F42" s="2">
        <v>825</v>
      </c>
      <c r="G42" s="2">
        <v>877.53656005859375</v>
      </c>
      <c r="H42" s="2">
        <v>0.3148840069770813</v>
      </c>
      <c r="I42" s="2">
        <v>276.32223510742187</v>
      </c>
      <c r="J42" s="2">
        <v>30.514686584472656</v>
      </c>
      <c r="K42" s="2">
        <v>873.64862060546875</v>
      </c>
      <c r="L42" s="2">
        <v>0.25927665829658508</v>
      </c>
      <c r="M42" s="6">
        <v>226.51670837402344</v>
      </c>
    </row>
    <row r="43" spans="1:13" x14ac:dyDescent="0.25">
      <c r="A43" t="s">
        <v>92</v>
      </c>
      <c r="B43" s="5">
        <v>2</v>
      </c>
      <c r="C43" s="3">
        <v>6</v>
      </c>
      <c r="D43" s="3">
        <v>67</v>
      </c>
      <c r="E43" s="3">
        <v>114</v>
      </c>
      <c r="F43" s="3">
        <v>939.5</v>
      </c>
      <c r="G43" s="3">
        <v>969.78070068359375</v>
      </c>
      <c r="H43" s="3">
        <v>0.71010565757751465</v>
      </c>
      <c r="I43" s="3">
        <v>688.64678955078125</v>
      </c>
      <c r="J43" s="3">
        <v>64.4976806640625</v>
      </c>
      <c r="K43" s="3">
        <v>923.33331298828125</v>
      </c>
      <c r="L43" s="3">
        <v>0.30073228478431702</v>
      </c>
      <c r="M43" s="7">
        <v>277.6761474609375</v>
      </c>
    </row>
    <row r="44" spans="1:13" x14ac:dyDescent="0.25">
      <c r="A44" t="s">
        <v>91</v>
      </c>
      <c r="B44" s="4">
        <v>3</v>
      </c>
      <c r="C44" s="2">
        <v>6</v>
      </c>
      <c r="D44" s="2">
        <v>67</v>
      </c>
      <c r="E44" s="2">
        <v>95</v>
      </c>
      <c r="F44" s="2">
        <v>780</v>
      </c>
      <c r="G44" s="2">
        <v>777.54736328125</v>
      </c>
      <c r="H44" s="2">
        <v>0.30087313055992126</v>
      </c>
      <c r="I44" s="2">
        <v>233.943115234375</v>
      </c>
      <c r="J44" s="2">
        <v>24.002056121826172</v>
      </c>
      <c r="K44" s="2">
        <v>780.2117919921875</v>
      </c>
      <c r="L44" s="2">
        <v>0.242585688829422</v>
      </c>
      <c r="M44" s="6">
        <v>189.26820373535156</v>
      </c>
    </row>
    <row r="45" spans="1:13" x14ac:dyDescent="0.25">
      <c r="A45" t="s">
        <v>90</v>
      </c>
      <c r="B45" s="5">
        <v>4</v>
      </c>
      <c r="C45" s="3">
        <v>6</v>
      </c>
      <c r="D45" s="3">
        <v>67</v>
      </c>
      <c r="E45" s="3">
        <v>88</v>
      </c>
      <c r="F45" s="3">
        <v>992</v>
      </c>
      <c r="G45" s="3">
        <v>985.70452880859375</v>
      </c>
      <c r="H45" s="3">
        <v>0.36142691969871521</v>
      </c>
      <c r="I45" s="3">
        <v>356.2601318359375</v>
      </c>
      <c r="J45" s="3">
        <v>37.977458953857422</v>
      </c>
      <c r="K45" s="3">
        <v>986.01251220703125</v>
      </c>
      <c r="L45" s="3">
        <v>0.27256545424461365</v>
      </c>
      <c r="M45" s="7">
        <v>268.7529296875</v>
      </c>
    </row>
    <row r="46" spans="1:13" x14ac:dyDescent="0.25">
      <c r="A46" t="s">
        <v>89</v>
      </c>
      <c r="B46" s="4">
        <v>5</v>
      </c>
      <c r="C46" s="2">
        <v>6</v>
      </c>
      <c r="D46" s="2">
        <v>67</v>
      </c>
      <c r="E46" s="2">
        <v>82</v>
      </c>
      <c r="F46" s="2">
        <v>1052</v>
      </c>
      <c r="G46" s="2">
        <v>1075.1585693359375</v>
      </c>
      <c r="H46" s="2">
        <v>0.29336860775947571</v>
      </c>
      <c r="I46" s="2">
        <v>315.41775512695312</v>
      </c>
      <c r="J46" s="2">
        <v>34.832061767578125</v>
      </c>
      <c r="K46" s="2">
        <v>1074.7432861328125</v>
      </c>
      <c r="L46" s="2">
        <v>0.22264735400676727</v>
      </c>
      <c r="M46" s="6">
        <v>239.28872680664062</v>
      </c>
    </row>
    <row r="47" spans="1:13" x14ac:dyDescent="0.25">
      <c r="A47" t="s">
        <v>88</v>
      </c>
      <c r="B47" s="5">
        <v>6</v>
      </c>
      <c r="C47" s="3">
        <v>6</v>
      </c>
      <c r="D47" s="3">
        <v>67</v>
      </c>
      <c r="E47" s="3">
        <v>71</v>
      </c>
      <c r="F47" s="3">
        <v>1138</v>
      </c>
      <c r="G47" s="3">
        <v>1158.6478271484375</v>
      </c>
      <c r="H47" s="3">
        <v>0.33850789070129395</v>
      </c>
      <c r="I47" s="3">
        <v>392.21145629882812</v>
      </c>
      <c r="J47" s="3">
        <v>46.54693603515625</v>
      </c>
      <c r="K47" s="3">
        <v>1156.793701171875</v>
      </c>
      <c r="L47" s="3">
        <v>0.24918769299983978</v>
      </c>
      <c r="M47" s="7">
        <v>288.25872802734375</v>
      </c>
    </row>
    <row r="48" spans="1:13" x14ac:dyDescent="0.25">
      <c r="A48" t="s">
        <v>87</v>
      </c>
      <c r="B48" s="4">
        <v>7</v>
      </c>
      <c r="C48" s="2">
        <v>6</v>
      </c>
      <c r="D48" s="2">
        <v>67</v>
      </c>
      <c r="E48" s="2">
        <v>59</v>
      </c>
      <c r="F48" s="2">
        <v>1064</v>
      </c>
      <c r="G48" s="2">
        <v>1105.9490966796875</v>
      </c>
      <c r="H48" s="2">
        <v>0.31816965341567993</v>
      </c>
      <c r="I48" s="2">
        <v>351.87945556640625</v>
      </c>
      <c r="J48" s="2">
        <v>45.810802459716797</v>
      </c>
      <c r="K48" s="2">
        <v>1105.7547607421875</v>
      </c>
      <c r="L48" s="2">
        <v>0.26930418610572815</v>
      </c>
      <c r="M48" s="6">
        <v>297.78436279296875</v>
      </c>
    </row>
    <row r="49" spans="1:17" x14ac:dyDescent="0.25">
      <c r="A49" t="s">
        <v>86</v>
      </c>
      <c r="B49" s="5">
        <v>8</v>
      </c>
      <c r="C49" s="3">
        <v>6</v>
      </c>
      <c r="D49" s="3">
        <v>67</v>
      </c>
      <c r="E49" s="3">
        <v>88</v>
      </c>
      <c r="F49" s="3">
        <v>59.5</v>
      </c>
      <c r="G49" s="3">
        <v>91.693183898925781</v>
      </c>
      <c r="H49" s="3">
        <v>2.2768340110778809</v>
      </c>
      <c r="I49" s="3">
        <v>208.7701416015625</v>
      </c>
      <c r="J49" s="3">
        <v>22.254972457885742</v>
      </c>
      <c r="K49" s="3">
        <v>67.625</v>
      </c>
      <c r="L49" s="3">
        <v>0.5182221531867981</v>
      </c>
      <c r="M49" s="7">
        <v>35.044773101806641</v>
      </c>
    </row>
    <row r="52" spans="1:17" x14ac:dyDescent="0.25">
      <c r="A52" t="s">
        <v>85</v>
      </c>
      <c r="B52" s="9" t="s">
        <v>82</v>
      </c>
      <c r="C52" s="19" t="s">
        <v>81</v>
      </c>
      <c r="D52" s="19"/>
      <c r="E52" s="19"/>
      <c r="F52" s="19" t="s">
        <v>80</v>
      </c>
      <c r="G52" s="19"/>
      <c r="H52" s="19"/>
      <c r="J52" t="s">
        <v>84</v>
      </c>
      <c r="K52" s="9" t="s">
        <v>82</v>
      </c>
      <c r="L52" s="19" t="s">
        <v>81</v>
      </c>
      <c r="M52" s="19"/>
      <c r="N52" s="19"/>
      <c r="O52" s="19" t="s">
        <v>80</v>
      </c>
      <c r="P52" s="19"/>
      <c r="Q52" s="19"/>
    </row>
    <row r="53" spans="1:17" x14ac:dyDescent="0.25">
      <c r="B53" s="8">
        <v>0</v>
      </c>
      <c r="C53" s="2">
        <f t="shared" ref="C53:C59" si="0">K2</f>
        <v>455.23727416992187</v>
      </c>
      <c r="D53" s="2">
        <f t="shared" ref="D53:D59" si="1">K10</f>
        <v>423.59722900390625</v>
      </c>
      <c r="E53" s="2">
        <f t="shared" ref="E53:E59" si="2">K18</f>
        <v>545.48486328125</v>
      </c>
      <c r="F53" s="2">
        <f t="shared" ref="F53:F59" si="3">K26</f>
        <v>828.15625</v>
      </c>
      <c r="G53" s="2">
        <f t="shared" ref="G53:G59" si="4">K34</f>
        <v>947.21051025390625</v>
      </c>
      <c r="H53" s="2">
        <f t="shared" ref="H53:H59" si="5">K42</f>
        <v>873.64862060546875</v>
      </c>
      <c r="K53" s="8">
        <v>0</v>
      </c>
      <c r="L53">
        <f t="shared" ref="L53:N59" si="6">C53/$C$62</f>
        <v>0.9588522452719449</v>
      </c>
      <c r="M53">
        <f t="shared" si="6"/>
        <v>0.89220979293045266</v>
      </c>
      <c r="N53">
        <f t="shared" si="6"/>
        <v>1.1489379617976025</v>
      </c>
      <c r="O53">
        <f t="shared" ref="O53:Q59" si="7">F53/$F$62</f>
        <v>0.93788385222361603</v>
      </c>
      <c r="P53">
        <f t="shared" si="7"/>
        <v>1.072712356181132</v>
      </c>
      <c r="Q53">
        <f t="shared" si="7"/>
        <v>0.98940379159525205</v>
      </c>
    </row>
    <row r="54" spans="1:17" x14ac:dyDescent="0.25">
      <c r="B54" s="8">
        <v>0.25</v>
      </c>
      <c r="C54" s="2">
        <f t="shared" si="0"/>
        <v>1757.0545654296875</v>
      </c>
      <c r="D54" s="2">
        <f t="shared" si="1"/>
        <v>1645.2880859375</v>
      </c>
      <c r="E54" s="2">
        <f t="shared" si="2"/>
        <v>1616.262451171875</v>
      </c>
      <c r="F54" s="2">
        <f t="shared" si="3"/>
        <v>1328.24072265625</v>
      </c>
      <c r="G54" s="2">
        <f t="shared" si="4"/>
        <v>1258</v>
      </c>
      <c r="H54" s="2">
        <f t="shared" si="5"/>
        <v>923.33331298828125</v>
      </c>
      <c r="K54" s="8">
        <v>0.25</v>
      </c>
      <c r="L54">
        <f t="shared" si="6"/>
        <v>3.7008298984294621</v>
      </c>
      <c r="M54">
        <f t="shared" si="6"/>
        <v>3.465419606065697</v>
      </c>
      <c r="N54">
        <f t="shared" si="6"/>
        <v>3.4042838058037121</v>
      </c>
      <c r="O54">
        <f t="shared" si="7"/>
        <v>1.5042276450188274</v>
      </c>
      <c r="P54">
        <f t="shared" si="7"/>
        <v>1.4246802896160102</v>
      </c>
      <c r="Q54">
        <f t="shared" si="7"/>
        <v>1.0456715196822375</v>
      </c>
    </row>
    <row r="55" spans="1:17" x14ac:dyDescent="0.25">
      <c r="B55" s="8">
        <v>1</v>
      </c>
      <c r="C55" s="2">
        <f t="shared" si="0"/>
        <v>1214.394775390625</v>
      </c>
      <c r="D55" s="2">
        <f t="shared" si="1"/>
        <v>1164.056396484375</v>
      </c>
      <c r="E55" s="2">
        <f t="shared" si="2"/>
        <v>1261.9864501953125</v>
      </c>
      <c r="F55" s="2">
        <f t="shared" si="3"/>
        <v>821.67413330078125</v>
      </c>
      <c r="G55" s="2">
        <f t="shared" si="4"/>
        <v>840.59259033203125</v>
      </c>
      <c r="H55" s="2">
        <f t="shared" si="5"/>
        <v>780.2117919921875</v>
      </c>
      <c r="K55" s="8">
        <v>1</v>
      </c>
      <c r="L55">
        <f t="shared" si="6"/>
        <v>2.5578423013647749</v>
      </c>
      <c r="M55">
        <f t="shared" si="6"/>
        <v>2.4518161247393704</v>
      </c>
      <c r="N55">
        <f t="shared" si="6"/>
        <v>2.6580831797637035</v>
      </c>
      <c r="O55">
        <f t="shared" si="7"/>
        <v>0.9305428793330216</v>
      </c>
      <c r="P55">
        <f t="shared" si="7"/>
        <v>0.95196796108371262</v>
      </c>
      <c r="Q55">
        <f t="shared" si="7"/>
        <v>0.88358693305028302</v>
      </c>
    </row>
    <row r="56" spans="1:17" x14ac:dyDescent="0.25">
      <c r="B56" s="8">
        <v>4</v>
      </c>
      <c r="C56" s="2">
        <f t="shared" si="0"/>
        <v>1216.987060546875</v>
      </c>
      <c r="D56" s="2">
        <f t="shared" si="1"/>
        <v>1279.7857666015625</v>
      </c>
      <c r="E56" s="2">
        <f t="shared" si="2"/>
        <v>1214.8157958984375</v>
      </c>
      <c r="F56" s="2">
        <f t="shared" si="3"/>
        <v>954.53228759765625</v>
      </c>
      <c r="G56" s="2">
        <f t="shared" si="4"/>
        <v>1215.25</v>
      </c>
      <c r="H56" s="2">
        <f t="shared" si="5"/>
        <v>986.01251220703125</v>
      </c>
      <c r="K56" s="8">
        <v>4</v>
      </c>
      <c r="L56">
        <f t="shared" si="6"/>
        <v>2.5633023517242006</v>
      </c>
      <c r="M56">
        <f t="shared" si="6"/>
        <v>2.6955733315346855</v>
      </c>
      <c r="N56">
        <f t="shared" si="6"/>
        <v>2.5587290838892454</v>
      </c>
      <c r="O56">
        <f t="shared" si="7"/>
        <v>1.0810042416076802</v>
      </c>
      <c r="P56">
        <f t="shared" si="7"/>
        <v>1.3762660746866904</v>
      </c>
      <c r="Q56">
        <f t="shared" si="7"/>
        <v>1.1166554781050264</v>
      </c>
    </row>
    <row r="57" spans="1:17" x14ac:dyDescent="0.25">
      <c r="B57" s="8">
        <v>8</v>
      </c>
      <c r="C57" s="2">
        <f t="shared" si="0"/>
        <v>1797.978515625</v>
      </c>
      <c r="D57" s="2">
        <f t="shared" si="1"/>
        <v>1463.6773681640625</v>
      </c>
      <c r="E57" s="2">
        <f t="shared" si="2"/>
        <v>2807.541748046875</v>
      </c>
      <c r="F57" s="2">
        <f t="shared" si="3"/>
        <v>1323.48681640625</v>
      </c>
      <c r="G57" s="2">
        <f t="shared" si="4"/>
        <v>983.6031494140625</v>
      </c>
      <c r="H57" s="2">
        <f t="shared" si="5"/>
        <v>1074.7432861328125</v>
      </c>
      <c r="K57" s="8">
        <v>8</v>
      </c>
      <c r="L57">
        <f t="shared" si="6"/>
        <v>3.7870267539082292</v>
      </c>
      <c r="M57">
        <f t="shared" si="6"/>
        <v>3.0828985464270011</v>
      </c>
      <c r="N57">
        <f t="shared" si="6"/>
        <v>5.9134386869310802</v>
      </c>
      <c r="O57">
        <f t="shared" si="7"/>
        <v>1.49884386399096</v>
      </c>
      <c r="P57">
        <f t="shared" si="7"/>
        <v>1.1139268837634708</v>
      </c>
      <c r="Q57">
        <f t="shared" si="7"/>
        <v>1.2171427473374863</v>
      </c>
    </row>
    <row r="58" spans="1:17" x14ac:dyDescent="0.25">
      <c r="B58" s="8">
        <v>16</v>
      </c>
      <c r="C58" s="2">
        <f t="shared" si="0"/>
        <v>1867.6409912109375</v>
      </c>
      <c r="D58" s="2">
        <f t="shared" si="1"/>
        <v>2145.037109375</v>
      </c>
      <c r="E58" s="2">
        <f t="shared" si="2"/>
        <v>1753.727294921875</v>
      </c>
      <c r="F58" s="2">
        <f t="shared" si="3"/>
        <v>1241.6507568359375</v>
      </c>
      <c r="G58" s="2">
        <f t="shared" si="4"/>
        <v>1109.1785888671875</v>
      </c>
      <c r="H58" s="2">
        <f t="shared" si="5"/>
        <v>1156.793701171875</v>
      </c>
      <c r="K58" s="8">
        <v>16</v>
      </c>
      <c r="L58">
        <f t="shared" si="6"/>
        <v>3.9337546800179131</v>
      </c>
      <c r="M58">
        <f t="shared" si="6"/>
        <v>4.5180255774665534</v>
      </c>
      <c r="N58">
        <f t="shared" si="6"/>
        <v>3.6938217710680541</v>
      </c>
      <c r="O58">
        <f t="shared" si="7"/>
        <v>1.4061648329498901</v>
      </c>
      <c r="P58">
        <f t="shared" si="7"/>
        <v>1.2561405987465677</v>
      </c>
      <c r="Q58">
        <f t="shared" si="7"/>
        <v>1.3100645351442952</v>
      </c>
    </row>
    <row r="59" spans="1:17" x14ac:dyDescent="0.25">
      <c r="B59" s="8">
        <v>24</v>
      </c>
      <c r="C59" s="2">
        <f t="shared" si="0"/>
        <v>1310.888916015625</v>
      </c>
      <c r="D59" s="2">
        <f t="shared" si="1"/>
        <v>1214.5072021484375</v>
      </c>
      <c r="E59" s="2">
        <f t="shared" si="2"/>
        <v>1108.109130859375</v>
      </c>
      <c r="F59" s="2">
        <f t="shared" si="3"/>
        <v>1053.0677490234375</v>
      </c>
      <c r="G59" s="2">
        <f t="shared" si="4"/>
        <v>1048.3385009765625</v>
      </c>
      <c r="H59" s="2">
        <f t="shared" si="5"/>
        <v>1105.7547607421875</v>
      </c>
      <c r="K59" s="8">
        <v>24</v>
      </c>
      <c r="L59">
        <f t="shared" si="6"/>
        <v>2.7610849368949504</v>
      </c>
      <c r="M59">
        <f t="shared" si="6"/>
        <v>2.5580791023810225</v>
      </c>
      <c r="N59">
        <f t="shared" si="6"/>
        <v>2.3339761228213081</v>
      </c>
      <c r="O59">
        <f t="shared" si="7"/>
        <v>1.1925952827217734</v>
      </c>
      <c r="P59">
        <f t="shared" si="7"/>
        <v>1.1872394270166162</v>
      </c>
      <c r="Q59">
        <f t="shared" si="7"/>
        <v>1.2522631262149935</v>
      </c>
    </row>
    <row r="61" spans="1:17" x14ac:dyDescent="0.25">
      <c r="C61" s="19" t="s">
        <v>81</v>
      </c>
      <c r="D61" s="19"/>
      <c r="E61" s="19"/>
      <c r="F61" s="19" t="s">
        <v>80</v>
      </c>
      <c r="G61" s="19"/>
      <c r="H61" s="19"/>
      <c r="J61" t="s">
        <v>83</v>
      </c>
      <c r="K61" s="9" t="s">
        <v>82</v>
      </c>
      <c r="L61" s="19" t="s">
        <v>81</v>
      </c>
      <c r="M61" s="19"/>
      <c r="N61" s="19"/>
      <c r="O61" s="19" t="s">
        <v>80</v>
      </c>
      <c r="P61" s="19"/>
      <c r="Q61" s="19"/>
    </row>
    <row r="62" spans="1:17" x14ac:dyDescent="0.25">
      <c r="A62" t="s">
        <v>79</v>
      </c>
      <c r="C62">
        <f>AVERAGE(C53:E53)</f>
        <v>474.77312215169269</v>
      </c>
      <c r="F62">
        <f>AVERAGE(F53:H53)</f>
        <v>883.005126953125</v>
      </c>
      <c r="K62" s="8">
        <v>0</v>
      </c>
      <c r="L62">
        <f t="shared" ref="L62:L68" si="8">C53/MAX($C$53:$C$59)</f>
        <v>0.2437498835762627</v>
      </c>
      <c r="M62">
        <f t="shared" ref="M62:Q68" si="9">D53/MAX(D$53:D$59)</f>
        <v>0.19747780919619143</v>
      </c>
      <c r="N62">
        <f t="shared" si="9"/>
        <v>0.19429269882121181</v>
      </c>
      <c r="O62">
        <f t="shared" si="9"/>
        <v>0.62349861427515318</v>
      </c>
      <c r="P62">
        <f t="shared" si="9"/>
        <v>0.75294953120342312</v>
      </c>
      <c r="Q62">
        <f t="shared" si="9"/>
        <v>0.75523286452928495</v>
      </c>
    </row>
    <row r="63" spans="1:17" x14ac:dyDescent="0.25">
      <c r="K63" s="8">
        <v>0.25</v>
      </c>
      <c r="L63">
        <f t="shared" si="8"/>
        <v>0.94078817808044135</v>
      </c>
      <c r="M63">
        <f t="shared" si="9"/>
        <v>0.76702080292535735</v>
      </c>
      <c r="N63">
        <f t="shared" si="9"/>
        <v>0.57568599017138811</v>
      </c>
      <c r="O63">
        <f t="shared" si="9"/>
        <v>1</v>
      </c>
      <c r="P63">
        <f t="shared" si="9"/>
        <v>1</v>
      </c>
      <c r="Q63">
        <f t="shared" si="9"/>
        <v>0.79818321283467419</v>
      </c>
    </row>
    <row r="64" spans="1:17" x14ac:dyDescent="0.25">
      <c r="A64" t="s">
        <v>135</v>
      </c>
      <c r="C64" s="15">
        <f>STDEV(C53:E53)/ AVERAGE(C53:E53)</f>
        <v>0.13321858527187569</v>
      </c>
      <c r="F64" s="15">
        <f>STDEV(F53:H53)/ AVERAGE(F53:H53)</f>
        <v>6.8035954423180611E-2</v>
      </c>
      <c r="K64" s="8">
        <v>1</v>
      </c>
      <c r="L64">
        <f t="shared" si="8"/>
        <v>0.65022923629623164</v>
      </c>
      <c r="M64">
        <f t="shared" si="9"/>
        <v>0.54267424623881977</v>
      </c>
      <c r="N64">
        <f t="shared" si="9"/>
        <v>0.44949873000935414</v>
      </c>
      <c r="O64">
        <f t="shared" si="9"/>
        <v>0.61861838692731552</v>
      </c>
      <c r="P64">
        <f t="shared" si="9"/>
        <v>0.66819760757713131</v>
      </c>
      <c r="Q64">
        <f t="shared" si="9"/>
        <v>0.67446061575352978</v>
      </c>
    </row>
    <row r="65" spans="1:17" x14ac:dyDescent="0.25">
      <c r="C65" s="15">
        <f t="shared" ref="C65:C70" si="10">STDEV(C54:E54)/ AVERAGE(C54:E54)</f>
        <v>4.4437328995340343E-2</v>
      </c>
      <c r="F65" s="15">
        <f t="shared" ref="F65:F70" si="11">STDEV(F54:H54)/ AVERAGE(F54:H54)</f>
        <v>0.18495067829651712</v>
      </c>
      <c r="K65" s="8">
        <v>4</v>
      </c>
      <c r="L65">
        <f t="shared" si="8"/>
        <v>0.65161723600733734</v>
      </c>
      <c r="M65">
        <f t="shared" si="9"/>
        <v>0.59662639914628512</v>
      </c>
      <c r="N65">
        <f t="shared" si="9"/>
        <v>0.43269732204108791</v>
      </c>
      <c r="O65">
        <f t="shared" si="9"/>
        <v>0.71864404645624624</v>
      </c>
      <c r="P65">
        <f t="shared" si="9"/>
        <v>0.9660174880763116</v>
      </c>
      <c r="Q65">
        <f t="shared" si="9"/>
        <v>0.85236677136827765</v>
      </c>
    </row>
    <row r="66" spans="1:17" x14ac:dyDescent="0.25">
      <c r="C66" s="15">
        <f t="shared" si="10"/>
        <v>4.0356230260810352E-2</v>
      </c>
      <c r="F66" s="15">
        <f t="shared" si="11"/>
        <v>3.7933419251889561E-2</v>
      </c>
      <c r="K66" s="8">
        <v>8</v>
      </c>
      <c r="L66">
        <f t="shared" si="8"/>
        <v>0.96270028559355514</v>
      </c>
      <c r="M66">
        <f t="shared" si="9"/>
        <v>0.68235526638069888</v>
      </c>
      <c r="N66">
        <f t="shared" si="9"/>
        <v>1</v>
      </c>
      <c r="O66">
        <f t="shared" si="9"/>
        <v>0.99642090009069062</v>
      </c>
      <c r="P66">
        <f t="shared" si="9"/>
        <v>0.7818784971494932</v>
      </c>
      <c r="Q66">
        <f t="shared" si="9"/>
        <v>0.92907083176892957</v>
      </c>
    </row>
    <row r="67" spans="1:17" x14ac:dyDescent="0.25">
      <c r="C67" s="15">
        <f t="shared" si="10"/>
        <v>2.9825191438541235E-2</v>
      </c>
      <c r="F67" s="15">
        <f t="shared" si="11"/>
        <v>0.13528542968414572</v>
      </c>
      <c r="K67" s="8">
        <v>16</v>
      </c>
      <c r="L67">
        <f t="shared" si="8"/>
        <v>1</v>
      </c>
      <c r="M67">
        <f t="shared" si="9"/>
        <v>1</v>
      </c>
      <c r="N67">
        <f t="shared" si="9"/>
        <v>0.62464869708238246</v>
      </c>
      <c r="O67">
        <f t="shared" si="9"/>
        <v>0.93480852955091776</v>
      </c>
      <c r="P67">
        <f t="shared" si="9"/>
        <v>0.88169999115038755</v>
      </c>
      <c r="Q67">
        <f t="shared" si="9"/>
        <v>1</v>
      </c>
    </row>
    <row r="68" spans="1:17" x14ac:dyDescent="0.25">
      <c r="C68" s="15">
        <f t="shared" si="10"/>
        <v>0.34582977215979283</v>
      </c>
      <c r="F68" s="15">
        <f t="shared" si="11"/>
        <v>0.15606312470846845</v>
      </c>
      <c r="K68" s="8">
        <v>24</v>
      </c>
      <c r="L68">
        <f t="shared" si="8"/>
        <v>0.70189555818523419</v>
      </c>
      <c r="M68">
        <f t="shared" si="9"/>
        <v>0.56619402845776812</v>
      </c>
      <c r="N68">
        <f t="shared" si="9"/>
        <v>0.39469017037066473</v>
      </c>
      <c r="O68">
        <f t="shared" si="9"/>
        <v>0.79282898879766728</v>
      </c>
      <c r="P68">
        <f t="shared" si="9"/>
        <v>0.83333744115783981</v>
      </c>
      <c r="Q68">
        <f t="shared" si="9"/>
        <v>0.95587896063232092</v>
      </c>
    </row>
    <row r="69" spans="1:17" x14ac:dyDescent="0.25">
      <c r="C69" s="15">
        <f t="shared" si="10"/>
        <v>0.10470966225169973</v>
      </c>
      <c r="F69" s="15">
        <f t="shared" si="11"/>
        <v>5.7391770289592144E-2</v>
      </c>
    </row>
    <row r="70" spans="1:17" x14ac:dyDescent="0.25">
      <c r="C70" s="15">
        <f t="shared" si="10"/>
        <v>8.3746498725308871E-2</v>
      </c>
      <c r="F70" s="15">
        <f t="shared" si="11"/>
        <v>2.9813204052262295E-2</v>
      </c>
      <c r="J70" t="s">
        <v>128</v>
      </c>
      <c r="K70" s="16" t="s">
        <v>82</v>
      </c>
      <c r="L70" s="19" t="s">
        <v>81</v>
      </c>
      <c r="M70" s="19"/>
      <c r="N70" s="19"/>
      <c r="O70" s="19" t="s">
        <v>80</v>
      </c>
      <c r="P70" s="19"/>
      <c r="Q70" s="19"/>
    </row>
    <row r="71" spans="1:17" x14ac:dyDescent="0.25">
      <c r="C71" s="15"/>
      <c r="K71" s="8">
        <v>0</v>
      </c>
      <c r="L71">
        <f>C53/$C$80</f>
        <v>0.22502345538163612</v>
      </c>
      <c r="M71">
        <f t="shared" ref="M71:Q77" si="12">D53/$C$80</f>
        <v>0.20938380393905598</v>
      </c>
      <c r="N71">
        <f t="shared" si="12"/>
        <v>0.26963277340974001</v>
      </c>
      <c r="O71">
        <f t="shared" si="12"/>
        <v>0.40935703542882423</v>
      </c>
      <c r="P71">
        <f t="shared" si="12"/>
        <v>0.46820547016889991</v>
      </c>
      <c r="Q71">
        <f t="shared" si="12"/>
        <v>0.43184388131772994</v>
      </c>
    </row>
    <row r="72" spans="1:17" x14ac:dyDescent="0.25">
      <c r="A72" t="s">
        <v>136</v>
      </c>
      <c r="C72" s="17">
        <f>AVERAGE(C53:E53)</f>
        <v>474.77312215169269</v>
      </c>
      <c r="F72" s="17">
        <f>AVERAGE(F53:H53)</f>
        <v>883.005126953125</v>
      </c>
      <c r="K72" s="8">
        <v>0.25</v>
      </c>
      <c r="L72">
        <f t="shared" ref="L72:L77" si="13">C54/$C$80</f>
        <v>0.86851080094001343</v>
      </c>
      <c r="M72">
        <f t="shared" si="12"/>
        <v>0.81326471095972486</v>
      </c>
      <c r="N72">
        <f t="shared" si="12"/>
        <v>0.79891736068724173</v>
      </c>
      <c r="O72">
        <f t="shared" si="12"/>
        <v>0.65654842858748175</v>
      </c>
      <c r="P72">
        <f t="shared" si="12"/>
        <v>0.62182849017858755</v>
      </c>
      <c r="Q72">
        <f t="shared" si="12"/>
        <v>0.45640298882917024</v>
      </c>
    </row>
    <row r="73" spans="1:17" x14ac:dyDescent="0.25">
      <c r="C73" s="17">
        <f t="shared" ref="C73:C78" si="14">AVERAGE(C54:E54)</f>
        <v>1672.8683675130208</v>
      </c>
      <c r="F73" s="17">
        <f t="shared" ref="F73:F78" si="15">AVERAGE(F54:H54)</f>
        <v>1169.8580118815105</v>
      </c>
      <c r="K73" s="8">
        <v>1</v>
      </c>
      <c r="L73">
        <f t="shared" si="13"/>
        <v>0.60027445919071332</v>
      </c>
      <c r="M73">
        <f t="shared" si="12"/>
        <v>0.57539223490350255</v>
      </c>
      <c r="N73">
        <f t="shared" si="12"/>
        <v>0.6237989896270163</v>
      </c>
      <c r="O73">
        <f t="shared" si="12"/>
        <v>0.40615292983245177</v>
      </c>
      <c r="P73">
        <f t="shared" si="12"/>
        <v>0.41550430946063194</v>
      </c>
      <c r="Q73">
        <f t="shared" si="12"/>
        <v>0.38565812451035941</v>
      </c>
    </row>
    <row r="74" spans="1:17" x14ac:dyDescent="0.25">
      <c r="C74" s="17">
        <f t="shared" si="14"/>
        <v>1213.4792073567708</v>
      </c>
      <c r="F74" s="17">
        <f t="shared" si="15"/>
        <v>814.15950520833337</v>
      </c>
      <c r="K74" s="8">
        <v>4</v>
      </c>
      <c r="L74">
        <f t="shared" si="13"/>
        <v>0.60155582386863327</v>
      </c>
      <c r="M74">
        <f t="shared" si="12"/>
        <v>0.6325971788536533</v>
      </c>
      <c r="N74">
        <f t="shared" si="12"/>
        <v>0.60048256932323096</v>
      </c>
      <c r="O74">
        <f t="shared" si="12"/>
        <v>0.47182461941459769</v>
      </c>
      <c r="P74">
        <f t="shared" si="12"/>
        <v>0.60069719609660455</v>
      </c>
      <c r="Q74">
        <f t="shared" si="12"/>
        <v>0.48738527167161716</v>
      </c>
    </row>
    <row r="75" spans="1:17" x14ac:dyDescent="0.25">
      <c r="C75" s="17">
        <f t="shared" si="14"/>
        <v>1237.1962076822917</v>
      </c>
      <c r="F75" s="17">
        <f t="shared" si="15"/>
        <v>1051.9315999348958</v>
      </c>
      <c r="K75" s="8">
        <v>8</v>
      </c>
      <c r="L75">
        <f t="shared" si="13"/>
        <v>0.88873947992419056</v>
      </c>
      <c r="M75">
        <f t="shared" si="12"/>
        <v>0.72349466451035582</v>
      </c>
      <c r="N75">
        <f t="shared" si="12"/>
        <v>1.3877658555654537</v>
      </c>
      <c r="O75">
        <f t="shared" si="12"/>
        <v>0.65419857616626709</v>
      </c>
      <c r="P75">
        <f t="shared" si="12"/>
        <v>0.48619432538557245</v>
      </c>
      <c r="Q75">
        <f t="shared" si="12"/>
        <v>0.53124482905050918</v>
      </c>
    </row>
    <row r="76" spans="1:17" x14ac:dyDescent="0.25">
      <c r="C76" s="17">
        <f t="shared" si="14"/>
        <v>2023.0658772786458</v>
      </c>
      <c r="F76" s="17">
        <f t="shared" si="15"/>
        <v>1127.2777506510417</v>
      </c>
      <c r="K76" s="8">
        <v>16</v>
      </c>
      <c r="L76">
        <f t="shared" si="13"/>
        <v>0.92317359122443399</v>
      </c>
      <c r="M76">
        <f t="shared" si="12"/>
        <v>1.0602902918121606</v>
      </c>
      <c r="N76">
        <f t="shared" si="12"/>
        <v>0.86686613353437847</v>
      </c>
      <c r="O76">
        <f t="shared" si="12"/>
        <v>0.61374707110682958</v>
      </c>
      <c r="P76">
        <f t="shared" si="12"/>
        <v>0.54826617428751945</v>
      </c>
      <c r="Q76">
        <f t="shared" si="12"/>
        <v>0.57180228986312176</v>
      </c>
    </row>
    <row r="77" spans="1:17" x14ac:dyDescent="0.25">
      <c r="C77" s="17">
        <f t="shared" si="14"/>
        <v>1922.1351318359375</v>
      </c>
      <c r="F77" s="17">
        <f t="shared" si="15"/>
        <v>1169.2076822916667</v>
      </c>
      <c r="K77" s="8">
        <v>24</v>
      </c>
      <c r="L77">
        <f t="shared" si="13"/>
        <v>0.64797144311434129</v>
      </c>
      <c r="M77">
        <f t="shared" si="12"/>
        <v>0.6003300316557898</v>
      </c>
      <c r="N77">
        <f t="shared" si="12"/>
        <v>0.54773754196772029</v>
      </c>
      <c r="O77">
        <f t="shared" si="12"/>
        <v>0.52053062673371053</v>
      </c>
      <c r="P77">
        <f t="shared" si="12"/>
        <v>0.51819296284446714</v>
      </c>
      <c r="Q77">
        <f t="shared" si="12"/>
        <v>0.54657377852154199</v>
      </c>
    </row>
    <row r="78" spans="1:17" x14ac:dyDescent="0.25">
      <c r="C78" s="17">
        <f t="shared" si="14"/>
        <v>1211.1684163411458</v>
      </c>
      <c r="F78" s="17">
        <f t="shared" si="15"/>
        <v>1069.0536702473958</v>
      </c>
    </row>
    <row r="79" spans="1:17" x14ac:dyDescent="0.25">
      <c r="C79" s="17"/>
    </row>
    <row r="80" spans="1:17" x14ac:dyDescent="0.25">
      <c r="A80" t="s">
        <v>137</v>
      </c>
      <c r="C80" s="18">
        <f>MAX(C72:F78)</f>
        <v>2023.0658772786458</v>
      </c>
    </row>
  </sheetData>
  <mergeCells count="10">
    <mergeCell ref="L70:N70"/>
    <mergeCell ref="O70:Q70"/>
    <mergeCell ref="C52:E52"/>
    <mergeCell ref="F52:H52"/>
    <mergeCell ref="L52:N52"/>
    <mergeCell ref="O52:Q52"/>
    <mergeCell ref="L61:N61"/>
    <mergeCell ref="O61:Q61"/>
    <mergeCell ref="C61:E61"/>
    <mergeCell ref="F61:H6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0"/>
  <sheetViews>
    <sheetView topLeftCell="A52" workbookViewId="0">
      <selection activeCell="L71" sqref="L71:Q77"/>
    </sheetView>
  </sheetViews>
  <sheetFormatPr defaultRowHeight="15" x14ac:dyDescent="0.25"/>
  <cols>
    <col min="1" max="1" width="23" customWidth="1"/>
  </cols>
  <sheetData>
    <row r="1" spans="1:13" x14ac:dyDescent="0.25">
      <c r="B1" t="s">
        <v>0</v>
      </c>
      <c r="C1" t="s">
        <v>1</v>
      </c>
      <c r="D1" t="s">
        <v>11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</row>
    <row r="2" spans="1:13" x14ac:dyDescent="0.25">
      <c r="A2" t="s">
        <v>127</v>
      </c>
      <c r="B2" s="4">
        <v>1</v>
      </c>
      <c r="C2" s="2">
        <v>7</v>
      </c>
      <c r="D2" s="2">
        <v>34</v>
      </c>
      <c r="E2" s="2">
        <v>50</v>
      </c>
      <c r="F2" s="2">
        <v>174.5</v>
      </c>
      <c r="G2" s="2">
        <v>186.10000610351562</v>
      </c>
      <c r="H2" s="2">
        <v>0.44007501006126404</v>
      </c>
      <c r="I2" s="2">
        <v>81.897956848144531</v>
      </c>
      <c r="J2" s="2">
        <v>11.582119941711426</v>
      </c>
      <c r="K2" s="2">
        <v>182.13636779785156</v>
      </c>
      <c r="L2" s="2">
        <v>0.35631734132766724</v>
      </c>
      <c r="M2" s="6">
        <v>64.898345947265625</v>
      </c>
    </row>
    <row r="3" spans="1:13" x14ac:dyDescent="0.25">
      <c r="A3" t="s">
        <v>126</v>
      </c>
      <c r="B3" s="5">
        <v>2</v>
      </c>
      <c r="C3" s="3">
        <v>7</v>
      </c>
      <c r="D3" s="3">
        <v>34</v>
      </c>
      <c r="E3" s="3">
        <v>50</v>
      </c>
      <c r="F3" s="3">
        <v>481.5</v>
      </c>
      <c r="G3" s="3">
        <v>497.8800048828125</v>
      </c>
      <c r="H3" s="3">
        <v>0.46888184547424316</v>
      </c>
      <c r="I3" s="3">
        <v>233.4468994140625</v>
      </c>
      <c r="J3" s="3">
        <v>33.014377593994141</v>
      </c>
      <c r="K3" s="3">
        <v>496.6136474609375</v>
      </c>
      <c r="L3" s="3">
        <v>0.36670643091201782</v>
      </c>
      <c r="M3" s="7">
        <v>182.11141967773437</v>
      </c>
    </row>
    <row r="4" spans="1:13" x14ac:dyDescent="0.25">
      <c r="A4" t="s">
        <v>125</v>
      </c>
      <c r="B4" s="4">
        <v>3</v>
      </c>
      <c r="C4" s="2">
        <v>7</v>
      </c>
      <c r="D4" s="2">
        <v>34</v>
      </c>
      <c r="E4" s="2">
        <v>50</v>
      </c>
      <c r="F4" s="2">
        <v>556.5</v>
      </c>
      <c r="G4" s="2">
        <v>542.280029296875</v>
      </c>
      <c r="H4" s="2">
        <v>0.49439960718154907</v>
      </c>
      <c r="I4" s="2">
        <v>268.10302734375</v>
      </c>
      <c r="J4" s="2">
        <v>37.915493011474609</v>
      </c>
      <c r="K4" s="2">
        <v>544.20452880859375</v>
      </c>
      <c r="L4" s="2">
        <v>0.40671485662460327</v>
      </c>
      <c r="M4" s="6">
        <v>221.33607482910156</v>
      </c>
    </row>
    <row r="5" spans="1:13" x14ac:dyDescent="0.25">
      <c r="A5" t="s">
        <v>124</v>
      </c>
      <c r="B5" s="5">
        <v>4</v>
      </c>
      <c r="C5" s="3">
        <v>7</v>
      </c>
      <c r="D5" s="3">
        <v>34</v>
      </c>
      <c r="E5" s="3">
        <v>43</v>
      </c>
      <c r="F5" s="3">
        <v>383</v>
      </c>
      <c r="G5" s="3">
        <v>388.81396484375</v>
      </c>
      <c r="H5" s="3">
        <v>0.39192560315132141</v>
      </c>
      <c r="I5" s="3">
        <v>152.38613891601562</v>
      </c>
      <c r="J5" s="3">
        <v>23.238668441772461</v>
      </c>
      <c r="K5" s="3">
        <v>387.74359130859375</v>
      </c>
      <c r="L5" s="3">
        <v>0.30722233653068542</v>
      </c>
      <c r="M5" s="7">
        <v>119.12348937988281</v>
      </c>
    </row>
    <row r="6" spans="1:13" x14ac:dyDescent="0.25">
      <c r="A6" t="s">
        <v>123</v>
      </c>
      <c r="B6" s="4">
        <v>5</v>
      </c>
      <c r="C6" s="2">
        <v>7</v>
      </c>
      <c r="D6" s="2">
        <v>34</v>
      </c>
      <c r="E6" s="2">
        <v>50</v>
      </c>
      <c r="F6" s="2">
        <v>1023.5</v>
      </c>
      <c r="G6" s="2">
        <v>982.29998779296875</v>
      </c>
      <c r="H6" s="2">
        <v>0.29431161284446716</v>
      </c>
      <c r="I6" s="2">
        <v>289.102294921875</v>
      </c>
      <c r="J6" s="2">
        <v>40.885238647460938</v>
      </c>
      <c r="K6" s="2">
        <v>998.93182373046875</v>
      </c>
      <c r="L6" s="2">
        <v>0.20605424046516418</v>
      </c>
      <c r="M6" s="6">
        <v>205.83413696289062</v>
      </c>
    </row>
    <row r="7" spans="1:13" x14ac:dyDescent="0.25">
      <c r="A7" t="s">
        <v>122</v>
      </c>
      <c r="B7" s="5">
        <v>6</v>
      </c>
      <c r="C7" s="3">
        <v>7</v>
      </c>
      <c r="D7" s="3">
        <v>34</v>
      </c>
      <c r="E7" s="3">
        <v>50</v>
      </c>
      <c r="F7" s="3">
        <v>888.5</v>
      </c>
      <c r="G7" s="3">
        <v>1254.6600341796875</v>
      </c>
      <c r="H7" s="3">
        <v>2.1590118408203125</v>
      </c>
      <c r="I7" s="3">
        <v>2708.82568359375</v>
      </c>
      <c r="J7" s="3">
        <v>383.0858154296875</v>
      </c>
      <c r="K7" s="3">
        <v>877.18182373046875</v>
      </c>
      <c r="L7" s="3">
        <v>0.20253530144691467</v>
      </c>
      <c r="M7" s="7">
        <v>177.6602783203125</v>
      </c>
    </row>
    <row r="8" spans="1:13" x14ac:dyDescent="0.25">
      <c r="A8" t="s">
        <v>121</v>
      </c>
      <c r="B8" s="4">
        <v>7</v>
      </c>
      <c r="C8" s="2">
        <v>7</v>
      </c>
      <c r="D8" s="2">
        <v>34</v>
      </c>
      <c r="E8" s="2">
        <v>50</v>
      </c>
      <c r="F8" s="2">
        <v>682.5</v>
      </c>
      <c r="G8" s="2">
        <v>709</v>
      </c>
      <c r="H8" s="2">
        <v>0.25504752993583679</v>
      </c>
      <c r="I8" s="2">
        <v>180.82870483398437</v>
      </c>
      <c r="J8" s="2">
        <v>25.573040008544922</v>
      </c>
      <c r="K8" s="2">
        <v>704.8863525390625</v>
      </c>
      <c r="L8" s="2">
        <v>0.2059963047504425</v>
      </c>
      <c r="M8" s="6">
        <v>145.2039794921875</v>
      </c>
    </row>
    <row r="9" spans="1:13" x14ac:dyDescent="0.25">
      <c r="A9" t="s">
        <v>67</v>
      </c>
      <c r="B9" s="5">
        <v>8</v>
      </c>
      <c r="C9" s="3">
        <v>7</v>
      </c>
      <c r="D9" s="3">
        <v>34</v>
      </c>
      <c r="E9" s="3">
        <v>50</v>
      </c>
      <c r="F9" s="3">
        <v>229.5</v>
      </c>
      <c r="G9" s="3">
        <v>278</v>
      </c>
      <c r="H9" s="3">
        <v>0.72470313310623169</v>
      </c>
      <c r="I9" s="3">
        <v>201.46746826171875</v>
      </c>
      <c r="J9" s="3">
        <v>28.491804122924805</v>
      </c>
      <c r="K9" s="3">
        <v>254.13636779785156</v>
      </c>
      <c r="L9" s="3">
        <v>0.3189220130443573</v>
      </c>
      <c r="M9" s="7">
        <v>81.0496826171875</v>
      </c>
    </row>
    <row r="10" spans="1:13" x14ac:dyDescent="0.25">
      <c r="A10" t="s">
        <v>120</v>
      </c>
      <c r="B10" s="4">
        <v>1</v>
      </c>
      <c r="C10" s="2">
        <v>8</v>
      </c>
      <c r="D10" s="2">
        <v>34</v>
      </c>
      <c r="E10" s="2">
        <v>50</v>
      </c>
      <c r="F10" s="2">
        <v>155.5</v>
      </c>
      <c r="G10" s="2">
        <v>156.02000427246094</v>
      </c>
      <c r="H10" s="2">
        <v>0.45619228482246399</v>
      </c>
      <c r="I10" s="2">
        <v>71.175117492675781</v>
      </c>
      <c r="J10" s="2">
        <v>10.065681457519531</v>
      </c>
      <c r="K10" s="2">
        <v>151.15908813476562</v>
      </c>
      <c r="L10" s="2">
        <v>0.29470130801200867</v>
      </c>
      <c r="M10" s="6">
        <v>44.546783447265625</v>
      </c>
    </row>
    <row r="11" spans="1:13" x14ac:dyDescent="0.25">
      <c r="A11" t="s">
        <v>119</v>
      </c>
      <c r="B11" s="5">
        <v>2</v>
      </c>
      <c r="C11" s="3">
        <v>8</v>
      </c>
      <c r="D11" s="3">
        <v>34</v>
      </c>
      <c r="E11" s="3">
        <v>50</v>
      </c>
      <c r="F11" s="3">
        <v>469.5</v>
      </c>
      <c r="G11" s="3">
        <v>476.6199951171875</v>
      </c>
      <c r="H11" s="3">
        <v>0.35653188824653625</v>
      </c>
      <c r="I11" s="3">
        <v>169.93022155761719</v>
      </c>
      <c r="J11" s="3">
        <v>24.031763076782227</v>
      </c>
      <c r="K11" s="3">
        <v>477.04544067382812</v>
      </c>
      <c r="L11" s="3">
        <v>0.27427273988723755</v>
      </c>
      <c r="M11" s="7">
        <v>130.84056091308594</v>
      </c>
    </row>
    <row r="12" spans="1:13" x14ac:dyDescent="0.25">
      <c r="A12" t="s">
        <v>118</v>
      </c>
      <c r="B12" s="4">
        <v>3</v>
      </c>
      <c r="C12" s="2">
        <v>8</v>
      </c>
      <c r="D12" s="2">
        <v>34</v>
      </c>
      <c r="E12" s="2">
        <v>50</v>
      </c>
      <c r="F12" s="2">
        <v>488</v>
      </c>
      <c r="G12" s="2">
        <v>483.42001342773437</v>
      </c>
      <c r="H12" s="2">
        <v>0.44037961959838867</v>
      </c>
      <c r="I12" s="2">
        <v>212.8883056640625</v>
      </c>
      <c r="J12" s="2">
        <v>30.106952667236328</v>
      </c>
      <c r="K12" s="2">
        <v>485.20455932617188</v>
      </c>
      <c r="L12" s="2">
        <v>0.3320256769657135</v>
      </c>
      <c r="M12" s="6">
        <v>161.10037231445312</v>
      </c>
    </row>
    <row r="13" spans="1:13" x14ac:dyDescent="0.25">
      <c r="A13" t="s">
        <v>117</v>
      </c>
      <c r="B13" s="5">
        <v>4</v>
      </c>
      <c r="C13" s="3">
        <v>8</v>
      </c>
      <c r="D13" s="3">
        <v>34</v>
      </c>
      <c r="E13" s="3">
        <v>50</v>
      </c>
      <c r="F13" s="3">
        <v>316.5</v>
      </c>
      <c r="G13" s="3">
        <v>324.82000732421875</v>
      </c>
      <c r="H13" s="3">
        <v>0.44437956809997559</v>
      </c>
      <c r="I13" s="3">
        <v>144.34336853027344</v>
      </c>
      <c r="J13" s="3">
        <v>20.413234710693359</v>
      </c>
      <c r="K13" s="3">
        <v>317.06817626953125</v>
      </c>
      <c r="L13" s="3">
        <v>0.30926090478897095</v>
      </c>
      <c r="M13" s="7">
        <v>98.056793212890625</v>
      </c>
    </row>
    <row r="14" spans="1:13" x14ac:dyDescent="0.25">
      <c r="A14" t="s">
        <v>116</v>
      </c>
      <c r="B14" s="4">
        <v>5</v>
      </c>
      <c r="C14" s="2">
        <v>8</v>
      </c>
      <c r="D14" s="2">
        <v>34</v>
      </c>
      <c r="E14" s="2">
        <v>50</v>
      </c>
      <c r="F14" s="2">
        <v>642.5</v>
      </c>
      <c r="G14" s="2">
        <v>644.05999755859375</v>
      </c>
      <c r="H14" s="2">
        <v>0.26741069555282593</v>
      </c>
      <c r="I14" s="2">
        <v>172.22854614257812</v>
      </c>
      <c r="J14" s="2">
        <v>24.356794357299805</v>
      </c>
      <c r="K14" s="2">
        <v>641.45452880859375</v>
      </c>
      <c r="L14" s="2">
        <v>0.20730417966842651</v>
      </c>
      <c r="M14" s="6">
        <v>132.97621154785156</v>
      </c>
    </row>
    <row r="15" spans="1:13" x14ac:dyDescent="0.25">
      <c r="A15" t="s">
        <v>115</v>
      </c>
      <c r="B15" s="5">
        <v>6</v>
      </c>
      <c r="C15" s="3">
        <v>8</v>
      </c>
      <c r="D15" s="3">
        <v>34</v>
      </c>
      <c r="E15" s="3">
        <v>50</v>
      </c>
      <c r="F15" s="3">
        <v>663</v>
      </c>
      <c r="G15" s="3">
        <v>681.65997314453125</v>
      </c>
      <c r="H15" s="3">
        <v>0.32597380876541138</v>
      </c>
      <c r="I15" s="3">
        <v>222.20330810546875</v>
      </c>
      <c r="J15" s="3">
        <v>31.424293518066406</v>
      </c>
      <c r="K15" s="3">
        <v>667.3863525390625</v>
      </c>
      <c r="L15" s="3">
        <v>0.23766499757766724</v>
      </c>
      <c r="M15" s="7">
        <v>158.6143798828125</v>
      </c>
    </row>
    <row r="16" spans="1:13" x14ac:dyDescent="0.25">
      <c r="A16" t="s">
        <v>114</v>
      </c>
      <c r="B16" s="4">
        <v>7</v>
      </c>
      <c r="C16" s="2">
        <v>8</v>
      </c>
      <c r="D16" s="2">
        <v>34</v>
      </c>
      <c r="E16" s="2">
        <v>49</v>
      </c>
      <c r="F16" s="2">
        <v>707</v>
      </c>
      <c r="G16" s="2">
        <v>722.551025390625</v>
      </c>
      <c r="H16" s="2">
        <v>0.29023450613021851</v>
      </c>
      <c r="I16" s="2">
        <v>209.709228515625</v>
      </c>
      <c r="J16" s="2">
        <v>29.958461761474609</v>
      </c>
      <c r="K16" s="2">
        <v>715.20001220703125</v>
      </c>
      <c r="L16" s="2">
        <v>0.25222411751747131</v>
      </c>
      <c r="M16" s="6">
        <v>180.39068603515625</v>
      </c>
    </row>
    <row r="17" spans="1:13" x14ac:dyDescent="0.25">
      <c r="A17" t="s">
        <v>67</v>
      </c>
      <c r="B17" s="5">
        <v>8</v>
      </c>
      <c r="C17" s="3">
        <v>8</v>
      </c>
      <c r="D17" s="3">
        <v>34</v>
      </c>
      <c r="E17" s="3">
        <v>58</v>
      </c>
      <c r="F17" s="3">
        <v>192</v>
      </c>
      <c r="G17" s="3">
        <v>218.22413635253906</v>
      </c>
      <c r="H17" s="3">
        <v>0.53367114067077637</v>
      </c>
      <c r="I17" s="3">
        <v>116.45992279052734</v>
      </c>
      <c r="J17" s="3">
        <v>15.291936874389648</v>
      </c>
      <c r="K17" s="3">
        <v>209.48077392578125</v>
      </c>
      <c r="L17" s="3">
        <v>0.40932077169418335</v>
      </c>
      <c r="M17" s="7">
        <v>85.744834899902344</v>
      </c>
    </row>
    <row r="18" spans="1:13" x14ac:dyDescent="0.25">
      <c r="A18" t="s">
        <v>113</v>
      </c>
      <c r="B18" s="4">
        <v>1</v>
      </c>
      <c r="C18" s="2">
        <v>9</v>
      </c>
      <c r="D18" s="2">
        <v>34</v>
      </c>
      <c r="E18" s="2">
        <v>50</v>
      </c>
      <c r="F18" s="2">
        <v>143</v>
      </c>
      <c r="G18" s="2">
        <v>151.82000732421875</v>
      </c>
      <c r="H18" s="2">
        <v>0.47826093435287476</v>
      </c>
      <c r="I18" s="2">
        <v>72.609573364257813</v>
      </c>
      <c r="J18" s="2">
        <v>10.268545150756836</v>
      </c>
      <c r="K18" s="2">
        <v>148.70454406738281</v>
      </c>
      <c r="L18" s="2">
        <v>0.36820825934410095</v>
      </c>
      <c r="M18" s="6">
        <v>54.754241943359375</v>
      </c>
    </row>
    <row r="19" spans="1:13" x14ac:dyDescent="0.25">
      <c r="A19" t="s">
        <v>112</v>
      </c>
      <c r="B19" s="5">
        <v>2</v>
      </c>
      <c r="C19" s="3">
        <v>9</v>
      </c>
      <c r="D19" s="3">
        <v>34</v>
      </c>
      <c r="E19" s="3">
        <v>50</v>
      </c>
      <c r="F19" s="3">
        <v>412</v>
      </c>
      <c r="G19" s="3">
        <v>418.51998901367187</v>
      </c>
      <c r="H19" s="3">
        <v>0.36774832010269165</v>
      </c>
      <c r="I19" s="3">
        <v>153.91001892089844</v>
      </c>
      <c r="J19" s="3">
        <v>21.766164779663086</v>
      </c>
      <c r="K19" s="3">
        <v>415.56817626953125</v>
      </c>
      <c r="L19" s="3">
        <v>0.29990431666374207</v>
      </c>
      <c r="M19" s="7">
        <v>124.63069152832031</v>
      </c>
    </row>
    <row r="20" spans="1:13" x14ac:dyDescent="0.25">
      <c r="A20" s="1" t="s">
        <v>111</v>
      </c>
      <c r="B20" s="4">
        <v>3</v>
      </c>
      <c r="C20" s="2">
        <v>9</v>
      </c>
      <c r="D20" s="2">
        <v>34</v>
      </c>
      <c r="E20" s="2">
        <v>50</v>
      </c>
      <c r="F20" s="2">
        <v>531</v>
      </c>
      <c r="G20" s="2">
        <v>521.08001708984375</v>
      </c>
      <c r="H20" s="2">
        <v>0.34282395243644714</v>
      </c>
      <c r="I20" s="2">
        <v>178.63871765136719</v>
      </c>
      <c r="J20" s="2">
        <v>25.263328552246094</v>
      </c>
      <c r="K20" s="2">
        <v>521.54547119140625</v>
      </c>
      <c r="L20" s="2">
        <v>0.22087623178958893</v>
      </c>
      <c r="M20" s="6">
        <v>115.19699096679687</v>
      </c>
    </row>
    <row r="21" spans="1:13" x14ac:dyDescent="0.25">
      <c r="A21" t="s">
        <v>110</v>
      </c>
      <c r="B21" s="5">
        <v>4</v>
      </c>
      <c r="C21" s="3">
        <v>9</v>
      </c>
      <c r="D21" s="3">
        <v>34</v>
      </c>
      <c r="E21" s="3">
        <v>50</v>
      </c>
      <c r="F21" s="3">
        <v>264.5</v>
      </c>
      <c r="G21" s="3">
        <v>272.33999633789062</v>
      </c>
      <c r="H21" s="3">
        <v>0.33579233288764954</v>
      </c>
      <c r="I21" s="3">
        <v>91.449684143066406</v>
      </c>
      <c r="J21" s="3">
        <v>12.932938575744629</v>
      </c>
      <c r="K21" s="3">
        <v>268.29544067382812</v>
      </c>
      <c r="L21" s="3">
        <v>0.27481737732887268</v>
      </c>
      <c r="M21" s="7">
        <v>73.732254028320313</v>
      </c>
    </row>
    <row r="22" spans="1:13" x14ac:dyDescent="0.25">
      <c r="A22" t="s">
        <v>109</v>
      </c>
      <c r="B22" s="4">
        <v>5</v>
      </c>
      <c r="C22" s="2">
        <v>9</v>
      </c>
      <c r="D22" s="2">
        <v>34</v>
      </c>
      <c r="E22" s="2">
        <v>50</v>
      </c>
      <c r="F22" s="2">
        <v>929.5</v>
      </c>
      <c r="G22" s="2">
        <v>923.84002685546875</v>
      </c>
      <c r="H22" s="2">
        <v>0.28702229261398315</v>
      </c>
      <c r="I22" s="2">
        <v>265.16265869140625</v>
      </c>
      <c r="J22" s="2">
        <v>37.499664306640625</v>
      </c>
      <c r="K22" s="2">
        <v>911.022705078125</v>
      </c>
      <c r="L22" s="2">
        <v>0.19609162211418152</v>
      </c>
      <c r="M22" s="6">
        <v>178.6439208984375</v>
      </c>
    </row>
    <row r="23" spans="1:13" x14ac:dyDescent="0.25">
      <c r="A23" t="s">
        <v>108</v>
      </c>
      <c r="B23" s="5">
        <v>6</v>
      </c>
      <c r="C23" s="3">
        <v>9</v>
      </c>
      <c r="D23" s="3">
        <v>34</v>
      </c>
      <c r="E23" s="3">
        <v>54</v>
      </c>
      <c r="F23" s="3">
        <v>679.5</v>
      </c>
      <c r="G23" s="3">
        <v>707.29632568359375</v>
      </c>
      <c r="H23" s="3">
        <v>0.27488794922828674</v>
      </c>
      <c r="I23" s="3">
        <v>194.42723083496094</v>
      </c>
      <c r="J23" s="3">
        <v>26.458194732666016</v>
      </c>
      <c r="K23" s="3">
        <v>698.47918701171875</v>
      </c>
      <c r="L23" s="3">
        <v>0.18819808959960938</v>
      </c>
      <c r="M23" s="7">
        <v>131.45243835449219</v>
      </c>
    </row>
    <row r="24" spans="1:13" x14ac:dyDescent="0.25">
      <c r="A24" t="s">
        <v>107</v>
      </c>
      <c r="B24" s="4">
        <v>7</v>
      </c>
      <c r="C24" s="2">
        <v>9</v>
      </c>
      <c r="D24" s="2">
        <v>34</v>
      </c>
      <c r="E24" s="2">
        <v>50</v>
      </c>
      <c r="F24" s="2">
        <v>563.5</v>
      </c>
      <c r="G24" s="2">
        <v>583.84002685546875</v>
      </c>
      <c r="H24" s="2">
        <v>0.26206788420677185</v>
      </c>
      <c r="I24" s="2">
        <v>153.00572204589844</v>
      </c>
      <c r="J24" s="2">
        <v>21.638275146484375</v>
      </c>
      <c r="K24" s="2">
        <v>582.272705078125</v>
      </c>
      <c r="L24" s="2">
        <v>0.2189444899559021</v>
      </c>
      <c r="M24" s="6">
        <v>127.48540496826172</v>
      </c>
    </row>
    <row r="25" spans="1:13" x14ac:dyDescent="0.25">
      <c r="A25" t="s">
        <v>35</v>
      </c>
      <c r="B25" s="5">
        <v>8</v>
      </c>
      <c r="C25" s="3">
        <v>9</v>
      </c>
      <c r="D25" s="3">
        <v>34</v>
      </c>
      <c r="E25" s="3">
        <v>50</v>
      </c>
      <c r="F25" s="3">
        <v>550</v>
      </c>
      <c r="G25" s="3">
        <v>565.15997314453125</v>
      </c>
      <c r="H25" s="3">
        <v>0.2755647599697113</v>
      </c>
      <c r="I25" s="3">
        <v>155.73818969726562</v>
      </c>
      <c r="J25" s="3">
        <v>22.02470588684082</v>
      </c>
      <c r="K25" s="3">
        <v>557.90911865234375</v>
      </c>
      <c r="L25" s="3">
        <v>0.20739381015300751</v>
      </c>
      <c r="M25" s="7">
        <v>115.70689392089844</v>
      </c>
    </row>
    <row r="26" spans="1:13" x14ac:dyDescent="0.25">
      <c r="A26" t="s">
        <v>106</v>
      </c>
      <c r="B26" s="4">
        <v>1</v>
      </c>
      <c r="C26" s="2">
        <v>10</v>
      </c>
      <c r="D26" s="2">
        <v>34</v>
      </c>
      <c r="E26" s="2">
        <v>50</v>
      </c>
      <c r="F26" s="2">
        <v>140.5</v>
      </c>
      <c r="G26" s="2">
        <v>160.6199951171875</v>
      </c>
      <c r="H26" s="2">
        <v>0.58247625827789307</v>
      </c>
      <c r="I26" s="2">
        <v>93.557334899902344</v>
      </c>
      <c r="J26" s="2">
        <v>13.231005668640137</v>
      </c>
      <c r="K26" s="2">
        <v>152.59091186523438</v>
      </c>
      <c r="L26" s="2">
        <v>0.44177848100662231</v>
      </c>
      <c r="M26" s="6">
        <v>67.411376953125</v>
      </c>
    </row>
    <row r="27" spans="1:13" x14ac:dyDescent="0.25">
      <c r="A27" t="s">
        <v>105</v>
      </c>
      <c r="B27" s="5">
        <v>2</v>
      </c>
      <c r="C27" s="3">
        <v>10</v>
      </c>
      <c r="D27" s="3">
        <v>34</v>
      </c>
      <c r="E27" s="3">
        <v>50</v>
      </c>
      <c r="F27" s="3">
        <v>363</v>
      </c>
      <c r="G27" s="3">
        <v>391.72000122070312</v>
      </c>
      <c r="H27" s="3">
        <v>0.39734795689582825</v>
      </c>
      <c r="I27" s="3">
        <v>155.64913940429687</v>
      </c>
      <c r="J27" s="3">
        <v>22.012111663818359</v>
      </c>
      <c r="K27" s="3">
        <v>390.27273559570312</v>
      </c>
      <c r="L27" s="3">
        <v>0.32504203915596008</v>
      </c>
      <c r="M27" s="7">
        <v>126.85504913330078</v>
      </c>
    </row>
    <row r="28" spans="1:13" x14ac:dyDescent="0.25">
      <c r="A28" t="s">
        <v>111</v>
      </c>
      <c r="B28" s="4">
        <v>3</v>
      </c>
      <c r="C28" s="2">
        <v>10</v>
      </c>
      <c r="D28" s="2">
        <v>34</v>
      </c>
      <c r="E28" s="2">
        <v>52</v>
      </c>
      <c r="F28" s="2">
        <v>315.5</v>
      </c>
      <c r="G28" s="2">
        <v>337.42306518554687</v>
      </c>
      <c r="H28" s="2">
        <v>0.40208172798156738</v>
      </c>
      <c r="I28" s="2">
        <v>135.67166137695312</v>
      </c>
      <c r="J28" s="2">
        <v>18.814273834228516</v>
      </c>
      <c r="K28" s="2">
        <v>334.71737670898437</v>
      </c>
      <c r="L28" s="2">
        <v>0.32793980836868286</v>
      </c>
      <c r="M28" s="6">
        <v>109.76715850830078</v>
      </c>
    </row>
    <row r="29" spans="1:13" x14ac:dyDescent="0.25">
      <c r="A29" t="s">
        <v>104</v>
      </c>
      <c r="B29" s="5">
        <v>4</v>
      </c>
      <c r="C29" s="3">
        <v>10</v>
      </c>
      <c r="D29" s="3">
        <v>34</v>
      </c>
      <c r="E29" s="3">
        <v>50</v>
      </c>
      <c r="F29" s="3">
        <v>226.5</v>
      </c>
      <c r="G29" s="3">
        <v>226.36000061035156</v>
      </c>
      <c r="H29" s="3">
        <v>0.416718989610672</v>
      </c>
      <c r="I29" s="3">
        <v>94.328506469726563</v>
      </c>
      <c r="J29" s="3">
        <v>13.340065956115723</v>
      </c>
      <c r="K29" s="3">
        <v>221.43182373046875</v>
      </c>
      <c r="L29" s="3">
        <v>0.31972038745880127</v>
      </c>
      <c r="M29" s="7">
        <v>70.7962646484375</v>
      </c>
    </row>
    <row r="30" spans="1:13" x14ac:dyDescent="0.25">
      <c r="A30" t="s">
        <v>103</v>
      </c>
      <c r="B30" s="4">
        <v>5</v>
      </c>
      <c r="C30" s="2">
        <v>10</v>
      </c>
      <c r="D30" s="2">
        <v>34</v>
      </c>
      <c r="E30" s="2">
        <v>50</v>
      </c>
      <c r="F30" s="2">
        <v>371</v>
      </c>
      <c r="G30" s="2">
        <v>386.8599853515625</v>
      </c>
      <c r="H30" s="2">
        <v>0.39280354976654053</v>
      </c>
      <c r="I30" s="2">
        <v>151.95999145507812</v>
      </c>
      <c r="J30" s="2">
        <v>21.490386962890625</v>
      </c>
      <c r="K30" s="2">
        <v>378.45455932617187</v>
      </c>
      <c r="L30" s="2">
        <v>0.29264909029006958</v>
      </c>
      <c r="M30" s="6">
        <v>110.75437927246094</v>
      </c>
    </row>
    <row r="31" spans="1:13" x14ac:dyDescent="0.25">
      <c r="A31" t="s">
        <v>102</v>
      </c>
      <c r="B31" s="5">
        <v>6</v>
      </c>
      <c r="C31" s="3">
        <v>10</v>
      </c>
      <c r="D31" s="3">
        <v>34</v>
      </c>
      <c r="E31" s="3">
        <v>50</v>
      </c>
      <c r="F31" s="3">
        <v>817.5</v>
      </c>
      <c r="G31" s="3">
        <v>860.219970703125</v>
      </c>
      <c r="H31" s="3">
        <v>0.3033294677734375</v>
      </c>
      <c r="I31" s="3">
        <v>260.93008422851563</v>
      </c>
      <c r="J31" s="3">
        <v>36.901084899902344</v>
      </c>
      <c r="K31" s="3">
        <v>848.34088134765625</v>
      </c>
      <c r="L31" s="3">
        <v>0.22285282611846924</v>
      </c>
      <c r="M31" s="7">
        <v>189.05517578125</v>
      </c>
    </row>
    <row r="32" spans="1:13" x14ac:dyDescent="0.25">
      <c r="A32" t="s">
        <v>101</v>
      </c>
      <c r="B32" s="4">
        <v>7</v>
      </c>
      <c r="C32" s="2">
        <v>10</v>
      </c>
      <c r="D32" s="2">
        <v>34</v>
      </c>
      <c r="E32" s="2">
        <v>50</v>
      </c>
      <c r="F32" s="2">
        <v>555.5</v>
      </c>
      <c r="G32" s="2">
        <v>553.32000732421875</v>
      </c>
      <c r="H32" s="2">
        <v>0.29770955443382263</v>
      </c>
      <c r="I32" s="2">
        <v>164.72865295410156</v>
      </c>
      <c r="J32" s="2">
        <v>23.296148300170898</v>
      </c>
      <c r="K32" s="2">
        <v>552.522705078125</v>
      </c>
      <c r="L32" s="2">
        <v>0.24810992181301117</v>
      </c>
      <c r="M32" s="6">
        <v>137.08638000488281</v>
      </c>
    </row>
    <row r="33" spans="1:13" x14ac:dyDescent="0.25">
      <c r="A33" t="s">
        <v>43</v>
      </c>
      <c r="B33" s="5">
        <v>8</v>
      </c>
      <c r="C33" s="3">
        <v>10</v>
      </c>
      <c r="D33" s="3">
        <v>34</v>
      </c>
      <c r="E33" s="3">
        <v>54</v>
      </c>
      <c r="F33" s="3">
        <v>12309</v>
      </c>
      <c r="G33" s="3">
        <v>11433.462890625</v>
      </c>
      <c r="H33" s="3">
        <v>0.23889331519603729</v>
      </c>
      <c r="I33" s="3">
        <v>2731.3779296875</v>
      </c>
      <c r="J33" s="3">
        <v>371.69345092773437</v>
      </c>
      <c r="K33" s="3">
        <v>11514.0205078125</v>
      </c>
      <c r="L33" s="3">
        <v>0.1970221996307373</v>
      </c>
      <c r="M33" s="7">
        <v>2268.517578125</v>
      </c>
    </row>
    <row r="34" spans="1:13" x14ac:dyDescent="0.25">
      <c r="A34" t="s">
        <v>100</v>
      </c>
      <c r="B34" s="4">
        <v>1</v>
      </c>
      <c r="C34" s="2">
        <v>11</v>
      </c>
      <c r="D34" s="2">
        <v>34</v>
      </c>
      <c r="E34" s="2">
        <v>50</v>
      </c>
      <c r="F34" s="2">
        <v>188.5</v>
      </c>
      <c r="G34" s="2">
        <v>465.29998779296875</v>
      </c>
      <c r="H34" s="2">
        <v>4.0475969314575195</v>
      </c>
      <c r="I34" s="2">
        <v>1883.3468017578125</v>
      </c>
      <c r="J34" s="2">
        <v>266.345458984375</v>
      </c>
      <c r="K34" s="2">
        <v>198.70454406738281</v>
      </c>
      <c r="L34" s="2">
        <v>0.36428526043891907</v>
      </c>
      <c r="M34" s="6">
        <v>72.385139465332031</v>
      </c>
    </row>
    <row r="35" spans="1:13" x14ac:dyDescent="0.25">
      <c r="A35" t="s">
        <v>99</v>
      </c>
      <c r="B35" s="5">
        <v>2</v>
      </c>
      <c r="C35" s="3">
        <v>11</v>
      </c>
      <c r="D35" s="3">
        <v>34</v>
      </c>
      <c r="E35" s="3">
        <v>50</v>
      </c>
      <c r="F35" s="3">
        <v>325</v>
      </c>
      <c r="G35" s="3">
        <v>341.57998657226562</v>
      </c>
      <c r="H35" s="3">
        <v>0.31287673115730286</v>
      </c>
      <c r="I35" s="3">
        <v>106.8724365234375</v>
      </c>
      <c r="J35" s="3">
        <v>15.114045143127441</v>
      </c>
      <c r="K35" s="3">
        <v>338.72726440429687</v>
      </c>
      <c r="L35" s="3">
        <v>0.25232630968093872</v>
      </c>
      <c r="M35" s="7">
        <v>85.469802856445313</v>
      </c>
    </row>
    <row r="36" spans="1:13" x14ac:dyDescent="0.25">
      <c r="A36" t="s">
        <v>98</v>
      </c>
      <c r="B36" s="4">
        <v>3</v>
      </c>
      <c r="C36" s="2">
        <v>11</v>
      </c>
      <c r="D36" s="2">
        <v>34</v>
      </c>
      <c r="E36" s="2">
        <v>50</v>
      </c>
      <c r="F36" s="2">
        <v>300.5</v>
      </c>
      <c r="G36" s="2">
        <v>312.98001098632812</v>
      </c>
      <c r="H36" s="2">
        <v>0.38351404666900635</v>
      </c>
      <c r="I36" s="2">
        <v>120.03221893310547</v>
      </c>
      <c r="J36" s="2">
        <v>16.975120544433594</v>
      </c>
      <c r="K36" s="2">
        <v>305.8863525390625</v>
      </c>
      <c r="L36" s="2">
        <v>0.29325231909751892</v>
      </c>
      <c r="M36" s="6">
        <v>89.701889038085938</v>
      </c>
    </row>
    <row r="37" spans="1:13" x14ac:dyDescent="0.25">
      <c r="A37" t="s">
        <v>97</v>
      </c>
      <c r="B37" s="5">
        <v>4</v>
      </c>
      <c r="C37" s="3">
        <v>11</v>
      </c>
      <c r="D37" s="3">
        <v>34</v>
      </c>
      <c r="E37" s="3">
        <v>50</v>
      </c>
      <c r="F37" s="3">
        <v>261</v>
      </c>
      <c r="G37" s="3">
        <v>261.3800048828125</v>
      </c>
      <c r="H37" s="3">
        <v>0.42110711336135864</v>
      </c>
      <c r="I37" s="3">
        <v>110.06897735595703</v>
      </c>
      <c r="J37" s="3">
        <v>15.566103935241699</v>
      </c>
      <c r="K37" s="3">
        <v>254.29545593261719</v>
      </c>
      <c r="L37" s="3">
        <v>0.30691802501678467</v>
      </c>
      <c r="M37" s="7">
        <v>78.047859191894531</v>
      </c>
    </row>
    <row r="38" spans="1:13" x14ac:dyDescent="0.25">
      <c r="A38" t="s">
        <v>96</v>
      </c>
      <c r="B38" s="4">
        <v>5</v>
      </c>
      <c r="C38" s="2">
        <v>11</v>
      </c>
      <c r="D38" s="2">
        <v>34</v>
      </c>
      <c r="E38" s="2">
        <v>50</v>
      </c>
      <c r="F38" s="2">
        <v>290.5</v>
      </c>
      <c r="G38" s="2">
        <v>300.3599853515625</v>
      </c>
      <c r="H38" s="2">
        <v>0.46279621124267578</v>
      </c>
      <c r="I38" s="2">
        <v>139.00547790527344</v>
      </c>
      <c r="J38" s="2">
        <v>19.658342361450195</v>
      </c>
      <c r="K38" s="2">
        <v>288.79544067382812</v>
      </c>
      <c r="L38" s="2">
        <v>0.30212938785552979</v>
      </c>
      <c r="M38" s="6">
        <v>87.253593444824219</v>
      </c>
    </row>
    <row r="39" spans="1:13" x14ac:dyDescent="0.25">
      <c r="A39" t="s">
        <v>95</v>
      </c>
      <c r="B39" s="5">
        <v>6</v>
      </c>
      <c r="C39" s="3">
        <v>11</v>
      </c>
      <c r="D39" s="3">
        <v>34</v>
      </c>
      <c r="E39" s="3">
        <v>70</v>
      </c>
      <c r="F39" s="3">
        <v>947.5</v>
      </c>
      <c r="G39" s="3">
        <v>924.25714111328125</v>
      </c>
      <c r="H39" s="3">
        <v>0.38777792453765869</v>
      </c>
      <c r="I39" s="3">
        <v>358.40652465820313</v>
      </c>
      <c r="J39" s="3">
        <v>42.837772369384766</v>
      </c>
      <c r="K39" s="3">
        <v>922.225830078125</v>
      </c>
      <c r="L39" s="3">
        <v>0.25517672300338745</v>
      </c>
      <c r="M39" s="7">
        <v>235.33056640625</v>
      </c>
    </row>
    <row r="40" spans="1:13" x14ac:dyDescent="0.25">
      <c r="A40" t="s">
        <v>94</v>
      </c>
      <c r="B40" s="4">
        <v>7</v>
      </c>
      <c r="C40" s="2">
        <v>11</v>
      </c>
      <c r="D40" s="2">
        <v>34</v>
      </c>
      <c r="E40" s="2">
        <v>52</v>
      </c>
      <c r="F40" s="2">
        <v>422.5</v>
      </c>
      <c r="G40" s="2">
        <v>440.9615478515625</v>
      </c>
      <c r="H40" s="2">
        <v>0.34094148874282837</v>
      </c>
      <c r="I40" s="2">
        <v>150.34208679199219</v>
      </c>
      <c r="J40" s="2">
        <v>20.848695755004883</v>
      </c>
      <c r="K40" s="2">
        <v>431.21737670898437</v>
      </c>
      <c r="L40" s="2">
        <v>0.22612957656383514</v>
      </c>
      <c r="M40" s="6">
        <v>97.511001586914063</v>
      </c>
    </row>
    <row r="41" spans="1:13" x14ac:dyDescent="0.25">
      <c r="A41" t="s">
        <v>51</v>
      </c>
      <c r="B41" s="5">
        <v>8</v>
      </c>
      <c r="C41" s="3">
        <v>11</v>
      </c>
      <c r="D41" s="3">
        <v>34</v>
      </c>
      <c r="E41" s="3">
        <v>50</v>
      </c>
      <c r="F41" s="3">
        <v>446.5</v>
      </c>
      <c r="G41" s="3">
        <v>456.95999145507812</v>
      </c>
      <c r="H41" s="3">
        <v>0.35647672414779663</v>
      </c>
      <c r="I41" s="3">
        <v>162.89559936523437</v>
      </c>
      <c r="J41" s="3">
        <v>23.036916732788086</v>
      </c>
      <c r="K41" s="3">
        <v>449.04544067382812</v>
      </c>
      <c r="L41" s="3">
        <v>0.23089216649532318</v>
      </c>
      <c r="M41" s="7">
        <v>103.68107604980469</v>
      </c>
    </row>
    <row r="42" spans="1:13" x14ac:dyDescent="0.25">
      <c r="A42" t="s">
        <v>93</v>
      </c>
      <c r="B42" s="4">
        <v>1</v>
      </c>
      <c r="C42" s="2">
        <v>12</v>
      </c>
      <c r="D42" s="2">
        <v>34</v>
      </c>
      <c r="E42" s="2">
        <v>50</v>
      </c>
      <c r="F42" s="2">
        <v>140.5</v>
      </c>
      <c r="G42" s="2">
        <v>648.739990234375</v>
      </c>
      <c r="H42" s="2">
        <v>5.3684835433959961</v>
      </c>
      <c r="I42" s="2">
        <v>3482.75</v>
      </c>
      <c r="J42" s="2">
        <v>492.53521728515625</v>
      </c>
      <c r="K42" s="2">
        <v>153.13636779785156</v>
      </c>
      <c r="L42" s="2">
        <v>0.46492937207221985</v>
      </c>
      <c r="M42" s="6">
        <v>71.197593688964844</v>
      </c>
    </row>
    <row r="43" spans="1:13" x14ac:dyDescent="0.25">
      <c r="A43" t="s">
        <v>92</v>
      </c>
      <c r="B43" s="5">
        <v>2</v>
      </c>
      <c r="C43" s="3">
        <v>12</v>
      </c>
      <c r="D43" s="3">
        <v>34</v>
      </c>
      <c r="E43" s="3">
        <v>50</v>
      </c>
      <c r="F43" s="3">
        <v>261.5</v>
      </c>
      <c r="G43" s="3">
        <v>247.83999633789062</v>
      </c>
      <c r="H43" s="3">
        <v>0.46941360831260681</v>
      </c>
      <c r="I43" s="3">
        <v>116.33946990966797</v>
      </c>
      <c r="J43" s="3">
        <v>16.452884674072266</v>
      </c>
      <c r="K43" s="3">
        <v>246.40908813476562</v>
      </c>
      <c r="L43" s="3">
        <v>0.35665887594223022</v>
      </c>
      <c r="M43" s="7">
        <v>87.883995056152344</v>
      </c>
    </row>
    <row r="44" spans="1:13" x14ac:dyDescent="0.25">
      <c r="A44" t="s">
        <v>91</v>
      </c>
      <c r="B44" s="4">
        <v>3</v>
      </c>
      <c r="C44" s="2">
        <v>12</v>
      </c>
      <c r="D44" s="2">
        <v>34</v>
      </c>
      <c r="E44" s="2">
        <v>59</v>
      </c>
      <c r="F44" s="2">
        <v>308</v>
      </c>
      <c r="G44" s="2">
        <v>308.559326171875</v>
      </c>
      <c r="H44" s="2">
        <v>0.44253194332122803</v>
      </c>
      <c r="I44" s="2">
        <v>136.54736328125</v>
      </c>
      <c r="J44" s="2">
        <v>17.776952743530273</v>
      </c>
      <c r="K44" s="2">
        <v>301.35848999023437</v>
      </c>
      <c r="L44" s="2">
        <v>0.2946912944316864</v>
      </c>
      <c r="M44" s="6">
        <v>88.807723999023438</v>
      </c>
    </row>
    <row r="45" spans="1:13" x14ac:dyDescent="0.25">
      <c r="A45" t="s">
        <v>90</v>
      </c>
      <c r="B45" s="5">
        <v>4</v>
      </c>
      <c r="C45" s="3">
        <v>12</v>
      </c>
      <c r="D45" s="3">
        <v>34</v>
      </c>
      <c r="E45" s="3">
        <v>70</v>
      </c>
      <c r="F45" s="3">
        <v>179.5</v>
      </c>
      <c r="G45" s="3">
        <v>216.28572082519531</v>
      </c>
      <c r="H45" s="3">
        <v>0.85938405990600586</v>
      </c>
      <c r="I45" s="3">
        <v>185.87249755859375</v>
      </c>
      <c r="J45" s="3">
        <v>22.216012954711914</v>
      </c>
      <c r="K45" s="3">
        <v>193.03225708007812</v>
      </c>
      <c r="L45" s="3">
        <v>0.35364630818367004</v>
      </c>
      <c r="M45" s="7">
        <v>68.265144348144531</v>
      </c>
    </row>
    <row r="46" spans="1:13" x14ac:dyDescent="0.25">
      <c r="A46" t="s">
        <v>89</v>
      </c>
      <c r="B46" s="4">
        <v>5</v>
      </c>
      <c r="C46" s="2">
        <v>12</v>
      </c>
      <c r="D46" s="2">
        <v>34</v>
      </c>
      <c r="E46" s="2">
        <v>50</v>
      </c>
      <c r="F46" s="2">
        <v>245</v>
      </c>
      <c r="G46" s="2">
        <v>257.6199951171875</v>
      </c>
      <c r="H46" s="2">
        <v>0.43112215399742126</v>
      </c>
      <c r="I46" s="2">
        <v>111.06568908691406</v>
      </c>
      <c r="J46" s="2">
        <v>15.707060813903809</v>
      </c>
      <c r="K46" s="2">
        <v>257.70455932617188</v>
      </c>
      <c r="L46" s="2">
        <v>0.33284193277359009</v>
      </c>
      <c r="M46" s="6">
        <v>85.774871826171875</v>
      </c>
    </row>
    <row r="47" spans="1:13" x14ac:dyDescent="0.25">
      <c r="A47" t="s">
        <v>88</v>
      </c>
      <c r="B47" s="5">
        <v>6</v>
      </c>
      <c r="C47" s="3">
        <v>12</v>
      </c>
      <c r="D47" s="3">
        <v>34</v>
      </c>
      <c r="E47" s="3">
        <v>50</v>
      </c>
      <c r="F47" s="3">
        <v>729.5</v>
      </c>
      <c r="G47" s="3">
        <v>728.5</v>
      </c>
      <c r="H47" s="3">
        <v>0.41947615146636963</v>
      </c>
      <c r="I47" s="3">
        <v>305.58837890625</v>
      </c>
      <c r="J47" s="3">
        <v>43.216720581054687</v>
      </c>
      <c r="K47" s="3">
        <v>700.06817626953125</v>
      </c>
      <c r="L47" s="3">
        <v>0.24906642735004425</v>
      </c>
      <c r="M47" s="7">
        <v>174.36347961425781</v>
      </c>
    </row>
    <row r="48" spans="1:13" x14ac:dyDescent="0.25">
      <c r="A48" t="s">
        <v>87</v>
      </c>
      <c r="B48" s="4">
        <v>7</v>
      </c>
      <c r="C48" s="2">
        <v>12</v>
      </c>
      <c r="D48" s="2">
        <v>34</v>
      </c>
      <c r="E48" s="2">
        <v>50</v>
      </c>
      <c r="F48" s="2">
        <v>396.5</v>
      </c>
      <c r="G48" s="2">
        <v>427.48001098632812</v>
      </c>
      <c r="H48" s="2">
        <v>0.36150047183036804</v>
      </c>
      <c r="I48" s="2">
        <v>154.53422546386719</v>
      </c>
      <c r="J48" s="2">
        <v>21.854438781738281</v>
      </c>
      <c r="K48" s="2">
        <v>416.5</v>
      </c>
      <c r="L48" s="2">
        <v>0.2633993923664093</v>
      </c>
      <c r="M48" s="6">
        <v>109.70584106445312</v>
      </c>
    </row>
    <row r="49" spans="1:17" x14ac:dyDescent="0.25">
      <c r="A49" t="s">
        <v>86</v>
      </c>
      <c r="B49" s="5">
        <v>8</v>
      </c>
      <c r="C49" s="3">
        <v>12</v>
      </c>
      <c r="D49" s="3">
        <v>34</v>
      </c>
      <c r="E49" s="3">
        <v>50</v>
      </c>
      <c r="F49" s="3">
        <v>232.5</v>
      </c>
      <c r="G49" s="3">
        <v>248.22000122070312</v>
      </c>
      <c r="H49" s="3">
        <v>0.4462398886680603</v>
      </c>
      <c r="I49" s="3">
        <v>110.76566314697266</v>
      </c>
      <c r="J49" s="3">
        <v>15.664629936218262</v>
      </c>
      <c r="K49" s="3">
        <v>244.70454406738281</v>
      </c>
      <c r="L49" s="3">
        <v>0.3375248908996582</v>
      </c>
      <c r="M49" s="7">
        <v>82.5938720703125</v>
      </c>
    </row>
    <row r="52" spans="1:17" x14ac:dyDescent="0.25">
      <c r="A52" t="s">
        <v>85</v>
      </c>
      <c r="B52" s="9" t="s">
        <v>82</v>
      </c>
      <c r="C52" s="19" t="s">
        <v>81</v>
      </c>
      <c r="D52" s="19"/>
      <c r="E52" s="19"/>
      <c r="F52" s="19" t="s">
        <v>80</v>
      </c>
      <c r="G52" s="19"/>
      <c r="H52" s="19"/>
      <c r="J52" t="s">
        <v>84</v>
      </c>
      <c r="K52" s="9" t="s">
        <v>82</v>
      </c>
      <c r="L52" s="19" t="s">
        <v>81</v>
      </c>
      <c r="M52" s="19"/>
      <c r="N52" s="19"/>
      <c r="O52" s="19" t="s">
        <v>80</v>
      </c>
      <c r="P52" s="19"/>
      <c r="Q52" s="19"/>
    </row>
    <row r="53" spans="1:17" x14ac:dyDescent="0.25">
      <c r="B53" s="8">
        <v>0</v>
      </c>
      <c r="C53" s="2">
        <f t="shared" ref="C53:C59" si="0">K2</f>
        <v>182.13636779785156</v>
      </c>
      <c r="D53" s="2">
        <f t="shared" ref="D53:D59" si="1">K10</f>
        <v>151.15908813476562</v>
      </c>
      <c r="E53" s="2">
        <f t="shared" ref="E53:E59" si="2">K18</f>
        <v>148.70454406738281</v>
      </c>
      <c r="F53" s="2">
        <f t="shared" ref="F53:F59" si="3">K26</f>
        <v>152.59091186523438</v>
      </c>
      <c r="G53" s="2">
        <f t="shared" ref="G53:G59" si="4">K34</f>
        <v>198.70454406738281</v>
      </c>
      <c r="H53" s="2">
        <f t="shared" ref="H53:H59" si="5">K42</f>
        <v>153.13636779785156</v>
      </c>
      <c r="K53" s="8">
        <v>0</v>
      </c>
      <c r="L53">
        <f t="shared" ref="L53:N59" si="6">C53/$C$62</f>
        <v>1.1336288452148437</v>
      </c>
      <c r="M53">
        <f t="shared" si="6"/>
        <v>0.94082420000891476</v>
      </c>
      <c r="N53">
        <f t="shared" si="6"/>
        <v>0.9255469547762416</v>
      </c>
      <c r="O53">
        <f t="shared" ref="O53:Q59" si="7">F53/$F$62</f>
        <v>0.90750169608708742</v>
      </c>
      <c r="P53">
        <f t="shared" si="7"/>
        <v>1.1817526257436677</v>
      </c>
      <c r="Q53">
        <f t="shared" si="7"/>
        <v>0.91074567816924468</v>
      </c>
    </row>
    <row r="54" spans="1:17" x14ac:dyDescent="0.25">
      <c r="B54" s="8">
        <v>0.25</v>
      </c>
      <c r="C54" s="2">
        <f t="shared" si="0"/>
        <v>496.6136474609375</v>
      </c>
      <c r="D54" s="2">
        <f t="shared" si="1"/>
        <v>477.04544067382812</v>
      </c>
      <c r="E54" s="2">
        <f t="shared" si="2"/>
        <v>415.56817626953125</v>
      </c>
      <c r="F54" s="2">
        <f t="shared" si="3"/>
        <v>390.27273559570312</v>
      </c>
      <c r="G54" s="2">
        <f t="shared" si="4"/>
        <v>338.72726440429687</v>
      </c>
      <c r="H54" s="2">
        <f t="shared" si="5"/>
        <v>246.40908813476562</v>
      </c>
      <c r="K54" s="8">
        <v>0.25</v>
      </c>
      <c r="L54">
        <f t="shared" si="6"/>
        <v>3.0909563119975365</v>
      </c>
      <c r="M54">
        <f t="shared" si="6"/>
        <v>2.969162493820507</v>
      </c>
      <c r="N54">
        <f t="shared" si="6"/>
        <v>2.5865239186900286</v>
      </c>
      <c r="O54">
        <f t="shared" si="7"/>
        <v>2.3210633265134923</v>
      </c>
      <c r="P54">
        <f t="shared" si="7"/>
        <v>2.0145077003624245</v>
      </c>
      <c r="Q54">
        <f t="shared" si="7"/>
        <v>1.4654651622441757</v>
      </c>
    </row>
    <row r="55" spans="1:17" x14ac:dyDescent="0.25">
      <c r="B55" s="8">
        <v>1</v>
      </c>
      <c r="C55" s="2">
        <f t="shared" si="0"/>
        <v>544.20452880859375</v>
      </c>
      <c r="D55" s="2">
        <f t="shared" si="1"/>
        <v>485.20455932617188</v>
      </c>
      <c r="E55" s="2">
        <f t="shared" si="2"/>
        <v>521.54547119140625</v>
      </c>
      <c r="F55" s="2">
        <f t="shared" si="3"/>
        <v>334.71737670898437</v>
      </c>
      <c r="G55" s="2">
        <f t="shared" si="4"/>
        <v>305.8863525390625</v>
      </c>
      <c r="H55" s="2">
        <f t="shared" si="5"/>
        <v>301.35848999023437</v>
      </c>
      <c r="K55" s="8">
        <v>1</v>
      </c>
      <c r="L55">
        <f t="shared" si="6"/>
        <v>3.3871651170659365</v>
      </c>
      <c r="M55">
        <f t="shared" si="6"/>
        <v>3.0199453899969204</v>
      </c>
      <c r="N55">
        <f t="shared" si="6"/>
        <v>3.2461336381207859</v>
      </c>
      <c r="O55">
        <f t="shared" si="7"/>
        <v>1.9906597539799513</v>
      </c>
      <c r="P55">
        <f t="shared" si="7"/>
        <v>1.8191934260426774</v>
      </c>
      <c r="Q55">
        <f t="shared" si="7"/>
        <v>1.7922649353974434</v>
      </c>
    </row>
    <row r="56" spans="1:17" x14ac:dyDescent="0.25">
      <c r="B56" s="8">
        <v>4</v>
      </c>
      <c r="C56" s="2">
        <f t="shared" si="0"/>
        <v>387.74359130859375</v>
      </c>
      <c r="D56" s="2">
        <f t="shared" si="1"/>
        <v>317.06817626953125</v>
      </c>
      <c r="E56" s="2">
        <f t="shared" si="2"/>
        <v>268.29544067382812</v>
      </c>
      <c r="F56" s="2">
        <f t="shared" si="3"/>
        <v>221.43182373046875</v>
      </c>
      <c r="G56" s="2">
        <f t="shared" si="4"/>
        <v>254.29545593261719</v>
      </c>
      <c r="H56" s="2">
        <f t="shared" si="5"/>
        <v>193.03225708007812</v>
      </c>
      <c r="K56" s="8">
        <v>4</v>
      </c>
      <c r="L56">
        <f t="shared" si="6"/>
        <v>2.4133418546178036</v>
      </c>
      <c r="M56">
        <f t="shared" si="6"/>
        <v>1.9734533792709414</v>
      </c>
      <c r="N56">
        <f t="shared" si="6"/>
        <v>1.6698886348993454</v>
      </c>
      <c r="O56">
        <f t="shared" si="7"/>
        <v>1.3169182433389786</v>
      </c>
      <c r="P56">
        <f t="shared" si="7"/>
        <v>1.5123676419858114</v>
      </c>
      <c r="Q56">
        <f t="shared" si="7"/>
        <v>1.1480179163907411</v>
      </c>
    </row>
    <row r="57" spans="1:17" x14ac:dyDescent="0.25">
      <c r="B57" s="8">
        <v>8</v>
      </c>
      <c r="C57" s="2">
        <f t="shared" si="0"/>
        <v>998.93182373046875</v>
      </c>
      <c r="D57" s="2">
        <f t="shared" si="1"/>
        <v>641.45452880859375</v>
      </c>
      <c r="E57" s="2">
        <f t="shared" si="2"/>
        <v>911.022705078125</v>
      </c>
      <c r="F57" s="2">
        <f t="shared" si="3"/>
        <v>378.45455932617187</v>
      </c>
      <c r="G57" s="2">
        <f t="shared" si="4"/>
        <v>288.79544067382812</v>
      </c>
      <c r="H57" s="2">
        <f t="shared" si="5"/>
        <v>257.70455932617188</v>
      </c>
      <c r="K57" s="8">
        <v>8</v>
      </c>
      <c r="L57">
        <f t="shared" si="6"/>
        <v>6.217417990023665</v>
      </c>
      <c r="M57">
        <f t="shared" si="6"/>
        <v>3.9924555734974718</v>
      </c>
      <c r="N57">
        <f t="shared" si="6"/>
        <v>5.6702657992414425</v>
      </c>
      <c r="O57">
        <f t="shared" si="7"/>
        <v>2.2507772598129541</v>
      </c>
      <c r="P57">
        <f t="shared" si="7"/>
        <v>1.7175488961307435</v>
      </c>
      <c r="Q57">
        <f t="shared" si="7"/>
        <v>1.5326425526863876</v>
      </c>
    </row>
    <row r="58" spans="1:17" x14ac:dyDescent="0.25">
      <c r="B58" s="8">
        <v>16</v>
      </c>
      <c r="C58" s="2">
        <f t="shared" si="0"/>
        <v>877.18182373046875</v>
      </c>
      <c r="D58" s="2">
        <f t="shared" si="1"/>
        <v>667.3863525390625</v>
      </c>
      <c r="E58" s="2">
        <f t="shared" si="2"/>
        <v>698.47918701171875</v>
      </c>
      <c r="F58" s="2">
        <f t="shared" si="3"/>
        <v>848.34088134765625</v>
      </c>
      <c r="G58" s="2">
        <f t="shared" si="4"/>
        <v>922.225830078125</v>
      </c>
      <c r="H58" s="2">
        <f t="shared" si="5"/>
        <v>700.06817626953125</v>
      </c>
      <c r="K58" s="8">
        <v>16</v>
      </c>
      <c r="L58">
        <f t="shared" si="6"/>
        <v>5.4596379070361127</v>
      </c>
      <c r="M58">
        <f t="shared" si="6"/>
        <v>4.1538569660107623</v>
      </c>
      <c r="N58">
        <f t="shared" si="6"/>
        <v>4.3473808320231457</v>
      </c>
      <c r="O58">
        <f t="shared" si="7"/>
        <v>5.0453253032719871</v>
      </c>
      <c r="P58">
        <f t="shared" si="7"/>
        <v>5.484740177123884</v>
      </c>
      <c r="Q58">
        <f t="shared" si="7"/>
        <v>4.1635052151879863</v>
      </c>
    </row>
    <row r="59" spans="1:17" x14ac:dyDescent="0.25">
      <c r="B59" s="8">
        <v>24</v>
      </c>
      <c r="C59" s="2">
        <f t="shared" si="0"/>
        <v>704.8863525390625</v>
      </c>
      <c r="D59" s="2">
        <f t="shared" si="1"/>
        <v>715.20001220703125</v>
      </c>
      <c r="E59" s="2">
        <f t="shared" si="2"/>
        <v>582.272705078125</v>
      </c>
      <c r="F59" s="2">
        <f t="shared" si="3"/>
        <v>552.522705078125</v>
      </c>
      <c r="G59" s="2">
        <f t="shared" si="4"/>
        <v>431.21737670898437</v>
      </c>
      <c r="H59" s="2">
        <f t="shared" si="5"/>
        <v>416.5</v>
      </c>
      <c r="K59" s="8">
        <v>24</v>
      </c>
      <c r="L59">
        <f t="shared" si="6"/>
        <v>4.3872594556373183</v>
      </c>
      <c r="M59">
        <f t="shared" si="6"/>
        <v>4.4514523581350494</v>
      </c>
      <c r="N59">
        <f t="shared" si="6"/>
        <v>3.6241039735153011</v>
      </c>
      <c r="O59">
        <f t="shared" si="7"/>
        <v>3.2860101945512015</v>
      </c>
      <c r="P59">
        <f t="shared" si="7"/>
        <v>2.5645727911452818</v>
      </c>
      <c r="Q59">
        <f t="shared" si="7"/>
        <v>2.4770443521177219</v>
      </c>
    </row>
    <row r="61" spans="1:17" x14ac:dyDescent="0.25">
      <c r="C61" s="19" t="s">
        <v>81</v>
      </c>
      <c r="D61" s="19"/>
      <c r="E61" s="19"/>
      <c r="F61" s="19" t="s">
        <v>80</v>
      </c>
      <c r="G61" s="19"/>
      <c r="H61" s="19"/>
      <c r="J61" t="s">
        <v>83</v>
      </c>
      <c r="K61" s="9" t="s">
        <v>82</v>
      </c>
      <c r="L61" s="19" t="s">
        <v>81</v>
      </c>
      <c r="M61" s="19"/>
      <c r="N61" s="19"/>
      <c r="O61" s="19" t="s">
        <v>80</v>
      </c>
      <c r="P61" s="19"/>
      <c r="Q61" s="19"/>
    </row>
    <row r="62" spans="1:17" x14ac:dyDescent="0.25">
      <c r="A62" t="s">
        <v>79</v>
      </c>
      <c r="C62">
        <f>AVERAGE(C53:E53)</f>
        <v>160.66666666666666</v>
      </c>
      <c r="F62">
        <f>AVERAGE(F53:H53)</f>
        <v>168.14394124348959</v>
      </c>
      <c r="K62" s="8">
        <v>0</v>
      </c>
      <c r="L62">
        <f t="shared" ref="L62:L68" si="8">C53/MAX($C$53:$C$59)</f>
        <v>0.18233112958366968</v>
      </c>
      <c r="M62">
        <f t="shared" ref="M62:Q68" si="9">D53/MAX(D$53:D$59)</f>
        <v>0.21135218897480823</v>
      </c>
      <c r="N62">
        <f t="shared" si="9"/>
        <v>0.16322814265603908</v>
      </c>
      <c r="O62">
        <f t="shared" si="9"/>
        <v>0.17986980849352882</v>
      </c>
      <c r="P62">
        <f t="shared" si="9"/>
        <v>0.21546191571163198</v>
      </c>
      <c r="Q62">
        <f t="shared" si="9"/>
        <v>0.21874493512028029</v>
      </c>
    </row>
    <row r="63" spans="1:17" x14ac:dyDescent="0.25">
      <c r="K63" s="8">
        <v>0.25</v>
      </c>
      <c r="L63">
        <f t="shared" si="8"/>
        <v>0.49714468561663677</v>
      </c>
      <c r="M63">
        <f t="shared" si="9"/>
        <v>0.66700983295807925</v>
      </c>
      <c r="N63">
        <f t="shared" si="9"/>
        <v>0.45615567422536862</v>
      </c>
      <c r="O63">
        <f t="shared" si="9"/>
        <v>0.46004235346494698</v>
      </c>
      <c r="P63">
        <f t="shared" si="9"/>
        <v>0.36729318715308817</v>
      </c>
      <c r="Q63">
        <f t="shared" si="9"/>
        <v>0.35197870219985028</v>
      </c>
    </row>
    <row r="64" spans="1:17" x14ac:dyDescent="0.25">
      <c r="A64" t="s">
        <v>135</v>
      </c>
      <c r="C64" s="15">
        <f>STDEV(C53:E53)/ AVERAGE(C53:E53)</f>
        <v>0.11597779856750307</v>
      </c>
      <c r="F64" s="15">
        <f>STDEV(F53:H53)/ AVERAGE(F53:H53)</f>
        <v>0.15741074797635562</v>
      </c>
      <c r="K64" s="8">
        <v>1</v>
      </c>
      <c r="L64">
        <f t="shared" si="8"/>
        <v>0.54478645677368143</v>
      </c>
      <c r="M64">
        <f t="shared" si="9"/>
        <v>0.67841799642715628</v>
      </c>
      <c r="N64">
        <f t="shared" si="9"/>
        <v>0.57248350483941124</v>
      </c>
      <c r="O64">
        <f t="shared" si="9"/>
        <v>0.39455528322206929</v>
      </c>
      <c r="P64">
        <f t="shared" si="9"/>
        <v>0.33168269914230203</v>
      </c>
      <c r="Q64">
        <f t="shared" si="9"/>
        <v>0.43047020305377975</v>
      </c>
    </row>
    <row r="65" spans="1:17" x14ac:dyDescent="0.25">
      <c r="C65" s="15">
        <f t="shared" ref="C65:C70" si="10">STDEV(C54:E54)/ AVERAGE(C54:E54)</f>
        <v>9.1324459410064368E-2</v>
      </c>
      <c r="F65" s="15">
        <f t="shared" ref="F65:F70" si="11">STDEV(F54:H54)/ AVERAGE(F54:H54)</f>
        <v>0.22417800045760819</v>
      </c>
      <c r="K65" s="8">
        <v>4</v>
      </c>
      <c r="L65">
        <f t="shared" si="8"/>
        <v>0.38815821270022377</v>
      </c>
      <c r="M65">
        <f t="shared" si="9"/>
        <v>0.4433279793873221</v>
      </c>
      <c r="N65">
        <f t="shared" si="9"/>
        <v>0.29449918117114365</v>
      </c>
      <c r="O65">
        <f t="shared" si="9"/>
        <v>0.26101750911580129</v>
      </c>
      <c r="P65">
        <f t="shared" si="9"/>
        <v>0.27574098191445684</v>
      </c>
      <c r="Q65">
        <f t="shared" si="9"/>
        <v>0.27573351228260851</v>
      </c>
    </row>
    <row r="66" spans="1:17" x14ac:dyDescent="0.25">
      <c r="C66" s="15">
        <f t="shared" si="10"/>
        <v>5.7570753647591073E-2</v>
      </c>
      <c r="F66" s="15">
        <f t="shared" si="11"/>
        <v>5.7629269653041278E-2</v>
      </c>
      <c r="K66" s="8">
        <v>8</v>
      </c>
      <c r="L66">
        <f t="shared" si="8"/>
        <v>1</v>
      </c>
      <c r="M66">
        <f t="shared" si="9"/>
        <v>0.8968883079701484</v>
      </c>
      <c r="N66">
        <f t="shared" si="9"/>
        <v>1</v>
      </c>
      <c r="O66">
        <f t="shared" si="9"/>
        <v>0.44611142483781641</v>
      </c>
      <c r="P66">
        <f t="shared" si="9"/>
        <v>0.31315045757215804</v>
      </c>
      <c r="Q66">
        <f t="shared" si="9"/>
        <v>0.36811351817105564</v>
      </c>
    </row>
    <row r="67" spans="1:17" x14ac:dyDescent="0.25">
      <c r="C67" s="15">
        <f t="shared" si="10"/>
        <v>0.1851527521359462</v>
      </c>
      <c r="F67" s="15">
        <f t="shared" si="11"/>
        <v>0.13753236857554857</v>
      </c>
      <c r="K67" s="8">
        <v>16</v>
      </c>
      <c r="L67">
        <f t="shared" si="8"/>
        <v>0.87811981047382215</v>
      </c>
      <c r="M67">
        <f t="shared" si="9"/>
        <v>0.93314645015116693</v>
      </c>
      <c r="N67">
        <f t="shared" si="9"/>
        <v>0.76669789141185063</v>
      </c>
      <c r="O67">
        <f t="shared" si="9"/>
        <v>1</v>
      </c>
      <c r="P67">
        <f t="shared" si="9"/>
        <v>1</v>
      </c>
      <c r="Q67">
        <f t="shared" si="9"/>
        <v>1</v>
      </c>
    </row>
    <row r="68" spans="1:17" x14ac:dyDescent="0.25">
      <c r="C68" s="15">
        <f t="shared" si="10"/>
        <v>0.21902328404497237</v>
      </c>
      <c r="F68" s="15">
        <f t="shared" si="11"/>
        <v>0.20335368098415216</v>
      </c>
      <c r="K68" s="8">
        <v>24</v>
      </c>
      <c r="L68">
        <f t="shared" si="8"/>
        <v>0.70564010054929893</v>
      </c>
      <c r="M68">
        <f t="shared" si="9"/>
        <v>1</v>
      </c>
      <c r="N68">
        <f t="shared" si="9"/>
        <v>0.63914181483346455</v>
      </c>
      <c r="O68">
        <f t="shared" si="9"/>
        <v>0.65129798318854937</v>
      </c>
      <c r="P68">
        <f t="shared" si="9"/>
        <v>0.46758327802687377</v>
      </c>
      <c r="Q68">
        <f t="shared" si="9"/>
        <v>0.59494205581435333</v>
      </c>
    </row>
    <row r="69" spans="1:17" x14ac:dyDescent="0.25">
      <c r="C69" s="15">
        <f t="shared" si="10"/>
        <v>0.15143080190817765</v>
      </c>
      <c r="F69" s="15">
        <f t="shared" si="11"/>
        <v>0.13737618771938093</v>
      </c>
    </row>
    <row r="70" spans="1:17" x14ac:dyDescent="0.25">
      <c r="C70" s="15">
        <f t="shared" si="10"/>
        <v>0.11079183589644907</v>
      </c>
      <c r="F70" s="15">
        <f t="shared" si="11"/>
        <v>0.15993213532963049</v>
      </c>
      <c r="J70" t="s">
        <v>128</v>
      </c>
      <c r="K70" s="16" t="s">
        <v>82</v>
      </c>
      <c r="L70" s="19" t="s">
        <v>81</v>
      </c>
      <c r="M70" s="19"/>
      <c r="N70" s="19"/>
      <c r="O70" s="19" t="s">
        <v>80</v>
      </c>
      <c r="P70" s="19"/>
      <c r="Q70" s="19"/>
    </row>
    <row r="71" spans="1:17" x14ac:dyDescent="0.25">
      <c r="C71" s="15"/>
      <c r="K71" s="8">
        <v>0</v>
      </c>
      <c r="L71">
        <f>C53/$C$80</f>
        <v>0.21415974116822223</v>
      </c>
      <c r="M71">
        <f t="shared" ref="M71:Q77" si="12">D53/$C$80</f>
        <v>0.17773600946130075</v>
      </c>
      <c r="N71">
        <f t="shared" si="12"/>
        <v>0.17484990533771286</v>
      </c>
      <c r="O71">
        <f t="shared" si="12"/>
        <v>0.17941957767572805</v>
      </c>
      <c r="P71">
        <f t="shared" si="12"/>
        <v>0.23364094848784106</v>
      </c>
      <c r="Q71">
        <f t="shared" si="12"/>
        <v>0.18006093614114788</v>
      </c>
    </row>
    <row r="72" spans="1:17" x14ac:dyDescent="0.25">
      <c r="A72" t="s">
        <v>136</v>
      </c>
      <c r="C72" s="17">
        <f>AVERAGE(C53:E53)</f>
        <v>160.66666666666666</v>
      </c>
      <c r="F72" s="17">
        <f>AVERAGE(F53:H53)</f>
        <v>168.14394124348959</v>
      </c>
      <c r="K72" s="8">
        <v>0.25</v>
      </c>
      <c r="L72">
        <f t="shared" ref="L72:L77" si="13">C54/$C$80</f>
        <v>0.58392868753637062</v>
      </c>
      <c r="M72">
        <f t="shared" si="12"/>
        <v>0.56091998174453905</v>
      </c>
      <c r="N72">
        <f t="shared" si="12"/>
        <v>0.48863373165764185</v>
      </c>
      <c r="O72">
        <f t="shared" si="12"/>
        <v>0.4588908247745111</v>
      </c>
      <c r="P72">
        <f t="shared" si="12"/>
        <v>0.39828258435435804</v>
      </c>
      <c r="Q72">
        <f t="shared" si="12"/>
        <v>0.28973294666229499</v>
      </c>
    </row>
    <row r="73" spans="1:17" x14ac:dyDescent="0.25">
      <c r="C73" s="17">
        <f t="shared" ref="C73:C78" si="14">AVERAGE(C54:E54)</f>
        <v>463.07575480143231</v>
      </c>
      <c r="F73" s="17">
        <f t="shared" ref="F73:F78" si="15">AVERAGE(F54:H54)</f>
        <v>325.13636271158856</v>
      </c>
      <c r="K73" s="8">
        <v>1</v>
      </c>
      <c r="L73">
        <f t="shared" si="13"/>
        <v>0.6398870387136244</v>
      </c>
      <c r="M73">
        <f t="shared" si="12"/>
        <v>0.57051364367967816</v>
      </c>
      <c r="N73">
        <f t="shared" si="12"/>
        <v>0.61324404603135818</v>
      </c>
      <c r="O73">
        <f t="shared" si="12"/>
        <v>0.3935676747439123</v>
      </c>
      <c r="P73">
        <f t="shared" si="12"/>
        <v>0.35966755502318698</v>
      </c>
      <c r="Q73">
        <f t="shared" si="12"/>
        <v>0.35434359977346691</v>
      </c>
    </row>
    <row r="74" spans="1:17" x14ac:dyDescent="0.25">
      <c r="C74" s="17">
        <f t="shared" si="14"/>
        <v>516.984853108724</v>
      </c>
      <c r="F74" s="17">
        <f t="shared" si="15"/>
        <v>313.98740641276044</v>
      </c>
      <c r="K74" s="8">
        <v>4</v>
      </c>
      <c r="L74">
        <f t="shared" si="13"/>
        <v>0.45591700415618419</v>
      </c>
      <c r="M74">
        <f t="shared" si="12"/>
        <v>0.3728153766518893</v>
      </c>
      <c r="N74">
        <f t="shared" si="12"/>
        <v>0.31546737659275381</v>
      </c>
      <c r="O74">
        <f t="shared" si="12"/>
        <v>0.26036415807499141</v>
      </c>
      <c r="P74">
        <f t="shared" si="12"/>
        <v>0.29900590245232039</v>
      </c>
      <c r="Q74">
        <f t="shared" si="12"/>
        <v>0.22697135510723024</v>
      </c>
    </row>
    <row r="75" spans="1:17" x14ac:dyDescent="0.25">
      <c r="C75" s="17">
        <f t="shared" si="14"/>
        <v>324.36906941731769</v>
      </c>
      <c r="F75" s="17">
        <f t="shared" si="15"/>
        <v>222.91984558105469</v>
      </c>
      <c r="K75" s="8">
        <v>8</v>
      </c>
      <c r="L75">
        <f t="shared" si="13"/>
        <v>1.1745648790594849</v>
      </c>
      <c r="M75">
        <f t="shared" si="12"/>
        <v>0.75423561764062375</v>
      </c>
      <c r="N75">
        <f t="shared" si="12"/>
        <v>1.0711995032998913</v>
      </c>
      <c r="O75">
        <f t="shared" si="12"/>
        <v>0.44499476655415449</v>
      </c>
      <c r="P75">
        <f t="shared" si="12"/>
        <v>0.33957170428430633</v>
      </c>
      <c r="Q75">
        <f t="shared" si="12"/>
        <v>0.30301439734659485</v>
      </c>
    </row>
    <row r="76" spans="1:17" x14ac:dyDescent="0.25">
      <c r="C76" s="17">
        <f t="shared" si="14"/>
        <v>850.46968587239587</v>
      </c>
      <c r="F76" s="17">
        <f t="shared" si="15"/>
        <v>308.31818644205731</v>
      </c>
      <c r="K76" s="8">
        <v>16</v>
      </c>
      <c r="L76">
        <f t="shared" si="13"/>
        <v>1.0314086889889227</v>
      </c>
      <c r="M76">
        <f t="shared" si="12"/>
        <v>0.78472679699861392</v>
      </c>
      <c r="N76">
        <f t="shared" si="12"/>
        <v>0.82128640046144841</v>
      </c>
      <c r="O76">
        <f t="shared" si="12"/>
        <v>0.99749690722655693</v>
      </c>
      <c r="P76">
        <f t="shared" si="12"/>
        <v>1.084372371405717</v>
      </c>
      <c r="Q76">
        <f t="shared" si="12"/>
        <v>0.82315476718187131</v>
      </c>
    </row>
    <row r="77" spans="1:17" x14ac:dyDescent="0.25">
      <c r="C77" s="17">
        <f t="shared" si="14"/>
        <v>747.68245442708337</v>
      </c>
      <c r="F77" s="17">
        <f t="shared" si="15"/>
        <v>823.54496256510413</v>
      </c>
      <c r="K77" s="8">
        <v>24</v>
      </c>
      <c r="L77">
        <f t="shared" si="13"/>
        <v>0.82882007936121005</v>
      </c>
      <c r="M77">
        <f t="shared" si="12"/>
        <v>0.84094709557271574</v>
      </c>
      <c r="N77">
        <f t="shared" si="12"/>
        <v>0.68464839458779836</v>
      </c>
      <c r="O77">
        <f t="shared" si="12"/>
        <v>0.64966772391347205</v>
      </c>
      <c r="P77">
        <f t="shared" si="12"/>
        <v>0.50703438802365974</v>
      </c>
      <c r="Q77">
        <f t="shared" si="12"/>
        <v>0.48972938944056787</v>
      </c>
    </row>
    <row r="78" spans="1:17" x14ac:dyDescent="0.25">
      <c r="C78" s="17">
        <f t="shared" si="14"/>
        <v>667.45302327473962</v>
      </c>
      <c r="F78" s="17">
        <f t="shared" si="15"/>
        <v>466.74669392903644</v>
      </c>
    </row>
    <row r="79" spans="1:17" x14ac:dyDescent="0.25">
      <c r="C79" s="17"/>
    </row>
    <row r="80" spans="1:17" x14ac:dyDescent="0.25">
      <c r="A80" t="s">
        <v>137</v>
      </c>
      <c r="C80" s="18">
        <f>MAX(C72:F78)</f>
        <v>850.46968587239587</v>
      </c>
    </row>
  </sheetData>
  <mergeCells count="10">
    <mergeCell ref="L70:N70"/>
    <mergeCell ref="O70:Q70"/>
    <mergeCell ref="C52:E52"/>
    <mergeCell ref="F52:H52"/>
    <mergeCell ref="L52:N52"/>
    <mergeCell ref="O52:Q52"/>
    <mergeCell ref="L61:N61"/>
    <mergeCell ref="O61:Q61"/>
    <mergeCell ref="C61:E61"/>
    <mergeCell ref="F61:H6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0"/>
  <sheetViews>
    <sheetView topLeftCell="A51" workbookViewId="0">
      <selection activeCell="L71" sqref="L71:Q77"/>
    </sheetView>
  </sheetViews>
  <sheetFormatPr defaultRowHeight="15" x14ac:dyDescent="0.25"/>
  <cols>
    <col min="1" max="1" width="23" customWidth="1"/>
  </cols>
  <sheetData>
    <row r="1" spans="1:13" x14ac:dyDescent="0.25">
      <c r="B1" t="s">
        <v>0</v>
      </c>
      <c r="C1" t="s">
        <v>1</v>
      </c>
      <c r="D1" t="s">
        <v>11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</row>
    <row r="2" spans="1:13" x14ac:dyDescent="0.25">
      <c r="A2" t="s">
        <v>127</v>
      </c>
      <c r="B2" s="4">
        <v>1</v>
      </c>
      <c r="C2" s="2">
        <v>7</v>
      </c>
      <c r="D2" s="2">
        <v>75</v>
      </c>
      <c r="E2" s="2">
        <v>52</v>
      </c>
      <c r="F2" s="2">
        <v>178</v>
      </c>
      <c r="G2" s="2">
        <v>207.30769348144531</v>
      </c>
      <c r="H2" s="2">
        <v>0.53512579202651978</v>
      </c>
      <c r="I2" s="2">
        <v>110.93569183349609</v>
      </c>
      <c r="J2" s="2">
        <v>15.384012222290039</v>
      </c>
      <c r="K2" s="2">
        <v>193.21739196777344</v>
      </c>
      <c r="L2" s="2">
        <v>0.36618208885192871</v>
      </c>
      <c r="M2" s="6">
        <v>70.752754211425781</v>
      </c>
    </row>
    <row r="3" spans="1:13" x14ac:dyDescent="0.25">
      <c r="A3" t="s">
        <v>126</v>
      </c>
      <c r="B3" s="5">
        <v>2</v>
      </c>
      <c r="C3" s="3">
        <v>7</v>
      </c>
      <c r="D3" s="3">
        <v>75</v>
      </c>
      <c r="E3" s="3">
        <v>83</v>
      </c>
      <c r="F3" s="3">
        <v>203</v>
      </c>
      <c r="G3" s="3">
        <v>222.73493957519531</v>
      </c>
      <c r="H3" s="3">
        <v>0.40943852066993713</v>
      </c>
      <c r="I3" s="3">
        <v>91.196258544921875</v>
      </c>
      <c r="J3" s="3">
        <v>10.010089874267578</v>
      </c>
      <c r="K3" s="3">
        <v>218.47999572753906</v>
      </c>
      <c r="L3" s="3">
        <v>0.32413282990455627</v>
      </c>
      <c r="M3" s="7">
        <v>70.816543579101563</v>
      </c>
    </row>
    <row r="4" spans="1:13" x14ac:dyDescent="0.25">
      <c r="A4" t="s">
        <v>125</v>
      </c>
      <c r="B4" s="4">
        <v>3</v>
      </c>
      <c r="C4" s="2">
        <v>7</v>
      </c>
      <c r="D4" s="2">
        <v>75</v>
      </c>
      <c r="E4" s="2">
        <v>88</v>
      </c>
      <c r="F4" s="2">
        <v>174</v>
      </c>
      <c r="G4" s="2">
        <v>212.30682373046875</v>
      </c>
      <c r="H4" s="2">
        <v>0.7286650538444519</v>
      </c>
      <c r="I4" s="2">
        <v>154.70054626464844</v>
      </c>
      <c r="J4" s="2">
        <v>16.491134643554687</v>
      </c>
      <c r="K4" s="2">
        <v>194.5</v>
      </c>
      <c r="L4" s="2">
        <v>0.45206853747367859</v>
      </c>
      <c r="M4" s="6">
        <v>87.927330017089844</v>
      </c>
    </row>
    <row r="5" spans="1:13" x14ac:dyDescent="0.25">
      <c r="A5" t="s">
        <v>124</v>
      </c>
      <c r="B5" s="5">
        <v>4</v>
      </c>
      <c r="C5" s="3">
        <v>7</v>
      </c>
      <c r="D5" s="3">
        <v>75</v>
      </c>
      <c r="E5" s="3">
        <v>121</v>
      </c>
      <c r="F5" s="3">
        <v>172</v>
      </c>
      <c r="G5" s="3">
        <v>199.66941833496094</v>
      </c>
      <c r="H5" s="3">
        <v>0.47181567549705505</v>
      </c>
      <c r="I5" s="3">
        <v>94.207160949707031</v>
      </c>
      <c r="J5" s="3">
        <v>8.5642881393432617</v>
      </c>
      <c r="K5" s="3">
        <v>193.77981567382812</v>
      </c>
      <c r="L5" s="3">
        <v>0.39503949880599976</v>
      </c>
      <c r="M5" s="7">
        <v>76.550682067871094</v>
      </c>
    </row>
    <row r="6" spans="1:13" x14ac:dyDescent="0.25">
      <c r="A6" t="s">
        <v>123</v>
      </c>
      <c r="B6" s="4">
        <v>5</v>
      </c>
      <c r="C6" s="2">
        <v>7</v>
      </c>
      <c r="D6" s="2">
        <v>75</v>
      </c>
      <c r="E6" s="2">
        <v>58</v>
      </c>
      <c r="F6" s="2">
        <v>175</v>
      </c>
      <c r="G6" s="2">
        <v>199.46551513671875</v>
      </c>
      <c r="H6" s="2">
        <v>0.56167268753051758</v>
      </c>
      <c r="I6" s="2">
        <v>112.03433227539062</v>
      </c>
      <c r="J6" s="2">
        <v>14.71082878112793</v>
      </c>
      <c r="K6" s="2">
        <v>188.48077392578125</v>
      </c>
      <c r="L6" s="2">
        <v>0.41483640670776367</v>
      </c>
      <c r="M6" s="6">
        <v>78.188682556152344</v>
      </c>
    </row>
    <row r="7" spans="1:13" x14ac:dyDescent="0.25">
      <c r="A7" t="s">
        <v>122</v>
      </c>
      <c r="B7" s="5">
        <v>6</v>
      </c>
      <c r="C7" s="3">
        <v>7</v>
      </c>
      <c r="D7" s="3">
        <v>75</v>
      </c>
      <c r="E7" s="3">
        <v>76</v>
      </c>
      <c r="F7" s="3">
        <v>227</v>
      </c>
      <c r="G7" s="3">
        <v>242.13157653808594</v>
      </c>
      <c r="H7" s="3">
        <v>0.45007592439651489</v>
      </c>
      <c r="I7" s="3">
        <v>108.97759246826172</v>
      </c>
      <c r="J7" s="3">
        <v>12.500587463378906</v>
      </c>
      <c r="K7" s="3">
        <v>235.19117736816406</v>
      </c>
      <c r="L7" s="3">
        <v>0.34824541211128235</v>
      </c>
      <c r="M7" s="7">
        <v>81.904251098632812</v>
      </c>
    </row>
    <row r="8" spans="1:13" x14ac:dyDescent="0.25">
      <c r="A8" t="s">
        <v>121</v>
      </c>
      <c r="B8" s="4">
        <v>7</v>
      </c>
      <c r="C8" s="2">
        <v>7</v>
      </c>
      <c r="D8" s="2">
        <v>75</v>
      </c>
      <c r="E8" s="2">
        <v>110</v>
      </c>
      <c r="F8" s="2">
        <v>196</v>
      </c>
      <c r="G8" s="2">
        <v>231.81817626953125</v>
      </c>
      <c r="H8" s="2">
        <v>0.67958223819732666</v>
      </c>
      <c r="I8" s="2">
        <v>157.53952026367187</v>
      </c>
      <c r="J8" s="2">
        <v>15.020804405212402</v>
      </c>
      <c r="K8" s="2">
        <v>214.66326904296875</v>
      </c>
      <c r="L8" s="2">
        <v>0.34798210859298706</v>
      </c>
      <c r="M8" s="6">
        <v>74.698974609375</v>
      </c>
    </row>
    <row r="9" spans="1:13" x14ac:dyDescent="0.25">
      <c r="A9" t="s">
        <v>67</v>
      </c>
      <c r="B9" s="5">
        <v>8</v>
      </c>
      <c r="C9" s="3">
        <v>7</v>
      </c>
      <c r="D9" s="3">
        <v>75</v>
      </c>
      <c r="E9" s="3">
        <v>73</v>
      </c>
      <c r="F9" s="3">
        <v>262</v>
      </c>
      <c r="G9" s="3">
        <v>280.16439819335937</v>
      </c>
      <c r="H9" s="3">
        <v>0.42672610282897949</v>
      </c>
      <c r="I9" s="3">
        <v>119.55345153808594</v>
      </c>
      <c r="J9" s="3">
        <v>13.992672920227051</v>
      </c>
      <c r="K9" s="3">
        <v>274.56924438476562</v>
      </c>
      <c r="L9" s="3">
        <v>0.33689379692077637</v>
      </c>
      <c r="M9" s="7">
        <v>92.50067138671875</v>
      </c>
    </row>
    <row r="10" spans="1:13" x14ac:dyDescent="0.25">
      <c r="A10" t="s">
        <v>120</v>
      </c>
      <c r="B10" s="4">
        <v>1</v>
      </c>
      <c r="C10" s="2">
        <v>8</v>
      </c>
      <c r="D10" s="2">
        <v>75</v>
      </c>
      <c r="E10" s="2">
        <v>57</v>
      </c>
      <c r="F10" s="2">
        <v>185</v>
      </c>
      <c r="G10" s="2">
        <v>189.33332824707031</v>
      </c>
      <c r="H10" s="2">
        <v>0.42789062857627869</v>
      </c>
      <c r="I10" s="2">
        <v>81.013961791992188</v>
      </c>
      <c r="J10" s="2">
        <v>10.730561256408691</v>
      </c>
      <c r="K10" s="2">
        <v>185.70588684082031</v>
      </c>
      <c r="L10" s="2">
        <v>0.29386591911315918</v>
      </c>
      <c r="M10" s="6">
        <v>54.572628021240234</v>
      </c>
    </row>
    <row r="11" spans="1:13" x14ac:dyDescent="0.25">
      <c r="A11" t="s">
        <v>119</v>
      </c>
      <c r="B11" s="5">
        <v>2</v>
      </c>
      <c r="C11" s="3">
        <v>8</v>
      </c>
      <c r="D11" s="3">
        <v>75</v>
      </c>
      <c r="E11" s="3">
        <v>59</v>
      </c>
      <c r="F11" s="3">
        <v>217</v>
      </c>
      <c r="G11" s="3">
        <v>237.440673828125</v>
      </c>
      <c r="H11" s="3">
        <v>0.41653257608413696</v>
      </c>
      <c r="I11" s="3">
        <v>98.901771545410156</v>
      </c>
      <c r="J11" s="3">
        <v>12.875914573669434</v>
      </c>
      <c r="K11" s="3">
        <v>232.71697998046875</v>
      </c>
      <c r="L11" s="3">
        <v>0.3427528440952301</v>
      </c>
      <c r="M11" s="7">
        <v>79.764404296875</v>
      </c>
    </row>
    <row r="12" spans="1:13" x14ac:dyDescent="0.25">
      <c r="A12" t="s">
        <v>118</v>
      </c>
      <c r="B12" s="4">
        <v>3</v>
      </c>
      <c r="C12" s="2">
        <v>8</v>
      </c>
      <c r="D12" s="2">
        <v>75</v>
      </c>
      <c r="E12" s="2">
        <v>85</v>
      </c>
      <c r="F12" s="2">
        <v>183</v>
      </c>
      <c r="G12" s="2">
        <v>215.88235473632812</v>
      </c>
      <c r="H12" s="2">
        <v>0.54597461223602295</v>
      </c>
      <c r="I12" s="2">
        <v>117.86628723144531</v>
      </c>
      <c r="J12" s="2">
        <v>12.784394264221191</v>
      </c>
      <c r="K12" s="2">
        <v>209.11688232421875</v>
      </c>
      <c r="L12" s="2">
        <v>0.46094933152198792</v>
      </c>
      <c r="M12" s="6">
        <v>96.392288208007813</v>
      </c>
    </row>
    <row r="13" spans="1:13" x14ac:dyDescent="0.25">
      <c r="A13" t="s">
        <v>117</v>
      </c>
      <c r="B13" s="5">
        <v>4</v>
      </c>
      <c r="C13" s="3">
        <v>8</v>
      </c>
      <c r="D13" s="3">
        <v>75</v>
      </c>
      <c r="E13" s="3">
        <v>85</v>
      </c>
      <c r="F13" s="3">
        <v>172</v>
      </c>
      <c r="G13" s="3">
        <v>191.39999389648437</v>
      </c>
      <c r="H13" s="3">
        <v>0.49599379301071167</v>
      </c>
      <c r="I13" s="3">
        <v>94.933212280273438</v>
      </c>
      <c r="J13" s="3">
        <v>10.296952247619629</v>
      </c>
      <c r="K13" s="3">
        <v>185.51948547363281</v>
      </c>
      <c r="L13" s="3">
        <v>0.41752079129219055</v>
      </c>
      <c r="M13" s="7">
        <v>77.458244323730469</v>
      </c>
    </row>
    <row r="14" spans="1:13" x14ac:dyDescent="0.25">
      <c r="A14" t="s">
        <v>116</v>
      </c>
      <c r="B14" s="4">
        <v>5</v>
      </c>
      <c r="C14" s="2">
        <v>8</v>
      </c>
      <c r="D14" s="2">
        <v>75</v>
      </c>
      <c r="E14" s="2">
        <v>64</v>
      </c>
      <c r="F14" s="2">
        <v>181.5</v>
      </c>
      <c r="G14" s="2">
        <v>208.078125</v>
      </c>
      <c r="H14" s="2">
        <v>0.49230596423149109</v>
      </c>
      <c r="I14" s="2">
        <v>102.43810272216797</v>
      </c>
      <c r="J14" s="2">
        <v>12.804762840270996</v>
      </c>
      <c r="K14" s="2">
        <v>200.84483337402344</v>
      </c>
      <c r="L14" s="2">
        <v>0.37962916493415833</v>
      </c>
      <c r="M14" s="6">
        <v>76.246551513671875</v>
      </c>
    </row>
    <row r="15" spans="1:13" x14ac:dyDescent="0.25">
      <c r="A15" t="s">
        <v>115</v>
      </c>
      <c r="B15" s="5">
        <v>6</v>
      </c>
      <c r="C15" s="3">
        <v>8</v>
      </c>
      <c r="D15" s="3">
        <v>75</v>
      </c>
      <c r="E15" s="3">
        <v>67</v>
      </c>
      <c r="F15" s="3">
        <v>215</v>
      </c>
      <c r="G15" s="3">
        <v>253.11940002441406</v>
      </c>
      <c r="H15" s="3">
        <v>0.53156298398971558</v>
      </c>
      <c r="I15" s="3">
        <v>134.54891967773437</v>
      </c>
      <c r="J15" s="3">
        <v>16.437765121459961</v>
      </c>
      <c r="K15" s="3">
        <v>244.7213134765625</v>
      </c>
      <c r="L15" s="3">
        <v>0.43818074464797974</v>
      </c>
      <c r="M15" s="7">
        <v>107.23217010498047</v>
      </c>
    </row>
    <row r="16" spans="1:13" x14ac:dyDescent="0.25">
      <c r="A16" t="s">
        <v>114</v>
      </c>
      <c r="B16" s="4">
        <v>7</v>
      </c>
      <c r="C16" s="2">
        <v>8</v>
      </c>
      <c r="D16" s="2">
        <v>75</v>
      </c>
      <c r="E16" s="2">
        <v>159</v>
      </c>
      <c r="F16" s="2">
        <v>211</v>
      </c>
      <c r="G16" s="2">
        <v>232.08804321289062</v>
      </c>
      <c r="H16" s="2">
        <v>0.49911805987358093</v>
      </c>
      <c r="I16" s="2">
        <v>115.83933258056641</v>
      </c>
      <c r="J16" s="2">
        <v>9.1866569519042969</v>
      </c>
      <c r="K16" s="2">
        <v>223.78321838378906</v>
      </c>
      <c r="L16" s="2">
        <v>0.38590431213378906</v>
      </c>
      <c r="M16" s="6">
        <v>86.358909606933594</v>
      </c>
    </row>
    <row r="17" spans="1:13" x14ac:dyDescent="0.25">
      <c r="A17" t="s">
        <v>67</v>
      </c>
      <c r="B17" s="5">
        <v>8</v>
      </c>
      <c r="C17" s="3">
        <v>8</v>
      </c>
      <c r="D17" s="3">
        <v>75</v>
      </c>
      <c r="E17" s="3">
        <v>50</v>
      </c>
      <c r="F17" s="3">
        <v>307.5</v>
      </c>
      <c r="G17" s="3">
        <v>308.3800048828125</v>
      </c>
      <c r="H17" s="3">
        <v>0.45839828252792358</v>
      </c>
      <c r="I17" s="3">
        <v>141.36085510253906</v>
      </c>
      <c r="J17" s="3">
        <v>19.991445541381836</v>
      </c>
      <c r="K17" s="3">
        <v>302.70455932617187</v>
      </c>
      <c r="L17" s="3">
        <v>0.36660635471343994</v>
      </c>
      <c r="M17" s="7">
        <v>110.97340393066406</v>
      </c>
    </row>
    <row r="18" spans="1:13" x14ac:dyDescent="0.25">
      <c r="A18" t="s">
        <v>113</v>
      </c>
      <c r="B18" s="4">
        <v>1</v>
      </c>
      <c r="C18" s="2">
        <v>9</v>
      </c>
      <c r="D18" s="2">
        <v>75</v>
      </c>
      <c r="E18" s="2">
        <v>57</v>
      </c>
      <c r="F18" s="2">
        <v>167</v>
      </c>
      <c r="G18" s="2">
        <v>184.61402893066406</v>
      </c>
      <c r="H18" s="2">
        <v>0.5025017261505127</v>
      </c>
      <c r="I18" s="2">
        <v>92.768867492675781</v>
      </c>
      <c r="J18" s="2">
        <v>12.28753662109375</v>
      </c>
      <c r="K18" s="2">
        <v>178.29411315917969</v>
      </c>
      <c r="L18" s="2">
        <v>0.39844632148742676</v>
      </c>
      <c r="M18" s="6">
        <v>71.040634155273437</v>
      </c>
    </row>
    <row r="19" spans="1:13" x14ac:dyDescent="0.25">
      <c r="A19" t="s">
        <v>112</v>
      </c>
      <c r="B19" s="5">
        <v>2</v>
      </c>
      <c r="C19" s="3">
        <v>9</v>
      </c>
      <c r="D19" s="3">
        <v>75</v>
      </c>
      <c r="E19" s="3">
        <v>71</v>
      </c>
      <c r="F19" s="3">
        <v>205</v>
      </c>
      <c r="G19" s="3">
        <v>228.69013977050781</v>
      </c>
      <c r="H19" s="3">
        <v>0.44949355721473694</v>
      </c>
      <c r="I19" s="3">
        <v>102.79474639892578</v>
      </c>
      <c r="J19" s="3">
        <v>12.199491500854492</v>
      </c>
      <c r="K19" s="3">
        <v>219.95237731933594</v>
      </c>
      <c r="L19" s="3">
        <v>0.3427601158618927</v>
      </c>
      <c r="M19" s="7">
        <v>75.390899658203125</v>
      </c>
    </row>
    <row r="20" spans="1:13" x14ac:dyDescent="0.25">
      <c r="A20" s="1" t="s">
        <v>111</v>
      </c>
      <c r="B20" s="4">
        <v>3</v>
      </c>
      <c r="C20" s="2">
        <v>9</v>
      </c>
      <c r="D20" s="2">
        <v>75</v>
      </c>
      <c r="E20" s="2">
        <v>127</v>
      </c>
      <c r="F20" s="2">
        <v>159</v>
      </c>
      <c r="G20" s="2">
        <v>200.61416625976562</v>
      </c>
      <c r="H20" s="2">
        <v>0.74170851707458496</v>
      </c>
      <c r="I20" s="2">
        <v>148.7972412109375</v>
      </c>
      <c r="J20" s="2">
        <v>13.203619956970215</v>
      </c>
      <c r="K20" s="2">
        <v>185.35652160644531</v>
      </c>
      <c r="L20" s="2">
        <v>0.4399491548538208</v>
      </c>
      <c r="M20" s="6">
        <v>81.547447204589844</v>
      </c>
    </row>
    <row r="21" spans="1:13" x14ac:dyDescent="0.25">
      <c r="A21" t="s">
        <v>110</v>
      </c>
      <c r="B21" s="5">
        <v>4</v>
      </c>
      <c r="C21" s="3">
        <v>9</v>
      </c>
      <c r="D21" s="3">
        <v>75</v>
      </c>
      <c r="E21" s="3">
        <v>96</v>
      </c>
      <c r="F21" s="3">
        <v>153.5</v>
      </c>
      <c r="G21" s="3">
        <v>170.82292175292969</v>
      </c>
      <c r="H21" s="3">
        <v>0.50959992408752441</v>
      </c>
      <c r="I21" s="3">
        <v>87.051345825195313</v>
      </c>
      <c r="J21" s="3">
        <v>8.8846406936645508</v>
      </c>
      <c r="K21" s="3">
        <v>165.24418640136719</v>
      </c>
      <c r="L21" s="3">
        <v>0.41064849495887756</v>
      </c>
      <c r="M21" s="7">
        <v>67.857276916503906</v>
      </c>
    </row>
    <row r="22" spans="1:13" x14ac:dyDescent="0.25">
      <c r="A22" t="s">
        <v>109</v>
      </c>
      <c r="B22" s="4">
        <v>5</v>
      </c>
      <c r="C22" s="2">
        <v>9</v>
      </c>
      <c r="D22" s="2">
        <v>75</v>
      </c>
      <c r="E22" s="2">
        <v>51</v>
      </c>
      <c r="F22" s="2">
        <v>143</v>
      </c>
      <c r="G22" s="2">
        <v>170.80392456054687</v>
      </c>
      <c r="H22" s="2">
        <v>0.51152235269546509</v>
      </c>
      <c r="I22" s="2">
        <v>87.370025634765625</v>
      </c>
      <c r="J22" s="2">
        <v>12.234250068664551</v>
      </c>
      <c r="K22" s="2">
        <v>163.17778015136719</v>
      </c>
      <c r="L22" s="2">
        <v>0.37217161059379578</v>
      </c>
      <c r="M22" s="6">
        <v>60.730136871337891</v>
      </c>
    </row>
    <row r="23" spans="1:13" x14ac:dyDescent="0.25">
      <c r="A23" t="s">
        <v>108</v>
      </c>
      <c r="B23" s="5">
        <v>6</v>
      </c>
      <c r="C23" s="3">
        <v>9</v>
      </c>
      <c r="D23" s="3">
        <v>75</v>
      </c>
      <c r="E23" s="3">
        <v>50</v>
      </c>
      <c r="F23" s="3">
        <v>211.5</v>
      </c>
      <c r="G23" s="3">
        <v>218.32000732421875</v>
      </c>
      <c r="H23" s="3">
        <v>0.37540212273597717</v>
      </c>
      <c r="I23" s="3">
        <v>81.957786560058594</v>
      </c>
      <c r="J23" s="3">
        <v>11.590581893920898</v>
      </c>
      <c r="K23" s="3">
        <v>214.93182373046875</v>
      </c>
      <c r="L23" s="3">
        <v>0.29882431030273438</v>
      </c>
      <c r="M23" s="7">
        <v>64.226852416992188</v>
      </c>
    </row>
    <row r="24" spans="1:13" x14ac:dyDescent="0.25">
      <c r="A24" t="s">
        <v>107</v>
      </c>
      <c r="B24" s="4">
        <v>7</v>
      </c>
      <c r="C24" s="2">
        <v>9</v>
      </c>
      <c r="D24" s="2">
        <v>75</v>
      </c>
      <c r="E24" s="2">
        <v>92</v>
      </c>
      <c r="F24" s="2">
        <v>184.5</v>
      </c>
      <c r="G24" s="2">
        <v>211.45652770996094</v>
      </c>
      <c r="H24" s="2">
        <v>0.5152248740196228</v>
      </c>
      <c r="I24" s="2">
        <v>108.94765472412109</v>
      </c>
      <c r="J24" s="2">
        <v>11.358578681945801</v>
      </c>
      <c r="K24" s="2">
        <v>203.01219177246094</v>
      </c>
      <c r="L24" s="2">
        <v>0.39076998829841614</v>
      </c>
      <c r="M24" s="6">
        <v>79.331077575683594</v>
      </c>
    </row>
    <row r="25" spans="1:13" x14ac:dyDescent="0.25">
      <c r="A25" t="s">
        <v>35</v>
      </c>
      <c r="B25" s="5">
        <v>8</v>
      </c>
      <c r="C25" s="3">
        <v>9</v>
      </c>
      <c r="D25" s="3">
        <v>75</v>
      </c>
      <c r="E25" s="3">
        <v>71</v>
      </c>
      <c r="F25" s="3">
        <v>777</v>
      </c>
      <c r="G25" s="3">
        <v>812.7042236328125</v>
      </c>
      <c r="H25" s="3">
        <v>0.29679816961288452</v>
      </c>
      <c r="I25" s="3">
        <v>241.20912170410156</v>
      </c>
      <c r="J25" s="3">
        <v>28.626256942749023</v>
      </c>
      <c r="K25" s="3">
        <v>802.5872802734375</v>
      </c>
      <c r="L25" s="3">
        <v>0.23556660115718842</v>
      </c>
      <c r="M25" s="7">
        <v>189.06277465820313</v>
      </c>
    </row>
    <row r="26" spans="1:13" x14ac:dyDescent="0.25">
      <c r="A26" t="s">
        <v>106</v>
      </c>
      <c r="B26" s="4">
        <v>1</v>
      </c>
      <c r="C26" s="2">
        <v>10</v>
      </c>
      <c r="D26" s="2">
        <v>75</v>
      </c>
      <c r="E26" s="2">
        <v>58</v>
      </c>
      <c r="F26" s="2">
        <v>175.5</v>
      </c>
      <c r="G26" s="2">
        <v>198.03448486328125</v>
      </c>
      <c r="H26" s="2">
        <v>0.50790137052536011</v>
      </c>
      <c r="I26" s="2">
        <v>100.58198547363281</v>
      </c>
      <c r="J26" s="2">
        <v>13.207061767578125</v>
      </c>
      <c r="K26" s="2">
        <v>188.42308044433594</v>
      </c>
      <c r="L26" s="2">
        <v>0.38743150234222412</v>
      </c>
      <c r="M26" s="6">
        <v>73.001029968261719</v>
      </c>
    </row>
    <row r="27" spans="1:13" x14ac:dyDescent="0.25">
      <c r="A27" t="s">
        <v>105</v>
      </c>
      <c r="B27" s="5">
        <v>2</v>
      </c>
      <c r="C27" s="3">
        <v>10</v>
      </c>
      <c r="D27" s="3">
        <v>75</v>
      </c>
      <c r="E27" s="3">
        <v>62</v>
      </c>
      <c r="F27" s="3">
        <v>163.5</v>
      </c>
      <c r="G27" s="3">
        <v>225</v>
      </c>
      <c r="H27" s="3">
        <v>1.2082388401031494</v>
      </c>
      <c r="I27" s="3">
        <v>271.853759765625</v>
      </c>
      <c r="J27" s="3">
        <v>34.525459289550781</v>
      </c>
      <c r="K27" s="3">
        <v>189.48214721679687</v>
      </c>
      <c r="L27" s="3">
        <v>0.4771689772605896</v>
      </c>
      <c r="M27" s="7">
        <v>90.415000915527344</v>
      </c>
    </row>
    <row r="28" spans="1:13" x14ac:dyDescent="0.25">
      <c r="A28" t="s">
        <v>111</v>
      </c>
      <c r="B28" s="4">
        <v>3</v>
      </c>
      <c r="C28" s="2">
        <v>10</v>
      </c>
      <c r="D28" s="2">
        <v>75</v>
      </c>
      <c r="E28" s="2">
        <v>50</v>
      </c>
      <c r="F28" s="2">
        <v>194.5</v>
      </c>
      <c r="G28" s="2">
        <v>214.22000122070312</v>
      </c>
      <c r="H28" s="2">
        <v>0.54202252626419067</v>
      </c>
      <c r="I28" s="2">
        <v>116.11206817626953</v>
      </c>
      <c r="J28" s="2">
        <v>16.420726776123047</v>
      </c>
      <c r="K28" s="2">
        <v>204.02272033691406</v>
      </c>
      <c r="L28" s="2">
        <v>0.41261547803878784</v>
      </c>
      <c r="M28" s="6">
        <v>84.182937622070312</v>
      </c>
    </row>
    <row r="29" spans="1:13" x14ac:dyDescent="0.25">
      <c r="A29" t="s">
        <v>104</v>
      </c>
      <c r="B29" s="5">
        <v>4</v>
      </c>
      <c r="C29" s="3">
        <v>10</v>
      </c>
      <c r="D29" s="3">
        <v>75</v>
      </c>
      <c r="E29" s="3">
        <v>87</v>
      </c>
      <c r="F29" s="3">
        <v>168</v>
      </c>
      <c r="G29" s="3">
        <v>184.43678283691406</v>
      </c>
      <c r="H29" s="3">
        <v>0.50651973485946655</v>
      </c>
      <c r="I29" s="3">
        <v>93.420867919921875</v>
      </c>
      <c r="J29" s="3">
        <v>10.015768051147461</v>
      </c>
      <c r="K29" s="3">
        <v>179.15190124511719</v>
      </c>
      <c r="L29" s="3">
        <v>0.42663136124610901</v>
      </c>
      <c r="M29" s="7">
        <v>76.431816101074219</v>
      </c>
    </row>
    <row r="30" spans="1:13" x14ac:dyDescent="0.25">
      <c r="A30" t="s">
        <v>103</v>
      </c>
      <c r="B30" s="4">
        <v>5</v>
      </c>
      <c r="C30" s="2">
        <v>10</v>
      </c>
      <c r="D30" s="2">
        <v>75</v>
      </c>
      <c r="E30" s="2">
        <v>53</v>
      </c>
      <c r="F30" s="2">
        <v>196</v>
      </c>
      <c r="G30" s="2">
        <v>216.47169494628906</v>
      </c>
      <c r="H30" s="2">
        <v>0.59074556827545166</v>
      </c>
      <c r="I30" s="2">
        <v>127.87969207763672</v>
      </c>
      <c r="J30" s="2">
        <v>17.56562614440918</v>
      </c>
      <c r="K30" s="2">
        <v>200.55319213867187</v>
      </c>
      <c r="L30" s="2">
        <v>0.38430359959602356</v>
      </c>
      <c r="M30" s="6">
        <v>77.073318481445312</v>
      </c>
    </row>
    <row r="31" spans="1:13" x14ac:dyDescent="0.25">
      <c r="A31" t="s">
        <v>102</v>
      </c>
      <c r="B31" s="5">
        <v>6</v>
      </c>
      <c r="C31" s="3">
        <v>10</v>
      </c>
      <c r="D31" s="3">
        <v>75</v>
      </c>
      <c r="E31" s="3">
        <v>56</v>
      </c>
      <c r="F31" s="3">
        <v>185.5</v>
      </c>
      <c r="G31" s="3">
        <v>209.10714721679687</v>
      </c>
      <c r="H31" s="3">
        <v>0.43576815724372864</v>
      </c>
      <c r="I31" s="3">
        <v>91.122230529785156</v>
      </c>
      <c r="J31" s="3">
        <v>12.17672061920166</v>
      </c>
      <c r="K31" s="3">
        <v>202.8800048828125</v>
      </c>
      <c r="L31" s="3">
        <v>0.3432762622833252</v>
      </c>
      <c r="M31" s="7">
        <v>69.643890380859375</v>
      </c>
    </row>
    <row r="32" spans="1:13" x14ac:dyDescent="0.25">
      <c r="A32" t="s">
        <v>101</v>
      </c>
      <c r="B32" s="4">
        <v>7</v>
      </c>
      <c r="C32" s="2">
        <v>10</v>
      </c>
      <c r="D32" s="2">
        <v>75</v>
      </c>
      <c r="E32" s="2">
        <v>56</v>
      </c>
      <c r="F32" s="2">
        <v>215.5</v>
      </c>
      <c r="G32" s="2">
        <v>324.25</v>
      </c>
      <c r="H32" s="2">
        <v>1.8229279518127441</v>
      </c>
      <c r="I32" s="2">
        <v>591.08441162109375</v>
      </c>
      <c r="J32" s="2">
        <v>78.986976623535156</v>
      </c>
      <c r="K32" s="2">
        <v>238.5</v>
      </c>
      <c r="L32" s="2">
        <v>0.38486173748970032</v>
      </c>
      <c r="M32" s="6">
        <v>91.789520263671875</v>
      </c>
    </row>
    <row r="33" spans="1:13" x14ac:dyDescent="0.25">
      <c r="A33" t="s">
        <v>43</v>
      </c>
      <c r="B33" s="5">
        <v>8</v>
      </c>
      <c r="C33" s="3">
        <v>10</v>
      </c>
      <c r="D33" s="3">
        <v>75</v>
      </c>
      <c r="E33" s="3">
        <v>50</v>
      </c>
      <c r="F33" s="3">
        <v>186</v>
      </c>
      <c r="G33" s="3">
        <v>389.239990234375</v>
      </c>
      <c r="H33" s="3">
        <v>3.472900390625</v>
      </c>
      <c r="I33" s="3">
        <v>1351.791748046875</v>
      </c>
      <c r="J33" s="3">
        <v>191.17222595214844</v>
      </c>
      <c r="K33" s="3">
        <v>199.27272033691406</v>
      </c>
      <c r="L33" s="3">
        <v>0.35577231645584106</v>
      </c>
      <c r="M33" s="7">
        <v>70.895721435546875</v>
      </c>
    </row>
    <row r="34" spans="1:13" x14ac:dyDescent="0.25">
      <c r="A34" t="s">
        <v>100</v>
      </c>
      <c r="B34" s="4">
        <v>1</v>
      </c>
      <c r="C34" s="2">
        <v>11</v>
      </c>
      <c r="D34" s="2">
        <v>75</v>
      </c>
      <c r="E34" s="2">
        <v>80</v>
      </c>
      <c r="F34" s="2">
        <v>185</v>
      </c>
      <c r="G34" s="2">
        <v>189.83749389648437</v>
      </c>
      <c r="H34" s="2">
        <v>0.44787761569023132</v>
      </c>
      <c r="I34" s="2">
        <v>85.023963928222656</v>
      </c>
      <c r="J34" s="2">
        <v>9.5059680938720703</v>
      </c>
      <c r="K34" s="2">
        <v>186.375</v>
      </c>
      <c r="L34" s="2">
        <v>0.3712056577205658</v>
      </c>
      <c r="M34" s="6">
        <v>69.183456420898437</v>
      </c>
    </row>
    <row r="35" spans="1:13" x14ac:dyDescent="0.25">
      <c r="A35" t="s">
        <v>99</v>
      </c>
      <c r="B35" s="5">
        <v>2</v>
      </c>
      <c r="C35" s="3">
        <v>11</v>
      </c>
      <c r="D35" s="3">
        <v>75</v>
      </c>
      <c r="E35" s="3">
        <v>52</v>
      </c>
      <c r="F35" s="3">
        <v>163.5</v>
      </c>
      <c r="G35" s="3">
        <v>189.42308044433594</v>
      </c>
      <c r="H35" s="3">
        <v>0.49206274747848511</v>
      </c>
      <c r="I35" s="3">
        <v>93.208038330078125</v>
      </c>
      <c r="J35" s="3">
        <v>12.925629615783691</v>
      </c>
      <c r="K35" s="3">
        <v>178.82608032226562</v>
      </c>
      <c r="L35" s="3">
        <v>0.35157057642936707</v>
      </c>
      <c r="M35" s="7">
        <v>62.869991302490234</v>
      </c>
    </row>
    <row r="36" spans="1:13" x14ac:dyDescent="0.25">
      <c r="A36" t="s">
        <v>98</v>
      </c>
      <c r="B36" s="4">
        <v>3</v>
      </c>
      <c r="C36" s="2">
        <v>11</v>
      </c>
      <c r="D36" s="2">
        <v>75</v>
      </c>
      <c r="E36" s="2">
        <v>89</v>
      </c>
      <c r="F36" s="2">
        <v>180</v>
      </c>
      <c r="G36" s="2">
        <v>203.84269714355469</v>
      </c>
      <c r="H36" s="2">
        <v>0.5212516188621521</v>
      </c>
      <c r="I36" s="2">
        <v>106.25333404541016</v>
      </c>
      <c r="J36" s="2">
        <v>11.26283073425293</v>
      </c>
      <c r="K36" s="2">
        <v>195.24691772460937</v>
      </c>
      <c r="L36" s="2">
        <v>0.40837287902832031</v>
      </c>
      <c r="M36" s="6">
        <v>79.733543395996094</v>
      </c>
    </row>
    <row r="37" spans="1:13" x14ac:dyDescent="0.25">
      <c r="A37" t="s">
        <v>97</v>
      </c>
      <c r="B37" s="5">
        <v>4</v>
      </c>
      <c r="C37" s="3">
        <v>11</v>
      </c>
      <c r="D37" s="3">
        <v>75</v>
      </c>
      <c r="E37" s="3">
        <v>86</v>
      </c>
      <c r="F37" s="3">
        <v>170</v>
      </c>
      <c r="G37" s="3">
        <v>207.36045837402344</v>
      </c>
      <c r="H37" s="3">
        <v>0.61282646656036377</v>
      </c>
      <c r="I37" s="3">
        <v>127.07597351074219</v>
      </c>
      <c r="J37" s="3">
        <v>13.70295524597168</v>
      </c>
      <c r="K37" s="3">
        <v>198.20512390136719</v>
      </c>
      <c r="L37" s="3">
        <v>0.51255178451538086</v>
      </c>
      <c r="M37" s="7">
        <v>101.59038543701172</v>
      </c>
    </row>
    <row r="38" spans="1:13" x14ac:dyDescent="0.25">
      <c r="A38" t="s">
        <v>96</v>
      </c>
      <c r="B38" s="4">
        <v>5</v>
      </c>
      <c r="C38" s="2">
        <v>11</v>
      </c>
      <c r="D38" s="2">
        <v>75</v>
      </c>
      <c r="E38" s="2">
        <v>63</v>
      </c>
      <c r="F38" s="2">
        <v>168</v>
      </c>
      <c r="G38" s="2">
        <v>201.76190185546875</v>
      </c>
      <c r="H38" s="2">
        <v>0.6363559365272522</v>
      </c>
      <c r="I38" s="2">
        <v>128.39237976074219</v>
      </c>
      <c r="J38" s="2">
        <v>16.175920486450195</v>
      </c>
      <c r="K38" s="2">
        <v>187.4385986328125</v>
      </c>
      <c r="L38" s="2">
        <v>0.43555191159248352</v>
      </c>
      <c r="M38" s="6">
        <v>81.639236450195313</v>
      </c>
    </row>
    <row r="39" spans="1:13" x14ac:dyDescent="0.25">
      <c r="A39" t="s">
        <v>95</v>
      </c>
      <c r="B39" s="5">
        <v>6</v>
      </c>
      <c r="C39" s="3">
        <v>11</v>
      </c>
      <c r="D39" s="3">
        <v>75</v>
      </c>
      <c r="E39" s="3">
        <v>50</v>
      </c>
      <c r="F39" s="3">
        <v>230</v>
      </c>
      <c r="G39" s="3">
        <v>244.05999755859375</v>
      </c>
      <c r="H39" s="3">
        <v>0.52760541439056396</v>
      </c>
      <c r="I39" s="3">
        <v>128.76737976074219</v>
      </c>
      <c r="J39" s="3">
        <v>18.210456848144531</v>
      </c>
      <c r="K39" s="3">
        <v>232.06817626953125</v>
      </c>
      <c r="L39" s="3">
        <v>0.37871506810188293</v>
      </c>
      <c r="M39" s="7">
        <v>87.887718200683594</v>
      </c>
    </row>
    <row r="40" spans="1:13" x14ac:dyDescent="0.25">
      <c r="A40" t="s">
        <v>94</v>
      </c>
      <c r="B40" s="4">
        <v>7</v>
      </c>
      <c r="C40" s="2">
        <v>11</v>
      </c>
      <c r="D40" s="2">
        <v>75</v>
      </c>
      <c r="E40" s="2">
        <v>50</v>
      </c>
      <c r="F40" s="2">
        <v>224.5</v>
      </c>
      <c r="G40" s="2">
        <v>228.5</v>
      </c>
      <c r="H40" s="2">
        <v>0.43937337398529053</v>
      </c>
      <c r="I40" s="2">
        <v>100.39681243896484</v>
      </c>
      <c r="J40" s="2">
        <v>14.198253631591797</v>
      </c>
      <c r="K40" s="2">
        <v>225.18182373046875</v>
      </c>
      <c r="L40" s="2">
        <v>0.33938902616500854</v>
      </c>
      <c r="M40" s="6">
        <v>76.424232482910156</v>
      </c>
    </row>
    <row r="41" spans="1:13" x14ac:dyDescent="0.25">
      <c r="A41" t="s">
        <v>51</v>
      </c>
      <c r="B41" s="5">
        <v>8</v>
      </c>
      <c r="C41" s="3">
        <v>11</v>
      </c>
      <c r="D41" s="3">
        <v>75</v>
      </c>
      <c r="E41" s="3">
        <v>55</v>
      </c>
      <c r="F41" s="3">
        <v>180</v>
      </c>
      <c r="G41" s="3">
        <v>199.69090270996094</v>
      </c>
      <c r="H41" s="3">
        <v>0.54178714752197266</v>
      </c>
      <c r="I41" s="3">
        <v>108.18997192382812</v>
      </c>
      <c r="J41" s="3">
        <v>14.588332176208496</v>
      </c>
      <c r="K41" s="3">
        <v>189.83673095703125</v>
      </c>
      <c r="L41" s="3">
        <v>0.38529691100120544</v>
      </c>
      <c r="M41" s="7">
        <v>73.143508911132812</v>
      </c>
    </row>
    <row r="42" spans="1:13" x14ac:dyDescent="0.25">
      <c r="A42" t="s">
        <v>93</v>
      </c>
      <c r="B42" s="4">
        <v>1</v>
      </c>
      <c r="C42" s="2">
        <v>12</v>
      </c>
      <c r="D42" s="2">
        <v>75</v>
      </c>
      <c r="E42" s="2">
        <v>68</v>
      </c>
      <c r="F42" s="2">
        <v>129</v>
      </c>
      <c r="G42" s="2">
        <v>179.73529052734375</v>
      </c>
      <c r="H42" s="2">
        <v>0.63101011514663696</v>
      </c>
      <c r="I42" s="2">
        <v>113.41478729248047</v>
      </c>
      <c r="J42" s="2">
        <v>13.753562927246094</v>
      </c>
      <c r="K42" s="2">
        <v>172.40322875976562</v>
      </c>
      <c r="L42" s="2">
        <v>0.56189382076263428</v>
      </c>
      <c r="M42" s="6">
        <v>96.872314453125</v>
      </c>
    </row>
    <row r="43" spans="1:13" x14ac:dyDescent="0.25">
      <c r="A43" t="s">
        <v>92</v>
      </c>
      <c r="B43" s="5">
        <v>2</v>
      </c>
      <c r="C43" s="3">
        <v>12</v>
      </c>
      <c r="D43" s="3">
        <v>75</v>
      </c>
      <c r="E43" s="3">
        <v>59</v>
      </c>
      <c r="F43" s="3">
        <v>171</v>
      </c>
      <c r="G43" s="3">
        <v>184.84745788574219</v>
      </c>
      <c r="H43" s="3">
        <v>0.54223579168319702</v>
      </c>
      <c r="I43" s="3">
        <v>100.23091125488281</v>
      </c>
      <c r="J43" s="3">
        <v>13.048953056335449</v>
      </c>
      <c r="K43" s="3">
        <v>177.94338989257812</v>
      </c>
      <c r="L43" s="3">
        <v>0.44936418533325195</v>
      </c>
      <c r="M43" s="7">
        <v>79.961387634277344</v>
      </c>
    </row>
    <row r="44" spans="1:13" x14ac:dyDescent="0.25">
      <c r="A44" t="s">
        <v>91</v>
      </c>
      <c r="B44" s="4">
        <v>3</v>
      </c>
      <c r="C44" s="2">
        <v>12</v>
      </c>
      <c r="D44" s="2">
        <v>75</v>
      </c>
      <c r="E44" s="2">
        <v>50</v>
      </c>
      <c r="F44" s="2">
        <v>155.5</v>
      </c>
      <c r="G44" s="2">
        <v>229.1199951171875</v>
      </c>
      <c r="H44" s="2">
        <v>1.4284470081329346</v>
      </c>
      <c r="I44" s="2">
        <v>327.28579711914062</v>
      </c>
      <c r="J44" s="2">
        <v>46.285198211669922</v>
      </c>
      <c r="K44" s="2">
        <v>177.43182373046875</v>
      </c>
      <c r="L44" s="2">
        <v>0.46503251791000366</v>
      </c>
      <c r="M44" s="6">
        <v>82.511566162109375</v>
      </c>
    </row>
    <row r="45" spans="1:13" x14ac:dyDescent="0.25">
      <c r="A45" t="s">
        <v>90</v>
      </c>
      <c r="B45" s="5">
        <v>4</v>
      </c>
      <c r="C45" s="3">
        <v>12</v>
      </c>
      <c r="D45" s="3">
        <v>75</v>
      </c>
      <c r="E45" s="3">
        <v>50</v>
      </c>
      <c r="F45" s="3">
        <v>178.5</v>
      </c>
      <c r="G45" s="3">
        <v>226.46000671386719</v>
      </c>
      <c r="H45" s="3">
        <v>0.69110184907913208</v>
      </c>
      <c r="I45" s="3">
        <v>156.50692749023437</v>
      </c>
      <c r="J45" s="3">
        <v>22.133420944213867</v>
      </c>
      <c r="K45" s="3">
        <v>205.27272033691406</v>
      </c>
      <c r="L45" s="3">
        <v>0.43154829740524292</v>
      </c>
      <c r="M45" s="7">
        <v>88.585098266601562</v>
      </c>
    </row>
    <row r="46" spans="1:13" x14ac:dyDescent="0.25">
      <c r="A46" t="s">
        <v>89</v>
      </c>
      <c r="B46" s="4">
        <v>5</v>
      </c>
      <c r="C46" s="2">
        <v>12</v>
      </c>
      <c r="D46" s="2">
        <v>75</v>
      </c>
      <c r="E46" s="2">
        <v>78</v>
      </c>
      <c r="F46" s="2">
        <v>163.5</v>
      </c>
      <c r="G46" s="2">
        <v>197.78205871582031</v>
      </c>
      <c r="H46" s="2">
        <v>0.67234194278717041</v>
      </c>
      <c r="I46" s="2">
        <v>132.97715759277344</v>
      </c>
      <c r="J46" s="2">
        <v>15.056698799133301</v>
      </c>
      <c r="K46" s="2">
        <v>180.38571166992187</v>
      </c>
      <c r="L46" s="2">
        <v>0.36275941133499146</v>
      </c>
      <c r="M46" s="6">
        <v>65.436614990234375</v>
      </c>
    </row>
    <row r="47" spans="1:13" x14ac:dyDescent="0.25">
      <c r="A47" t="s">
        <v>88</v>
      </c>
      <c r="B47" s="5">
        <v>6</v>
      </c>
      <c r="C47" s="3">
        <v>12</v>
      </c>
      <c r="D47" s="3">
        <v>75</v>
      </c>
      <c r="E47" s="3">
        <v>53</v>
      </c>
      <c r="F47" s="3">
        <v>185</v>
      </c>
      <c r="G47" s="3">
        <v>205</v>
      </c>
      <c r="H47" s="3">
        <v>0.50226688385009766</v>
      </c>
      <c r="I47" s="3">
        <v>102.96470642089844</v>
      </c>
      <c r="J47" s="3">
        <v>14.143290519714355</v>
      </c>
      <c r="K47" s="3">
        <v>197.89361572265625</v>
      </c>
      <c r="L47" s="3">
        <v>0.38913536071777344</v>
      </c>
      <c r="M47" s="7">
        <v>77.007408142089844</v>
      </c>
    </row>
    <row r="48" spans="1:13" x14ac:dyDescent="0.25">
      <c r="A48" t="s">
        <v>87</v>
      </c>
      <c r="B48" s="4">
        <v>7</v>
      </c>
      <c r="C48" s="2">
        <v>12</v>
      </c>
      <c r="D48" s="2">
        <v>75</v>
      </c>
      <c r="E48" s="2">
        <v>51</v>
      </c>
      <c r="F48" s="2">
        <v>249</v>
      </c>
      <c r="G48" s="2">
        <v>235.313720703125</v>
      </c>
      <c r="H48" s="2">
        <v>0.43941378593444824</v>
      </c>
      <c r="I48" s="2">
        <v>103.40009307861328</v>
      </c>
      <c r="J48" s="2">
        <v>14.478909492492676</v>
      </c>
      <c r="K48" s="2">
        <v>232.75555419921875</v>
      </c>
      <c r="L48" s="2">
        <v>0.37625175714492798</v>
      </c>
      <c r="M48" s="6">
        <v>87.574684143066406</v>
      </c>
    </row>
    <row r="49" spans="1:17" x14ac:dyDescent="0.25">
      <c r="A49" t="s">
        <v>86</v>
      </c>
      <c r="B49" s="5">
        <v>8</v>
      </c>
      <c r="C49" s="3">
        <v>12</v>
      </c>
      <c r="D49" s="3">
        <v>75</v>
      </c>
      <c r="E49" s="3">
        <v>56</v>
      </c>
      <c r="F49" s="3">
        <v>250.5</v>
      </c>
      <c r="G49" s="3">
        <v>266.19644165039062</v>
      </c>
      <c r="H49" s="3">
        <v>0.44617360830307007</v>
      </c>
      <c r="I49" s="3">
        <v>118.76982116699219</v>
      </c>
      <c r="J49" s="3">
        <v>15.871284484863281</v>
      </c>
      <c r="K49" s="3">
        <v>261.39999389648437</v>
      </c>
      <c r="L49" s="3">
        <v>0.36428835988044739</v>
      </c>
      <c r="M49" s="7">
        <v>95.2249755859375</v>
      </c>
    </row>
    <row r="52" spans="1:17" x14ac:dyDescent="0.25">
      <c r="A52" t="s">
        <v>85</v>
      </c>
      <c r="B52" s="9" t="s">
        <v>82</v>
      </c>
      <c r="C52" s="19" t="s">
        <v>81</v>
      </c>
      <c r="D52" s="19"/>
      <c r="E52" s="19"/>
      <c r="F52" s="19" t="s">
        <v>80</v>
      </c>
      <c r="G52" s="19"/>
      <c r="H52" s="19"/>
      <c r="J52" t="s">
        <v>84</v>
      </c>
      <c r="K52" s="9" t="s">
        <v>82</v>
      </c>
      <c r="L52" s="19" t="s">
        <v>81</v>
      </c>
      <c r="M52" s="19"/>
      <c r="N52" s="19"/>
      <c r="O52" s="19" t="s">
        <v>80</v>
      </c>
      <c r="P52" s="19"/>
      <c r="Q52" s="19"/>
    </row>
    <row r="53" spans="1:17" x14ac:dyDescent="0.25">
      <c r="B53" s="8">
        <v>0</v>
      </c>
      <c r="C53" s="2">
        <f t="shared" ref="C53:C59" si="0">K2</f>
        <v>193.21739196777344</v>
      </c>
      <c r="D53" s="2">
        <f t="shared" ref="D53:D59" si="1">K10</f>
        <v>185.70588684082031</v>
      </c>
      <c r="E53" s="2">
        <f t="shared" ref="E53:E59" si="2">K18</f>
        <v>178.29411315917969</v>
      </c>
      <c r="F53" s="2">
        <f t="shared" ref="F53:F59" si="3">K26</f>
        <v>188.42308044433594</v>
      </c>
      <c r="G53" s="2">
        <f t="shared" ref="G53:G59" si="4">K34</f>
        <v>186.375</v>
      </c>
      <c r="H53" s="2">
        <f t="shared" ref="H53:H59" si="5">K42</f>
        <v>172.40322875976562</v>
      </c>
      <c r="K53" s="8">
        <v>0</v>
      </c>
      <c r="L53">
        <f t="shared" ref="L53:N59" si="6">C53/$C$62</f>
        <v>1.0402621746179173</v>
      </c>
      <c r="M53">
        <f t="shared" si="6"/>
        <v>0.9998210187859351</v>
      </c>
      <c r="N53">
        <f t="shared" si="6"/>
        <v>0.95991680659614786</v>
      </c>
      <c r="O53">
        <f t="shared" ref="O53:Q59" si="7">F53/$F$62</f>
        <v>1.0330188028153402</v>
      </c>
      <c r="P53">
        <f t="shared" si="7"/>
        <v>1.0217903184720836</v>
      </c>
      <c r="Q53">
        <f t="shared" si="7"/>
        <v>0.94519087871257623</v>
      </c>
    </row>
    <row r="54" spans="1:17" x14ac:dyDescent="0.25">
      <c r="B54" s="8">
        <v>0.25</v>
      </c>
      <c r="C54" s="2">
        <f t="shared" si="0"/>
        <v>218.47999572753906</v>
      </c>
      <c r="D54" s="2">
        <f t="shared" si="1"/>
        <v>232.71697998046875</v>
      </c>
      <c r="E54" s="2">
        <f t="shared" si="2"/>
        <v>219.95237731933594</v>
      </c>
      <c r="F54" s="2">
        <f t="shared" si="3"/>
        <v>189.48214721679687</v>
      </c>
      <c r="G54" s="2">
        <f t="shared" si="4"/>
        <v>178.82608032226562</v>
      </c>
      <c r="H54" s="2">
        <f t="shared" si="5"/>
        <v>177.94338989257812</v>
      </c>
      <c r="K54" s="8">
        <v>0.25</v>
      </c>
      <c r="L54">
        <f t="shared" si="6"/>
        <v>1.1762733838367423</v>
      </c>
      <c r="M54">
        <f t="shared" si="6"/>
        <v>1.25292381394618</v>
      </c>
      <c r="N54">
        <f t="shared" si="6"/>
        <v>1.1842005319104802</v>
      </c>
      <c r="O54">
        <f t="shared" si="7"/>
        <v>1.0388250760532534</v>
      </c>
      <c r="P54">
        <f t="shared" si="7"/>
        <v>0.98040379645125253</v>
      </c>
      <c r="Q54">
        <f t="shared" si="7"/>
        <v>0.97556449646325705</v>
      </c>
    </row>
    <row r="55" spans="1:17" x14ac:dyDescent="0.25">
      <c r="B55" s="8">
        <v>1</v>
      </c>
      <c r="C55" s="2">
        <f t="shared" si="0"/>
        <v>194.5</v>
      </c>
      <c r="D55" s="2">
        <f t="shared" si="1"/>
        <v>209.11688232421875</v>
      </c>
      <c r="E55" s="2">
        <f t="shared" si="2"/>
        <v>185.35652160644531</v>
      </c>
      <c r="F55" s="2">
        <f t="shared" si="3"/>
        <v>204.02272033691406</v>
      </c>
      <c r="G55" s="2">
        <f t="shared" si="4"/>
        <v>195.24691772460937</v>
      </c>
      <c r="H55" s="2">
        <f t="shared" si="5"/>
        <v>177.43182373046875</v>
      </c>
      <c r="K55" s="8">
        <v>1</v>
      </c>
      <c r="L55">
        <f t="shared" si="6"/>
        <v>1.0471676017494922</v>
      </c>
      <c r="M55">
        <f t="shared" si="6"/>
        <v>1.125863363232817</v>
      </c>
      <c r="N55">
        <f t="shared" si="6"/>
        <v>0.99794007300385223</v>
      </c>
      <c r="O55">
        <f t="shared" si="7"/>
        <v>1.118542939710778</v>
      </c>
      <c r="P55">
        <f t="shared" si="7"/>
        <v>1.0704301019048763</v>
      </c>
      <c r="Q55">
        <f t="shared" si="7"/>
        <v>0.97275986412683169</v>
      </c>
    </row>
    <row r="56" spans="1:17" x14ac:dyDescent="0.25">
      <c r="B56" s="8">
        <v>4</v>
      </c>
      <c r="C56" s="2">
        <f t="shared" si="0"/>
        <v>193.77981567382812</v>
      </c>
      <c r="D56" s="2">
        <f t="shared" si="1"/>
        <v>185.51948547363281</v>
      </c>
      <c r="E56" s="2">
        <f t="shared" si="2"/>
        <v>165.24418640136719</v>
      </c>
      <c r="F56" s="2">
        <f t="shared" si="3"/>
        <v>179.15190124511719</v>
      </c>
      <c r="G56" s="2">
        <f t="shared" si="4"/>
        <v>198.20512390136719</v>
      </c>
      <c r="H56" s="2">
        <f t="shared" si="5"/>
        <v>205.27272033691406</v>
      </c>
      <c r="K56" s="8">
        <v>4</v>
      </c>
      <c r="L56">
        <f t="shared" si="6"/>
        <v>1.0432902048669472</v>
      </c>
      <c r="M56">
        <f t="shared" si="6"/>
        <v>0.99881745337390138</v>
      </c>
      <c r="N56">
        <f t="shared" si="6"/>
        <v>0.88965736954738162</v>
      </c>
      <c r="O56">
        <f t="shared" si="7"/>
        <v>0.98219009109659317</v>
      </c>
      <c r="P56">
        <f t="shared" si="7"/>
        <v>1.0866482987201973</v>
      </c>
      <c r="Q56">
        <f t="shared" si="7"/>
        <v>1.1253959934899336</v>
      </c>
    </row>
    <row r="57" spans="1:17" x14ac:dyDescent="0.25">
      <c r="B57" s="8">
        <v>8</v>
      </c>
      <c r="C57" s="2">
        <f t="shared" si="0"/>
        <v>188.48077392578125</v>
      </c>
      <c r="D57" s="2">
        <f t="shared" si="1"/>
        <v>200.84483337402344</v>
      </c>
      <c r="E57" s="2">
        <f t="shared" si="2"/>
        <v>163.17778015136719</v>
      </c>
      <c r="F57" s="2">
        <f t="shared" si="3"/>
        <v>200.55319213867187</v>
      </c>
      <c r="G57" s="2">
        <f t="shared" si="4"/>
        <v>187.4385986328125</v>
      </c>
      <c r="H57" s="2">
        <f t="shared" si="5"/>
        <v>180.38571166992187</v>
      </c>
      <c r="K57" s="8">
        <v>8</v>
      </c>
      <c r="L57">
        <f t="shared" si="6"/>
        <v>1.0147607198341828</v>
      </c>
      <c r="M57">
        <f t="shared" si="6"/>
        <v>1.0813275192187788</v>
      </c>
      <c r="N57">
        <f t="shared" si="6"/>
        <v>0.8785320550124065</v>
      </c>
      <c r="O57">
        <f t="shared" si="7"/>
        <v>1.0995214490460978</v>
      </c>
      <c r="P57">
        <f t="shared" si="7"/>
        <v>1.0276214373761638</v>
      </c>
      <c r="Q57">
        <f t="shared" si="7"/>
        <v>0.98895438645216849</v>
      </c>
    </row>
    <row r="58" spans="1:17" x14ac:dyDescent="0.25">
      <c r="B58" s="8">
        <v>16</v>
      </c>
      <c r="C58" s="2">
        <f t="shared" si="0"/>
        <v>235.19117736816406</v>
      </c>
      <c r="D58" s="2">
        <f t="shared" si="1"/>
        <v>244.7213134765625</v>
      </c>
      <c r="E58" s="2">
        <f t="shared" si="2"/>
        <v>214.93182373046875</v>
      </c>
      <c r="F58" s="2">
        <f t="shared" si="3"/>
        <v>202.8800048828125</v>
      </c>
      <c r="G58" s="2">
        <f t="shared" si="4"/>
        <v>232.06817626953125</v>
      </c>
      <c r="H58" s="2">
        <f t="shared" si="5"/>
        <v>197.89361572265625</v>
      </c>
      <c r="K58" s="8">
        <v>16</v>
      </c>
      <c r="L58">
        <f t="shared" si="6"/>
        <v>1.2662446331992792</v>
      </c>
      <c r="M58">
        <f t="shared" si="6"/>
        <v>1.3175538865307848</v>
      </c>
      <c r="N58">
        <f t="shared" si="6"/>
        <v>1.1571703979202033</v>
      </c>
      <c r="O58">
        <f t="shared" si="7"/>
        <v>1.112278067341794</v>
      </c>
      <c r="P58">
        <f t="shared" si="7"/>
        <v>1.2723005539245069</v>
      </c>
      <c r="Q58">
        <f t="shared" si="7"/>
        <v>1.084940472879115</v>
      </c>
    </row>
    <row r="59" spans="1:17" x14ac:dyDescent="0.25">
      <c r="B59" s="8">
        <v>24</v>
      </c>
      <c r="C59" s="2">
        <f t="shared" si="0"/>
        <v>214.66326904296875</v>
      </c>
      <c r="D59" s="2">
        <f t="shared" si="1"/>
        <v>223.78321838378906</v>
      </c>
      <c r="E59" s="2">
        <f t="shared" si="2"/>
        <v>203.01219177246094</v>
      </c>
      <c r="F59" s="2">
        <f t="shared" si="3"/>
        <v>238.5</v>
      </c>
      <c r="G59" s="2">
        <f t="shared" si="4"/>
        <v>225.18182373046875</v>
      </c>
      <c r="H59" s="2">
        <f t="shared" si="5"/>
        <v>232.75555419921875</v>
      </c>
      <c r="K59" s="8">
        <v>24</v>
      </c>
      <c r="L59">
        <f t="shared" si="6"/>
        <v>1.1557245276474633</v>
      </c>
      <c r="M59">
        <f t="shared" si="6"/>
        <v>1.2048253784407983</v>
      </c>
      <c r="N59">
        <f t="shared" si="6"/>
        <v>1.0929963495335522</v>
      </c>
      <c r="O59">
        <f t="shared" si="7"/>
        <v>1.3075626610628674</v>
      </c>
      <c r="P59">
        <f t="shared" si="7"/>
        <v>1.2345465184905715</v>
      </c>
      <c r="Q59">
        <f t="shared" si="7"/>
        <v>1.2760690642595092</v>
      </c>
    </row>
    <row r="61" spans="1:17" x14ac:dyDescent="0.25">
      <c r="C61" s="19" t="s">
        <v>81</v>
      </c>
      <c r="D61" s="19"/>
      <c r="E61" s="19"/>
      <c r="F61" s="19" t="s">
        <v>80</v>
      </c>
      <c r="G61" s="19"/>
      <c r="H61" s="19"/>
      <c r="J61" t="s">
        <v>83</v>
      </c>
      <c r="K61" s="9" t="s">
        <v>82</v>
      </c>
      <c r="L61" s="19" t="s">
        <v>81</v>
      </c>
      <c r="M61" s="19"/>
      <c r="N61" s="19"/>
      <c r="O61" s="19" t="s">
        <v>80</v>
      </c>
      <c r="P61" s="19"/>
      <c r="Q61" s="19"/>
    </row>
    <row r="62" spans="1:17" x14ac:dyDescent="0.25">
      <c r="A62" t="s">
        <v>79</v>
      </c>
      <c r="C62">
        <f>AVERAGE(C53:E53)</f>
        <v>185.73913065592447</v>
      </c>
      <c r="F62">
        <f>AVERAGE(F53:H53)</f>
        <v>182.40043640136719</v>
      </c>
      <c r="K62" s="8">
        <v>0</v>
      </c>
      <c r="L62">
        <f t="shared" ref="L62:L68" si="8">C53/MAX($C$53:$C$59)</f>
        <v>0.82153333356256975</v>
      </c>
      <c r="M62">
        <f t="shared" ref="M62:Q68" si="9">D53/MAX(D$53:D$59)</f>
        <v>0.75884639634629036</v>
      </c>
      <c r="N62">
        <f t="shared" si="9"/>
        <v>0.81060325572351022</v>
      </c>
      <c r="O62">
        <f t="shared" si="9"/>
        <v>0.79003388026975241</v>
      </c>
      <c r="P62">
        <f t="shared" si="9"/>
        <v>0.80310451435417085</v>
      </c>
      <c r="Q62">
        <f t="shared" si="9"/>
        <v>0.74070511164774733</v>
      </c>
    </row>
    <row r="63" spans="1:17" x14ac:dyDescent="0.25">
      <c r="K63" s="8">
        <v>0.25</v>
      </c>
      <c r="L63">
        <f t="shared" si="8"/>
        <v>0.92894639234504273</v>
      </c>
      <c r="M63">
        <f t="shared" si="9"/>
        <v>0.95094692274425274</v>
      </c>
      <c r="N63">
        <f t="shared" si="9"/>
        <v>1</v>
      </c>
      <c r="O63">
        <f t="shared" si="9"/>
        <v>0.79447441181046907</v>
      </c>
      <c r="P63">
        <f t="shared" si="9"/>
        <v>0.7705756265114585</v>
      </c>
      <c r="Q63">
        <f t="shared" si="9"/>
        <v>0.76450759899062981</v>
      </c>
    </row>
    <row r="64" spans="1:17" x14ac:dyDescent="0.25">
      <c r="A64" t="s">
        <v>135</v>
      </c>
      <c r="C64" s="15">
        <f>STDEV(C53:E53)/ AVERAGE(C53:E53)</f>
        <v>4.0172983040155603E-2</v>
      </c>
      <c r="F64" s="15">
        <f>STDEV(F53:H53)/ AVERAGE(F53:H53)</f>
        <v>4.779696169618252E-2</v>
      </c>
      <c r="K64" s="8">
        <v>1</v>
      </c>
      <c r="L64">
        <f t="shared" si="8"/>
        <v>0.82698680357185839</v>
      </c>
      <c r="M64">
        <f t="shared" si="9"/>
        <v>0.8545102972579719</v>
      </c>
      <c r="N64">
        <f t="shared" si="9"/>
        <v>0.84271206279046973</v>
      </c>
      <c r="O64">
        <f t="shared" si="9"/>
        <v>0.8554411754168304</v>
      </c>
      <c r="P64">
        <f t="shared" si="9"/>
        <v>0.84133430469950987</v>
      </c>
      <c r="Q64">
        <f t="shared" si="9"/>
        <v>0.76230973022711357</v>
      </c>
    </row>
    <row r="65" spans="1:17" x14ac:dyDescent="0.25">
      <c r="C65" s="15">
        <f t="shared" ref="C65:C70" si="10">STDEV(C54:E54)/ AVERAGE(C54:E54)</f>
        <v>3.4996869047675898E-2</v>
      </c>
      <c r="F65" s="15">
        <f t="shared" ref="F65:F70" si="11">STDEV(F54:H54)/ AVERAGE(F54:H54)</f>
        <v>3.5270980170715158E-2</v>
      </c>
      <c r="K65" s="8">
        <v>4</v>
      </c>
      <c r="L65">
        <f t="shared" si="8"/>
        <v>0.82392468051847312</v>
      </c>
      <c r="M65">
        <f t="shared" si="9"/>
        <v>0.7580847080219697</v>
      </c>
      <c r="N65">
        <f t="shared" si="9"/>
        <v>0.75127256370345508</v>
      </c>
      <c r="O65">
        <f t="shared" si="9"/>
        <v>0.75116101150992531</v>
      </c>
      <c r="P65">
        <f t="shared" si="9"/>
        <v>0.85408144747587256</v>
      </c>
      <c r="Q65">
        <f t="shared" si="9"/>
        <v>0.88192404706793059</v>
      </c>
    </row>
    <row r="66" spans="1:17" x14ac:dyDescent="0.25">
      <c r="C66" s="15">
        <f t="shared" si="10"/>
        <v>6.1045830901132594E-2</v>
      </c>
      <c r="F66" s="15">
        <f t="shared" si="11"/>
        <v>7.0482375504864442E-2</v>
      </c>
      <c r="K66" s="8">
        <v>8</v>
      </c>
      <c r="L66">
        <f t="shared" si="8"/>
        <v>0.80139389595697641</v>
      </c>
      <c r="M66">
        <f t="shared" si="9"/>
        <v>0.82070838261195744</v>
      </c>
      <c r="N66">
        <f t="shared" si="9"/>
        <v>0.7418777743623064</v>
      </c>
      <c r="O66">
        <f t="shared" si="9"/>
        <v>0.84089388737388626</v>
      </c>
      <c r="P66">
        <f t="shared" si="9"/>
        <v>0.80768764440633789</v>
      </c>
      <c r="Q66">
        <f t="shared" si="9"/>
        <v>0.77500067523856897</v>
      </c>
    </row>
    <row r="67" spans="1:17" x14ac:dyDescent="0.25">
      <c r="C67" s="15">
        <f t="shared" si="10"/>
        <v>8.0893487444270232E-2</v>
      </c>
      <c r="F67" s="15">
        <f t="shared" si="11"/>
        <v>6.9568757527555244E-2</v>
      </c>
      <c r="K67" s="8">
        <v>16</v>
      </c>
      <c r="L67">
        <f t="shared" si="8"/>
        <v>1</v>
      </c>
      <c r="M67">
        <f t="shared" si="9"/>
        <v>1</v>
      </c>
      <c r="N67">
        <f t="shared" si="9"/>
        <v>0.97717436087731779</v>
      </c>
      <c r="O67">
        <f t="shared" si="9"/>
        <v>0.8506499156512054</v>
      </c>
      <c r="P67">
        <f t="shared" si="9"/>
        <v>1</v>
      </c>
      <c r="Q67">
        <f t="shared" si="9"/>
        <v>0.85022080956777646</v>
      </c>
    </row>
    <row r="68" spans="1:17" x14ac:dyDescent="0.25">
      <c r="C68" s="15">
        <f t="shared" si="10"/>
        <v>0.10425460113324993</v>
      </c>
      <c r="F68" s="15">
        <f t="shared" si="11"/>
        <v>5.4019259075091322E-2</v>
      </c>
      <c r="K68" s="8">
        <v>24</v>
      </c>
      <c r="L68">
        <f t="shared" si="8"/>
        <v>0.91271820416519578</v>
      </c>
      <c r="M68">
        <f t="shared" si="9"/>
        <v>0.91444106442825734</v>
      </c>
      <c r="N68">
        <f t="shared" si="9"/>
        <v>0.92298248487543944</v>
      </c>
      <c r="O68">
        <f t="shared" si="9"/>
        <v>1</v>
      </c>
      <c r="P68">
        <f t="shared" si="9"/>
        <v>0.97032616600104415</v>
      </c>
      <c r="Q68">
        <f t="shared" si="9"/>
        <v>1</v>
      </c>
    </row>
    <row r="69" spans="1:17" x14ac:dyDescent="0.25">
      <c r="C69" s="15">
        <f t="shared" si="10"/>
        <v>6.5683909369830804E-2</v>
      </c>
      <c r="F69" s="15">
        <f t="shared" si="11"/>
        <v>8.751182912956719E-2</v>
      </c>
    </row>
    <row r="70" spans="1:17" x14ac:dyDescent="0.25">
      <c r="C70" s="15">
        <f t="shared" si="10"/>
        <v>4.8691452251517983E-2</v>
      </c>
      <c r="F70" s="15">
        <f t="shared" si="11"/>
        <v>2.8774992262985119E-2</v>
      </c>
      <c r="J70" t="s">
        <v>128</v>
      </c>
      <c r="K70" s="16" t="s">
        <v>82</v>
      </c>
      <c r="L70" s="19" t="s">
        <v>81</v>
      </c>
      <c r="M70" s="19"/>
      <c r="N70" s="19"/>
      <c r="O70" s="19" t="s">
        <v>80</v>
      </c>
      <c r="P70" s="19"/>
      <c r="Q70" s="19"/>
    </row>
    <row r="71" spans="1:17" x14ac:dyDescent="0.25">
      <c r="C71" s="15"/>
      <c r="K71" s="8">
        <v>0</v>
      </c>
      <c r="L71">
        <f>C53/$C$80</f>
        <v>0.83231054833165796</v>
      </c>
      <c r="M71">
        <f t="shared" ref="M71:Q77" si="12">D53/$C$80</f>
        <v>0.79995370463689808</v>
      </c>
      <c r="N71">
        <f t="shared" si="12"/>
        <v>0.76802646788946605</v>
      </c>
      <c r="O71">
        <f t="shared" si="12"/>
        <v>0.81165839061279899</v>
      </c>
      <c r="P71">
        <f t="shared" si="12"/>
        <v>0.80283600179835468</v>
      </c>
      <c r="Q71">
        <f t="shared" si="12"/>
        <v>0.74265067135944929</v>
      </c>
    </row>
    <row r="72" spans="1:17" x14ac:dyDescent="0.25">
      <c r="A72" t="s">
        <v>136</v>
      </c>
      <c r="C72" s="17">
        <f>AVERAGE(C53:E53)</f>
        <v>185.73913065592447</v>
      </c>
      <c r="F72" s="17">
        <f>AVERAGE(F53:H53)</f>
        <v>182.40043640136719</v>
      </c>
      <c r="K72" s="8">
        <v>0.25</v>
      </c>
      <c r="L72">
        <f t="shared" ref="L72:L77" si="13">C54/$C$80</f>
        <v>0.9411326961385329</v>
      </c>
      <c r="M72">
        <f t="shared" si="12"/>
        <v>1.0024604681856863</v>
      </c>
      <c r="N72">
        <f t="shared" si="12"/>
        <v>0.94747518279328657</v>
      </c>
      <c r="O72">
        <f t="shared" si="12"/>
        <v>0.81622046671334914</v>
      </c>
      <c r="P72">
        <f t="shared" si="12"/>
        <v>0.77031798976900956</v>
      </c>
      <c r="Q72">
        <f t="shared" si="12"/>
        <v>0.76651567907607343</v>
      </c>
    </row>
    <row r="73" spans="1:17" x14ac:dyDescent="0.25">
      <c r="C73" s="17">
        <f t="shared" ref="C73:C78" si="14">AVERAGE(C54:E54)</f>
        <v>223.71645100911459</v>
      </c>
      <c r="F73" s="17">
        <f t="shared" ref="F73:F78" si="15">AVERAGE(F54:H54)</f>
        <v>182.08387247721353</v>
      </c>
      <c r="K73" s="8">
        <v>1</v>
      </c>
      <c r="L73">
        <f t="shared" si="13"/>
        <v>0.8378355592208182</v>
      </c>
      <c r="M73">
        <f t="shared" si="12"/>
        <v>0.90079979457391179</v>
      </c>
      <c r="N73">
        <f t="shared" si="12"/>
        <v>0.79844876573450785</v>
      </c>
      <c r="O73">
        <f t="shared" si="12"/>
        <v>0.87885598965157319</v>
      </c>
      <c r="P73">
        <f t="shared" si="12"/>
        <v>0.84105301027218082</v>
      </c>
      <c r="Q73">
        <f t="shared" si="12"/>
        <v>0.76431203732024122</v>
      </c>
    </row>
    <row r="74" spans="1:17" x14ac:dyDescent="0.25">
      <c r="C74" s="17">
        <f t="shared" si="14"/>
        <v>196.32446797688803</v>
      </c>
      <c r="F74" s="17">
        <f t="shared" si="15"/>
        <v>192.23382059733072</v>
      </c>
      <c r="K74" s="8">
        <v>4</v>
      </c>
      <c r="L74">
        <f t="shared" si="13"/>
        <v>0.83473326596806607</v>
      </c>
      <c r="M74">
        <f t="shared" si="12"/>
        <v>0.79915075505480515</v>
      </c>
      <c r="N74">
        <f t="shared" si="12"/>
        <v>0.71181210962251207</v>
      </c>
      <c r="O74">
        <f t="shared" si="12"/>
        <v>0.77172150830424446</v>
      </c>
      <c r="P74">
        <f t="shared" si="12"/>
        <v>0.85379589112767884</v>
      </c>
      <c r="Q74">
        <f t="shared" si="12"/>
        <v>0.88424053694733684</v>
      </c>
    </row>
    <row r="75" spans="1:17" x14ac:dyDescent="0.25">
      <c r="C75" s="17">
        <f t="shared" si="14"/>
        <v>181.51449584960937</v>
      </c>
      <c r="F75" s="17">
        <f t="shared" si="15"/>
        <v>194.20991516113281</v>
      </c>
      <c r="K75" s="8">
        <v>8</v>
      </c>
      <c r="L75">
        <f t="shared" si="13"/>
        <v>0.81190691323639863</v>
      </c>
      <c r="M75">
        <f t="shared" si="12"/>
        <v>0.86516680352975306</v>
      </c>
      <c r="N75">
        <f t="shared" si="12"/>
        <v>0.70291077987420281</v>
      </c>
      <c r="O75">
        <f t="shared" si="12"/>
        <v>0.86391051870963675</v>
      </c>
      <c r="P75">
        <f t="shared" si="12"/>
        <v>0.80741759951202541</v>
      </c>
      <c r="Q75">
        <f t="shared" si="12"/>
        <v>0.77703631677333806</v>
      </c>
    </row>
    <row r="76" spans="1:17" x14ac:dyDescent="0.25">
      <c r="C76" s="17">
        <f t="shared" si="14"/>
        <v>184.16779581705728</v>
      </c>
      <c r="F76" s="17">
        <f t="shared" si="15"/>
        <v>189.45916748046875</v>
      </c>
      <c r="K76" s="8">
        <v>16</v>
      </c>
      <c r="L76">
        <f t="shared" si="13"/>
        <v>1.0131184144681664</v>
      </c>
      <c r="M76">
        <f t="shared" si="12"/>
        <v>1.0541707893567551</v>
      </c>
      <c r="N76">
        <f t="shared" si="12"/>
        <v>0.92584845619314959</v>
      </c>
      <c r="O76">
        <f t="shared" si="12"/>
        <v>0.87393358532500531</v>
      </c>
      <c r="P76">
        <f t="shared" si="12"/>
        <v>0.99966565677191832</v>
      </c>
      <c r="Q76">
        <f t="shared" si="12"/>
        <v>0.85245402671064985</v>
      </c>
    </row>
    <row r="77" spans="1:17" x14ac:dyDescent="0.25">
      <c r="C77" s="17">
        <f t="shared" si="14"/>
        <v>231.61477152506509</v>
      </c>
      <c r="F77" s="17">
        <f t="shared" si="15"/>
        <v>210.947265625</v>
      </c>
      <c r="K77" s="8">
        <v>24</v>
      </c>
      <c r="L77">
        <f t="shared" si="13"/>
        <v>0.92469161986007542</v>
      </c>
      <c r="M77">
        <f t="shared" si="12"/>
        <v>0.96397705870856754</v>
      </c>
      <c r="N77">
        <f t="shared" si="12"/>
        <v>0.8745029985723588</v>
      </c>
      <c r="O77">
        <f t="shared" si="12"/>
        <v>1.0273716240316975</v>
      </c>
      <c r="P77">
        <f t="shared" si="12"/>
        <v>0.97000174401841122</v>
      </c>
      <c r="Q77">
        <f t="shared" si="12"/>
        <v>1.0026266319498915</v>
      </c>
    </row>
    <row r="78" spans="1:17" x14ac:dyDescent="0.25">
      <c r="C78" s="17">
        <f t="shared" si="14"/>
        <v>213.81955973307291</v>
      </c>
      <c r="F78" s="17">
        <f t="shared" si="15"/>
        <v>232.14579264322916</v>
      </c>
    </row>
    <row r="79" spans="1:17" x14ac:dyDescent="0.25">
      <c r="C79" s="17"/>
    </row>
    <row r="80" spans="1:17" x14ac:dyDescent="0.25">
      <c r="A80" t="s">
        <v>137</v>
      </c>
      <c r="C80" s="18">
        <f>MAX(C72:F78)</f>
        <v>232.14579264322916</v>
      </c>
    </row>
  </sheetData>
  <mergeCells count="10">
    <mergeCell ref="L70:N70"/>
    <mergeCell ref="O70:Q70"/>
    <mergeCell ref="C52:E52"/>
    <mergeCell ref="F52:H52"/>
    <mergeCell ref="L52:N52"/>
    <mergeCell ref="O52:Q52"/>
    <mergeCell ref="L61:N61"/>
    <mergeCell ref="O61:Q61"/>
    <mergeCell ref="C61:E61"/>
    <mergeCell ref="F61:H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Coversheet</vt:lpstr>
      <vt:lpstr>Placement-primary-1P</vt:lpstr>
      <vt:lpstr>p38 (36)</vt:lpstr>
      <vt:lpstr>pErk (38)</vt:lpstr>
      <vt:lpstr>pIkB (67)</vt:lpstr>
      <vt:lpstr>pJnk (34)</vt:lpstr>
      <vt:lpstr>pAkt (75)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Endah Sulistijo</dc:creator>
  <cp:lastModifiedBy>Linda E Fong</cp:lastModifiedBy>
  <dcterms:created xsi:type="dcterms:W3CDTF">2014-08-05T21:21:17Z</dcterms:created>
  <dcterms:modified xsi:type="dcterms:W3CDTF">2017-02-28T21:23:50Z</dcterms:modified>
</cp:coreProperties>
</file>