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0" yWindow="60" windowWidth="20730" windowHeight="11700"/>
  </bookViews>
  <sheets>
    <sheet name="Coversheet" sheetId="9" r:id="rId1"/>
    <sheet name="Placement-primary-1P1S" sheetId="3" r:id="rId2"/>
    <sheet name="p38 (36)" sheetId="4" r:id="rId3"/>
    <sheet name="pErk (38)" sheetId="5" r:id="rId4"/>
    <sheet name="pIkB (67)" sheetId="6" r:id="rId5"/>
    <sheet name="pJnk (34)" sheetId="7" r:id="rId6"/>
    <sheet name="pAkt (75)" sheetId="8" r:id="rId7"/>
  </sheets>
  <calcPr calcId="152511"/>
</workbook>
</file>

<file path=xl/calcChain.xml><?xml version="1.0" encoding="utf-8"?>
<calcChain xmlns="http://schemas.openxmlformats.org/spreadsheetml/2006/main">
  <c r="F78" i="8" l="1"/>
  <c r="C78" i="8"/>
  <c r="F77" i="8"/>
  <c r="C77" i="8"/>
  <c r="F76" i="8"/>
  <c r="C76" i="8"/>
  <c r="F75" i="8"/>
  <c r="C75" i="8"/>
  <c r="F74" i="8"/>
  <c r="C74" i="8"/>
  <c r="F73" i="8"/>
  <c r="C73" i="8"/>
  <c r="F72" i="8"/>
  <c r="C80" i="8" s="1"/>
  <c r="C72" i="8"/>
  <c r="F70" i="8"/>
  <c r="C70" i="8"/>
  <c r="F78" i="7"/>
  <c r="C78" i="7"/>
  <c r="F77" i="7"/>
  <c r="C77" i="7"/>
  <c r="F76" i="7"/>
  <c r="C76" i="7"/>
  <c r="F75" i="7"/>
  <c r="C75" i="7"/>
  <c r="F74" i="7"/>
  <c r="C74" i="7"/>
  <c r="F73" i="7"/>
  <c r="C73" i="7"/>
  <c r="F72" i="7"/>
  <c r="C72" i="7"/>
  <c r="C80" i="7" s="1"/>
  <c r="F70" i="7"/>
  <c r="C70" i="7"/>
  <c r="F78" i="6"/>
  <c r="C78" i="6"/>
  <c r="F77" i="6"/>
  <c r="C77" i="6"/>
  <c r="F76" i="6"/>
  <c r="C76" i="6"/>
  <c r="F75" i="6"/>
  <c r="C75" i="6"/>
  <c r="F74" i="6"/>
  <c r="C74" i="6"/>
  <c r="F73" i="6"/>
  <c r="C73" i="6"/>
  <c r="F72" i="6"/>
  <c r="C72" i="6"/>
  <c r="C80" i="6" s="1"/>
  <c r="F70" i="6"/>
  <c r="C70" i="6"/>
  <c r="F78" i="5"/>
  <c r="C78" i="5"/>
  <c r="F77" i="5"/>
  <c r="C77" i="5"/>
  <c r="F76" i="5"/>
  <c r="C76" i="5"/>
  <c r="F75" i="5"/>
  <c r="C75" i="5"/>
  <c r="F74" i="5"/>
  <c r="C74" i="5"/>
  <c r="F73" i="5"/>
  <c r="C73" i="5"/>
  <c r="F72" i="5"/>
  <c r="C72" i="5"/>
  <c r="C80" i="5" s="1"/>
  <c r="F70" i="5"/>
  <c r="C70" i="5"/>
  <c r="F78" i="4"/>
  <c r="C78" i="4"/>
  <c r="F77" i="4"/>
  <c r="C77" i="4"/>
  <c r="F76" i="4"/>
  <c r="C76" i="4"/>
  <c r="F75" i="4"/>
  <c r="C75" i="4"/>
  <c r="F74" i="4"/>
  <c r="C74" i="4"/>
  <c r="F73" i="4"/>
  <c r="C73" i="4"/>
  <c r="F72" i="4"/>
  <c r="C72" i="4"/>
  <c r="C80" i="4" s="1"/>
  <c r="F70" i="4"/>
  <c r="C70" i="4"/>
  <c r="Q77" i="8" l="1"/>
  <c r="Q76" i="8"/>
  <c r="Q75" i="8"/>
  <c r="Q74" i="8"/>
  <c r="Q73" i="8"/>
  <c r="Q72" i="8"/>
  <c r="Q71" i="8"/>
  <c r="O77" i="8"/>
  <c r="O75" i="8"/>
  <c r="O73" i="8"/>
  <c r="O71" i="8"/>
  <c r="L77" i="8"/>
  <c r="L74" i="8"/>
  <c r="P77" i="8"/>
  <c r="P76" i="8"/>
  <c r="P75" i="8"/>
  <c r="P74" i="8"/>
  <c r="P73" i="8"/>
  <c r="P72" i="8"/>
  <c r="P71" i="8"/>
  <c r="O76" i="8"/>
  <c r="O74" i="8"/>
  <c r="O72" i="8"/>
  <c r="L76" i="8"/>
  <c r="L72" i="8"/>
  <c r="L71" i="8"/>
  <c r="N77" i="8"/>
  <c r="N76" i="8"/>
  <c r="N75" i="8"/>
  <c r="N74" i="8"/>
  <c r="N73" i="8"/>
  <c r="N72" i="8"/>
  <c r="N71" i="8"/>
  <c r="M77" i="8"/>
  <c r="M76" i="8"/>
  <c r="M75" i="8"/>
  <c r="M74" i="8"/>
  <c r="M73" i="8"/>
  <c r="M72" i="8"/>
  <c r="M71" i="8"/>
  <c r="L75" i="8"/>
  <c r="L73" i="8"/>
  <c r="L77" i="7"/>
  <c r="L76" i="7"/>
  <c r="L75" i="7"/>
  <c r="L74" i="7"/>
  <c r="L73" i="7"/>
  <c r="L72" i="7"/>
  <c r="L71" i="7"/>
  <c r="Q77" i="7"/>
  <c r="Q76" i="7"/>
  <c r="Q75" i="7"/>
  <c r="Q74" i="7"/>
  <c r="Q73" i="7"/>
  <c r="Q72" i="7"/>
  <c r="Q71" i="7"/>
  <c r="O76" i="7"/>
  <c r="O75" i="7"/>
  <c r="O73" i="7"/>
  <c r="O71" i="7"/>
  <c r="P77" i="7"/>
  <c r="P76" i="7"/>
  <c r="P75" i="7"/>
  <c r="P74" i="7"/>
  <c r="P73" i="7"/>
  <c r="P72" i="7"/>
  <c r="P71" i="7"/>
  <c r="O77" i="7"/>
  <c r="O74" i="7"/>
  <c r="O72" i="7"/>
  <c r="N77" i="7"/>
  <c r="N76" i="7"/>
  <c r="N75" i="7"/>
  <c r="N74" i="7"/>
  <c r="N73" i="7"/>
  <c r="N72" i="7"/>
  <c r="N71" i="7"/>
  <c r="M77" i="7"/>
  <c r="M76" i="7"/>
  <c r="M75" i="7"/>
  <c r="M74" i="7"/>
  <c r="M73" i="7"/>
  <c r="M72" i="7"/>
  <c r="M71" i="7"/>
  <c r="L77" i="6"/>
  <c r="L76" i="6"/>
  <c r="L75" i="6"/>
  <c r="L74" i="6"/>
  <c r="L73" i="6"/>
  <c r="L72" i="6"/>
  <c r="Q77" i="6"/>
  <c r="Q76" i="6"/>
  <c r="Q75" i="6"/>
  <c r="Q74" i="6"/>
  <c r="Q73" i="6"/>
  <c r="Q72" i="6"/>
  <c r="Q71" i="6"/>
  <c r="N74" i="6"/>
  <c r="M77" i="6"/>
  <c r="M73" i="6"/>
  <c r="P77" i="6"/>
  <c r="P76" i="6"/>
  <c r="P75" i="6"/>
  <c r="P74" i="6"/>
  <c r="P73" i="6"/>
  <c r="P72" i="6"/>
  <c r="P71" i="6"/>
  <c r="N71" i="6"/>
  <c r="M76" i="6"/>
  <c r="M72" i="6"/>
  <c r="O77" i="6"/>
  <c r="O76" i="6"/>
  <c r="O75" i="6"/>
  <c r="O74" i="6"/>
  <c r="O73" i="6"/>
  <c r="O72" i="6"/>
  <c r="O71" i="6"/>
  <c r="N75" i="6"/>
  <c r="N72" i="6"/>
  <c r="M75" i="6"/>
  <c r="M74" i="6"/>
  <c r="L71" i="6"/>
  <c r="N77" i="6"/>
  <c r="N76" i="6"/>
  <c r="N73" i="6"/>
  <c r="M71" i="6"/>
  <c r="L77" i="5"/>
  <c r="L76" i="5"/>
  <c r="L75" i="5"/>
  <c r="L74" i="5"/>
  <c r="L73" i="5"/>
  <c r="L72" i="5"/>
  <c r="L71" i="5"/>
  <c r="Q77" i="5"/>
  <c r="Q76" i="5"/>
  <c r="Q75" i="5"/>
  <c r="Q74" i="5"/>
  <c r="Q73" i="5"/>
  <c r="Q72" i="5"/>
  <c r="Q71" i="5"/>
  <c r="O77" i="5"/>
  <c r="O75" i="5"/>
  <c r="O74" i="5"/>
  <c r="O72" i="5"/>
  <c r="O71" i="5"/>
  <c r="N74" i="5"/>
  <c r="N71" i="5"/>
  <c r="M76" i="5"/>
  <c r="M74" i="5"/>
  <c r="M71" i="5"/>
  <c r="P77" i="5"/>
  <c r="P76" i="5"/>
  <c r="P75" i="5"/>
  <c r="P74" i="5"/>
  <c r="P73" i="5"/>
  <c r="P72" i="5"/>
  <c r="P71" i="5"/>
  <c r="O76" i="5"/>
  <c r="O73" i="5"/>
  <c r="N73" i="5"/>
  <c r="M77" i="5"/>
  <c r="M73" i="5"/>
  <c r="N77" i="5"/>
  <c r="N76" i="5"/>
  <c r="N75" i="5"/>
  <c r="N72" i="5"/>
  <c r="M75" i="5"/>
  <c r="M72" i="5"/>
  <c r="L77" i="4"/>
  <c r="L76" i="4"/>
  <c r="L75" i="4"/>
  <c r="L74" i="4"/>
  <c r="L73" i="4"/>
  <c r="L72" i="4"/>
  <c r="L71" i="4"/>
  <c r="Q77" i="4"/>
  <c r="Q76" i="4"/>
  <c r="Q75" i="4"/>
  <c r="Q74" i="4"/>
  <c r="Q73" i="4"/>
  <c r="Q72" i="4"/>
  <c r="Q71" i="4"/>
  <c r="P77" i="4"/>
  <c r="P76" i="4"/>
  <c r="P75" i="4"/>
  <c r="P74" i="4"/>
  <c r="P73" i="4"/>
  <c r="P72" i="4"/>
  <c r="P71" i="4"/>
  <c r="O77" i="4"/>
  <c r="O76" i="4"/>
  <c r="O75" i="4"/>
  <c r="O74" i="4"/>
  <c r="O73" i="4"/>
  <c r="O72" i="4"/>
  <c r="O71" i="4"/>
  <c r="N77" i="4"/>
  <c r="N76" i="4"/>
  <c r="N75" i="4"/>
  <c r="N74" i="4"/>
  <c r="N73" i="4"/>
  <c r="N72" i="4"/>
  <c r="N71" i="4"/>
  <c r="M77" i="4"/>
  <c r="M76" i="4"/>
  <c r="M75" i="4"/>
  <c r="M74" i="4"/>
  <c r="M73" i="4"/>
  <c r="M72" i="4"/>
  <c r="M71" i="4"/>
  <c r="F69" i="4"/>
  <c r="C69" i="4"/>
  <c r="F68" i="4"/>
  <c r="C68" i="4"/>
  <c r="F67" i="4"/>
  <c r="C67" i="4"/>
  <c r="F66" i="4"/>
  <c r="C66" i="4"/>
  <c r="F65" i="4"/>
  <c r="C65" i="4"/>
  <c r="F64" i="4"/>
  <c r="C64" i="4"/>
  <c r="F62" i="4"/>
  <c r="C62" i="4"/>
  <c r="F69" i="5"/>
  <c r="C69" i="5"/>
  <c r="F68" i="5"/>
  <c r="C68" i="5"/>
  <c r="F67" i="5"/>
  <c r="C67" i="5"/>
  <c r="F66" i="5"/>
  <c r="C66" i="5"/>
  <c r="F65" i="5"/>
  <c r="C65" i="5"/>
  <c r="F64" i="5"/>
  <c r="C64" i="5"/>
  <c r="F62" i="5"/>
  <c r="C62" i="5"/>
  <c r="F69" i="6"/>
  <c r="C69" i="6"/>
  <c r="F68" i="6"/>
  <c r="C68" i="6"/>
  <c r="F67" i="6"/>
  <c r="C67" i="6"/>
  <c r="F66" i="6"/>
  <c r="C66" i="6"/>
  <c r="F65" i="6"/>
  <c r="C65" i="6"/>
  <c r="F64" i="6"/>
  <c r="C64" i="6"/>
  <c r="F62" i="6"/>
  <c r="C62" i="6"/>
  <c r="F69" i="7"/>
  <c r="C69" i="7"/>
  <c r="F68" i="7"/>
  <c r="C68" i="7"/>
  <c r="F67" i="7"/>
  <c r="C67" i="7"/>
  <c r="F66" i="7"/>
  <c r="C66" i="7"/>
  <c r="F65" i="7"/>
  <c r="C65" i="7"/>
  <c r="F64" i="7"/>
  <c r="C64" i="7"/>
  <c r="F62" i="7"/>
  <c r="C62" i="7"/>
  <c r="F69" i="8"/>
  <c r="C69" i="8"/>
  <c r="F68" i="8"/>
  <c r="C68" i="8"/>
  <c r="F67" i="8"/>
  <c r="C67" i="8"/>
  <c r="F66" i="8"/>
  <c r="C66" i="8"/>
  <c r="F65" i="8"/>
  <c r="C65" i="8"/>
  <c r="F64" i="8"/>
  <c r="C64" i="8"/>
  <c r="F62" i="8"/>
  <c r="C62" i="8"/>
  <c r="H59" i="8" l="1"/>
  <c r="G59" i="8"/>
  <c r="F59" i="8"/>
  <c r="E59" i="8"/>
  <c r="D59" i="8"/>
  <c r="C59" i="8"/>
  <c r="H58" i="8"/>
  <c r="G58" i="8"/>
  <c r="F58" i="8"/>
  <c r="E58" i="8"/>
  <c r="D58" i="8"/>
  <c r="C58" i="8"/>
  <c r="H57" i="8"/>
  <c r="G57" i="8"/>
  <c r="F57" i="8"/>
  <c r="E57" i="8"/>
  <c r="D57" i="8"/>
  <c r="C57" i="8"/>
  <c r="H56" i="8"/>
  <c r="G56" i="8"/>
  <c r="F56" i="8"/>
  <c r="E56" i="8"/>
  <c r="D56" i="8"/>
  <c r="C56" i="8"/>
  <c r="H55" i="8"/>
  <c r="G55" i="8"/>
  <c r="F55" i="8"/>
  <c r="E55" i="8"/>
  <c r="D55" i="8"/>
  <c r="C55" i="8"/>
  <c r="H54" i="8"/>
  <c r="G54" i="8"/>
  <c r="F54" i="8"/>
  <c r="E54" i="8"/>
  <c r="D54" i="8"/>
  <c r="C54" i="8"/>
  <c r="H53" i="8"/>
  <c r="G53" i="8"/>
  <c r="F53" i="8"/>
  <c r="E53" i="8"/>
  <c r="D53" i="8"/>
  <c r="C53" i="8"/>
  <c r="H59" i="7"/>
  <c r="G59" i="7"/>
  <c r="F59" i="7"/>
  <c r="E59" i="7"/>
  <c r="D59" i="7"/>
  <c r="C59" i="7"/>
  <c r="H58" i="7"/>
  <c r="G58" i="7"/>
  <c r="F58" i="7"/>
  <c r="E58" i="7"/>
  <c r="D58" i="7"/>
  <c r="C58" i="7"/>
  <c r="H57" i="7"/>
  <c r="G57" i="7"/>
  <c r="F57" i="7"/>
  <c r="E57" i="7"/>
  <c r="D57" i="7"/>
  <c r="C57" i="7"/>
  <c r="H56" i="7"/>
  <c r="G56" i="7"/>
  <c r="F56" i="7"/>
  <c r="E56" i="7"/>
  <c r="D56" i="7"/>
  <c r="C56" i="7"/>
  <c r="H55" i="7"/>
  <c r="G55" i="7"/>
  <c r="F55" i="7"/>
  <c r="E55" i="7"/>
  <c r="D55" i="7"/>
  <c r="C55" i="7"/>
  <c r="H54" i="7"/>
  <c r="G54" i="7"/>
  <c r="F54" i="7"/>
  <c r="E54" i="7"/>
  <c r="D54" i="7"/>
  <c r="C54" i="7"/>
  <c r="H53" i="7"/>
  <c r="G53" i="7"/>
  <c r="F53" i="7"/>
  <c r="E53" i="7"/>
  <c r="D53" i="7"/>
  <c r="C53" i="7"/>
  <c r="H59" i="6"/>
  <c r="G59" i="6"/>
  <c r="F59" i="6"/>
  <c r="E59" i="6"/>
  <c r="D59" i="6"/>
  <c r="C59" i="6"/>
  <c r="H58" i="6"/>
  <c r="G58" i="6"/>
  <c r="F58" i="6"/>
  <c r="E58" i="6"/>
  <c r="D58" i="6"/>
  <c r="C58" i="6"/>
  <c r="H57" i="6"/>
  <c r="G57" i="6"/>
  <c r="F57" i="6"/>
  <c r="E57" i="6"/>
  <c r="D57" i="6"/>
  <c r="C57" i="6"/>
  <c r="H56" i="6"/>
  <c r="G56" i="6"/>
  <c r="F56" i="6"/>
  <c r="E56" i="6"/>
  <c r="D56" i="6"/>
  <c r="C56" i="6"/>
  <c r="H55" i="6"/>
  <c r="G55" i="6"/>
  <c r="F55" i="6"/>
  <c r="E55" i="6"/>
  <c r="D55" i="6"/>
  <c r="C55" i="6"/>
  <c r="H54" i="6"/>
  <c r="Q63" i="6" s="1"/>
  <c r="G54" i="6"/>
  <c r="F54" i="6"/>
  <c r="E54" i="6"/>
  <c r="D54" i="6"/>
  <c r="C54" i="6"/>
  <c r="H53" i="6"/>
  <c r="G53" i="6"/>
  <c r="F53" i="6"/>
  <c r="O53" i="6" s="1"/>
  <c r="E53" i="6"/>
  <c r="D53" i="6"/>
  <c r="C53" i="6"/>
  <c r="H59" i="5"/>
  <c r="G59" i="5"/>
  <c r="F59" i="5"/>
  <c r="E59" i="5"/>
  <c r="D59" i="5"/>
  <c r="C59" i="5"/>
  <c r="H58" i="5"/>
  <c r="G58" i="5"/>
  <c r="F58" i="5"/>
  <c r="E58" i="5"/>
  <c r="D58" i="5"/>
  <c r="C58" i="5"/>
  <c r="H57" i="5"/>
  <c r="G57" i="5"/>
  <c r="F57" i="5"/>
  <c r="E57" i="5"/>
  <c r="D57" i="5"/>
  <c r="C57" i="5"/>
  <c r="H56" i="5"/>
  <c r="G56" i="5"/>
  <c r="F56" i="5"/>
  <c r="E56" i="5"/>
  <c r="D56" i="5"/>
  <c r="C56" i="5"/>
  <c r="H55" i="5"/>
  <c r="G55" i="5"/>
  <c r="F55" i="5"/>
  <c r="E55" i="5"/>
  <c r="D55" i="5"/>
  <c r="C55" i="5"/>
  <c r="H54" i="5"/>
  <c r="G54" i="5"/>
  <c r="F54" i="5"/>
  <c r="E54" i="5"/>
  <c r="D54" i="5"/>
  <c r="C54" i="5"/>
  <c r="H53" i="5"/>
  <c r="G53" i="5"/>
  <c r="F53" i="5"/>
  <c r="E53" i="5"/>
  <c r="D53" i="5"/>
  <c r="C53" i="5"/>
  <c r="H59" i="4"/>
  <c r="G59" i="4"/>
  <c r="F59" i="4"/>
  <c r="E59" i="4"/>
  <c r="D59" i="4"/>
  <c r="C59" i="4"/>
  <c r="H58" i="4"/>
  <c r="G58" i="4"/>
  <c r="F58" i="4"/>
  <c r="E58" i="4"/>
  <c r="D58" i="4"/>
  <c r="C58" i="4"/>
  <c r="H57" i="4"/>
  <c r="G57" i="4"/>
  <c r="F57" i="4"/>
  <c r="E57" i="4"/>
  <c r="D57" i="4"/>
  <c r="C57" i="4"/>
  <c r="H56" i="4"/>
  <c r="G56" i="4"/>
  <c r="F56" i="4"/>
  <c r="E56" i="4"/>
  <c r="D56" i="4"/>
  <c r="C56" i="4"/>
  <c r="H55" i="4"/>
  <c r="G55" i="4"/>
  <c r="F55" i="4"/>
  <c r="E55" i="4"/>
  <c r="D55" i="4"/>
  <c r="C55" i="4"/>
  <c r="H54" i="4"/>
  <c r="G54" i="4"/>
  <c r="F54" i="4"/>
  <c r="E54" i="4"/>
  <c r="D54" i="4"/>
  <c r="C54" i="4"/>
  <c r="H53" i="4"/>
  <c r="G53" i="4"/>
  <c r="F53" i="4"/>
  <c r="E53" i="4"/>
  <c r="D53" i="4"/>
  <c r="C53" i="4"/>
  <c r="Q67" i="5" l="1"/>
  <c r="L64" i="8"/>
  <c r="M67" i="7"/>
  <c r="O66" i="4"/>
  <c r="M68" i="5"/>
  <c r="M66" i="7"/>
  <c r="Q68" i="7"/>
  <c r="O66" i="8"/>
  <c r="O67" i="6"/>
  <c r="O68" i="8"/>
  <c r="O62" i="8"/>
  <c r="O64" i="8"/>
  <c r="O65" i="8"/>
  <c r="N65" i="7"/>
  <c r="Q62" i="7"/>
  <c r="N56" i="7"/>
  <c r="Q66" i="7"/>
  <c r="N68" i="7"/>
  <c r="M68" i="7"/>
  <c r="Q64" i="7"/>
  <c r="M64" i="7"/>
  <c r="Q65" i="7"/>
  <c r="M62" i="7"/>
  <c r="M65" i="7"/>
  <c r="P54" i="6"/>
  <c r="O66" i="6"/>
  <c r="P59" i="6"/>
  <c r="P53" i="6"/>
  <c r="O62" i="6"/>
  <c r="O64" i="6"/>
  <c r="O68" i="6"/>
  <c r="O55" i="6"/>
  <c r="O59" i="6"/>
  <c r="N67" i="6"/>
  <c r="O65" i="6"/>
  <c r="Q66" i="5"/>
  <c r="Q65" i="5"/>
  <c r="N65" i="5"/>
  <c r="M66" i="5"/>
  <c r="M62" i="5"/>
  <c r="Q64" i="5"/>
  <c r="Q68" i="5"/>
  <c r="Q62" i="5"/>
  <c r="M65" i="5"/>
  <c r="M64" i="5"/>
  <c r="O65" i="4"/>
  <c r="O68" i="4"/>
  <c r="L68" i="4"/>
  <c r="O64" i="4"/>
  <c r="N64" i="4"/>
  <c r="O62" i="4"/>
  <c r="P65" i="5"/>
  <c r="P62" i="5"/>
  <c r="N57" i="4"/>
  <c r="L65" i="5"/>
  <c r="N66" i="6"/>
  <c r="O65" i="7"/>
  <c r="P63" i="5"/>
  <c r="M62" i="6"/>
  <c r="N65" i="6"/>
  <c r="P58" i="6"/>
  <c r="P67" i="6"/>
  <c r="P65" i="7"/>
  <c r="L55" i="7"/>
  <c r="N62" i="4"/>
  <c r="P67" i="4"/>
  <c r="P62" i="4"/>
  <c r="P64" i="4"/>
  <c r="L63" i="4"/>
  <c r="N66" i="4"/>
  <c r="L65" i="7"/>
  <c r="L63" i="7"/>
  <c r="N67" i="7"/>
  <c r="N62" i="8"/>
  <c r="N64" i="8"/>
  <c r="N59" i="8"/>
  <c r="N66" i="8"/>
  <c r="L65" i="8"/>
  <c r="L66" i="8"/>
  <c r="M67" i="4"/>
  <c r="L64" i="4"/>
  <c r="O59" i="5"/>
  <c r="O62" i="5"/>
  <c r="N62" i="5"/>
  <c r="M65" i="8"/>
  <c r="P68" i="8"/>
  <c r="P62" i="8"/>
  <c r="Q62" i="4"/>
  <c r="P68" i="4"/>
  <c r="N68" i="5"/>
  <c r="L66" i="4"/>
  <c r="P66" i="4"/>
  <c r="P65" i="4"/>
  <c r="N66" i="5"/>
  <c r="N62" i="7"/>
  <c r="N63" i="7"/>
  <c r="N66" i="7"/>
  <c r="L68" i="7"/>
  <c r="L65" i="4"/>
  <c r="L66" i="5"/>
  <c r="P59" i="4"/>
  <c r="N68" i="4"/>
  <c r="L62" i="5"/>
  <c r="L54" i="5"/>
  <c r="L68" i="5"/>
  <c r="L64" i="5"/>
  <c r="N64" i="5"/>
  <c r="P66" i="5"/>
  <c r="L68" i="6"/>
  <c r="N62" i="6"/>
  <c r="P64" i="7"/>
  <c r="P63" i="7"/>
  <c r="N63" i="8"/>
  <c r="N67" i="4"/>
  <c r="L65" i="6"/>
  <c r="L66" i="6"/>
  <c r="L64" i="6"/>
  <c r="L63" i="5"/>
  <c r="N63" i="4"/>
  <c r="M58" i="4"/>
  <c r="N67" i="5"/>
  <c r="P63" i="6"/>
  <c r="P66" i="6"/>
  <c r="P62" i="6"/>
  <c r="P68" i="6"/>
  <c r="P64" i="6"/>
  <c r="P65" i="6"/>
  <c r="Q65" i="6"/>
  <c r="Q56" i="6"/>
  <c r="N64" i="7"/>
  <c r="Q64" i="8"/>
  <c r="Q55" i="8"/>
  <c r="M68" i="8"/>
  <c r="M65" i="4"/>
  <c r="Q68" i="4"/>
  <c r="M63" i="4"/>
  <c r="O68" i="5"/>
  <c r="P67" i="5"/>
  <c r="Q62" i="6"/>
  <c r="Q54" i="6"/>
  <c r="M68" i="6"/>
  <c r="P62" i="7"/>
  <c r="O62" i="7"/>
  <c r="L66" i="7"/>
  <c r="P66" i="7"/>
  <c r="L62" i="8"/>
  <c r="P66" i="8"/>
  <c r="L63" i="8"/>
  <c r="P65" i="8"/>
  <c r="N55" i="4"/>
  <c r="N65" i="4"/>
  <c r="L55" i="5"/>
  <c r="P68" i="5"/>
  <c r="M59" i="6"/>
  <c r="N68" i="6"/>
  <c r="L62" i="6"/>
  <c r="L67" i="6"/>
  <c r="L58" i="7"/>
  <c r="O63" i="7"/>
  <c r="M62" i="8"/>
  <c r="Q66" i="8"/>
  <c r="M63" i="8"/>
  <c r="P67" i="8"/>
  <c r="Q64" i="4"/>
  <c r="M68" i="4"/>
  <c r="O64" i="5"/>
  <c r="L67" i="5"/>
  <c r="O58" i="6"/>
  <c r="O56" i="6"/>
  <c r="O54" i="6"/>
  <c r="Q59" i="6"/>
  <c r="Q57" i="6"/>
  <c r="Q55" i="6"/>
  <c r="Q53" i="6"/>
  <c r="M64" i="6"/>
  <c r="P55" i="6"/>
  <c r="P56" i="6"/>
  <c r="Q67" i="6"/>
  <c r="Q58" i="6"/>
  <c r="Q68" i="6"/>
  <c r="O67" i="7"/>
  <c r="L62" i="7"/>
  <c r="L67" i="7"/>
  <c r="P68" i="7"/>
  <c r="N65" i="8"/>
  <c r="L67" i="8"/>
  <c r="L68" i="8"/>
  <c r="L62" i="4"/>
  <c r="L67" i="4"/>
  <c r="P64" i="5"/>
  <c r="L59" i="5"/>
  <c r="N54" i="6"/>
  <c r="N64" i="6"/>
  <c r="O57" i="6"/>
  <c r="N63" i="6"/>
  <c r="P67" i="7"/>
  <c r="O68" i="7"/>
  <c r="Q62" i="8"/>
  <c r="M67" i="8"/>
  <c r="N68" i="8"/>
  <c r="Q68" i="8"/>
  <c r="M62" i="4"/>
  <c r="M54" i="4"/>
  <c r="Q66" i="4"/>
  <c r="O66" i="5"/>
  <c r="M66" i="6"/>
  <c r="M57" i="6"/>
  <c r="P57" i="6"/>
  <c r="L64" i="7"/>
  <c r="P64" i="8"/>
  <c r="N67" i="8"/>
  <c r="P55" i="8"/>
  <c r="M64" i="4"/>
  <c r="Q65" i="4"/>
  <c r="M66" i="4"/>
  <c r="Q67" i="4"/>
  <c r="Q63" i="5"/>
  <c r="O65" i="5"/>
  <c r="O67" i="5"/>
  <c r="O63" i="6"/>
  <c r="Q64" i="6"/>
  <c r="M65" i="6"/>
  <c r="Q66" i="6"/>
  <c r="M67" i="6"/>
  <c r="P53" i="7"/>
  <c r="M63" i="7"/>
  <c r="O64" i="7"/>
  <c r="O66" i="7"/>
  <c r="M64" i="8"/>
  <c r="Q65" i="8"/>
  <c r="M66" i="8"/>
  <c r="Q67" i="8"/>
  <c r="O63" i="4"/>
  <c r="M63" i="5"/>
  <c r="Q63" i="7"/>
  <c r="O63" i="8"/>
  <c r="P63" i="4"/>
  <c r="N63" i="5"/>
  <c r="L63" i="6"/>
  <c r="P63" i="8"/>
  <c r="Q63" i="4"/>
  <c r="O67" i="4"/>
  <c r="O63" i="5"/>
  <c r="M67" i="5"/>
  <c r="M63" i="6"/>
  <c r="Q67" i="7"/>
  <c r="Q63" i="8"/>
  <c r="O67" i="8"/>
  <c r="N54" i="4" l="1"/>
  <c r="N56" i="6"/>
  <c r="P55" i="7"/>
  <c r="M56" i="8"/>
  <c r="N57" i="8"/>
  <c r="Q57" i="8"/>
  <c r="N53" i="8"/>
  <c r="N56" i="8"/>
  <c r="L54" i="8"/>
  <c r="N55" i="8"/>
  <c r="N54" i="8"/>
  <c r="L56" i="8"/>
  <c r="M58" i="8"/>
  <c r="M54" i="8"/>
  <c r="M57" i="7"/>
  <c r="N57" i="7"/>
  <c r="M56" i="7"/>
  <c r="L53" i="7"/>
  <c r="M59" i="7"/>
  <c r="M58" i="7"/>
  <c r="O58" i="7"/>
  <c r="N53" i="7"/>
  <c r="P56" i="7"/>
  <c r="N54" i="7"/>
  <c r="M53" i="7"/>
  <c r="N59" i="7"/>
  <c r="L54" i="7"/>
  <c r="L59" i="7"/>
  <c r="N55" i="7"/>
  <c r="O56" i="7"/>
  <c r="M55" i="7"/>
  <c r="L57" i="7"/>
  <c r="L56" i="7"/>
  <c r="M54" i="7"/>
  <c r="N58" i="7"/>
  <c r="P54" i="5"/>
  <c r="O53" i="5"/>
  <c r="P58" i="5"/>
  <c r="P56" i="5"/>
  <c r="O55" i="5"/>
  <c r="N59" i="4"/>
  <c r="M56" i="4"/>
  <c r="N58" i="4"/>
  <c r="O59" i="4"/>
  <c r="O57" i="4"/>
  <c r="O55" i="4"/>
  <c r="O53" i="4"/>
  <c r="Q58" i="4"/>
  <c r="Q56" i="4"/>
  <c r="Q54" i="4"/>
  <c r="P54" i="4"/>
  <c r="O54" i="4"/>
  <c r="P53" i="4"/>
  <c r="O58" i="4"/>
  <c r="P57" i="4"/>
  <c r="P56" i="4"/>
  <c r="P58" i="4"/>
  <c r="O56" i="4"/>
  <c r="M58" i="6"/>
  <c r="M56" i="6"/>
  <c r="M54" i="6"/>
  <c r="N59" i="6"/>
  <c r="L58" i="6"/>
  <c r="L54" i="6"/>
  <c r="L57" i="6"/>
  <c r="L53" i="6"/>
  <c r="L56" i="6"/>
  <c r="N55" i="6"/>
  <c r="M59" i="5"/>
  <c r="M57" i="5"/>
  <c r="M55" i="5"/>
  <c r="M53" i="5"/>
  <c r="N53" i="5"/>
  <c r="N58" i="5"/>
  <c r="M56" i="5"/>
  <c r="N54" i="5"/>
  <c r="N55" i="5"/>
  <c r="M54" i="5"/>
  <c r="M58" i="5"/>
  <c r="N56" i="5"/>
  <c r="L58" i="5"/>
  <c r="N57" i="5"/>
  <c r="L56" i="5"/>
  <c r="O59" i="8"/>
  <c r="O57" i="8"/>
  <c r="O55" i="8"/>
  <c r="O53" i="8"/>
  <c r="Q58" i="8"/>
  <c r="Q56" i="8"/>
  <c r="Q54" i="8"/>
  <c r="P56" i="8"/>
  <c r="P58" i="8"/>
  <c r="P57" i="8"/>
  <c r="O58" i="8"/>
  <c r="P54" i="8"/>
  <c r="O54" i="8"/>
  <c r="P53" i="8"/>
  <c r="O56" i="8"/>
  <c r="P59" i="7"/>
  <c r="O57" i="5"/>
  <c r="Q59" i="8"/>
  <c r="Q53" i="8"/>
  <c r="M59" i="4"/>
  <c r="M57" i="4"/>
  <c r="M55" i="4"/>
  <c r="M53" i="4"/>
  <c r="N56" i="4"/>
  <c r="L55" i="4"/>
  <c r="L59" i="4"/>
  <c r="L57" i="4"/>
  <c r="L53" i="4"/>
  <c r="L58" i="4"/>
  <c r="L54" i="4"/>
  <c r="L53" i="5"/>
  <c r="L56" i="4"/>
  <c r="N53" i="6"/>
  <c r="P59" i="8"/>
  <c r="N53" i="4"/>
  <c r="Q57" i="4"/>
  <c r="Q53" i="4"/>
  <c r="P55" i="4"/>
  <c r="M53" i="6"/>
  <c r="N57" i="6"/>
  <c r="M55" i="6"/>
  <c r="Q58" i="5"/>
  <c r="Q56" i="5"/>
  <c r="Q54" i="5"/>
  <c r="O58" i="5"/>
  <c r="O56" i="5"/>
  <c r="O54" i="5"/>
  <c r="Q59" i="5"/>
  <c r="P59" i="5"/>
  <c r="Q55" i="5"/>
  <c r="P55" i="5"/>
  <c r="Q57" i="5"/>
  <c r="P57" i="5"/>
  <c r="Q53" i="5"/>
  <c r="P53" i="5"/>
  <c r="Q59" i="7"/>
  <c r="Q57" i="7"/>
  <c r="Q55" i="7"/>
  <c r="Q53" i="7"/>
  <c r="O59" i="7"/>
  <c r="O57" i="7"/>
  <c r="O55" i="7"/>
  <c r="O53" i="7"/>
  <c r="Q54" i="7"/>
  <c r="P54" i="7"/>
  <c r="Q58" i="7"/>
  <c r="P58" i="7"/>
  <c r="Q56" i="7"/>
  <c r="P57" i="7"/>
  <c r="Q55" i="4"/>
  <c r="N58" i="6"/>
  <c r="O54" i="7"/>
  <c r="Q59" i="4"/>
  <c r="L55" i="6"/>
  <c r="L59" i="6"/>
  <c r="L57" i="5"/>
  <c r="L59" i="8"/>
  <c r="M59" i="8"/>
  <c r="M57" i="8"/>
  <c r="M55" i="8"/>
  <c r="M53" i="8"/>
  <c r="L53" i="8"/>
  <c r="N58" i="8"/>
  <c r="L55" i="8"/>
  <c r="L58" i="8"/>
  <c r="L57" i="8"/>
  <c r="N59" i="5"/>
</calcChain>
</file>

<file path=xl/connections.xml><?xml version="1.0" encoding="utf-8"?>
<connections xmlns="http://schemas.openxmlformats.org/spreadsheetml/2006/main">
  <connection id="1" name="20140806-3plex-1P1S-primary" type="4" refreshedVersion="0" background="1">
    <webPr xml="1" sourceData="1" url="E:\Users\endah_000\Documents\Work\Miller-Jensen Lab\BioPlex\BioPlex-20140806-Primary-1P1S\20140806-3plex-1P1S-primary.xml" htmlTables="1" htmlFormat="all"/>
  </connection>
</connections>
</file>

<file path=xl/sharedStrings.xml><?xml version="1.0" encoding="utf-8"?>
<sst xmlns="http://schemas.openxmlformats.org/spreadsheetml/2006/main" count="535" uniqueCount="139">
  <si>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</si>
  <si>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</si>
  <si>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</si>
  <si>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</si>
  <si>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</si>
  <si>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</si>
  <si>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</si>
  <si>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</si>
  <si>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</si>
  <si>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</si>
  <si>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</si>
  <si>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</si>
  <si>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p-IkBa</t>
  </si>
  <si>
    <t>B</t>
  </si>
  <si>
    <t>Prim-infect-1 1-0</t>
  </si>
  <si>
    <t>Prim-infect-1 1-15</t>
  </si>
  <si>
    <t>Prim-infect-1 1-1</t>
  </si>
  <si>
    <t>Prim-infect-1 1-4</t>
  </si>
  <si>
    <t>Prim-infect-1 1-8</t>
  </si>
  <si>
    <t>Prim-infect-1 1-24</t>
  </si>
  <si>
    <t>Prim-infect-1 1-48</t>
  </si>
  <si>
    <t>Prim-infect-1 2-0</t>
  </si>
  <si>
    <t>Prim-infect-1 2-15</t>
  </si>
  <si>
    <t>Prim-infect-1 2-1</t>
  </si>
  <si>
    <t>Prim-infect-1 2-4</t>
  </si>
  <si>
    <t>Prim-infect-1 2-8</t>
  </si>
  <si>
    <t>Prim-infect-1 2-24</t>
  </si>
  <si>
    <t>Prim-infect-1 2-48</t>
  </si>
  <si>
    <t>Prim-infect-1 3-0</t>
  </si>
  <si>
    <t>Prim-infect-1 3-15</t>
  </si>
  <si>
    <t>Prim-infect-1 3-1</t>
  </si>
  <si>
    <t>Prim-infect-1 3-4</t>
  </si>
  <si>
    <t>Prim-infect-1 3-8</t>
  </si>
  <si>
    <t>Prim-infect-1 3-24</t>
  </si>
  <si>
    <t>Prim-infect-1 3-48</t>
  </si>
  <si>
    <t>H+E</t>
  </si>
  <si>
    <t>Prim-uninfect- 1-0</t>
  </si>
  <si>
    <t>Prim-uninfect- 1-15</t>
  </si>
  <si>
    <t>Prim-uninfect- 1-1</t>
  </si>
  <si>
    <t>Prim-uninfect- 1-4</t>
  </si>
  <si>
    <t>Prim-uninfect- 1-8</t>
  </si>
  <si>
    <t>Prim-uninfect- 1-24</t>
  </si>
  <si>
    <t>Prim-uninfect- 1-48</t>
  </si>
  <si>
    <t>PBS</t>
  </si>
  <si>
    <t>Prim-uninfect- 2-0</t>
  </si>
  <si>
    <t>Prim-uninfect- 2-15</t>
  </si>
  <si>
    <t>Prim-uninfect- 2-1</t>
  </si>
  <si>
    <t>Prim-uninfect- 2-4</t>
  </si>
  <si>
    <t>Prim-uninfect- 2-8</t>
  </si>
  <si>
    <t>Prim-uninfect- 2-24</t>
  </si>
  <si>
    <t>Prim-uninfect- 2-48</t>
  </si>
  <si>
    <t>HeLa</t>
  </si>
  <si>
    <t>Prim-uninfect- 3-0</t>
  </si>
  <si>
    <t>Prim-uninfect- 3-15</t>
  </si>
  <si>
    <t>Prim-uninfect- 3-1</t>
  </si>
  <si>
    <t>Prim-uninfect- 3-4</t>
  </si>
  <si>
    <t>Prim-uninfect- 3-8</t>
  </si>
  <si>
    <t>Prim-uninfect- 3-24</t>
  </si>
  <si>
    <t>Prim-uninfect- 3-48</t>
  </si>
  <si>
    <t>p-JNK</t>
  </si>
  <si>
    <t>H+A</t>
  </si>
  <si>
    <t>H+I</t>
  </si>
  <si>
    <t>A</t>
  </si>
  <si>
    <t>C</t>
  </si>
  <si>
    <t>D</t>
  </si>
  <si>
    <t>E</t>
  </si>
  <si>
    <t>F</t>
  </si>
  <si>
    <t>G</t>
  </si>
  <si>
    <t>H</t>
  </si>
  <si>
    <t>RIPA</t>
  </si>
  <si>
    <t>controls</t>
  </si>
  <si>
    <t>HeLa+EGF</t>
  </si>
  <si>
    <t>p-ERK, p-p38</t>
  </si>
  <si>
    <t>HeLa+TNFa</t>
  </si>
  <si>
    <t>H+T</t>
  </si>
  <si>
    <t>HeLa+Ins</t>
  </si>
  <si>
    <t>p-Akt</t>
  </si>
  <si>
    <t>HeLa+Aniso</t>
  </si>
  <si>
    <t>all</t>
  </si>
  <si>
    <t>MFI</t>
  </si>
  <si>
    <t>Time (hrs)</t>
  </si>
  <si>
    <t>Infected</t>
  </si>
  <si>
    <t>Uninfected</t>
  </si>
  <si>
    <t>FC</t>
  </si>
  <si>
    <t>Kinetics</t>
  </si>
  <si>
    <t>mean zero</t>
  </si>
  <si>
    <t>Infected 1-0</t>
  </si>
  <si>
    <t>Infected 1-15</t>
  </si>
  <si>
    <t>Infected 1-1</t>
  </si>
  <si>
    <t>Infected 1-4</t>
  </si>
  <si>
    <t>Infected 1-8</t>
  </si>
  <si>
    <t>Infected 1-24</t>
  </si>
  <si>
    <t>Infected 1-48</t>
  </si>
  <si>
    <t>Infected 2-0</t>
  </si>
  <si>
    <t>Infected 2-15</t>
  </si>
  <si>
    <t>Infected 2-1</t>
  </si>
  <si>
    <t>Infected 2-4</t>
  </si>
  <si>
    <t>Infected 2-8</t>
  </si>
  <si>
    <t>Infected 2-24</t>
  </si>
  <si>
    <t>Infected 2-48</t>
  </si>
  <si>
    <t>Infected 3-0</t>
  </si>
  <si>
    <t>Infected 3-15</t>
  </si>
  <si>
    <t>Uninfected 1-1</t>
  </si>
  <si>
    <t>Infected 3-4</t>
  </si>
  <si>
    <t>Infected 3-8</t>
  </si>
  <si>
    <t>Infected 3-24</t>
  </si>
  <si>
    <t>Infected 3-48</t>
  </si>
  <si>
    <t>Uninfected 1-0</t>
  </si>
  <si>
    <t>Uninfected 1-15</t>
  </si>
  <si>
    <t>Infected 3-1</t>
  </si>
  <si>
    <t>Uninfected 1-4</t>
  </si>
  <si>
    <t>Uninfected 1-8</t>
  </si>
  <si>
    <t>Uninfected 1-24</t>
  </si>
  <si>
    <t>Uninfected 1-48</t>
  </si>
  <si>
    <t>Uninfected 2-0</t>
  </si>
  <si>
    <t>Uninfected 2-15</t>
  </si>
  <si>
    <t>Uninfected 2-1</t>
  </si>
  <si>
    <t>Uninfected 2-4</t>
  </si>
  <si>
    <t>Uninfected 2-8</t>
  </si>
  <si>
    <t>Uninfected 2-24</t>
  </si>
  <si>
    <t>Uninfected 2-48</t>
  </si>
  <si>
    <t>Uninfected 3-0</t>
  </si>
  <si>
    <t>Uninfected 3-15</t>
  </si>
  <si>
    <t>Uninfected 3-1</t>
  </si>
  <si>
    <t>Uninfected 3-4</t>
  </si>
  <si>
    <t>Uninfected 3-8</t>
  </si>
  <si>
    <t>Uninfected 3-24</t>
  </si>
  <si>
    <t>Uninfected 3-48</t>
  </si>
  <si>
    <t>DPBS</t>
  </si>
  <si>
    <t>Norm to Max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</si>
  <si>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</si>
  <si>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</si>
  <si>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</si>
  <si>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</si>
  <si>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</si>
  <si>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r>
      <t>Phospho-protein time course data for Donor 1 Primary T</t>
    </r>
    <r>
      <rPr>
        <vertAlign val="subscript"/>
        <sz val="11"/>
        <color theme="1"/>
        <rFont val="Calibri"/>
        <family val="2"/>
        <scheme val="minor"/>
      </rPr>
      <t>CM</t>
    </r>
    <r>
      <rPr>
        <sz val="11"/>
        <color theme="1"/>
        <rFont val="Calibri"/>
        <family val="2"/>
        <scheme val="minor"/>
      </rPr>
      <t xml:space="preserve"> cells (Uninfected and Latent DHIV-infected) stimulated with with 1uM Prostratin and 1 uM SAHA</t>
    </r>
  </si>
  <si>
    <t>std deviation (% of signal):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</si>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</sst>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2" borderId="2" xfId="0" applyFont="1" applyFill="1" applyBorder="1"/>
    <xf numFmtId="0" fontId="0" fillId="0" borderId="2" xfId="0" applyFont="1" applyBorder="1"/>
    <xf numFmtId="0" fontId="0" fillId="2" borderId="1" xfId="0" applyFont="1" applyFill="1" applyBorder="1"/>
    <xf numFmtId="0" fontId="0" fillId="0" borderId="1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2"/>
    <xf numFmtId="9" fontId="0" fillId="0" borderId="0" xfId="1" applyFont="1"/>
    <xf numFmtId="0" fontId="1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E22" sqref="E22"/>
    </sheetView>
  </sheetViews>
  <sheetFormatPr defaultRowHeight="15" x14ac:dyDescent="0.25"/>
  <sheetData>
    <row r="2" spans="1:1" ht="18" x14ac:dyDescent="0.25">
      <c r="A2" s="10" t="s">
        <v>130</v>
      </c>
    </row>
    <row r="4" spans="1:1" ht="16.5" x14ac:dyDescent="0.25">
      <c r="A4" s="11" t="s">
        <v>131</v>
      </c>
    </row>
    <row r="5" spans="1:1" x14ac:dyDescent="0.25">
      <c r="A5" s="12"/>
    </row>
    <row r="6" spans="1:1" ht="16.5" x14ac:dyDescent="0.25">
      <c r="A6" s="13" t="s">
        <v>132</v>
      </c>
    </row>
    <row r="7" spans="1:1" ht="16.5" x14ac:dyDescent="0.25">
      <c r="A7" s="13" t="s">
        <v>133</v>
      </c>
    </row>
    <row r="8" spans="1:1" x14ac:dyDescent="0.25">
      <c r="A8" s="14" t="s">
        <v>134</v>
      </c>
    </row>
    <row r="11" spans="1:1" ht="18" x14ac:dyDescent="0.35">
      <c r="A11" t="s">
        <v>135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L10" sqref="L10"/>
    </sheetView>
  </sheetViews>
  <sheetFormatPr defaultRowHeight="15" x14ac:dyDescent="0.25"/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62</v>
      </c>
      <c r="B2" t="s">
        <v>14</v>
      </c>
      <c r="C2" t="s">
        <v>21</v>
      </c>
      <c r="D2" t="s">
        <v>28</v>
      </c>
      <c r="E2" t="s">
        <v>36</v>
      </c>
      <c r="F2" t="s">
        <v>44</v>
      </c>
      <c r="G2" t="s">
        <v>52</v>
      </c>
      <c r="H2" t="s">
        <v>14</v>
      </c>
      <c r="I2" t="s">
        <v>21</v>
      </c>
      <c r="J2" t="s">
        <v>28</v>
      </c>
      <c r="K2" t="s">
        <v>36</v>
      </c>
      <c r="L2" t="s">
        <v>44</v>
      </c>
      <c r="M2" t="s">
        <v>52</v>
      </c>
      <c r="N2">
        <v>0</v>
      </c>
    </row>
    <row r="3" spans="1:14" x14ac:dyDescent="0.25">
      <c r="A3" t="s">
        <v>13</v>
      </c>
      <c r="B3" t="s">
        <v>15</v>
      </c>
      <c r="C3" t="s">
        <v>22</v>
      </c>
      <c r="D3" t="s">
        <v>29</v>
      </c>
      <c r="E3" t="s">
        <v>37</v>
      </c>
      <c r="F3" t="s">
        <v>45</v>
      </c>
      <c r="G3" t="s">
        <v>53</v>
      </c>
      <c r="H3" t="s">
        <v>15</v>
      </c>
      <c r="I3" t="s">
        <v>22</v>
      </c>
      <c r="J3" t="s">
        <v>29</v>
      </c>
      <c r="K3" t="s">
        <v>37</v>
      </c>
      <c r="L3" t="s">
        <v>45</v>
      </c>
      <c r="M3" t="s">
        <v>53</v>
      </c>
      <c r="N3">
        <v>15</v>
      </c>
    </row>
    <row r="4" spans="1:14" x14ac:dyDescent="0.25">
      <c r="A4" t="s">
        <v>63</v>
      </c>
      <c r="B4" t="s">
        <v>16</v>
      </c>
      <c r="C4" t="s">
        <v>23</v>
      </c>
      <c r="D4" s="1" t="s">
        <v>30</v>
      </c>
      <c r="E4" s="1" t="s">
        <v>38</v>
      </c>
      <c r="F4" t="s">
        <v>46</v>
      </c>
      <c r="G4" t="s">
        <v>54</v>
      </c>
      <c r="H4" t="s">
        <v>16</v>
      </c>
      <c r="I4" t="s">
        <v>23</v>
      </c>
      <c r="J4" t="s">
        <v>30</v>
      </c>
      <c r="K4" t="s">
        <v>38</v>
      </c>
      <c r="L4" t="s">
        <v>46</v>
      </c>
      <c r="M4" t="s">
        <v>54</v>
      </c>
      <c r="N4">
        <v>1</v>
      </c>
    </row>
    <row r="5" spans="1:14" x14ac:dyDescent="0.25">
      <c r="A5" t="s">
        <v>64</v>
      </c>
      <c r="B5" t="s">
        <v>17</v>
      </c>
      <c r="C5" t="s">
        <v>24</v>
      </c>
      <c r="D5" t="s">
        <v>31</v>
      </c>
      <c r="E5" t="s">
        <v>39</v>
      </c>
      <c r="F5" t="s">
        <v>47</v>
      </c>
      <c r="G5" t="s">
        <v>55</v>
      </c>
      <c r="H5" t="s">
        <v>17</v>
      </c>
      <c r="I5" t="s">
        <v>24</v>
      </c>
      <c r="J5" t="s">
        <v>31</v>
      </c>
      <c r="K5" t="s">
        <v>39</v>
      </c>
      <c r="L5" t="s">
        <v>47</v>
      </c>
      <c r="M5" t="s">
        <v>55</v>
      </c>
      <c r="N5">
        <v>4</v>
      </c>
    </row>
    <row r="6" spans="1:14" x14ac:dyDescent="0.25">
      <c r="A6" t="s">
        <v>65</v>
      </c>
      <c r="B6" t="s">
        <v>18</v>
      </c>
      <c r="C6" t="s">
        <v>25</v>
      </c>
      <c r="D6" t="s">
        <v>32</v>
      </c>
      <c r="E6" t="s">
        <v>40</v>
      </c>
      <c r="F6" t="s">
        <v>48</v>
      </c>
      <c r="G6" t="s">
        <v>56</v>
      </c>
      <c r="H6" t="s">
        <v>18</v>
      </c>
      <c r="I6" t="s">
        <v>25</v>
      </c>
      <c r="J6" t="s">
        <v>32</v>
      </c>
      <c r="K6" t="s">
        <v>40</v>
      </c>
      <c r="L6" t="s">
        <v>48</v>
      </c>
      <c r="M6" t="s">
        <v>56</v>
      </c>
      <c r="N6">
        <v>8</v>
      </c>
    </row>
    <row r="7" spans="1:14" x14ac:dyDescent="0.25">
      <c r="A7" t="s">
        <v>66</v>
      </c>
      <c r="B7" t="s">
        <v>19</v>
      </c>
      <c r="C7" t="s">
        <v>26</v>
      </c>
      <c r="D7" t="s">
        <v>33</v>
      </c>
      <c r="E7" t="s">
        <v>41</v>
      </c>
      <c r="F7" t="s">
        <v>49</v>
      </c>
      <c r="G7" t="s">
        <v>57</v>
      </c>
      <c r="H7" t="s">
        <v>19</v>
      </c>
      <c r="I7" t="s">
        <v>26</v>
      </c>
      <c r="J7" t="s">
        <v>33</v>
      </c>
      <c r="K7" t="s">
        <v>41</v>
      </c>
      <c r="L7" t="s">
        <v>49</v>
      </c>
      <c r="M7" t="s">
        <v>57</v>
      </c>
      <c r="N7">
        <v>24</v>
      </c>
    </row>
    <row r="8" spans="1:14" x14ac:dyDescent="0.25">
      <c r="A8" t="s">
        <v>67</v>
      </c>
      <c r="B8" t="s">
        <v>20</v>
      </c>
      <c r="C8" t="s">
        <v>27</v>
      </c>
      <c r="D8" t="s">
        <v>34</v>
      </c>
      <c r="E8" t="s">
        <v>42</v>
      </c>
      <c r="F8" t="s">
        <v>50</v>
      </c>
      <c r="G8" t="s">
        <v>58</v>
      </c>
      <c r="H8" t="s">
        <v>20</v>
      </c>
      <c r="I8" t="s">
        <v>27</v>
      </c>
      <c r="J8" t="s">
        <v>34</v>
      </c>
      <c r="K8" t="s">
        <v>42</v>
      </c>
      <c r="L8" t="s">
        <v>50</v>
      </c>
      <c r="M8" t="s">
        <v>58</v>
      </c>
      <c r="N8">
        <v>48</v>
      </c>
    </row>
    <row r="9" spans="1:14" x14ac:dyDescent="0.25">
      <c r="A9" t="s">
        <v>68</v>
      </c>
      <c r="B9" t="s">
        <v>69</v>
      </c>
      <c r="C9" t="s">
        <v>69</v>
      </c>
      <c r="D9" t="s">
        <v>35</v>
      </c>
      <c r="E9" t="s">
        <v>43</v>
      </c>
      <c r="F9" t="s">
        <v>51</v>
      </c>
      <c r="G9" t="s">
        <v>43</v>
      </c>
      <c r="H9" t="s">
        <v>69</v>
      </c>
      <c r="I9" t="s">
        <v>69</v>
      </c>
      <c r="J9" t="s">
        <v>61</v>
      </c>
      <c r="K9" t="s">
        <v>60</v>
      </c>
      <c r="L9" t="s">
        <v>43</v>
      </c>
      <c r="M9" t="s">
        <v>43</v>
      </c>
    </row>
    <row r="15" spans="1:14" x14ac:dyDescent="0.25">
      <c r="B15" t="s">
        <v>70</v>
      </c>
      <c r="C15" t="s">
        <v>71</v>
      </c>
      <c r="D15" t="s">
        <v>35</v>
      </c>
      <c r="E15" t="s">
        <v>72</v>
      </c>
    </row>
    <row r="16" spans="1:14" x14ac:dyDescent="0.25">
      <c r="C16" t="s">
        <v>73</v>
      </c>
      <c r="D16" t="s">
        <v>74</v>
      </c>
      <c r="E16" t="s">
        <v>12</v>
      </c>
    </row>
    <row r="17" spans="3:5" x14ac:dyDescent="0.25">
      <c r="C17" t="s">
        <v>75</v>
      </c>
      <c r="D17" t="s">
        <v>61</v>
      </c>
      <c r="E17" t="s">
        <v>76</v>
      </c>
    </row>
    <row r="18" spans="3:5" x14ac:dyDescent="0.25">
      <c r="C18" t="s">
        <v>77</v>
      </c>
      <c r="D18" t="s">
        <v>60</v>
      </c>
      <c r="E18" t="s">
        <v>59</v>
      </c>
    </row>
    <row r="19" spans="3:5" x14ac:dyDescent="0.25">
      <c r="C19" t="s">
        <v>51</v>
      </c>
      <c r="E19" t="s">
        <v>78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1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86</v>
      </c>
      <c r="B2" s="4">
        <v>1</v>
      </c>
      <c r="C2" s="2">
        <v>1</v>
      </c>
      <c r="D2" s="2">
        <v>36</v>
      </c>
      <c r="E2" s="2">
        <v>50</v>
      </c>
      <c r="F2" s="2">
        <v>4090.5</v>
      </c>
      <c r="G2" s="2">
        <v>3986.9599609375</v>
      </c>
      <c r="H2" s="2">
        <v>0.24368758499622345</v>
      </c>
      <c r="I2" s="2">
        <v>971.57269287109375</v>
      </c>
      <c r="J2" s="2">
        <v>137.401123046875</v>
      </c>
      <c r="K2" s="2">
        <v>4036.886474609375</v>
      </c>
      <c r="L2" s="2">
        <v>0.15708142518997192</v>
      </c>
      <c r="M2" s="6">
        <v>634.119873046875</v>
      </c>
    </row>
    <row r="3" spans="1:13" x14ac:dyDescent="0.25">
      <c r="A3" t="s">
        <v>87</v>
      </c>
      <c r="B3" s="5">
        <v>2</v>
      </c>
      <c r="C3" s="3">
        <v>1</v>
      </c>
      <c r="D3" s="3">
        <v>36</v>
      </c>
      <c r="E3" s="3">
        <v>50</v>
      </c>
      <c r="F3" s="3">
        <v>7399.5</v>
      </c>
      <c r="G3" s="3">
        <v>7911.72021484375</v>
      </c>
      <c r="H3" s="3">
        <v>0.36930772662162781</v>
      </c>
      <c r="I3" s="3">
        <v>2921.859375</v>
      </c>
      <c r="J3" s="3">
        <v>413.21331787109375</v>
      </c>
      <c r="K3" s="3">
        <v>7659.36376953125</v>
      </c>
      <c r="L3" s="3">
        <v>0.18604588508605957</v>
      </c>
      <c r="M3" s="7">
        <v>1424.9930419921875</v>
      </c>
    </row>
    <row r="4" spans="1:13" x14ac:dyDescent="0.25">
      <c r="A4" t="s">
        <v>88</v>
      </c>
      <c r="B4" s="4">
        <v>3</v>
      </c>
      <c r="C4" s="2">
        <v>1</v>
      </c>
      <c r="D4" s="2">
        <v>36</v>
      </c>
      <c r="E4" s="2">
        <v>50</v>
      </c>
      <c r="F4" s="2">
        <v>5641.5</v>
      </c>
      <c r="G4" s="2">
        <v>5742.60009765625</v>
      </c>
      <c r="H4" s="2">
        <v>0.18649245798587799</v>
      </c>
      <c r="I4" s="2">
        <v>1070.9515380859375</v>
      </c>
      <c r="J4" s="2">
        <v>151.45542907714844</v>
      </c>
      <c r="K4" s="2">
        <v>5708.97705078125</v>
      </c>
      <c r="L4" s="2">
        <v>0.15204314887523651</v>
      </c>
      <c r="M4" s="6">
        <v>868.01092529296875</v>
      </c>
    </row>
    <row r="5" spans="1:13" x14ac:dyDescent="0.25">
      <c r="A5" t="s">
        <v>89</v>
      </c>
      <c r="B5" s="5">
        <v>4</v>
      </c>
      <c r="C5" s="3">
        <v>1</v>
      </c>
      <c r="D5" s="3">
        <v>36</v>
      </c>
      <c r="E5" s="3">
        <v>58</v>
      </c>
      <c r="F5" s="3">
        <v>7371</v>
      </c>
      <c r="G5" s="3">
        <v>7371.2412109375</v>
      </c>
      <c r="H5" s="3">
        <v>0.19205240905284882</v>
      </c>
      <c r="I5" s="3">
        <v>1415.6646728515625</v>
      </c>
      <c r="J5" s="3">
        <v>185.88587951660156</v>
      </c>
      <c r="K5" s="3">
        <v>7361.84619140625</v>
      </c>
      <c r="L5" s="3">
        <v>0.1525937020778656</v>
      </c>
      <c r="M5" s="7">
        <v>1123.3714599609375</v>
      </c>
    </row>
    <row r="6" spans="1:13" x14ac:dyDescent="0.25">
      <c r="A6" t="s">
        <v>90</v>
      </c>
      <c r="B6" s="4">
        <v>5</v>
      </c>
      <c r="C6" s="2">
        <v>1</v>
      </c>
      <c r="D6" s="2">
        <v>36</v>
      </c>
      <c r="E6" s="2">
        <v>50</v>
      </c>
      <c r="F6" s="2">
        <v>10364.5</v>
      </c>
      <c r="G6" s="2">
        <v>10837.599609375</v>
      </c>
      <c r="H6" s="2">
        <v>0.35580003261566162</v>
      </c>
      <c r="I6" s="2">
        <v>3856.0185546875</v>
      </c>
      <c r="J6" s="2">
        <v>545.3233642578125</v>
      </c>
      <c r="K6" s="2">
        <v>10569.6591796875</v>
      </c>
      <c r="L6" s="2">
        <v>0.12626340985298157</v>
      </c>
      <c r="M6" s="6">
        <v>1334.561279296875</v>
      </c>
    </row>
    <row r="7" spans="1:13" x14ac:dyDescent="0.25">
      <c r="A7" t="s">
        <v>91</v>
      </c>
      <c r="B7" s="5">
        <v>6</v>
      </c>
      <c r="C7" s="3">
        <v>1</v>
      </c>
      <c r="D7" s="3">
        <v>36</v>
      </c>
      <c r="E7" s="3">
        <v>50</v>
      </c>
      <c r="F7" s="3">
        <v>5605.5</v>
      </c>
      <c r="G7" s="3">
        <v>5690.2001953125</v>
      </c>
      <c r="H7" s="3">
        <v>0.21885679662227631</v>
      </c>
      <c r="I7" s="3">
        <v>1245.3389892578125</v>
      </c>
      <c r="J7" s="3">
        <v>176.11752319335937</v>
      </c>
      <c r="K7" s="3">
        <v>5642.29541015625</v>
      </c>
      <c r="L7" s="3">
        <v>0.13957445323467255</v>
      </c>
      <c r="M7" s="7">
        <v>787.520263671875</v>
      </c>
    </row>
    <row r="8" spans="1:13" x14ac:dyDescent="0.25">
      <c r="A8" t="s">
        <v>92</v>
      </c>
      <c r="B8" s="4">
        <v>7</v>
      </c>
      <c r="C8" s="2">
        <v>1</v>
      </c>
      <c r="D8" s="2">
        <v>36</v>
      </c>
      <c r="E8" s="2">
        <v>50</v>
      </c>
      <c r="F8" s="2">
        <v>5544.5</v>
      </c>
      <c r="G8" s="2">
        <v>5556.2998046875</v>
      </c>
      <c r="H8" s="2">
        <v>0.18767742812633514</v>
      </c>
      <c r="I8" s="2">
        <v>1042.7921142578125</v>
      </c>
      <c r="J8" s="2">
        <v>147.47306823730469</v>
      </c>
      <c r="K8" s="2">
        <v>5538.568359375</v>
      </c>
      <c r="L8" s="2">
        <v>0.15217861533164978</v>
      </c>
      <c r="M8" s="6">
        <v>842.85162353515625</v>
      </c>
    </row>
    <row r="9" spans="1:13" x14ac:dyDescent="0.25">
      <c r="A9" t="s">
        <v>69</v>
      </c>
      <c r="B9" s="5">
        <v>8</v>
      </c>
      <c r="C9" s="3">
        <v>1</v>
      </c>
      <c r="D9" s="3">
        <v>36</v>
      </c>
      <c r="E9" s="3">
        <v>50</v>
      </c>
      <c r="F9" s="3">
        <v>171.5</v>
      </c>
      <c r="G9" s="3">
        <v>176.55999755859375</v>
      </c>
      <c r="H9" s="3">
        <v>0.38763251900672913</v>
      </c>
      <c r="I9" s="3">
        <v>68.440399169921875</v>
      </c>
      <c r="J9" s="3">
        <v>9.6789340972900391</v>
      </c>
      <c r="K9" s="3">
        <v>175.15908813476562</v>
      </c>
      <c r="L9" s="3">
        <v>0.30828857421875</v>
      </c>
      <c r="M9" s="7">
        <v>53.999546051025391</v>
      </c>
    </row>
    <row r="10" spans="1:13" x14ac:dyDescent="0.25">
      <c r="A10" t="s">
        <v>93</v>
      </c>
      <c r="B10" s="4">
        <v>1</v>
      </c>
      <c r="C10" s="2">
        <v>2</v>
      </c>
      <c r="D10" s="2">
        <v>36</v>
      </c>
      <c r="E10" s="2">
        <v>50</v>
      </c>
      <c r="F10" s="2">
        <v>3556.5</v>
      </c>
      <c r="G10" s="2">
        <v>3482.56005859375</v>
      </c>
      <c r="H10" s="2">
        <v>0.23932434618473053</v>
      </c>
      <c r="I10" s="2">
        <v>833.46142578125</v>
      </c>
      <c r="J10" s="2">
        <v>117.86923980712891</v>
      </c>
      <c r="K10" s="2">
        <v>3538.9091796875</v>
      </c>
      <c r="L10" s="2">
        <v>0.14851385354995728</v>
      </c>
      <c r="M10" s="6">
        <v>525.5770263671875</v>
      </c>
    </row>
    <row r="11" spans="1:13" x14ac:dyDescent="0.25">
      <c r="A11" t="s">
        <v>94</v>
      </c>
      <c r="B11" s="5">
        <v>2</v>
      </c>
      <c r="C11" s="3">
        <v>2</v>
      </c>
      <c r="D11" s="3">
        <v>36</v>
      </c>
      <c r="E11" s="3">
        <v>50</v>
      </c>
      <c r="F11" s="3">
        <v>8990.5</v>
      </c>
      <c r="G11" s="3">
        <v>8308.6796875</v>
      </c>
      <c r="H11" s="3">
        <v>0.34854808449745178</v>
      </c>
      <c r="I11" s="3">
        <v>2895.974365234375</v>
      </c>
      <c r="J11" s="3">
        <v>409.55264282226562</v>
      </c>
      <c r="K11" s="3">
        <v>8543.9775390625</v>
      </c>
      <c r="L11" s="3">
        <v>0.21504388749599457</v>
      </c>
      <c r="M11" s="7">
        <v>1837.330078125</v>
      </c>
    </row>
    <row r="12" spans="1:13" x14ac:dyDescent="0.25">
      <c r="A12" t="s">
        <v>95</v>
      </c>
      <c r="B12" s="4">
        <v>3</v>
      </c>
      <c r="C12" s="2">
        <v>2</v>
      </c>
      <c r="D12" s="2">
        <v>36</v>
      </c>
      <c r="E12" s="2">
        <v>50</v>
      </c>
      <c r="F12" s="2">
        <v>5257</v>
      </c>
      <c r="G12" s="2">
        <v>5114.14013671875</v>
      </c>
      <c r="H12" s="2">
        <v>0.23902520537376404</v>
      </c>
      <c r="I12" s="2">
        <v>1222.4083251953125</v>
      </c>
      <c r="J12" s="2">
        <v>172.87464904785156</v>
      </c>
      <c r="K12" s="2">
        <v>5167.931640625</v>
      </c>
      <c r="L12" s="2">
        <v>0.15140824019908905</v>
      </c>
      <c r="M12" s="6">
        <v>782.46746826171875</v>
      </c>
    </row>
    <row r="13" spans="1:13" x14ac:dyDescent="0.25">
      <c r="A13" t="s">
        <v>96</v>
      </c>
      <c r="B13" s="5">
        <v>4</v>
      </c>
      <c r="C13" s="3">
        <v>2</v>
      </c>
      <c r="D13" s="3">
        <v>36</v>
      </c>
      <c r="E13" s="3">
        <v>50</v>
      </c>
      <c r="F13" s="3">
        <v>5346</v>
      </c>
      <c r="G13" s="3">
        <v>5366.06005859375</v>
      </c>
      <c r="H13" s="3">
        <v>0.19534341990947723</v>
      </c>
      <c r="I13" s="3">
        <v>1048.2244873046875</v>
      </c>
      <c r="J13" s="3">
        <v>148.2413330078125</v>
      </c>
      <c r="K13" s="3">
        <v>5352.931640625</v>
      </c>
      <c r="L13" s="3">
        <v>0.13924463093280792</v>
      </c>
      <c r="M13" s="7">
        <v>745.36700439453125</v>
      </c>
    </row>
    <row r="14" spans="1:13" x14ac:dyDescent="0.25">
      <c r="A14" t="s">
        <v>97</v>
      </c>
      <c r="B14" s="4">
        <v>5</v>
      </c>
      <c r="C14" s="2">
        <v>2</v>
      </c>
      <c r="D14" s="2">
        <v>36</v>
      </c>
      <c r="E14" s="2">
        <v>50</v>
      </c>
      <c r="F14" s="2">
        <v>11369</v>
      </c>
      <c r="G14" s="2">
        <v>11597.2802734375</v>
      </c>
      <c r="H14" s="2">
        <v>0.31938272714614868</v>
      </c>
      <c r="I14" s="2">
        <v>3703.970947265625</v>
      </c>
      <c r="J14" s="2">
        <v>523.820556640625</v>
      </c>
      <c r="K14" s="2">
        <v>11213.318359375</v>
      </c>
      <c r="L14" s="2">
        <v>0.16312214732170105</v>
      </c>
      <c r="M14" s="6">
        <v>1829.1405029296875</v>
      </c>
    </row>
    <row r="15" spans="1:13" x14ac:dyDescent="0.25">
      <c r="A15" t="s">
        <v>98</v>
      </c>
      <c r="B15" s="5">
        <v>6</v>
      </c>
      <c r="C15" s="3">
        <v>2</v>
      </c>
      <c r="D15" s="3">
        <v>36</v>
      </c>
      <c r="E15" s="3">
        <v>50</v>
      </c>
      <c r="F15" s="3">
        <v>5704.5</v>
      </c>
      <c r="G15" s="3">
        <v>6576.83984375</v>
      </c>
      <c r="H15" s="3">
        <v>0.83927911520004272</v>
      </c>
      <c r="I15" s="3">
        <v>5519.80419921875</v>
      </c>
      <c r="J15" s="3">
        <v>780.61822509765625</v>
      </c>
      <c r="K15" s="3">
        <v>5565.818359375</v>
      </c>
      <c r="L15" s="3">
        <v>0.21588841080665588</v>
      </c>
      <c r="M15" s="7">
        <v>1201.595703125</v>
      </c>
    </row>
    <row r="16" spans="1:13" x14ac:dyDescent="0.25">
      <c r="A16" t="s">
        <v>99</v>
      </c>
      <c r="B16" s="4">
        <v>7</v>
      </c>
      <c r="C16" s="2">
        <v>2</v>
      </c>
      <c r="D16" s="2">
        <v>36</v>
      </c>
      <c r="E16" s="2">
        <v>50</v>
      </c>
      <c r="F16" s="2">
        <v>4958.5</v>
      </c>
      <c r="G16" s="2">
        <v>5028.5</v>
      </c>
      <c r="H16" s="2">
        <v>0.17103268206119537</v>
      </c>
      <c r="I16" s="2">
        <v>860.03790283203125</v>
      </c>
      <c r="J16" s="2">
        <v>121.62772369384766</v>
      </c>
      <c r="K16" s="2">
        <v>5025.61376953125</v>
      </c>
      <c r="L16" s="2">
        <v>0.1365959644317627</v>
      </c>
      <c r="M16" s="6">
        <v>686.478515625</v>
      </c>
    </row>
    <row r="17" spans="1:13" x14ac:dyDescent="0.25">
      <c r="A17" t="s">
        <v>69</v>
      </c>
      <c r="B17" s="5">
        <v>8</v>
      </c>
      <c r="C17" s="3">
        <v>2</v>
      </c>
      <c r="D17" s="3">
        <v>36</v>
      </c>
      <c r="E17" s="3">
        <v>50</v>
      </c>
      <c r="F17" s="3">
        <v>166</v>
      </c>
      <c r="G17" s="3">
        <v>247.30000305175781</v>
      </c>
      <c r="H17" s="3">
        <v>2.1998720169067383</v>
      </c>
      <c r="I17" s="3">
        <v>544.0283203125</v>
      </c>
      <c r="J17" s="3">
        <v>76.937225341796875</v>
      </c>
      <c r="K17" s="3">
        <v>168.61363220214844</v>
      </c>
      <c r="L17" s="3">
        <v>0.29428532719612122</v>
      </c>
      <c r="M17" s="7">
        <v>49.620521545410156</v>
      </c>
    </row>
    <row r="18" spans="1:13" x14ac:dyDescent="0.25">
      <c r="A18" t="s">
        <v>100</v>
      </c>
      <c r="B18" s="4">
        <v>1</v>
      </c>
      <c r="C18" s="2">
        <v>3</v>
      </c>
      <c r="D18" s="2">
        <v>36</v>
      </c>
      <c r="E18" s="2">
        <v>50</v>
      </c>
      <c r="F18" s="2">
        <v>4062.5</v>
      </c>
      <c r="G18" s="2">
        <v>4089.780029296875</v>
      </c>
      <c r="H18" s="2">
        <v>0.18632479012012482</v>
      </c>
      <c r="I18" s="2">
        <v>762.02740478515625</v>
      </c>
      <c r="J18" s="2">
        <v>107.76695251464844</v>
      </c>
      <c r="K18" s="2">
        <v>4075.318115234375</v>
      </c>
      <c r="L18" s="2">
        <v>0.14133282005786896</v>
      </c>
      <c r="M18" s="6">
        <v>575.9761962890625</v>
      </c>
    </row>
    <row r="19" spans="1:13" x14ac:dyDescent="0.25">
      <c r="A19" t="s">
        <v>101</v>
      </c>
      <c r="B19" s="5">
        <v>2</v>
      </c>
      <c r="C19" s="3">
        <v>3</v>
      </c>
      <c r="D19" s="3">
        <v>36</v>
      </c>
      <c r="E19" s="3">
        <v>50</v>
      </c>
      <c r="F19" s="3">
        <v>8979.5</v>
      </c>
      <c r="G19" s="3">
        <v>8984.0400390625</v>
      </c>
      <c r="H19" s="3">
        <v>0.25312015414237976</v>
      </c>
      <c r="I19" s="3">
        <v>2274.04150390625</v>
      </c>
      <c r="J19" s="3">
        <v>321.59805297851562</v>
      </c>
      <c r="K19" s="3">
        <v>9033.5458984375</v>
      </c>
      <c r="L19" s="3">
        <v>0.16369897127151489</v>
      </c>
      <c r="M19" s="7">
        <v>1478.7821044921875</v>
      </c>
    </row>
    <row r="20" spans="1:13" x14ac:dyDescent="0.25">
      <c r="A20" s="1" t="s">
        <v>109</v>
      </c>
      <c r="B20" s="4">
        <v>3</v>
      </c>
      <c r="C20" s="2">
        <v>3</v>
      </c>
      <c r="D20" s="2">
        <v>36</v>
      </c>
      <c r="E20" s="2">
        <v>50</v>
      </c>
      <c r="F20" s="2">
        <v>6365.5</v>
      </c>
      <c r="G20" s="2">
        <v>6155.39990234375</v>
      </c>
      <c r="H20" s="2">
        <v>0.25299623608589172</v>
      </c>
      <c r="I20" s="2">
        <v>1557.29296875</v>
      </c>
      <c r="J20" s="2">
        <v>220.23448181152344</v>
      </c>
      <c r="K20" s="2">
        <v>6226.9091796875</v>
      </c>
      <c r="L20" s="2">
        <v>0.17131154239177704</v>
      </c>
      <c r="M20" s="6">
        <v>1066.7413330078125</v>
      </c>
    </row>
    <row r="21" spans="1:13" x14ac:dyDescent="0.25">
      <c r="A21" t="s">
        <v>103</v>
      </c>
      <c r="B21" s="5">
        <v>4</v>
      </c>
      <c r="C21" s="3">
        <v>3</v>
      </c>
      <c r="D21" s="3">
        <v>36</v>
      </c>
      <c r="E21" s="3">
        <v>50</v>
      </c>
      <c r="F21" s="3">
        <v>5357.5</v>
      </c>
      <c r="G21" s="3">
        <v>5359.97998046875</v>
      </c>
      <c r="H21" s="3">
        <v>0.18007016181945801</v>
      </c>
      <c r="I21" s="3">
        <v>965.17242431640625</v>
      </c>
      <c r="J21" s="3">
        <v>136.49600219726562</v>
      </c>
      <c r="K21" s="3">
        <v>5362.63623046875</v>
      </c>
      <c r="L21" s="3">
        <v>0.14616705477237701</v>
      </c>
      <c r="M21" s="7">
        <v>783.8406982421875</v>
      </c>
    </row>
    <row r="22" spans="1:13" x14ac:dyDescent="0.25">
      <c r="A22" t="s">
        <v>104</v>
      </c>
      <c r="B22" s="4">
        <v>5</v>
      </c>
      <c r="C22" s="2">
        <v>3</v>
      </c>
      <c r="D22" s="2">
        <v>36</v>
      </c>
      <c r="E22" s="2">
        <v>50</v>
      </c>
      <c r="F22" s="2">
        <v>9088.5</v>
      </c>
      <c r="G22" s="2">
        <v>9584.6796875</v>
      </c>
      <c r="H22" s="2">
        <v>0.36484140157699585</v>
      </c>
      <c r="I22" s="2">
        <v>3496.887939453125</v>
      </c>
      <c r="J22" s="2">
        <v>494.53463745117187</v>
      </c>
      <c r="K22" s="2">
        <v>9291.8408203125</v>
      </c>
      <c r="L22" s="2">
        <v>0.13937120139598846</v>
      </c>
      <c r="M22" s="6">
        <v>1295.0150146484375</v>
      </c>
    </row>
    <row r="23" spans="1:13" x14ac:dyDescent="0.25">
      <c r="A23" t="s">
        <v>105</v>
      </c>
      <c r="B23" s="5">
        <v>6</v>
      </c>
      <c r="C23" s="3">
        <v>3</v>
      </c>
      <c r="D23" s="3">
        <v>36</v>
      </c>
      <c r="E23" s="3">
        <v>50</v>
      </c>
      <c r="F23" s="3">
        <v>5474</v>
      </c>
      <c r="G23" s="3">
        <v>5535.740234375</v>
      </c>
      <c r="H23" s="3">
        <v>0.34362757205963135</v>
      </c>
      <c r="I23" s="3">
        <v>1902.2330322265625</v>
      </c>
      <c r="J23" s="3">
        <v>269.016357421875</v>
      </c>
      <c r="K23" s="3">
        <v>5369.8408203125</v>
      </c>
      <c r="L23" s="3">
        <v>0.16543945670127869</v>
      </c>
      <c r="M23" s="7">
        <v>888.383544921875</v>
      </c>
    </row>
    <row r="24" spans="1:13" x14ac:dyDescent="0.25">
      <c r="A24" t="s">
        <v>106</v>
      </c>
      <c r="B24" s="4">
        <v>7</v>
      </c>
      <c r="C24" s="2">
        <v>3</v>
      </c>
      <c r="D24" s="2">
        <v>36</v>
      </c>
      <c r="E24" s="2">
        <v>50</v>
      </c>
      <c r="F24" s="2">
        <v>4306.5</v>
      </c>
      <c r="G24" s="2">
        <v>4496.259765625</v>
      </c>
      <c r="H24" s="2">
        <v>0.25513049960136414</v>
      </c>
      <c r="I24" s="2">
        <v>1147.133056640625</v>
      </c>
      <c r="J24" s="2">
        <v>162.22911071777344</v>
      </c>
      <c r="K24" s="2">
        <v>4430.97705078125</v>
      </c>
      <c r="L24" s="2">
        <v>0.14548224210739136</v>
      </c>
      <c r="M24" s="6">
        <v>644.6285400390625</v>
      </c>
    </row>
    <row r="25" spans="1:13" x14ac:dyDescent="0.25">
      <c r="A25" t="s">
        <v>35</v>
      </c>
      <c r="B25" s="5">
        <v>8</v>
      </c>
      <c r="C25" s="3">
        <v>3</v>
      </c>
      <c r="D25" s="3">
        <v>36</v>
      </c>
      <c r="E25" s="3">
        <v>50</v>
      </c>
      <c r="F25" s="3">
        <v>3815.5</v>
      </c>
      <c r="G25" s="3">
        <v>3822.679931640625</v>
      </c>
      <c r="H25" s="3">
        <v>0.21332229673862457</v>
      </c>
      <c r="I25" s="3">
        <v>815.462890625</v>
      </c>
      <c r="J25" s="3">
        <v>115.32386779785156</v>
      </c>
      <c r="K25" s="3">
        <v>3793.6591796875</v>
      </c>
      <c r="L25" s="3">
        <v>0.1668081134557724</v>
      </c>
      <c r="M25" s="7">
        <v>632.8131103515625</v>
      </c>
    </row>
    <row r="26" spans="1:13" x14ac:dyDescent="0.25">
      <c r="A26" t="s">
        <v>107</v>
      </c>
      <c r="B26" s="4">
        <v>1</v>
      </c>
      <c r="C26" s="2">
        <v>4</v>
      </c>
      <c r="D26" s="2">
        <v>36</v>
      </c>
      <c r="E26" s="2">
        <v>50</v>
      </c>
      <c r="F26" s="2">
        <v>5211.5</v>
      </c>
      <c r="G26" s="2">
        <v>5251.2998046875</v>
      </c>
      <c r="H26" s="2">
        <v>0.18836984038352966</v>
      </c>
      <c r="I26" s="2">
        <v>989.1865234375</v>
      </c>
      <c r="J26" s="2">
        <v>139.89210510253906</v>
      </c>
      <c r="K26" s="2">
        <v>5244.75</v>
      </c>
      <c r="L26" s="2">
        <v>0.15458774566650391</v>
      </c>
      <c r="M26" s="6">
        <v>810.77410888671875</v>
      </c>
    </row>
    <row r="27" spans="1:13" x14ac:dyDescent="0.25">
      <c r="A27" t="s">
        <v>108</v>
      </c>
      <c r="B27" s="5">
        <v>2</v>
      </c>
      <c r="C27" s="3">
        <v>4</v>
      </c>
      <c r="D27" s="3">
        <v>36</v>
      </c>
      <c r="E27" s="3">
        <v>50</v>
      </c>
      <c r="F27" s="3">
        <v>6865.5</v>
      </c>
      <c r="G27" s="3">
        <v>6693.89990234375</v>
      </c>
      <c r="H27" s="3">
        <v>0.24143120646476746</v>
      </c>
      <c r="I27" s="3">
        <v>1616.1163330078125</v>
      </c>
      <c r="J27" s="3">
        <v>228.55335998535156</v>
      </c>
      <c r="K27" s="3">
        <v>6792.27294921875</v>
      </c>
      <c r="L27" s="3">
        <v>0.16064177453517914</v>
      </c>
      <c r="M27" s="7">
        <v>1091.122802734375</v>
      </c>
    </row>
    <row r="28" spans="1:13" x14ac:dyDescent="0.25">
      <c r="A28" t="s">
        <v>102</v>
      </c>
      <c r="B28" s="4">
        <v>3</v>
      </c>
      <c r="C28" s="2">
        <v>4</v>
      </c>
      <c r="D28" s="2">
        <v>36</v>
      </c>
      <c r="E28" s="2">
        <v>50</v>
      </c>
      <c r="F28" s="2">
        <v>5277</v>
      </c>
      <c r="G28" s="2">
        <v>5470.81982421875</v>
      </c>
      <c r="H28" s="2">
        <v>0.20965693891048431</v>
      </c>
      <c r="I28" s="2">
        <v>1146.995361328125</v>
      </c>
      <c r="J28" s="2">
        <v>162.20964050292969</v>
      </c>
      <c r="K28" s="2">
        <v>5396.04541015625</v>
      </c>
      <c r="L28" s="2">
        <v>0.16378550231456757</v>
      </c>
      <c r="M28" s="6">
        <v>883.79400634765625</v>
      </c>
    </row>
    <row r="29" spans="1:13" x14ac:dyDescent="0.25">
      <c r="A29" t="s">
        <v>110</v>
      </c>
      <c r="B29" s="5">
        <v>4</v>
      </c>
      <c r="C29" s="3">
        <v>4</v>
      </c>
      <c r="D29" s="3">
        <v>36</v>
      </c>
      <c r="E29" s="3">
        <v>50</v>
      </c>
      <c r="F29" s="3">
        <v>7035.5</v>
      </c>
      <c r="G29" s="3">
        <v>6864.080078125</v>
      </c>
      <c r="H29" s="3">
        <v>0.26690348982810974</v>
      </c>
      <c r="I29" s="3">
        <v>1832.046875</v>
      </c>
      <c r="J29" s="3">
        <v>259.09054565429687</v>
      </c>
      <c r="K29" s="3">
        <v>6970.431640625</v>
      </c>
      <c r="L29" s="3">
        <v>0.16072559356689453</v>
      </c>
      <c r="M29" s="7">
        <v>1120.3267822265625</v>
      </c>
    </row>
    <row r="30" spans="1:13" x14ac:dyDescent="0.25">
      <c r="A30" t="s">
        <v>111</v>
      </c>
      <c r="B30" s="4">
        <v>5</v>
      </c>
      <c r="C30" s="2">
        <v>4</v>
      </c>
      <c r="D30" s="2">
        <v>36</v>
      </c>
      <c r="E30" s="2">
        <v>50</v>
      </c>
      <c r="F30" s="2">
        <v>8657.5</v>
      </c>
      <c r="G30" s="2">
        <v>8322.5595703125</v>
      </c>
      <c r="H30" s="2">
        <v>0.24319854378700256</v>
      </c>
      <c r="I30" s="2">
        <v>2024.034423828125</v>
      </c>
      <c r="J30" s="2">
        <v>286.24169921875</v>
      </c>
      <c r="K30" s="2">
        <v>8522.4775390625</v>
      </c>
      <c r="L30" s="2">
        <v>0.14072974026203156</v>
      </c>
      <c r="M30" s="6">
        <v>1199.365966796875</v>
      </c>
    </row>
    <row r="31" spans="1:13" x14ac:dyDescent="0.25">
      <c r="A31" t="s">
        <v>112</v>
      </c>
      <c r="B31" s="5">
        <v>6</v>
      </c>
      <c r="C31" s="3">
        <v>4</v>
      </c>
      <c r="D31" s="3">
        <v>36</v>
      </c>
      <c r="E31" s="3">
        <v>50</v>
      </c>
      <c r="F31" s="3">
        <v>7481.5</v>
      </c>
      <c r="G31" s="3">
        <v>7447.85986328125</v>
      </c>
      <c r="H31" s="3">
        <v>0.20267106592655182</v>
      </c>
      <c r="I31" s="3">
        <v>1509.4656982421875</v>
      </c>
      <c r="J31" s="3">
        <v>213.47068786621094</v>
      </c>
      <c r="K31" s="3">
        <v>7454.1591796875</v>
      </c>
      <c r="L31" s="3">
        <v>0.17297974228858948</v>
      </c>
      <c r="M31" s="7">
        <v>1289.4185791015625</v>
      </c>
    </row>
    <row r="32" spans="1:13" x14ac:dyDescent="0.25">
      <c r="A32" t="s">
        <v>113</v>
      </c>
      <c r="B32" s="4">
        <v>7</v>
      </c>
      <c r="C32" s="2">
        <v>4</v>
      </c>
      <c r="D32" s="2">
        <v>36</v>
      </c>
      <c r="E32" s="2">
        <v>50</v>
      </c>
      <c r="F32" s="2">
        <v>3273.5</v>
      </c>
      <c r="G32" s="2">
        <v>3248.10009765625</v>
      </c>
      <c r="H32" s="2">
        <v>0.24188444018363953</v>
      </c>
      <c r="I32" s="2">
        <v>785.66485595703125</v>
      </c>
      <c r="J32" s="2">
        <v>111.10978698730469</v>
      </c>
      <c r="K32" s="2">
        <v>3304.818115234375</v>
      </c>
      <c r="L32" s="2">
        <v>0.15392659604549408</v>
      </c>
      <c r="M32" s="6">
        <v>508.69940185546875</v>
      </c>
    </row>
    <row r="33" spans="1:13" x14ac:dyDescent="0.25">
      <c r="A33" t="s">
        <v>74</v>
      </c>
      <c r="B33" s="5">
        <v>8</v>
      </c>
      <c r="C33" s="3">
        <v>4</v>
      </c>
      <c r="D33" s="3">
        <v>36</v>
      </c>
      <c r="E33" s="3">
        <v>50</v>
      </c>
      <c r="F33" s="3">
        <v>179.5</v>
      </c>
      <c r="G33" s="3">
        <v>270.8800048828125</v>
      </c>
      <c r="H33" s="3">
        <v>2.1811540126800537</v>
      </c>
      <c r="I33" s="3">
        <v>590.83099365234375</v>
      </c>
      <c r="J33" s="3">
        <v>83.556121826171875</v>
      </c>
      <c r="K33" s="3">
        <v>184.70454406738281</v>
      </c>
      <c r="L33" s="3">
        <v>0.33728095889091492</v>
      </c>
      <c r="M33" s="7">
        <v>62.297328948974609</v>
      </c>
    </row>
    <row r="34" spans="1:13" x14ac:dyDescent="0.25">
      <c r="A34" t="s">
        <v>114</v>
      </c>
      <c r="B34" s="4">
        <v>1</v>
      </c>
      <c r="C34" s="2">
        <v>5</v>
      </c>
      <c r="D34" s="2">
        <v>36</v>
      </c>
      <c r="E34" s="2">
        <v>50</v>
      </c>
      <c r="F34" s="2">
        <v>4490</v>
      </c>
      <c r="G34" s="2">
        <v>4510.27978515625</v>
      </c>
      <c r="H34" s="2">
        <v>0.26525908708572388</v>
      </c>
      <c r="I34" s="2">
        <v>1196.392822265625</v>
      </c>
      <c r="J34" s="2">
        <v>169.19549560546875</v>
      </c>
      <c r="K34" s="2">
        <v>4546.72705078125</v>
      </c>
      <c r="L34" s="2">
        <v>0.1598549485206604</v>
      </c>
      <c r="M34" s="6">
        <v>726.81683349609375</v>
      </c>
    </row>
    <row r="35" spans="1:13" x14ac:dyDescent="0.25">
      <c r="A35" t="s">
        <v>115</v>
      </c>
      <c r="B35" s="5">
        <v>2</v>
      </c>
      <c r="C35" s="3">
        <v>5</v>
      </c>
      <c r="D35" s="3">
        <v>36</v>
      </c>
      <c r="E35" s="3">
        <v>50</v>
      </c>
      <c r="F35" s="3">
        <v>6679.5</v>
      </c>
      <c r="G35" s="3">
        <v>6882.35986328125</v>
      </c>
      <c r="H35" s="3">
        <v>0.20607513189315796</v>
      </c>
      <c r="I35" s="3">
        <v>1418.283203125</v>
      </c>
      <c r="J35" s="3">
        <v>200.57553100585938</v>
      </c>
      <c r="K35" s="3">
        <v>6867.20458984375</v>
      </c>
      <c r="L35" s="3">
        <v>0.17391715943813324</v>
      </c>
      <c r="M35" s="7">
        <v>1194.32470703125</v>
      </c>
    </row>
    <row r="36" spans="1:13" x14ac:dyDescent="0.25">
      <c r="A36" t="s">
        <v>116</v>
      </c>
      <c r="B36" s="4">
        <v>3</v>
      </c>
      <c r="C36" s="2">
        <v>5</v>
      </c>
      <c r="D36" s="2">
        <v>36</v>
      </c>
      <c r="E36" s="2">
        <v>50</v>
      </c>
      <c r="F36" s="2">
        <v>4923</v>
      </c>
      <c r="G36" s="2">
        <v>5201.2998046875</v>
      </c>
      <c r="H36" s="2">
        <v>0.2439710944890976</v>
      </c>
      <c r="I36" s="2">
        <v>1268.966796875</v>
      </c>
      <c r="J36" s="2">
        <v>179.45901489257812</v>
      </c>
      <c r="K36" s="2">
        <v>5123.86376953125</v>
      </c>
      <c r="L36" s="2">
        <v>0.18193766474723816</v>
      </c>
      <c r="M36" s="6">
        <v>932.22381591796875</v>
      </c>
    </row>
    <row r="37" spans="1:13" x14ac:dyDescent="0.25">
      <c r="A37" t="s">
        <v>117</v>
      </c>
      <c r="B37" s="5">
        <v>4</v>
      </c>
      <c r="C37" s="3">
        <v>5</v>
      </c>
      <c r="D37" s="3">
        <v>36</v>
      </c>
      <c r="E37" s="3">
        <v>50</v>
      </c>
      <c r="F37" s="3">
        <v>6310</v>
      </c>
      <c r="G37" s="3">
        <v>6163.5400390625</v>
      </c>
      <c r="H37" s="3">
        <v>0.26340970396995544</v>
      </c>
      <c r="I37" s="3">
        <v>1623.5362548828125</v>
      </c>
      <c r="J37" s="3">
        <v>229.60269165039062</v>
      </c>
      <c r="K37" s="3">
        <v>6263.86376953125</v>
      </c>
      <c r="L37" s="3">
        <v>0.17497439682483673</v>
      </c>
      <c r="M37" s="7">
        <v>1096.0157470703125</v>
      </c>
    </row>
    <row r="38" spans="1:13" x14ac:dyDescent="0.25">
      <c r="A38" t="s">
        <v>118</v>
      </c>
      <c r="B38" s="4">
        <v>5</v>
      </c>
      <c r="C38" s="2">
        <v>5</v>
      </c>
      <c r="D38" s="2">
        <v>36</v>
      </c>
      <c r="E38" s="2">
        <v>52</v>
      </c>
      <c r="F38" s="2">
        <v>8489</v>
      </c>
      <c r="G38" s="2">
        <v>8419.404296875</v>
      </c>
      <c r="H38" s="2">
        <v>0.27716585993766785</v>
      </c>
      <c r="I38" s="2">
        <v>2333.5712890625</v>
      </c>
      <c r="J38" s="2">
        <v>323.60809326171875</v>
      </c>
      <c r="K38" s="2">
        <v>8651.9130859375</v>
      </c>
      <c r="L38" s="2">
        <v>0.1719253808259964</v>
      </c>
      <c r="M38" s="6">
        <v>1487.4833984375</v>
      </c>
    </row>
    <row r="39" spans="1:13" x14ac:dyDescent="0.25">
      <c r="A39" t="s">
        <v>119</v>
      </c>
      <c r="B39" s="5">
        <v>6</v>
      </c>
      <c r="C39" s="3">
        <v>5</v>
      </c>
      <c r="D39" s="3">
        <v>36</v>
      </c>
      <c r="E39" s="3">
        <v>50</v>
      </c>
      <c r="F39" s="3">
        <v>7190.5</v>
      </c>
      <c r="G39" s="3">
        <v>6756.580078125</v>
      </c>
      <c r="H39" s="3">
        <v>0.26917770504951477</v>
      </c>
      <c r="I39" s="3">
        <v>1818.7205810546875</v>
      </c>
      <c r="J39" s="3">
        <v>257.2059326171875</v>
      </c>
      <c r="K39" s="3">
        <v>6947.681640625</v>
      </c>
      <c r="L39" s="3">
        <v>0.16043105721473694</v>
      </c>
      <c r="M39" s="7">
        <v>1114.6239013671875</v>
      </c>
    </row>
    <row r="40" spans="1:13" x14ac:dyDescent="0.25">
      <c r="A40" t="s">
        <v>120</v>
      </c>
      <c r="B40" s="4">
        <v>7</v>
      </c>
      <c r="C40" s="2">
        <v>5</v>
      </c>
      <c r="D40" s="2">
        <v>36</v>
      </c>
      <c r="E40" s="2">
        <v>50</v>
      </c>
      <c r="F40" s="2">
        <v>2638.5</v>
      </c>
      <c r="G40" s="2">
        <v>2647.739990234375</v>
      </c>
      <c r="H40" s="2">
        <v>0.19988591969013214</v>
      </c>
      <c r="I40" s="2">
        <v>529.24591064453125</v>
      </c>
      <c r="J40" s="2">
        <v>74.8466796875</v>
      </c>
      <c r="K40" s="2">
        <v>2635.477294921875</v>
      </c>
      <c r="L40" s="2">
        <v>0.15647557377815247</v>
      </c>
      <c r="M40" s="6">
        <v>412.38778686523437</v>
      </c>
    </row>
    <row r="41" spans="1:13" x14ac:dyDescent="0.25">
      <c r="A41" t="s">
        <v>51</v>
      </c>
      <c r="B41" s="5">
        <v>8</v>
      </c>
      <c r="C41" s="3">
        <v>5</v>
      </c>
      <c r="D41" s="3">
        <v>36</v>
      </c>
      <c r="E41" s="3">
        <v>50</v>
      </c>
      <c r="F41" s="3">
        <v>992.5</v>
      </c>
      <c r="G41" s="3">
        <v>977.08001708984375</v>
      </c>
      <c r="H41" s="3">
        <v>0.43527451157569885</v>
      </c>
      <c r="I41" s="3">
        <v>425.29800415039062</v>
      </c>
      <c r="J41" s="3">
        <v>60.146221160888672</v>
      </c>
      <c r="K41" s="3">
        <v>954.56817626953125</v>
      </c>
      <c r="L41" s="3">
        <v>0.19142219424247742</v>
      </c>
      <c r="M41" s="7">
        <v>182.72554016113281</v>
      </c>
    </row>
    <row r="42" spans="1:13" x14ac:dyDescent="0.25">
      <c r="A42" t="s">
        <v>121</v>
      </c>
      <c r="B42" s="4">
        <v>1</v>
      </c>
      <c r="C42" s="2">
        <v>6</v>
      </c>
      <c r="D42" s="2">
        <v>36</v>
      </c>
      <c r="E42" s="2">
        <v>52</v>
      </c>
      <c r="F42" s="2">
        <v>4760</v>
      </c>
      <c r="G42" s="2">
        <v>4608.6728515625</v>
      </c>
      <c r="H42" s="2">
        <v>0.2549060583114624</v>
      </c>
      <c r="I42" s="2">
        <v>1174.7786865234375</v>
      </c>
      <c r="J42" s="2">
        <v>162.91249084472656</v>
      </c>
      <c r="K42" s="2">
        <v>4656.4345703125</v>
      </c>
      <c r="L42" s="2">
        <v>0.16352814435958862</v>
      </c>
      <c r="M42" s="6">
        <v>761.4581298828125</v>
      </c>
    </row>
    <row r="43" spans="1:13" x14ac:dyDescent="0.25">
      <c r="A43" t="s">
        <v>122</v>
      </c>
      <c r="B43" s="5">
        <v>2</v>
      </c>
      <c r="C43" s="3">
        <v>6</v>
      </c>
      <c r="D43" s="3">
        <v>36</v>
      </c>
      <c r="E43" s="3">
        <v>50</v>
      </c>
      <c r="F43" s="3">
        <v>6863.5</v>
      </c>
      <c r="G43" s="3">
        <v>6959.35986328125</v>
      </c>
      <c r="H43" s="3">
        <v>0.40728089213371277</v>
      </c>
      <c r="I43" s="3">
        <v>2834.414306640625</v>
      </c>
      <c r="J43" s="3">
        <v>400.84671020507812</v>
      </c>
      <c r="K43" s="3">
        <v>6948.0908203125</v>
      </c>
      <c r="L43" s="3">
        <v>0.18483160436153412</v>
      </c>
      <c r="M43" s="7">
        <v>1284.226806640625</v>
      </c>
    </row>
    <row r="44" spans="1:13" x14ac:dyDescent="0.25">
      <c r="A44" t="s">
        <v>123</v>
      </c>
      <c r="B44" s="4">
        <v>3</v>
      </c>
      <c r="C44" s="2">
        <v>6</v>
      </c>
      <c r="D44" s="2">
        <v>36</v>
      </c>
      <c r="E44" s="2">
        <v>50</v>
      </c>
      <c r="F44" s="2">
        <v>5156.5</v>
      </c>
      <c r="G44" s="2">
        <v>5457.10009765625</v>
      </c>
      <c r="H44" s="2">
        <v>0.5715404748916626</v>
      </c>
      <c r="I44" s="2">
        <v>3118.953369140625</v>
      </c>
      <c r="J44" s="2">
        <v>441.08663940429687</v>
      </c>
      <c r="K44" s="2">
        <v>5119.45458984375</v>
      </c>
      <c r="L44" s="2">
        <v>0.18750327825546265</v>
      </c>
      <c r="M44" s="6">
        <v>959.91448974609375</v>
      </c>
    </row>
    <row r="45" spans="1:13" x14ac:dyDescent="0.25">
      <c r="A45" t="s">
        <v>124</v>
      </c>
      <c r="B45" s="5">
        <v>4</v>
      </c>
      <c r="C45" s="3">
        <v>6</v>
      </c>
      <c r="D45" s="3">
        <v>36</v>
      </c>
      <c r="E45" s="3">
        <v>50</v>
      </c>
      <c r="F45" s="3">
        <v>6387.5</v>
      </c>
      <c r="G45" s="3">
        <v>6309.22021484375</v>
      </c>
      <c r="H45" s="3">
        <v>0.22249670326709747</v>
      </c>
      <c r="I45" s="3">
        <v>1403.7806396484375</v>
      </c>
      <c r="J45" s="3">
        <v>198.52456665039062</v>
      </c>
      <c r="K45" s="3">
        <v>6387.27294921875</v>
      </c>
      <c r="L45" s="3">
        <v>0.1380988210439682</v>
      </c>
      <c r="M45" s="7">
        <v>882.0748291015625</v>
      </c>
    </row>
    <row r="46" spans="1:13" x14ac:dyDescent="0.25">
      <c r="A46" t="s">
        <v>125</v>
      </c>
      <c r="B46" s="4">
        <v>5</v>
      </c>
      <c r="C46" s="2">
        <v>6</v>
      </c>
      <c r="D46" s="2">
        <v>36</v>
      </c>
      <c r="E46" s="2">
        <v>50</v>
      </c>
      <c r="F46" s="2">
        <v>9109.5</v>
      </c>
      <c r="G46" s="2">
        <v>9030.080078125</v>
      </c>
      <c r="H46" s="2">
        <v>0.27053013443946838</v>
      </c>
      <c r="I46" s="2">
        <v>2442.90869140625</v>
      </c>
      <c r="J46" s="2">
        <v>345.47946166992187</v>
      </c>
      <c r="K46" s="2">
        <v>9038.7041015625</v>
      </c>
      <c r="L46" s="2">
        <v>0.17804716527462006</v>
      </c>
      <c r="M46" s="6">
        <v>1609.3157958984375</v>
      </c>
    </row>
    <row r="47" spans="1:13" x14ac:dyDescent="0.25">
      <c r="A47" t="s">
        <v>126</v>
      </c>
      <c r="B47" s="5">
        <v>6</v>
      </c>
      <c r="C47" s="3">
        <v>6</v>
      </c>
      <c r="D47" s="3">
        <v>36</v>
      </c>
      <c r="E47" s="3">
        <v>51</v>
      </c>
      <c r="F47" s="3">
        <v>9302</v>
      </c>
      <c r="G47" s="3">
        <v>8826.2744140625</v>
      </c>
      <c r="H47" s="3">
        <v>0.2343340665102005</v>
      </c>
      <c r="I47" s="3">
        <v>2068.296875</v>
      </c>
      <c r="J47" s="3">
        <v>289.61947631835937</v>
      </c>
      <c r="K47" s="3">
        <v>8966.35546875</v>
      </c>
      <c r="L47" s="3">
        <v>0.16746656596660614</v>
      </c>
      <c r="M47" s="7">
        <v>1501.564697265625</v>
      </c>
    </row>
    <row r="48" spans="1:13" x14ac:dyDescent="0.25">
      <c r="A48" t="s">
        <v>127</v>
      </c>
      <c r="B48" s="4">
        <v>7</v>
      </c>
      <c r="C48" s="2">
        <v>6</v>
      </c>
      <c r="D48" s="2">
        <v>36</v>
      </c>
      <c r="E48" s="2">
        <v>50</v>
      </c>
      <c r="F48" s="2">
        <v>3302</v>
      </c>
      <c r="G48" s="2">
        <v>3779.300048828125</v>
      </c>
      <c r="H48" s="2">
        <v>0.82282871007919312</v>
      </c>
      <c r="I48" s="2">
        <v>3109.716552734375</v>
      </c>
      <c r="J48" s="2">
        <v>439.78033447265625</v>
      </c>
      <c r="K48" s="2">
        <v>3373.818115234375</v>
      </c>
      <c r="L48" s="2">
        <v>0.13153374195098877</v>
      </c>
      <c r="M48" s="6">
        <v>443.77090454101562</v>
      </c>
    </row>
    <row r="49" spans="1:17" x14ac:dyDescent="0.25">
      <c r="A49" t="s">
        <v>128</v>
      </c>
      <c r="B49" s="5">
        <v>8</v>
      </c>
      <c r="C49" s="3">
        <v>6</v>
      </c>
      <c r="D49" s="3">
        <v>36</v>
      </c>
      <c r="E49" s="3">
        <v>51</v>
      </c>
      <c r="F49" s="3">
        <v>172</v>
      </c>
      <c r="G49" s="3">
        <v>491.60784912109375</v>
      </c>
      <c r="H49" s="3">
        <v>3.2090728282928467</v>
      </c>
      <c r="I49" s="3">
        <v>1577.6053466796875</v>
      </c>
      <c r="J49" s="3">
        <v>220.908935546875</v>
      </c>
      <c r="K49" s="3">
        <v>188.19999694824219</v>
      </c>
      <c r="L49" s="3">
        <v>0.46277165412902832</v>
      </c>
      <c r="M49" s="7">
        <v>87.0936279296875</v>
      </c>
    </row>
    <row r="52" spans="1:17" x14ac:dyDescent="0.25">
      <c r="A52" t="s">
        <v>79</v>
      </c>
      <c r="B52" s="8" t="s">
        <v>80</v>
      </c>
      <c r="C52" s="19" t="s">
        <v>81</v>
      </c>
      <c r="D52" s="19"/>
      <c r="E52" s="19"/>
      <c r="F52" s="19" t="s">
        <v>82</v>
      </c>
      <c r="G52" s="19"/>
      <c r="H52" s="19"/>
      <c r="J52" t="s">
        <v>83</v>
      </c>
      <c r="K52" s="8" t="s">
        <v>80</v>
      </c>
      <c r="L52" s="19" t="s">
        <v>81</v>
      </c>
      <c r="M52" s="19"/>
      <c r="N52" s="19"/>
      <c r="O52" s="19" t="s">
        <v>82</v>
      </c>
      <c r="P52" s="19"/>
      <c r="Q52" s="19"/>
    </row>
    <row r="53" spans="1:17" x14ac:dyDescent="0.25">
      <c r="B53" s="9">
        <v>0</v>
      </c>
      <c r="C53" s="2">
        <f t="shared" ref="C53:C59" si="0">K2</f>
        <v>4036.886474609375</v>
      </c>
      <c r="D53" s="2">
        <f t="shared" ref="D53:D59" si="1">K10</f>
        <v>3538.9091796875</v>
      </c>
      <c r="E53" s="2">
        <f t="shared" ref="E53:E59" si="2">K18</f>
        <v>4075.318115234375</v>
      </c>
      <c r="F53" s="2">
        <f t="shared" ref="F53:F59" si="3">K26</f>
        <v>5244.75</v>
      </c>
      <c r="G53" s="2">
        <f t="shared" ref="G53:G59" si="4">K34</f>
        <v>4546.72705078125</v>
      </c>
      <c r="H53" s="2">
        <f t="shared" ref="H53:H59" si="5">K42</f>
        <v>4656.4345703125</v>
      </c>
      <c r="K53" s="9">
        <v>0</v>
      </c>
      <c r="L53">
        <f t="shared" ref="L53:N59" si="6">C53/$C$62</f>
        <v>1.0394422081345245</v>
      </c>
      <c r="M53">
        <f t="shared" si="6"/>
        <v>0.91121996995911525</v>
      </c>
      <c r="N53">
        <f t="shared" si="6"/>
        <v>1.0493378219063603</v>
      </c>
      <c r="O53">
        <f t="shared" ref="O53:Q59" si="7">F53/$F$62</f>
        <v>1.089032824441438</v>
      </c>
      <c r="P53">
        <f t="shared" si="7"/>
        <v>0.94409361782288836</v>
      </c>
      <c r="Q53">
        <f t="shared" si="7"/>
        <v>0.96687355773567385</v>
      </c>
    </row>
    <row r="54" spans="1:17" x14ac:dyDescent="0.25">
      <c r="B54" s="9">
        <v>0.25</v>
      </c>
      <c r="C54" s="2">
        <f t="shared" si="0"/>
        <v>7659.36376953125</v>
      </c>
      <c r="D54" s="2">
        <f t="shared" si="1"/>
        <v>8543.9775390625</v>
      </c>
      <c r="E54" s="2">
        <f t="shared" si="2"/>
        <v>9033.5458984375</v>
      </c>
      <c r="F54" s="2">
        <f t="shared" si="3"/>
        <v>6792.27294921875</v>
      </c>
      <c r="G54" s="2">
        <f t="shared" si="4"/>
        <v>6867.20458984375</v>
      </c>
      <c r="H54" s="2">
        <f t="shared" si="5"/>
        <v>6948.0908203125</v>
      </c>
      <c r="K54" s="9">
        <v>0.25</v>
      </c>
      <c r="L54">
        <f t="shared" si="6"/>
        <v>1.9721798072801935</v>
      </c>
      <c r="M54">
        <f t="shared" si="6"/>
        <v>2.1999555685583809</v>
      </c>
      <c r="N54">
        <f t="shared" si="6"/>
        <v>2.3260126226029305</v>
      </c>
      <c r="O54">
        <f t="shared" si="7"/>
        <v>1.4103643060708082</v>
      </c>
      <c r="P54">
        <f t="shared" si="7"/>
        <v>1.425923296724295</v>
      </c>
      <c r="Q54">
        <f t="shared" si="7"/>
        <v>1.4427187130979646</v>
      </c>
    </row>
    <row r="55" spans="1:17" x14ac:dyDescent="0.25">
      <c r="B55" s="9">
        <v>1</v>
      </c>
      <c r="C55" s="2">
        <f t="shared" si="0"/>
        <v>5708.97705078125</v>
      </c>
      <c r="D55" s="2">
        <f t="shared" si="1"/>
        <v>5167.931640625</v>
      </c>
      <c r="E55" s="2">
        <f t="shared" si="2"/>
        <v>6226.9091796875</v>
      </c>
      <c r="F55" s="2">
        <f t="shared" si="3"/>
        <v>5396.04541015625</v>
      </c>
      <c r="G55" s="2">
        <f t="shared" si="4"/>
        <v>5123.86376953125</v>
      </c>
      <c r="H55" s="2">
        <f t="shared" si="5"/>
        <v>5119.45458984375</v>
      </c>
      <c r="K55" s="9">
        <v>1</v>
      </c>
      <c r="L55">
        <f t="shared" si="6"/>
        <v>1.4699823116595319</v>
      </c>
      <c r="M55">
        <f t="shared" si="6"/>
        <v>1.3306706318857577</v>
      </c>
      <c r="N55">
        <f t="shared" si="6"/>
        <v>1.6033426424788972</v>
      </c>
      <c r="O55">
        <f t="shared" si="7"/>
        <v>1.1204481765263774</v>
      </c>
      <c r="P55">
        <f t="shared" si="7"/>
        <v>1.0639317094209964</v>
      </c>
      <c r="Q55">
        <f t="shared" si="7"/>
        <v>1.0630161764769002</v>
      </c>
    </row>
    <row r="56" spans="1:17" x14ac:dyDescent="0.25">
      <c r="B56" s="9">
        <v>4</v>
      </c>
      <c r="C56" s="2">
        <f t="shared" si="0"/>
        <v>7361.84619140625</v>
      </c>
      <c r="D56" s="2">
        <f t="shared" si="1"/>
        <v>5352.931640625</v>
      </c>
      <c r="E56" s="2">
        <f t="shared" si="2"/>
        <v>5362.63623046875</v>
      </c>
      <c r="F56" s="2">
        <f t="shared" si="3"/>
        <v>6970.431640625</v>
      </c>
      <c r="G56" s="2">
        <f t="shared" si="4"/>
        <v>6263.86376953125</v>
      </c>
      <c r="H56" s="2">
        <f t="shared" si="5"/>
        <v>6387.27294921875</v>
      </c>
      <c r="K56" s="9">
        <v>4</v>
      </c>
      <c r="L56">
        <f t="shared" si="6"/>
        <v>1.8955731624537471</v>
      </c>
      <c r="M56">
        <f t="shared" si="6"/>
        <v>1.3783055628441503</v>
      </c>
      <c r="N56">
        <f t="shared" si="6"/>
        <v>1.3808043599640776</v>
      </c>
      <c r="O56">
        <f t="shared" si="7"/>
        <v>1.4473576161238972</v>
      </c>
      <c r="P56">
        <f t="shared" si="7"/>
        <v>1.3006441208539987</v>
      </c>
      <c r="Q56">
        <f t="shared" si="7"/>
        <v>1.3262691072722415</v>
      </c>
    </row>
    <row r="57" spans="1:17" x14ac:dyDescent="0.25">
      <c r="B57" s="9">
        <v>8</v>
      </c>
      <c r="C57" s="2">
        <f t="shared" si="0"/>
        <v>10569.6591796875</v>
      </c>
      <c r="D57" s="2">
        <f t="shared" si="1"/>
        <v>11213.318359375</v>
      </c>
      <c r="E57" s="2">
        <f t="shared" si="2"/>
        <v>9291.8408203125</v>
      </c>
      <c r="F57" s="2">
        <f t="shared" si="3"/>
        <v>8522.4775390625</v>
      </c>
      <c r="G57" s="2">
        <f t="shared" si="4"/>
        <v>8651.9130859375</v>
      </c>
      <c r="H57" s="2">
        <f t="shared" si="5"/>
        <v>9038.7041015625</v>
      </c>
      <c r="K57" s="9">
        <v>8</v>
      </c>
      <c r="L57">
        <f t="shared" si="6"/>
        <v>2.7215404609630056</v>
      </c>
      <c r="M57">
        <f t="shared" si="6"/>
        <v>2.8872737614232746</v>
      </c>
      <c r="N57">
        <f t="shared" si="6"/>
        <v>2.3925199781187092</v>
      </c>
      <c r="O57">
        <f t="shared" si="7"/>
        <v>1.7696282540834072</v>
      </c>
      <c r="P57">
        <f t="shared" si="7"/>
        <v>1.7965045702465043</v>
      </c>
      <c r="Q57">
        <f t="shared" si="7"/>
        <v>1.8768188106230077</v>
      </c>
    </row>
    <row r="58" spans="1:17" x14ac:dyDescent="0.25">
      <c r="B58" s="9">
        <v>16</v>
      </c>
      <c r="C58" s="2">
        <f t="shared" si="0"/>
        <v>5642.29541015625</v>
      </c>
      <c r="D58" s="2">
        <f t="shared" si="1"/>
        <v>5565.818359375</v>
      </c>
      <c r="E58" s="2">
        <f t="shared" si="2"/>
        <v>5369.8408203125</v>
      </c>
      <c r="F58" s="2">
        <f t="shared" si="3"/>
        <v>7454.1591796875</v>
      </c>
      <c r="G58" s="2">
        <f t="shared" si="4"/>
        <v>6947.681640625</v>
      </c>
      <c r="H58" s="2">
        <f t="shared" si="5"/>
        <v>8966.35546875</v>
      </c>
      <c r="K58" s="9">
        <v>16</v>
      </c>
      <c r="L58">
        <f t="shared" si="6"/>
        <v>1.4528127151872929</v>
      </c>
      <c r="M58">
        <f t="shared" si="6"/>
        <v>1.4331209366258533</v>
      </c>
      <c r="N58">
        <f t="shared" si="6"/>
        <v>1.3826594418007834</v>
      </c>
      <c r="O58">
        <f t="shared" si="7"/>
        <v>1.5477999952888413</v>
      </c>
      <c r="P58">
        <f t="shared" si="7"/>
        <v>1.4426337500185455</v>
      </c>
      <c r="Q58">
        <f t="shared" si="7"/>
        <v>1.8617961620818428</v>
      </c>
    </row>
    <row r="59" spans="1:17" x14ac:dyDescent="0.25">
      <c r="B59" s="9">
        <v>24</v>
      </c>
      <c r="C59" s="2">
        <f t="shared" si="0"/>
        <v>5538.568359375</v>
      </c>
      <c r="D59" s="2">
        <f t="shared" si="1"/>
        <v>5025.61376953125</v>
      </c>
      <c r="E59" s="2">
        <f t="shared" si="2"/>
        <v>4430.97705078125</v>
      </c>
      <c r="F59" s="2">
        <f t="shared" si="3"/>
        <v>3304.818115234375</v>
      </c>
      <c r="G59" s="2">
        <f t="shared" si="4"/>
        <v>2635.477294921875</v>
      </c>
      <c r="H59" s="2">
        <f t="shared" si="5"/>
        <v>3373.818115234375</v>
      </c>
      <c r="K59" s="9">
        <v>24</v>
      </c>
      <c r="L59">
        <f t="shared" si="6"/>
        <v>1.4261044400387386</v>
      </c>
      <c r="M59">
        <f t="shared" si="6"/>
        <v>1.2940257564063187</v>
      </c>
      <c r="N59">
        <f t="shared" si="6"/>
        <v>1.1409150588766892</v>
      </c>
      <c r="O59">
        <f t="shared" si="7"/>
        <v>0.68622058368824457</v>
      </c>
      <c r="P59">
        <f t="shared" si="7"/>
        <v>0.54723700505077455</v>
      </c>
      <c r="Q59">
        <f t="shared" si="7"/>
        <v>0.70054791385392634</v>
      </c>
    </row>
    <row r="61" spans="1:17" x14ac:dyDescent="0.25">
      <c r="C61" s="19" t="s">
        <v>81</v>
      </c>
      <c r="D61" s="19"/>
      <c r="E61" s="19"/>
      <c r="F61" s="19" t="s">
        <v>82</v>
      </c>
      <c r="G61" s="19"/>
      <c r="H61" s="19"/>
      <c r="J61" t="s">
        <v>84</v>
      </c>
      <c r="K61" s="8" t="s">
        <v>80</v>
      </c>
      <c r="L61" s="19" t="s">
        <v>81</v>
      </c>
      <c r="M61" s="19"/>
      <c r="N61" s="19"/>
      <c r="O61" s="19" t="s">
        <v>82</v>
      </c>
      <c r="P61" s="19"/>
      <c r="Q61" s="19"/>
    </row>
    <row r="62" spans="1:17" x14ac:dyDescent="0.25">
      <c r="A62" t="s">
        <v>85</v>
      </c>
      <c r="C62">
        <f>AVERAGE(C53:E53)</f>
        <v>3883.70458984375</v>
      </c>
      <c r="F62">
        <f>AVERAGE(F53:H53)</f>
        <v>4815.970540364583</v>
      </c>
      <c r="K62" s="9">
        <v>0</v>
      </c>
      <c r="L62">
        <f t="shared" ref="L62:L68" si="8">C53/MAX($C$53:$C$59)</f>
        <v>0.38193156524548683</v>
      </c>
      <c r="M62">
        <f t="shared" ref="M62:Q68" si="9">D53/MAX(D$53:D$59)</f>
        <v>0.31559874305439317</v>
      </c>
      <c r="N62">
        <f t="shared" si="9"/>
        <v>0.43859103852979214</v>
      </c>
      <c r="O62">
        <f t="shared" si="9"/>
        <v>0.61540203256164161</v>
      </c>
      <c r="P62">
        <f t="shared" si="9"/>
        <v>0.52551695857547764</v>
      </c>
      <c r="Q62">
        <f t="shared" si="9"/>
        <v>0.51516616961800454</v>
      </c>
    </row>
    <row r="63" spans="1:17" x14ac:dyDescent="0.25">
      <c r="K63" s="9">
        <v>0.25</v>
      </c>
      <c r="L63">
        <f t="shared" si="8"/>
        <v>0.72465569980258393</v>
      </c>
      <c r="M63">
        <f t="shared" si="9"/>
        <v>0.76194907388134825</v>
      </c>
      <c r="N63">
        <f t="shared" si="9"/>
        <v>0.97220196440404438</v>
      </c>
      <c r="O63">
        <f t="shared" si="9"/>
        <v>0.79698337931506269</v>
      </c>
      <c r="P63">
        <f t="shared" si="9"/>
        <v>0.79372094028607976</v>
      </c>
      <c r="Q63">
        <f t="shared" si="9"/>
        <v>0.76870431228204494</v>
      </c>
    </row>
    <row r="64" spans="1:17" x14ac:dyDescent="0.25">
      <c r="A64" t="s">
        <v>136</v>
      </c>
      <c r="C64" s="15">
        <f>STDEV(C53:E53)/ AVERAGE(C53:E53)</f>
        <v>7.7044799263322319E-2</v>
      </c>
      <c r="F64" s="15">
        <f>STDEV(F53:H53)/ AVERAGE(F53:H53)</f>
        <v>7.7941415734014308E-2</v>
      </c>
      <c r="K64" s="9">
        <v>1</v>
      </c>
      <c r="L64">
        <f t="shared" si="8"/>
        <v>0.54012877366496503</v>
      </c>
      <c r="M64">
        <f t="shared" si="9"/>
        <v>0.46087442405523982</v>
      </c>
      <c r="N64">
        <f t="shared" si="9"/>
        <v>0.67014806862329335</v>
      </c>
      <c r="O64">
        <f t="shared" si="9"/>
        <v>0.63315454753898148</v>
      </c>
      <c r="P64">
        <f t="shared" si="9"/>
        <v>0.59222321336761796</v>
      </c>
      <c r="Q64">
        <f t="shared" si="9"/>
        <v>0.56639254170946496</v>
      </c>
    </row>
    <row r="65" spans="1:17" x14ac:dyDescent="0.25">
      <c r="C65" s="15">
        <f t="shared" ref="C65:C70" si="10">STDEV(C54:E54)/ AVERAGE(C54:E54)</f>
        <v>8.2794359152536551E-2</v>
      </c>
      <c r="F65" s="15">
        <f t="shared" ref="F65:F70" si="11">STDEV(F54:H54)/ AVERAGE(F54:H54)</f>
        <v>1.1344554796536002E-2</v>
      </c>
      <c r="K65" s="9">
        <v>4</v>
      </c>
      <c r="L65">
        <f t="shared" si="8"/>
        <v>0.69650743380203373</v>
      </c>
      <c r="M65">
        <f t="shared" si="9"/>
        <v>0.47737266249554322</v>
      </c>
      <c r="N65">
        <f t="shared" si="9"/>
        <v>0.57713388920155817</v>
      </c>
      <c r="O65">
        <f t="shared" si="9"/>
        <v>0.81788794498738804</v>
      </c>
      <c r="P65">
        <f t="shared" si="9"/>
        <v>0.72398597943757692</v>
      </c>
      <c r="Q65">
        <f t="shared" si="9"/>
        <v>0.70665804272922228</v>
      </c>
    </row>
    <row r="66" spans="1:17" x14ac:dyDescent="0.25">
      <c r="C66" s="15">
        <f t="shared" si="10"/>
        <v>9.2879404667655124E-2</v>
      </c>
      <c r="F66" s="15">
        <f t="shared" si="11"/>
        <v>3.0391064284534985E-2</v>
      </c>
      <c r="K66" s="9">
        <v>8</v>
      </c>
      <c r="L66">
        <f t="shared" si="8"/>
        <v>1</v>
      </c>
      <c r="M66">
        <f t="shared" si="9"/>
        <v>1</v>
      </c>
      <c r="N66">
        <f t="shared" si="9"/>
        <v>1</v>
      </c>
      <c r="O66">
        <f t="shared" si="9"/>
        <v>1</v>
      </c>
      <c r="P66">
        <f t="shared" si="9"/>
        <v>1</v>
      </c>
      <c r="Q66">
        <f t="shared" si="9"/>
        <v>1</v>
      </c>
    </row>
    <row r="67" spans="1:17" x14ac:dyDescent="0.25">
      <c r="C67" s="15">
        <f t="shared" si="10"/>
        <v>0.19201685374331071</v>
      </c>
      <c r="F67" s="15">
        <f t="shared" si="11"/>
        <v>5.7700374071848748E-2</v>
      </c>
      <c r="K67" s="9">
        <v>16</v>
      </c>
      <c r="L67">
        <f t="shared" si="8"/>
        <v>0.53381999497197308</v>
      </c>
      <c r="M67">
        <f t="shared" si="9"/>
        <v>0.49635782923452321</v>
      </c>
      <c r="N67">
        <f t="shared" si="9"/>
        <v>0.57790925653544545</v>
      </c>
      <c r="O67">
        <f t="shared" si="9"/>
        <v>0.87464697272848213</v>
      </c>
      <c r="P67">
        <f t="shared" si="9"/>
        <v>0.80302258837036922</v>
      </c>
      <c r="Q67">
        <f t="shared" si="9"/>
        <v>0.99199568522217763</v>
      </c>
    </row>
    <row r="68" spans="1:17" x14ac:dyDescent="0.25">
      <c r="C68" s="15">
        <f t="shared" si="10"/>
        <v>9.4419661525281681E-2</v>
      </c>
      <c r="F68" s="15">
        <f t="shared" si="11"/>
        <v>3.0739471886806893E-2</v>
      </c>
      <c r="K68" s="9">
        <v>24</v>
      </c>
      <c r="L68">
        <f t="shared" si="8"/>
        <v>0.52400633409437447</v>
      </c>
      <c r="M68">
        <f t="shared" si="9"/>
        <v>0.44818256366809905</v>
      </c>
      <c r="N68">
        <f t="shared" si="9"/>
        <v>0.47686751597109567</v>
      </c>
      <c r="O68">
        <f t="shared" si="9"/>
        <v>0.3877766881856653</v>
      </c>
      <c r="P68">
        <f t="shared" si="9"/>
        <v>0.30461208622235036</v>
      </c>
      <c r="Q68">
        <f t="shared" si="9"/>
        <v>0.37326347641484919</v>
      </c>
    </row>
    <row r="69" spans="1:17" x14ac:dyDescent="0.25">
      <c r="C69" s="15">
        <f t="shared" si="10"/>
        <v>2.5430262288587697E-2</v>
      </c>
      <c r="F69" s="15">
        <f t="shared" si="11"/>
        <v>0.13483222446302379</v>
      </c>
    </row>
    <row r="70" spans="1:17" x14ac:dyDescent="0.25">
      <c r="C70" s="15">
        <f t="shared" si="10"/>
        <v>0.11089527126447159</v>
      </c>
      <c r="F70" s="15">
        <f t="shared" si="11"/>
        <v>0.13135696915473732</v>
      </c>
      <c r="J70" t="s">
        <v>129</v>
      </c>
      <c r="K70" s="16" t="s">
        <v>80</v>
      </c>
      <c r="L70" s="19" t="s">
        <v>81</v>
      </c>
      <c r="M70" s="19"/>
      <c r="N70" s="19"/>
      <c r="O70" s="19" t="s">
        <v>82</v>
      </c>
      <c r="P70" s="19"/>
      <c r="Q70" s="19"/>
    </row>
    <row r="71" spans="1:17" x14ac:dyDescent="0.25">
      <c r="C71" s="15"/>
      <c r="K71" s="9">
        <v>0</v>
      </c>
      <c r="L71">
        <f>C53/$C$80</f>
        <v>0.38972583150029722</v>
      </c>
      <c r="M71">
        <f t="shared" ref="M71:Q77" si="12">D53/$C$80</f>
        <v>0.34165050994930518</v>
      </c>
      <c r="N71">
        <f t="shared" si="12"/>
        <v>0.3934360678898276</v>
      </c>
      <c r="O71">
        <f t="shared" si="12"/>
        <v>0.50633441579725647</v>
      </c>
      <c r="P71">
        <f t="shared" si="12"/>
        <v>0.43894644836205859</v>
      </c>
      <c r="Q71">
        <f t="shared" si="12"/>
        <v>0.44953774304920702</v>
      </c>
    </row>
    <row r="72" spans="1:17" x14ac:dyDescent="0.25">
      <c r="A72" t="s">
        <v>137</v>
      </c>
      <c r="C72" s="17">
        <f>AVERAGE(C53:E53)</f>
        <v>3883.70458984375</v>
      </c>
      <c r="F72" s="17">
        <f>AVERAGE(F53:H53)</f>
        <v>4815.970540364583</v>
      </c>
      <c r="K72" s="9">
        <v>0.25</v>
      </c>
      <c r="L72">
        <f t="shared" ref="L72:L77" si="13">C54/$C$80</f>
        <v>0.73944410689246909</v>
      </c>
      <c r="M72">
        <f t="shared" si="12"/>
        <v>0.82484577450328267</v>
      </c>
      <c r="N72">
        <f t="shared" si="12"/>
        <v>0.87210928739464288</v>
      </c>
      <c r="O72">
        <f t="shared" si="12"/>
        <v>0.6557341256834327</v>
      </c>
      <c r="P72">
        <f t="shared" si="12"/>
        <v>0.66296811557438828</v>
      </c>
      <c r="Q72">
        <f t="shared" si="12"/>
        <v>0.67077696866565806</v>
      </c>
    </row>
    <row r="73" spans="1:17" x14ac:dyDescent="0.25">
      <c r="C73" s="17">
        <f t="shared" ref="C73:C78" si="14">AVERAGE(C54:E54)</f>
        <v>8412.2957356770839</v>
      </c>
      <c r="F73" s="17">
        <f t="shared" ref="F73:F78" si="15">AVERAGE(F54:H54)</f>
        <v>6869.189453125</v>
      </c>
      <c r="K73" s="9">
        <v>1</v>
      </c>
      <c r="L73">
        <f t="shared" si="13"/>
        <v>0.551151448554701</v>
      </c>
      <c r="M73">
        <f t="shared" si="12"/>
        <v>0.49891827982954695</v>
      </c>
      <c r="N73">
        <f t="shared" si="12"/>
        <v>0.60115323356111228</v>
      </c>
      <c r="O73">
        <f t="shared" si="12"/>
        <v>0.5209406550106167</v>
      </c>
      <c r="P73">
        <f t="shared" si="12"/>
        <v>0.49466391503319196</v>
      </c>
      <c r="Q73">
        <f t="shared" si="12"/>
        <v>0.49423824757121276</v>
      </c>
    </row>
    <row r="74" spans="1:17" x14ac:dyDescent="0.25">
      <c r="C74" s="17">
        <f t="shared" si="14"/>
        <v>5701.272623697917</v>
      </c>
      <c r="F74" s="17">
        <f t="shared" si="15"/>
        <v>5213.121256510417</v>
      </c>
      <c r="K74" s="9">
        <v>4</v>
      </c>
      <c r="L74">
        <f t="shared" si="13"/>
        <v>0.71072140531292072</v>
      </c>
      <c r="M74">
        <f t="shared" si="12"/>
        <v>0.51677840031622269</v>
      </c>
      <c r="N74">
        <f t="shared" si="12"/>
        <v>0.51771529298586128</v>
      </c>
      <c r="O74">
        <f t="shared" si="12"/>
        <v>0.67293377808486032</v>
      </c>
      <c r="P74">
        <f t="shared" si="12"/>
        <v>0.60472087370784233</v>
      </c>
      <c r="Q74">
        <f t="shared" si="12"/>
        <v>0.61663494299638588</v>
      </c>
    </row>
    <row r="75" spans="1:17" x14ac:dyDescent="0.25">
      <c r="C75" s="17">
        <f t="shared" si="14"/>
        <v>6025.8046875</v>
      </c>
      <c r="F75" s="17">
        <f t="shared" si="15"/>
        <v>6540.522786458333</v>
      </c>
      <c r="K75" s="9">
        <v>8</v>
      </c>
      <c r="L75">
        <f t="shared" si="13"/>
        <v>1.0204074943368471</v>
      </c>
      <c r="M75">
        <f t="shared" si="12"/>
        <v>1.0825471186696773</v>
      </c>
      <c r="N75">
        <f t="shared" si="12"/>
        <v>0.89704538699347536</v>
      </c>
      <c r="O75">
        <f t="shared" si="12"/>
        <v>0.82277013887915551</v>
      </c>
      <c r="P75">
        <f t="shared" si="12"/>
        <v>0.83526600083832447</v>
      </c>
      <c r="Q75">
        <f t="shared" si="12"/>
        <v>0.87260726647197939</v>
      </c>
    </row>
    <row r="76" spans="1:17" x14ac:dyDescent="0.25">
      <c r="C76" s="17">
        <f t="shared" si="14"/>
        <v>10358.272786458334</v>
      </c>
      <c r="F76" s="17">
        <f t="shared" si="15"/>
        <v>8737.6982421875</v>
      </c>
      <c r="K76" s="9">
        <v>16</v>
      </c>
      <c r="L76">
        <f t="shared" si="13"/>
        <v>0.54471392349625936</v>
      </c>
      <c r="M76">
        <f t="shared" si="12"/>
        <v>0.53733073786696883</v>
      </c>
      <c r="N76">
        <f t="shared" si="12"/>
        <v>0.51841083267595023</v>
      </c>
      <c r="O76">
        <f t="shared" si="12"/>
        <v>0.71963341122204616</v>
      </c>
      <c r="P76">
        <f t="shared" si="12"/>
        <v>0.67073746597095829</v>
      </c>
      <c r="Q76">
        <f t="shared" si="12"/>
        <v>0.86562264323372262</v>
      </c>
    </row>
    <row r="77" spans="1:17" x14ac:dyDescent="0.25">
      <c r="C77" s="17">
        <f t="shared" si="14"/>
        <v>5525.98486328125</v>
      </c>
      <c r="F77" s="17">
        <f t="shared" si="15"/>
        <v>7789.398763020833</v>
      </c>
      <c r="K77" s="9">
        <v>24</v>
      </c>
      <c r="L77">
        <f t="shared" si="13"/>
        <v>0.53469999038987748</v>
      </c>
      <c r="M77">
        <f t="shared" si="12"/>
        <v>0.4851787429368899</v>
      </c>
      <c r="N77">
        <f t="shared" si="12"/>
        <v>0.4277718054089088</v>
      </c>
      <c r="O77">
        <f t="shared" si="12"/>
        <v>0.3190510795926188</v>
      </c>
      <c r="P77">
        <f t="shared" si="12"/>
        <v>0.25443211906596142</v>
      </c>
      <c r="Q77">
        <f t="shared" si="12"/>
        <v>0.32571242182818971</v>
      </c>
    </row>
    <row r="78" spans="1:17" x14ac:dyDescent="0.25">
      <c r="C78" s="17">
        <f t="shared" si="14"/>
        <v>4998.386393229167</v>
      </c>
      <c r="F78" s="17">
        <f t="shared" si="15"/>
        <v>3104.7045084635415</v>
      </c>
    </row>
    <row r="79" spans="1:17" x14ac:dyDescent="0.25">
      <c r="C79" s="17"/>
    </row>
    <row r="80" spans="1:17" x14ac:dyDescent="0.25">
      <c r="A80" t="s">
        <v>138</v>
      </c>
      <c r="C80" s="18">
        <f>MAX(C72:F78)</f>
        <v>10358.272786458334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3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86</v>
      </c>
      <c r="B2" s="4">
        <v>1</v>
      </c>
      <c r="C2" s="2">
        <v>1</v>
      </c>
      <c r="D2" s="2">
        <v>38</v>
      </c>
      <c r="E2" s="2">
        <v>68</v>
      </c>
      <c r="F2" s="2">
        <v>367.5</v>
      </c>
      <c r="G2" s="2">
        <v>736.25</v>
      </c>
      <c r="H2" s="2">
        <v>3.9039199352264404</v>
      </c>
      <c r="I2" s="2">
        <v>2874.260986328125</v>
      </c>
      <c r="J2" s="2">
        <v>348.55532836914063</v>
      </c>
      <c r="K2" s="2">
        <v>387.258056640625</v>
      </c>
      <c r="L2" s="2">
        <v>0.30933809280395508</v>
      </c>
      <c r="M2" s="6">
        <v>119.79366302490234</v>
      </c>
    </row>
    <row r="3" spans="1:13" x14ac:dyDescent="0.25">
      <c r="A3" t="s">
        <v>87</v>
      </c>
      <c r="B3" s="5">
        <v>2</v>
      </c>
      <c r="C3" s="3">
        <v>1</v>
      </c>
      <c r="D3" s="3">
        <v>38</v>
      </c>
      <c r="E3" s="3">
        <v>81</v>
      </c>
      <c r="F3" s="3">
        <v>21110</v>
      </c>
      <c r="G3" s="3">
        <v>20744.408203125</v>
      </c>
      <c r="H3" s="3">
        <v>0.19670768082141876</v>
      </c>
      <c r="I3" s="3">
        <v>4080.584228515625</v>
      </c>
      <c r="J3" s="3">
        <v>453.39822387695312</v>
      </c>
      <c r="K3" s="3">
        <v>20656.849609375</v>
      </c>
      <c r="L3" s="3">
        <v>0.14379009604454041</v>
      </c>
      <c r="M3" s="7">
        <v>2970.25048828125</v>
      </c>
    </row>
    <row r="4" spans="1:13" x14ac:dyDescent="0.25">
      <c r="A4" t="s">
        <v>88</v>
      </c>
      <c r="B4" s="4">
        <v>3</v>
      </c>
      <c r="C4" s="2">
        <v>1</v>
      </c>
      <c r="D4" s="2">
        <v>38</v>
      </c>
      <c r="E4" s="2">
        <v>67</v>
      </c>
      <c r="F4" s="2">
        <v>10946</v>
      </c>
      <c r="G4" s="2">
        <v>11123.3134765625</v>
      </c>
      <c r="H4" s="2">
        <v>0.16263765096664429</v>
      </c>
      <c r="I4" s="2">
        <v>1809.069580078125</v>
      </c>
      <c r="J4" s="2">
        <v>221.01303100585937</v>
      </c>
      <c r="K4" s="2">
        <v>11109</v>
      </c>
      <c r="L4" s="2">
        <v>0.13116683065891266</v>
      </c>
      <c r="M4" s="6">
        <v>1457.13232421875</v>
      </c>
    </row>
    <row r="5" spans="1:13" x14ac:dyDescent="0.25">
      <c r="A5" t="s">
        <v>89</v>
      </c>
      <c r="B5" s="5">
        <v>4</v>
      </c>
      <c r="C5" s="3">
        <v>1</v>
      </c>
      <c r="D5" s="3">
        <v>38</v>
      </c>
      <c r="E5" s="3">
        <v>50</v>
      </c>
      <c r="F5" s="3">
        <v>9812.5</v>
      </c>
      <c r="G5" s="3">
        <v>9967.7001953125</v>
      </c>
      <c r="H5" s="3">
        <v>0.19046005606651306</v>
      </c>
      <c r="I5" s="3">
        <v>1898.44873046875</v>
      </c>
      <c r="J5" s="3">
        <v>268.481201171875</v>
      </c>
      <c r="K5" s="3">
        <v>9864.5</v>
      </c>
      <c r="L5" s="3">
        <v>0.14037485420703888</v>
      </c>
      <c r="M5" s="7">
        <v>1384.727783203125</v>
      </c>
    </row>
    <row r="6" spans="1:13" x14ac:dyDescent="0.25">
      <c r="A6" t="s">
        <v>90</v>
      </c>
      <c r="B6" s="4">
        <v>5</v>
      </c>
      <c r="C6" s="2">
        <v>1</v>
      </c>
      <c r="D6" s="2">
        <v>38</v>
      </c>
      <c r="E6" s="2">
        <v>69</v>
      </c>
      <c r="F6" s="2">
        <v>7347</v>
      </c>
      <c r="G6" s="2">
        <v>7729.44921875</v>
      </c>
      <c r="H6" s="2">
        <v>0.36382904648780823</v>
      </c>
      <c r="I6" s="2">
        <v>2812.1982421875</v>
      </c>
      <c r="J6" s="2">
        <v>338.54888916015625</v>
      </c>
      <c r="K6" s="2">
        <v>7419.28564453125</v>
      </c>
      <c r="L6" s="2">
        <v>0.16333253681659698</v>
      </c>
      <c r="M6" s="6">
        <v>1211.810791015625</v>
      </c>
    </row>
    <row r="7" spans="1:13" x14ac:dyDescent="0.25">
      <c r="A7" t="s">
        <v>91</v>
      </c>
      <c r="B7" s="5">
        <v>6</v>
      </c>
      <c r="C7" s="3">
        <v>1</v>
      </c>
      <c r="D7" s="3">
        <v>38</v>
      </c>
      <c r="E7" s="3">
        <v>66</v>
      </c>
      <c r="F7" s="3">
        <v>5909</v>
      </c>
      <c r="G7" s="3">
        <v>5778.5</v>
      </c>
      <c r="H7" s="3">
        <v>0.20764376223087311</v>
      </c>
      <c r="I7" s="3">
        <v>1199.8695068359375</v>
      </c>
      <c r="J7" s="3">
        <v>147.6937255859375</v>
      </c>
      <c r="K7" s="3">
        <v>5825.36669921875</v>
      </c>
      <c r="L7" s="3">
        <v>0.16220635175704956</v>
      </c>
      <c r="M7" s="7">
        <v>944.9114990234375</v>
      </c>
    </row>
    <row r="8" spans="1:13" x14ac:dyDescent="0.25">
      <c r="A8" t="s">
        <v>92</v>
      </c>
      <c r="B8" s="4">
        <v>7</v>
      </c>
      <c r="C8" s="2">
        <v>1</v>
      </c>
      <c r="D8" s="2">
        <v>38</v>
      </c>
      <c r="E8" s="2">
        <v>78</v>
      </c>
      <c r="F8" s="2">
        <v>5630</v>
      </c>
      <c r="G8" s="2">
        <v>5583.9873046875</v>
      </c>
      <c r="H8" s="2">
        <v>0.19919529557228088</v>
      </c>
      <c r="I8" s="2">
        <v>1112.303955078125</v>
      </c>
      <c r="J8" s="2">
        <v>125.94362640380859</v>
      </c>
      <c r="K8" s="2">
        <v>5585.87158203125</v>
      </c>
      <c r="L8" s="2">
        <v>0.15698762238025665</v>
      </c>
      <c r="M8" s="6">
        <v>876.9127197265625</v>
      </c>
    </row>
    <row r="9" spans="1:13" x14ac:dyDescent="0.25">
      <c r="A9" t="s">
        <v>69</v>
      </c>
      <c r="B9" s="5">
        <v>8</v>
      </c>
      <c r="C9" s="3">
        <v>1</v>
      </c>
      <c r="D9" s="3">
        <v>38</v>
      </c>
      <c r="E9" s="3">
        <v>53</v>
      </c>
      <c r="F9" s="3">
        <v>90</v>
      </c>
      <c r="G9" s="3">
        <v>196.83018493652344</v>
      </c>
      <c r="H9" s="3">
        <v>3.6328375339508057</v>
      </c>
      <c r="I9" s="3">
        <v>715.0521240234375</v>
      </c>
      <c r="J9" s="3">
        <v>98.219963073730469</v>
      </c>
      <c r="K9" s="3">
        <v>97.297874450683594</v>
      </c>
      <c r="L9" s="3">
        <v>0.43670395016670227</v>
      </c>
      <c r="M9" s="7">
        <v>42.490364074707031</v>
      </c>
    </row>
    <row r="10" spans="1:13" x14ac:dyDescent="0.25">
      <c r="A10" t="s">
        <v>93</v>
      </c>
      <c r="B10" s="4">
        <v>1</v>
      </c>
      <c r="C10" s="2">
        <v>2</v>
      </c>
      <c r="D10" s="2">
        <v>38</v>
      </c>
      <c r="E10" s="2">
        <v>50</v>
      </c>
      <c r="F10" s="2">
        <v>286</v>
      </c>
      <c r="G10" s="2">
        <v>296.66000366210937</v>
      </c>
      <c r="H10" s="2">
        <v>0.31668874621391296</v>
      </c>
      <c r="I10" s="2">
        <v>93.948883056640625</v>
      </c>
      <c r="J10" s="2">
        <v>13.286377906799316</v>
      </c>
      <c r="K10" s="2">
        <v>291.1363525390625</v>
      </c>
      <c r="L10" s="2">
        <v>0.20888128876686096</v>
      </c>
      <c r="M10" s="6">
        <v>60.812938690185547</v>
      </c>
    </row>
    <row r="11" spans="1:13" x14ac:dyDescent="0.25">
      <c r="A11" t="s">
        <v>94</v>
      </c>
      <c r="B11" s="5">
        <v>2</v>
      </c>
      <c r="C11" s="3">
        <v>2</v>
      </c>
      <c r="D11" s="3">
        <v>38</v>
      </c>
      <c r="E11" s="3">
        <v>95</v>
      </c>
      <c r="F11" s="3">
        <v>20921</v>
      </c>
      <c r="G11" s="3">
        <v>20091.7578125</v>
      </c>
      <c r="H11" s="3">
        <v>0.20634427666664124</v>
      </c>
      <c r="I11" s="3">
        <v>4145.8193359375</v>
      </c>
      <c r="J11" s="3">
        <v>425.35208129882813</v>
      </c>
      <c r="K11" s="3">
        <v>20525.9765625</v>
      </c>
      <c r="L11" s="3">
        <v>0.13569402694702148</v>
      </c>
      <c r="M11" s="7">
        <v>2785.252197265625</v>
      </c>
    </row>
    <row r="12" spans="1:13" x14ac:dyDescent="0.25">
      <c r="A12" t="s">
        <v>95</v>
      </c>
      <c r="B12" s="4">
        <v>3</v>
      </c>
      <c r="C12" s="2">
        <v>2</v>
      </c>
      <c r="D12" s="2">
        <v>38</v>
      </c>
      <c r="E12" s="2">
        <v>74</v>
      </c>
      <c r="F12" s="2">
        <v>11967</v>
      </c>
      <c r="G12" s="2">
        <v>11823.796875</v>
      </c>
      <c r="H12" s="2">
        <v>0.21053558588027954</v>
      </c>
      <c r="I12" s="2">
        <v>2489.330078125</v>
      </c>
      <c r="J12" s="2">
        <v>289.37875366210937</v>
      </c>
      <c r="K12" s="2">
        <v>11977.8486328125</v>
      </c>
      <c r="L12" s="2">
        <v>0.14478510618209839</v>
      </c>
      <c r="M12" s="6">
        <v>1734.214111328125</v>
      </c>
    </row>
    <row r="13" spans="1:13" x14ac:dyDescent="0.25">
      <c r="A13" t="s">
        <v>96</v>
      </c>
      <c r="B13" s="5">
        <v>4</v>
      </c>
      <c r="C13" s="3">
        <v>2</v>
      </c>
      <c r="D13" s="3">
        <v>38</v>
      </c>
      <c r="E13" s="3">
        <v>93</v>
      </c>
      <c r="F13" s="3">
        <v>8260</v>
      </c>
      <c r="G13" s="3">
        <v>8402.61328125</v>
      </c>
      <c r="H13" s="3">
        <v>0.24982444941997528</v>
      </c>
      <c r="I13" s="3">
        <v>2099.17822265625</v>
      </c>
      <c r="J13" s="3">
        <v>217.67463684082031</v>
      </c>
      <c r="K13" s="3">
        <v>8220.916015625</v>
      </c>
      <c r="L13" s="3">
        <v>0.1482393741607666</v>
      </c>
      <c r="M13" s="7">
        <v>1218.6634521484375</v>
      </c>
    </row>
    <row r="14" spans="1:13" x14ac:dyDescent="0.25">
      <c r="A14" t="s">
        <v>97</v>
      </c>
      <c r="B14" s="4">
        <v>5</v>
      </c>
      <c r="C14" s="2">
        <v>2</v>
      </c>
      <c r="D14" s="2">
        <v>38</v>
      </c>
      <c r="E14" s="2">
        <v>63</v>
      </c>
      <c r="F14" s="2">
        <v>7691</v>
      </c>
      <c r="G14" s="2">
        <v>8061.25390625</v>
      </c>
      <c r="H14" s="2">
        <v>0.33095577359199524</v>
      </c>
      <c r="I14" s="2">
        <v>2667.91845703125</v>
      </c>
      <c r="J14" s="2">
        <v>336.12615966796875</v>
      </c>
      <c r="K14" s="2">
        <v>7868.26318359375</v>
      </c>
      <c r="L14" s="2">
        <v>0.15267713367938995</v>
      </c>
      <c r="M14" s="6">
        <v>1201.3038330078125</v>
      </c>
    </row>
    <row r="15" spans="1:13" x14ac:dyDescent="0.25">
      <c r="A15" t="s">
        <v>98</v>
      </c>
      <c r="B15" s="5">
        <v>6</v>
      </c>
      <c r="C15" s="3">
        <v>2</v>
      </c>
      <c r="D15" s="3">
        <v>38</v>
      </c>
      <c r="E15" s="3">
        <v>109</v>
      </c>
      <c r="F15" s="3">
        <v>6018</v>
      </c>
      <c r="G15" s="3">
        <v>5829.0458984375</v>
      </c>
      <c r="H15" s="3">
        <v>0.22161450982093811</v>
      </c>
      <c r="I15" s="3">
        <v>1291.8011474609375</v>
      </c>
      <c r="J15" s="3">
        <v>123.73210906982422</v>
      </c>
      <c r="K15" s="3">
        <v>5829.474609375</v>
      </c>
      <c r="L15" s="3">
        <v>0.17984466254711151</v>
      </c>
      <c r="M15" s="7">
        <v>1048.39990234375</v>
      </c>
    </row>
    <row r="16" spans="1:13" x14ac:dyDescent="0.25">
      <c r="A16" t="s">
        <v>99</v>
      </c>
      <c r="B16" s="4">
        <v>7</v>
      </c>
      <c r="C16" s="2">
        <v>2</v>
      </c>
      <c r="D16" s="2">
        <v>38</v>
      </c>
      <c r="E16" s="2">
        <v>54</v>
      </c>
      <c r="F16" s="2">
        <v>4538.5</v>
      </c>
      <c r="G16" s="2">
        <v>4480.9072265625</v>
      </c>
      <c r="H16" s="2">
        <v>0.21805645525455475</v>
      </c>
      <c r="I16" s="2">
        <v>977.09075927734375</v>
      </c>
      <c r="J16" s="2">
        <v>132.9652099609375</v>
      </c>
      <c r="K16" s="2">
        <v>4536.1875</v>
      </c>
      <c r="L16" s="2">
        <v>0.15898329019546509</v>
      </c>
      <c r="M16" s="6">
        <v>721.17803955078125</v>
      </c>
    </row>
    <row r="17" spans="1:13" x14ac:dyDescent="0.25">
      <c r="A17" t="s">
        <v>69</v>
      </c>
      <c r="B17" s="5">
        <v>8</v>
      </c>
      <c r="C17" s="3">
        <v>2</v>
      </c>
      <c r="D17" s="3">
        <v>38</v>
      </c>
      <c r="E17" s="3">
        <v>96</v>
      </c>
      <c r="F17" s="3">
        <v>91.5</v>
      </c>
      <c r="G17" s="3">
        <v>102.45833587646484</v>
      </c>
      <c r="H17" s="3">
        <v>0.50156301259994507</v>
      </c>
      <c r="I17" s="3">
        <v>51.389312744140625</v>
      </c>
      <c r="J17" s="3">
        <v>5.2448997497558594</v>
      </c>
      <c r="K17" s="3">
        <v>99.383720397949219</v>
      </c>
      <c r="L17" s="3">
        <v>0.38214188814163208</v>
      </c>
      <c r="M17" s="7">
        <v>37.978683471679688</v>
      </c>
    </row>
    <row r="18" spans="1:13" x14ac:dyDescent="0.25">
      <c r="A18" t="s">
        <v>100</v>
      </c>
      <c r="B18" s="4">
        <v>1</v>
      </c>
      <c r="C18" s="2">
        <v>3</v>
      </c>
      <c r="D18" s="2">
        <v>38</v>
      </c>
      <c r="E18" s="2">
        <v>72</v>
      </c>
      <c r="F18" s="2">
        <v>317.5</v>
      </c>
      <c r="G18" s="2">
        <v>329.75</v>
      </c>
      <c r="H18" s="2">
        <v>0.33387202024459839</v>
      </c>
      <c r="I18" s="2">
        <v>110.09429168701172</v>
      </c>
      <c r="J18" s="2">
        <v>12.974737167358398</v>
      </c>
      <c r="K18" s="2">
        <v>328.625</v>
      </c>
      <c r="L18" s="2">
        <v>0.25521084666252136</v>
      </c>
      <c r="M18" s="6">
        <v>83.868659973144531</v>
      </c>
    </row>
    <row r="19" spans="1:13" x14ac:dyDescent="0.25">
      <c r="A19" t="s">
        <v>101</v>
      </c>
      <c r="B19" s="5">
        <v>2</v>
      </c>
      <c r="C19" s="3">
        <v>3</v>
      </c>
      <c r="D19" s="3">
        <v>38</v>
      </c>
      <c r="E19" s="3">
        <v>54</v>
      </c>
      <c r="F19" s="3">
        <v>22331</v>
      </c>
      <c r="G19" s="3">
        <v>21351.92578125</v>
      </c>
      <c r="H19" s="3">
        <v>0.20274922251701355</v>
      </c>
      <c r="I19" s="3">
        <v>4329.08642578125</v>
      </c>
      <c r="J19" s="3">
        <v>589.114013671875</v>
      </c>
      <c r="K19" s="3">
        <v>21686.4375</v>
      </c>
      <c r="L19" s="3">
        <v>0.11332039535045624</v>
      </c>
      <c r="M19" s="7">
        <v>2457.515869140625</v>
      </c>
    </row>
    <row r="20" spans="1:13" x14ac:dyDescent="0.25">
      <c r="A20" s="1" t="s">
        <v>109</v>
      </c>
      <c r="B20" s="4">
        <v>3</v>
      </c>
      <c r="C20" s="2">
        <v>3</v>
      </c>
      <c r="D20" s="2">
        <v>38</v>
      </c>
      <c r="E20" s="2">
        <v>64</v>
      </c>
      <c r="F20" s="2">
        <v>9702.5</v>
      </c>
      <c r="G20" s="2">
        <v>9876.71875</v>
      </c>
      <c r="H20" s="2">
        <v>0.23635683953762054</v>
      </c>
      <c r="I20" s="2">
        <v>2334.429931640625</v>
      </c>
      <c r="J20" s="2">
        <v>291.80374145507812</v>
      </c>
      <c r="K20" s="2">
        <v>9763.0341796875</v>
      </c>
      <c r="L20" s="2">
        <v>0.14629623293876648</v>
      </c>
      <c r="M20" s="6">
        <v>1428.295166015625</v>
      </c>
    </row>
    <row r="21" spans="1:13" x14ac:dyDescent="0.25">
      <c r="A21" t="s">
        <v>103</v>
      </c>
      <c r="B21" s="5">
        <v>4</v>
      </c>
      <c r="C21" s="3">
        <v>3</v>
      </c>
      <c r="D21" s="3">
        <v>38</v>
      </c>
      <c r="E21" s="3">
        <v>62</v>
      </c>
      <c r="F21" s="3">
        <v>7958.5</v>
      </c>
      <c r="G21" s="3">
        <v>7914.25830078125</v>
      </c>
      <c r="H21" s="3">
        <v>0.22849248349666595</v>
      </c>
      <c r="I21" s="3">
        <v>1808.3485107421875</v>
      </c>
      <c r="J21" s="3">
        <v>229.66047668457031</v>
      </c>
      <c r="K21" s="3">
        <v>7933.3037109375</v>
      </c>
      <c r="L21" s="3">
        <v>0.18683271110057831</v>
      </c>
      <c r="M21" s="7">
        <v>1482.20068359375</v>
      </c>
    </row>
    <row r="22" spans="1:13" x14ac:dyDescent="0.25">
      <c r="A22" t="s">
        <v>104</v>
      </c>
      <c r="B22" s="4">
        <v>5</v>
      </c>
      <c r="C22" s="2">
        <v>3</v>
      </c>
      <c r="D22" s="2">
        <v>38</v>
      </c>
      <c r="E22" s="2">
        <v>69</v>
      </c>
      <c r="F22" s="2">
        <v>6505</v>
      </c>
      <c r="G22" s="2">
        <v>6701.203125</v>
      </c>
      <c r="H22" s="2">
        <v>0.48954644799232483</v>
      </c>
      <c r="I22" s="2">
        <v>3280.550048828125</v>
      </c>
      <c r="J22" s="2">
        <v>394.93182373046875</v>
      </c>
      <c r="K22" s="2">
        <v>6447.873046875</v>
      </c>
      <c r="L22" s="2">
        <v>0.19001384079456329</v>
      </c>
      <c r="M22" s="6">
        <v>1225.18505859375</v>
      </c>
    </row>
    <row r="23" spans="1:13" x14ac:dyDescent="0.25">
      <c r="A23" t="s">
        <v>105</v>
      </c>
      <c r="B23" s="5">
        <v>6</v>
      </c>
      <c r="C23" s="3">
        <v>3</v>
      </c>
      <c r="D23" s="3">
        <v>38</v>
      </c>
      <c r="E23" s="3">
        <v>57</v>
      </c>
      <c r="F23" s="3">
        <v>5347</v>
      </c>
      <c r="G23" s="3">
        <v>6154.82470703125</v>
      </c>
      <c r="H23" s="3">
        <v>0.79299753904342651</v>
      </c>
      <c r="I23" s="3">
        <v>4880.7607421875</v>
      </c>
      <c r="J23" s="3">
        <v>646.47259521484375</v>
      </c>
      <c r="K23" s="3">
        <v>5359.15673828125</v>
      </c>
      <c r="L23" s="3">
        <v>0.19519437849521637</v>
      </c>
      <c r="M23" s="7">
        <v>1046.0772705078125</v>
      </c>
    </row>
    <row r="24" spans="1:13" x14ac:dyDescent="0.25">
      <c r="A24" t="s">
        <v>106</v>
      </c>
      <c r="B24" s="4">
        <v>7</v>
      </c>
      <c r="C24" s="2">
        <v>3</v>
      </c>
      <c r="D24" s="2">
        <v>38</v>
      </c>
      <c r="E24" s="2">
        <v>64</v>
      </c>
      <c r="F24" s="2">
        <v>3828</v>
      </c>
      <c r="G24" s="2">
        <v>3812.78125</v>
      </c>
      <c r="H24" s="2">
        <v>0.20892432332038879</v>
      </c>
      <c r="I24" s="2">
        <v>796.582763671875</v>
      </c>
      <c r="J24" s="2">
        <v>99.572845458984375</v>
      </c>
      <c r="K24" s="2">
        <v>3802.517333984375</v>
      </c>
      <c r="L24" s="2">
        <v>0.17893467843532562</v>
      </c>
      <c r="M24" s="6">
        <v>680.4022216796875</v>
      </c>
    </row>
    <row r="25" spans="1:13" x14ac:dyDescent="0.25">
      <c r="A25" t="s">
        <v>35</v>
      </c>
      <c r="B25" s="5">
        <v>8</v>
      </c>
      <c r="C25" s="3">
        <v>3</v>
      </c>
      <c r="D25" s="3">
        <v>38</v>
      </c>
      <c r="E25" s="3">
        <v>58</v>
      </c>
      <c r="F25" s="3">
        <v>18987.5</v>
      </c>
      <c r="G25" s="3">
        <v>18064.017578125</v>
      </c>
      <c r="H25" s="3">
        <v>0.24625790119171143</v>
      </c>
      <c r="I25" s="3">
        <v>4448.40673828125</v>
      </c>
      <c r="J25" s="3">
        <v>584.10443115234375</v>
      </c>
      <c r="K25" s="3">
        <v>18314.19140625</v>
      </c>
      <c r="L25" s="3">
        <v>0.18812981247901917</v>
      </c>
      <c r="M25" s="7">
        <v>3445.445556640625</v>
      </c>
    </row>
    <row r="26" spans="1:13" x14ac:dyDescent="0.25">
      <c r="A26" t="s">
        <v>107</v>
      </c>
      <c r="B26" s="4">
        <v>1</v>
      </c>
      <c r="C26" s="2">
        <v>4</v>
      </c>
      <c r="D26" s="2">
        <v>38</v>
      </c>
      <c r="E26" s="2">
        <v>86</v>
      </c>
      <c r="F26" s="2">
        <v>478</v>
      </c>
      <c r="G26" s="2">
        <v>489.39535522460937</v>
      </c>
      <c r="H26" s="2">
        <v>0.33590739965438843</v>
      </c>
      <c r="I26" s="2">
        <v>164.39152526855469</v>
      </c>
      <c r="J26" s="2">
        <v>17.72679328918457</v>
      </c>
      <c r="K26" s="2">
        <v>480.30767822265625</v>
      </c>
      <c r="L26" s="2">
        <v>0.25224471092224121</v>
      </c>
      <c r="M26" s="6">
        <v>121.15508270263672</v>
      </c>
    </row>
    <row r="27" spans="1:13" x14ac:dyDescent="0.25">
      <c r="A27" t="s">
        <v>108</v>
      </c>
      <c r="B27" s="5">
        <v>2</v>
      </c>
      <c r="C27" s="3">
        <v>4</v>
      </c>
      <c r="D27" s="3">
        <v>38</v>
      </c>
      <c r="E27" s="3">
        <v>75</v>
      </c>
      <c r="F27" s="3">
        <v>22314</v>
      </c>
      <c r="G27" s="3">
        <v>21085.119140625</v>
      </c>
      <c r="H27" s="3">
        <v>0.24831558763980865</v>
      </c>
      <c r="I27" s="3">
        <v>5235.76416015625</v>
      </c>
      <c r="J27" s="3">
        <v>604.573974609375</v>
      </c>
      <c r="K27" s="3">
        <v>21504.775390625</v>
      </c>
      <c r="L27" s="3">
        <v>0.13205528259277344</v>
      </c>
      <c r="M27" s="7">
        <v>2839.8193359375</v>
      </c>
    </row>
    <row r="28" spans="1:13" x14ac:dyDescent="0.25">
      <c r="A28" t="s">
        <v>102</v>
      </c>
      <c r="B28" s="4">
        <v>3</v>
      </c>
      <c r="C28" s="2">
        <v>4</v>
      </c>
      <c r="D28" s="2">
        <v>38</v>
      </c>
      <c r="E28" s="2">
        <v>73</v>
      </c>
      <c r="F28" s="2">
        <v>13077</v>
      </c>
      <c r="G28" s="2">
        <v>12820.5478515625</v>
      </c>
      <c r="H28" s="2">
        <v>0.2903163731098175</v>
      </c>
      <c r="I28" s="2">
        <v>3722.01513671875</v>
      </c>
      <c r="J28" s="2">
        <v>435.62893676757812</v>
      </c>
      <c r="K28" s="2">
        <v>12884.6767578125</v>
      </c>
      <c r="L28" s="2">
        <v>0.16698537766933441</v>
      </c>
      <c r="M28" s="6">
        <v>2151.552734375</v>
      </c>
    </row>
    <row r="29" spans="1:13" x14ac:dyDescent="0.25">
      <c r="A29" t="s">
        <v>110</v>
      </c>
      <c r="B29" s="5">
        <v>4</v>
      </c>
      <c r="C29" s="3">
        <v>4</v>
      </c>
      <c r="D29" s="3">
        <v>38</v>
      </c>
      <c r="E29" s="3">
        <v>54</v>
      </c>
      <c r="F29" s="3">
        <v>10321</v>
      </c>
      <c r="G29" s="3">
        <v>10262.037109375</v>
      </c>
      <c r="H29" s="3">
        <v>0.22163118422031403</v>
      </c>
      <c r="I29" s="3">
        <v>2274.387451171875</v>
      </c>
      <c r="J29" s="3">
        <v>309.50494384765625</v>
      </c>
      <c r="K29" s="3">
        <v>10245.2919921875</v>
      </c>
      <c r="L29" s="3">
        <v>0.18346633017063141</v>
      </c>
      <c r="M29" s="7">
        <v>1879.666015625</v>
      </c>
    </row>
    <row r="30" spans="1:13" x14ac:dyDescent="0.25">
      <c r="A30" t="s">
        <v>111</v>
      </c>
      <c r="B30" s="4">
        <v>5</v>
      </c>
      <c r="C30" s="2">
        <v>4</v>
      </c>
      <c r="D30" s="2">
        <v>38</v>
      </c>
      <c r="E30" s="2">
        <v>56</v>
      </c>
      <c r="F30" s="2">
        <v>10215</v>
      </c>
      <c r="G30" s="2">
        <v>10030.2861328125</v>
      </c>
      <c r="H30" s="2">
        <v>0.23220627009868622</v>
      </c>
      <c r="I30" s="2">
        <v>2329.09521484375</v>
      </c>
      <c r="J30" s="2">
        <v>311.23846435546875</v>
      </c>
      <c r="K30" s="2">
        <v>10023.9599609375</v>
      </c>
      <c r="L30" s="2">
        <v>0.13437306880950928</v>
      </c>
      <c r="M30" s="6">
        <v>1346.9501953125</v>
      </c>
    </row>
    <row r="31" spans="1:13" x14ac:dyDescent="0.25">
      <c r="A31" t="s">
        <v>112</v>
      </c>
      <c r="B31" s="5">
        <v>6</v>
      </c>
      <c r="C31" s="3">
        <v>4</v>
      </c>
      <c r="D31" s="3">
        <v>38</v>
      </c>
      <c r="E31" s="3">
        <v>65</v>
      </c>
      <c r="F31" s="3">
        <v>7284</v>
      </c>
      <c r="G31" s="3">
        <v>7039.2001953125</v>
      </c>
      <c r="H31" s="3">
        <v>0.23501831293106079</v>
      </c>
      <c r="I31" s="3">
        <v>1654.3409423828125</v>
      </c>
      <c r="J31" s="3">
        <v>205.19573974609375</v>
      </c>
      <c r="K31" s="3">
        <v>7083.77978515625</v>
      </c>
      <c r="L31" s="3">
        <v>0.19478937983512878</v>
      </c>
      <c r="M31" s="7">
        <v>1379.8450927734375</v>
      </c>
    </row>
    <row r="32" spans="1:13" x14ac:dyDescent="0.25">
      <c r="A32" t="s">
        <v>113</v>
      </c>
      <c r="B32" s="4">
        <v>7</v>
      </c>
      <c r="C32" s="2">
        <v>4</v>
      </c>
      <c r="D32" s="2">
        <v>38</v>
      </c>
      <c r="E32" s="2">
        <v>76</v>
      </c>
      <c r="F32" s="2">
        <v>6760.5</v>
      </c>
      <c r="G32" s="2">
        <v>7171.81591796875</v>
      </c>
      <c r="H32" s="2">
        <v>0.57787442207336426</v>
      </c>
      <c r="I32" s="2">
        <v>4144.40869140625</v>
      </c>
      <c r="J32" s="2">
        <v>475.39630126953125</v>
      </c>
      <c r="K32" s="2">
        <v>6646.89697265625</v>
      </c>
      <c r="L32" s="2">
        <v>0.19073711335659027</v>
      </c>
      <c r="M32" s="6">
        <v>1267.8099365234375</v>
      </c>
    </row>
    <row r="33" spans="1:13" x14ac:dyDescent="0.25">
      <c r="A33" t="s">
        <v>74</v>
      </c>
      <c r="B33" s="5">
        <v>8</v>
      </c>
      <c r="C33" s="3">
        <v>4</v>
      </c>
      <c r="D33" s="3">
        <v>38</v>
      </c>
      <c r="E33" s="3">
        <v>74</v>
      </c>
      <c r="F33" s="3">
        <v>96</v>
      </c>
      <c r="G33" s="3">
        <v>149.24324035644531</v>
      </c>
      <c r="H33" s="3">
        <v>2.5653641223907471</v>
      </c>
      <c r="I33" s="3">
        <v>382.86325073242187</v>
      </c>
      <c r="J33" s="3">
        <v>44.506950378417969</v>
      </c>
      <c r="K33" s="3">
        <v>103.06060791015625</v>
      </c>
      <c r="L33" s="3">
        <v>0.36470156908035278</v>
      </c>
      <c r="M33" s="7">
        <v>37.58636474609375</v>
      </c>
    </row>
    <row r="34" spans="1:13" x14ac:dyDescent="0.25">
      <c r="A34" t="s">
        <v>114</v>
      </c>
      <c r="B34" s="4">
        <v>1</v>
      </c>
      <c r="C34" s="2">
        <v>5</v>
      </c>
      <c r="D34" s="2">
        <v>38</v>
      </c>
      <c r="E34" s="2">
        <v>88</v>
      </c>
      <c r="F34" s="2">
        <v>369.5</v>
      </c>
      <c r="G34" s="2">
        <v>366.81817626953125</v>
      </c>
      <c r="H34" s="2">
        <v>0.29913324117660522</v>
      </c>
      <c r="I34" s="2">
        <v>109.72751617431641</v>
      </c>
      <c r="J34" s="2">
        <v>11.696991920471191</v>
      </c>
      <c r="K34" s="2">
        <v>364.52499389648437</v>
      </c>
      <c r="L34" s="2">
        <v>0.24243384599685669</v>
      </c>
      <c r="M34" s="6">
        <v>88.373199462890625</v>
      </c>
    </row>
    <row r="35" spans="1:13" x14ac:dyDescent="0.25">
      <c r="A35" t="s">
        <v>115</v>
      </c>
      <c r="B35" s="5">
        <v>2</v>
      </c>
      <c r="C35" s="3">
        <v>5</v>
      </c>
      <c r="D35" s="3">
        <v>38</v>
      </c>
      <c r="E35" s="3">
        <v>78</v>
      </c>
      <c r="F35" s="3">
        <v>22750.5</v>
      </c>
      <c r="G35" s="3">
        <v>21256.30859375</v>
      </c>
      <c r="H35" s="3">
        <v>0.22263972461223602</v>
      </c>
      <c r="I35" s="3">
        <v>4732.49853515625</v>
      </c>
      <c r="J35" s="3">
        <v>535.84991455078125</v>
      </c>
      <c r="K35" s="3">
        <v>21745.357421875</v>
      </c>
      <c r="L35" s="3">
        <v>0.12724943459033966</v>
      </c>
      <c r="M35" s="7">
        <v>2767.084228515625</v>
      </c>
    </row>
    <row r="36" spans="1:13" x14ac:dyDescent="0.25">
      <c r="A36" t="s">
        <v>116</v>
      </c>
      <c r="B36" s="4">
        <v>3</v>
      </c>
      <c r="C36" s="2">
        <v>5</v>
      </c>
      <c r="D36" s="2">
        <v>38</v>
      </c>
      <c r="E36" s="2">
        <v>55</v>
      </c>
      <c r="F36" s="2">
        <v>12650</v>
      </c>
      <c r="G36" s="2">
        <v>12975.763671875</v>
      </c>
      <c r="H36" s="2">
        <v>0.44785231351852417</v>
      </c>
      <c r="I36" s="2">
        <v>5811.22607421875</v>
      </c>
      <c r="J36" s="2">
        <v>783.58551025390625</v>
      </c>
      <c r="K36" s="2">
        <v>12301.4697265625</v>
      </c>
      <c r="L36" s="2">
        <v>0.25015482306480408</v>
      </c>
      <c r="M36" s="6">
        <v>3077.271728515625</v>
      </c>
    </row>
    <row r="37" spans="1:13" x14ac:dyDescent="0.25">
      <c r="A37" t="s">
        <v>117</v>
      </c>
      <c r="B37" s="5">
        <v>4</v>
      </c>
      <c r="C37" s="3">
        <v>5</v>
      </c>
      <c r="D37" s="3">
        <v>38</v>
      </c>
      <c r="E37" s="3">
        <v>61</v>
      </c>
      <c r="F37" s="3">
        <v>10875</v>
      </c>
      <c r="G37" s="3">
        <v>11571.328125</v>
      </c>
      <c r="H37" s="3">
        <v>0.32191097736358643</v>
      </c>
      <c r="I37" s="3">
        <v>3724.9375</v>
      </c>
      <c r="J37" s="3">
        <v>476.92938232421875</v>
      </c>
      <c r="K37" s="3">
        <v>11271.654296875</v>
      </c>
      <c r="L37" s="3">
        <v>0.19379344582557678</v>
      </c>
      <c r="M37" s="7">
        <v>2184.372802734375</v>
      </c>
    </row>
    <row r="38" spans="1:13" x14ac:dyDescent="0.25">
      <c r="A38" t="s">
        <v>118</v>
      </c>
      <c r="B38" s="4">
        <v>5</v>
      </c>
      <c r="C38" s="2">
        <v>5</v>
      </c>
      <c r="D38" s="2">
        <v>38</v>
      </c>
      <c r="E38" s="2">
        <v>50</v>
      </c>
      <c r="F38" s="2">
        <v>9786.5</v>
      </c>
      <c r="G38" s="2">
        <v>9820.0400390625</v>
      </c>
      <c r="H38" s="2">
        <v>0.28433150053024292</v>
      </c>
      <c r="I38" s="2">
        <v>2792.146728515625</v>
      </c>
      <c r="J38" s="2">
        <v>394.86917114257813</v>
      </c>
      <c r="K38" s="2">
        <v>9864.7275390625</v>
      </c>
      <c r="L38" s="2">
        <v>0.17542305588722229</v>
      </c>
      <c r="M38" s="6">
        <v>1730.5006103515625</v>
      </c>
    </row>
    <row r="39" spans="1:13" x14ac:dyDescent="0.25">
      <c r="A39" t="s">
        <v>119</v>
      </c>
      <c r="B39" s="5">
        <v>6</v>
      </c>
      <c r="C39" s="3">
        <v>5</v>
      </c>
      <c r="D39" s="3">
        <v>38</v>
      </c>
      <c r="E39" s="3">
        <v>57</v>
      </c>
      <c r="F39" s="3">
        <v>6870</v>
      </c>
      <c r="G39" s="3">
        <v>6675.123046875</v>
      </c>
      <c r="H39" s="3">
        <v>0.25676393508911133</v>
      </c>
      <c r="I39" s="3">
        <v>1713.9307861328125</v>
      </c>
      <c r="J39" s="3">
        <v>227.01568603515625</v>
      </c>
      <c r="K39" s="3">
        <v>6806.15673828125</v>
      </c>
      <c r="L39" s="3">
        <v>0.16418537497520447</v>
      </c>
      <c r="M39" s="7">
        <v>1117.471435546875</v>
      </c>
    </row>
    <row r="40" spans="1:13" x14ac:dyDescent="0.25">
      <c r="A40" t="s">
        <v>120</v>
      </c>
      <c r="B40" s="4">
        <v>7</v>
      </c>
      <c r="C40" s="2">
        <v>5</v>
      </c>
      <c r="D40" s="2">
        <v>38</v>
      </c>
      <c r="E40" s="2">
        <v>61</v>
      </c>
      <c r="F40" s="2">
        <v>6498</v>
      </c>
      <c r="G40" s="2">
        <v>6402.19677734375</v>
      </c>
      <c r="H40" s="2">
        <v>0.24552194774150848</v>
      </c>
      <c r="I40" s="2">
        <v>1571.8797607421875</v>
      </c>
      <c r="J40" s="2">
        <v>201.25859069824219</v>
      </c>
      <c r="K40" s="2">
        <v>6348.74560546875</v>
      </c>
      <c r="L40" s="2">
        <v>0.1876310408115387</v>
      </c>
      <c r="M40" s="6">
        <v>1191.2216796875</v>
      </c>
    </row>
    <row r="41" spans="1:13" x14ac:dyDescent="0.25">
      <c r="A41" t="s">
        <v>51</v>
      </c>
      <c r="B41" s="5">
        <v>8</v>
      </c>
      <c r="C41" s="3">
        <v>5</v>
      </c>
      <c r="D41" s="3">
        <v>38</v>
      </c>
      <c r="E41" s="3">
        <v>59</v>
      </c>
      <c r="F41" s="3">
        <v>1330</v>
      </c>
      <c r="G41" s="3">
        <v>1334.3050537109375</v>
      </c>
      <c r="H41" s="3">
        <v>0.2493969053030014</v>
      </c>
      <c r="I41" s="3">
        <v>332.77154541015625</v>
      </c>
      <c r="J41" s="3">
        <v>43.323165893554688</v>
      </c>
      <c r="K41" s="3">
        <v>1333.6981201171875</v>
      </c>
      <c r="L41" s="3">
        <v>0.17888006567955017</v>
      </c>
      <c r="M41" s="7">
        <v>238.57200622558594</v>
      </c>
    </row>
    <row r="42" spans="1:13" x14ac:dyDescent="0.25">
      <c r="A42" t="s">
        <v>121</v>
      </c>
      <c r="B42" s="4">
        <v>1</v>
      </c>
      <c r="C42" s="2">
        <v>6</v>
      </c>
      <c r="D42" s="2">
        <v>38</v>
      </c>
      <c r="E42" s="2">
        <v>50</v>
      </c>
      <c r="F42" s="2">
        <v>381</v>
      </c>
      <c r="G42" s="2">
        <v>394.8599853515625</v>
      </c>
      <c r="H42" s="2">
        <v>0.37441247701644897</v>
      </c>
      <c r="I42" s="2">
        <v>147.84051513671875</v>
      </c>
      <c r="J42" s="2">
        <v>20.907806396484375</v>
      </c>
      <c r="K42" s="2">
        <v>389.43182373046875</v>
      </c>
      <c r="L42" s="2">
        <v>0.31492429971694946</v>
      </c>
      <c r="M42" s="6">
        <v>122.64154815673828</v>
      </c>
    </row>
    <row r="43" spans="1:13" x14ac:dyDescent="0.25">
      <c r="A43" t="s">
        <v>122</v>
      </c>
      <c r="B43" s="5">
        <v>2</v>
      </c>
      <c r="C43" s="3">
        <v>6</v>
      </c>
      <c r="D43" s="3">
        <v>38</v>
      </c>
      <c r="E43" s="3">
        <v>50</v>
      </c>
      <c r="F43" s="3">
        <v>19547.5</v>
      </c>
      <c r="G43" s="3">
        <v>19052.66015625</v>
      </c>
      <c r="H43" s="3">
        <v>0.29487758874893188</v>
      </c>
      <c r="I43" s="3">
        <v>5618.20263671875</v>
      </c>
      <c r="J43" s="3">
        <v>794.5338134765625</v>
      </c>
      <c r="K43" s="3">
        <v>19462.13671875</v>
      </c>
      <c r="L43" s="3">
        <v>0.19805686175823212</v>
      </c>
      <c r="M43" s="7">
        <v>3854.609619140625</v>
      </c>
    </row>
    <row r="44" spans="1:13" x14ac:dyDescent="0.25">
      <c r="A44" t="s">
        <v>123</v>
      </c>
      <c r="B44" s="4">
        <v>3</v>
      </c>
      <c r="C44" s="2">
        <v>6</v>
      </c>
      <c r="D44" s="2">
        <v>38</v>
      </c>
      <c r="E44" s="2">
        <v>58</v>
      </c>
      <c r="F44" s="2">
        <v>11040</v>
      </c>
      <c r="G44" s="2">
        <v>10957.775390625</v>
      </c>
      <c r="H44" s="2">
        <v>0.34586420655250549</v>
      </c>
      <c r="I44" s="2">
        <v>3789.902587890625</v>
      </c>
      <c r="J44" s="2">
        <v>497.63858032226562</v>
      </c>
      <c r="K44" s="2">
        <v>11053.1923828125</v>
      </c>
      <c r="L44" s="2">
        <v>0.22107286751270294</v>
      </c>
      <c r="M44" s="6">
        <v>2443.560791015625</v>
      </c>
    </row>
    <row r="45" spans="1:13" x14ac:dyDescent="0.25">
      <c r="A45" t="s">
        <v>124</v>
      </c>
      <c r="B45" s="5">
        <v>4</v>
      </c>
      <c r="C45" s="3">
        <v>6</v>
      </c>
      <c r="D45" s="3">
        <v>38</v>
      </c>
      <c r="E45" s="3">
        <v>61</v>
      </c>
      <c r="F45" s="3">
        <v>10895</v>
      </c>
      <c r="G45" s="3">
        <v>11040.951171875</v>
      </c>
      <c r="H45" s="3">
        <v>0.33324941992759705</v>
      </c>
      <c r="I45" s="3">
        <v>3679.390625</v>
      </c>
      <c r="J45" s="3">
        <v>471.09768676757812</v>
      </c>
      <c r="K45" s="3">
        <v>10907.5458984375</v>
      </c>
      <c r="L45" s="3">
        <v>0.17517495155334473</v>
      </c>
      <c r="M45" s="7">
        <v>1910.728759765625</v>
      </c>
    </row>
    <row r="46" spans="1:13" x14ac:dyDescent="0.25">
      <c r="A46" t="s">
        <v>125</v>
      </c>
      <c r="B46" s="4">
        <v>5</v>
      </c>
      <c r="C46" s="2">
        <v>6</v>
      </c>
      <c r="D46" s="2">
        <v>38</v>
      </c>
      <c r="E46" s="2">
        <v>50</v>
      </c>
      <c r="F46" s="2">
        <v>9622.5</v>
      </c>
      <c r="G46" s="2">
        <v>9084.759765625</v>
      </c>
      <c r="H46" s="2">
        <v>0.27170935273170471</v>
      </c>
      <c r="I46" s="2">
        <v>2468.414306640625</v>
      </c>
      <c r="J46" s="2">
        <v>349.08648681640625</v>
      </c>
      <c r="K46" s="2">
        <v>9260.11328125</v>
      </c>
      <c r="L46" s="2">
        <v>0.20071575045585632</v>
      </c>
      <c r="M46" s="6">
        <v>1858.650634765625</v>
      </c>
    </row>
    <row r="47" spans="1:13" x14ac:dyDescent="0.25">
      <c r="A47" t="s">
        <v>126</v>
      </c>
      <c r="B47" s="5">
        <v>6</v>
      </c>
      <c r="C47" s="3">
        <v>6</v>
      </c>
      <c r="D47" s="3">
        <v>38</v>
      </c>
      <c r="E47" s="3">
        <v>50</v>
      </c>
      <c r="F47" s="3">
        <v>7427.5</v>
      </c>
      <c r="G47" s="3">
        <v>7046.43994140625</v>
      </c>
      <c r="H47" s="3">
        <v>0.40822663903236389</v>
      </c>
      <c r="I47" s="3">
        <v>2876.54443359375</v>
      </c>
      <c r="J47" s="3">
        <v>406.80484008789063</v>
      </c>
      <c r="K47" s="3">
        <v>7011.818359375</v>
      </c>
      <c r="L47" s="3">
        <v>0.23899787664413452</v>
      </c>
      <c r="M47" s="7">
        <v>1675.8096923828125</v>
      </c>
    </row>
    <row r="48" spans="1:13" x14ac:dyDescent="0.25">
      <c r="A48" t="s">
        <v>127</v>
      </c>
      <c r="B48" s="4">
        <v>7</v>
      </c>
      <c r="C48" s="2">
        <v>6</v>
      </c>
      <c r="D48" s="2">
        <v>38</v>
      </c>
      <c r="E48" s="2">
        <v>65</v>
      </c>
      <c r="F48" s="2">
        <v>5485</v>
      </c>
      <c r="G48" s="2">
        <v>5690.23095703125</v>
      </c>
      <c r="H48" s="2">
        <v>0.66058123111724854</v>
      </c>
      <c r="I48" s="2">
        <v>3758.85986328125</v>
      </c>
      <c r="J48" s="2">
        <v>466.22915649414062</v>
      </c>
      <c r="K48" s="2">
        <v>5365.1015625</v>
      </c>
      <c r="L48" s="2">
        <v>0.24214531481266022</v>
      </c>
      <c r="M48" s="6">
        <v>1299.13427734375</v>
      </c>
    </row>
    <row r="49" spans="1:17" x14ac:dyDescent="0.25">
      <c r="A49" t="s">
        <v>128</v>
      </c>
      <c r="B49" s="5">
        <v>8</v>
      </c>
      <c r="C49" s="3">
        <v>6</v>
      </c>
      <c r="D49" s="3">
        <v>38</v>
      </c>
      <c r="E49" s="3">
        <v>50</v>
      </c>
      <c r="F49" s="3">
        <v>99</v>
      </c>
      <c r="G49" s="3">
        <v>119.77999877929687</v>
      </c>
      <c r="H49" s="3">
        <v>1.0754820108413696</v>
      </c>
      <c r="I49" s="3">
        <v>128.82122802734375</v>
      </c>
      <c r="J49" s="3">
        <v>18.218072891235352</v>
      </c>
      <c r="K49" s="3">
        <v>103.88636016845703</v>
      </c>
      <c r="L49" s="3">
        <v>0.46318086981773376</v>
      </c>
      <c r="M49" s="7">
        <v>48.118175506591797</v>
      </c>
    </row>
    <row r="52" spans="1:17" x14ac:dyDescent="0.25">
      <c r="A52" t="s">
        <v>79</v>
      </c>
      <c r="B52" s="8" t="s">
        <v>80</v>
      </c>
      <c r="C52" s="19" t="s">
        <v>81</v>
      </c>
      <c r="D52" s="19"/>
      <c r="E52" s="19"/>
      <c r="F52" s="19" t="s">
        <v>82</v>
      </c>
      <c r="G52" s="19"/>
      <c r="H52" s="19"/>
      <c r="J52" t="s">
        <v>83</v>
      </c>
      <c r="K52" s="8" t="s">
        <v>80</v>
      </c>
      <c r="L52" s="19" t="s">
        <v>81</v>
      </c>
      <c r="M52" s="19"/>
      <c r="N52" s="19"/>
      <c r="O52" s="19" t="s">
        <v>82</v>
      </c>
      <c r="P52" s="19"/>
      <c r="Q52" s="19"/>
    </row>
    <row r="53" spans="1:17" x14ac:dyDescent="0.25">
      <c r="B53" s="9">
        <v>0</v>
      </c>
      <c r="C53" s="2">
        <f t="shared" ref="C53:C59" si="0">K2</f>
        <v>387.258056640625</v>
      </c>
      <c r="D53" s="2">
        <f t="shared" ref="D53:D59" si="1">K10</f>
        <v>291.1363525390625</v>
      </c>
      <c r="E53" s="2">
        <f t="shared" ref="E53:E59" si="2">K18</f>
        <v>328.625</v>
      </c>
      <c r="F53" s="2">
        <f t="shared" ref="F53:F59" si="3">K26</f>
        <v>480.30767822265625</v>
      </c>
      <c r="G53" s="2">
        <f t="shared" ref="G53:G59" si="4">K34</f>
        <v>364.52499389648437</v>
      </c>
      <c r="H53" s="2">
        <f t="shared" ref="H53:H59" si="5">K42</f>
        <v>389.43182373046875</v>
      </c>
      <c r="K53" s="9">
        <v>0</v>
      </c>
      <c r="L53">
        <f t="shared" ref="L53:N59" si="6">C53/$C$62</f>
        <v>1.1536760456963286</v>
      </c>
      <c r="M53">
        <f t="shared" si="6"/>
        <v>0.86732097679096543</v>
      </c>
      <c r="N53">
        <f t="shared" si="6"/>
        <v>0.97900297751270582</v>
      </c>
      <c r="O53">
        <f t="shared" ref="O53:Q59" si="7">F53/$F$62</f>
        <v>1.1674345648872493</v>
      </c>
      <c r="P53">
        <f t="shared" si="7"/>
        <v>0.88601348038994499</v>
      </c>
      <c r="Q53">
        <f t="shared" si="7"/>
        <v>0.94655195472280595</v>
      </c>
    </row>
    <row r="54" spans="1:17" x14ac:dyDescent="0.25">
      <c r="B54" s="9">
        <v>0.25</v>
      </c>
      <c r="C54" s="2">
        <f t="shared" si="0"/>
        <v>20656.849609375</v>
      </c>
      <c r="D54" s="2">
        <f t="shared" si="1"/>
        <v>20525.9765625</v>
      </c>
      <c r="E54" s="2">
        <f t="shared" si="2"/>
        <v>21686.4375</v>
      </c>
      <c r="F54" s="2">
        <f t="shared" si="3"/>
        <v>21504.775390625</v>
      </c>
      <c r="G54" s="2">
        <f t="shared" si="4"/>
        <v>21745.357421875</v>
      </c>
      <c r="H54" s="2">
        <f t="shared" si="5"/>
        <v>19462.13671875</v>
      </c>
      <c r="K54" s="9">
        <v>0.25</v>
      </c>
      <c r="L54">
        <f t="shared" si="6"/>
        <v>61.538584324413236</v>
      </c>
      <c r="M54">
        <f t="shared" si="6"/>
        <v>61.148701927861588</v>
      </c>
      <c r="N54">
        <f t="shared" si="6"/>
        <v>64.60581782926802</v>
      </c>
      <c r="O54">
        <f t="shared" si="7"/>
        <v>52.269449853587815</v>
      </c>
      <c r="P54">
        <f t="shared" si="7"/>
        <v>52.854207898704544</v>
      </c>
      <c r="Q54">
        <f t="shared" si="7"/>
        <v>47.304617731922647</v>
      </c>
    </row>
    <row r="55" spans="1:17" x14ac:dyDescent="0.25">
      <c r="B55" s="9">
        <v>1</v>
      </c>
      <c r="C55" s="2">
        <f t="shared" si="0"/>
        <v>11109</v>
      </c>
      <c r="D55" s="2">
        <f t="shared" si="1"/>
        <v>11977.8486328125</v>
      </c>
      <c r="E55" s="2">
        <f t="shared" si="2"/>
        <v>9763.0341796875</v>
      </c>
      <c r="F55" s="2">
        <f t="shared" si="3"/>
        <v>12884.6767578125</v>
      </c>
      <c r="G55" s="2">
        <f t="shared" si="4"/>
        <v>12301.4697265625</v>
      </c>
      <c r="H55" s="2">
        <f t="shared" si="5"/>
        <v>11053.1923828125</v>
      </c>
      <c r="K55" s="9">
        <v>1</v>
      </c>
      <c r="L55">
        <f t="shared" si="6"/>
        <v>33.094694795553139</v>
      </c>
      <c r="M55">
        <f t="shared" si="6"/>
        <v>35.683071816568827</v>
      </c>
      <c r="N55">
        <f t="shared" si="6"/>
        <v>29.084943420227859</v>
      </c>
      <c r="O55">
        <f t="shared" si="7"/>
        <v>31.317461049408127</v>
      </c>
      <c r="P55">
        <f t="shared" si="7"/>
        <v>29.899919590803954</v>
      </c>
      <c r="Q55">
        <f t="shared" si="7"/>
        <v>26.86585999997676</v>
      </c>
    </row>
    <row r="56" spans="1:17" x14ac:dyDescent="0.25">
      <c r="B56" s="9">
        <v>4</v>
      </c>
      <c r="C56" s="2">
        <f t="shared" si="0"/>
        <v>9864.5</v>
      </c>
      <c r="D56" s="2">
        <f t="shared" si="1"/>
        <v>8220.916015625</v>
      </c>
      <c r="E56" s="2">
        <f t="shared" si="2"/>
        <v>7933.3037109375</v>
      </c>
      <c r="F56" s="2">
        <f t="shared" si="3"/>
        <v>10245.2919921875</v>
      </c>
      <c r="G56" s="2">
        <f t="shared" si="4"/>
        <v>11271.654296875</v>
      </c>
      <c r="H56" s="2">
        <f t="shared" si="5"/>
        <v>10907.5458984375</v>
      </c>
      <c r="K56" s="9">
        <v>4</v>
      </c>
      <c r="L56">
        <f t="shared" si="6"/>
        <v>29.387219084592125</v>
      </c>
      <c r="M56">
        <f t="shared" si="6"/>
        <v>24.490836841928537</v>
      </c>
      <c r="N56">
        <f t="shared" si="6"/>
        <v>23.634014315771505</v>
      </c>
      <c r="O56">
        <f t="shared" si="7"/>
        <v>24.902179459845335</v>
      </c>
      <c r="P56">
        <f t="shared" si="7"/>
        <v>27.396852947105458</v>
      </c>
      <c r="Q56">
        <f t="shared" si="7"/>
        <v>26.511852042529817</v>
      </c>
    </row>
    <row r="57" spans="1:17" x14ac:dyDescent="0.25">
      <c r="B57" s="9">
        <v>8</v>
      </c>
      <c r="C57" s="2">
        <f t="shared" si="0"/>
        <v>7419.28564453125</v>
      </c>
      <c r="D57" s="2">
        <f t="shared" si="1"/>
        <v>7868.26318359375</v>
      </c>
      <c r="E57" s="2">
        <f t="shared" si="2"/>
        <v>6447.873046875</v>
      </c>
      <c r="F57" s="2">
        <f t="shared" si="3"/>
        <v>10023.9599609375</v>
      </c>
      <c r="G57" s="2">
        <f t="shared" si="4"/>
        <v>9864.7275390625</v>
      </c>
      <c r="H57" s="2">
        <f t="shared" si="5"/>
        <v>9260.11328125</v>
      </c>
      <c r="K57" s="9">
        <v>8</v>
      </c>
      <c r="L57">
        <f t="shared" si="6"/>
        <v>22.10270897531645</v>
      </c>
      <c r="M57">
        <f t="shared" si="6"/>
        <v>23.440252824927754</v>
      </c>
      <c r="N57">
        <f t="shared" si="6"/>
        <v>19.208784820127949</v>
      </c>
      <c r="O57">
        <f t="shared" si="7"/>
        <v>24.364210413516304</v>
      </c>
      <c r="P57">
        <f t="shared" si="7"/>
        <v>23.97718051252561</v>
      </c>
      <c r="Q57">
        <f t="shared" si="7"/>
        <v>22.507606705989971</v>
      </c>
    </row>
    <row r="58" spans="1:17" x14ac:dyDescent="0.25">
      <c r="B58" s="9">
        <v>16</v>
      </c>
      <c r="C58" s="2">
        <f t="shared" si="0"/>
        <v>5825.36669921875</v>
      </c>
      <c r="D58" s="2">
        <f t="shared" si="1"/>
        <v>5829.474609375</v>
      </c>
      <c r="E58" s="2">
        <f t="shared" si="2"/>
        <v>5359.15673828125</v>
      </c>
      <c r="F58" s="2">
        <f t="shared" si="3"/>
        <v>7083.77978515625</v>
      </c>
      <c r="G58" s="2">
        <f t="shared" si="4"/>
        <v>6806.15673828125</v>
      </c>
      <c r="H58" s="2">
        <f t="shared" si="5"/>
        <v>7011.818359375</v>
      </c>
      <c r="K58" s="9">
        <v>16</v>
      </c>
      <c r="L58">
        <f t="shared" si="6"/>
        <v>17.354283282277731</v>
      </c>
      <c r="M58">
        <f t="shared" si="6"/>
        <v>17.366521110423257</v>
      </c>
      <c r="N58">
        <f t="shared" si="6"/>
        <v>15.965402521824647</v>
      </c>
      <c r="O58">
        <f t="shared" si="7"/>
        <v>17.217816300257695</v>
      </c>
      <c r="P58">
        <f t="shared" si="7"/>
        <v>16.543026461106006</v>
      </c>
      <c r="Q58">
        <f t="shared" si="7"/>
        <v>17.042907050198497</v>
      </c>
    </row>
    <row r="59" spans="1:17" x14ac:dyDescent="0.25">
      <c r="B59" s="9">
        <v>24</v>
      </c>
      <c r="C59" s="2">
        <f t="shared" si="0"/>
        <v>5585.87158203125</v>
      </c>
      <c r="D59" s="2">
        <f t="shared" si="1"/>
        <v>4536.1875</v>
      </c>
      <c r="E59" s="2">
        <f t="shared" si="2"/>
        <v>3802.517333984375</v>
      </c>
      <c r="F59" s="2">
        <f t="shared" si="3"/>
        <v>6646.89697265625</v>
      </c>
      <c r="G59" s="2">
        <f t="shared" si="4"/>
        <v>6348.74560546875</v>
      </c>
      <c r="H59" s="2">
        <f t="shared" si="5"/>
        <v>5365.1015625</v>
      </c>
      <c r="K59" s="9">
        <v>24</v>
      </c>
      <c r="L59">
        <f t="shared" si="6"/>
        <v>16.640806118865584</v>
      </c>
      <c r="M59">
        <f t="shared" si="6"/>
        <v>13.513704280124511</v>
      </c>
      <c r="N59">
        <f t="shared" si="6"/>
        <v>11.328035882888944</v>
      </c>
      <c r="O59">
        <f t="shared" si="7"/>
        <v>16.155930098469309</v>
      </c>
      <c r="P59">
        <f t="shared" si="7"/>
        <v>15.431244178579179</v>
      </c>
      <c r="Q59">
        <f t="shared" si="7"/>
        <v>13.040401584605862</v>
      </c>
    </row>
    <row r="61" spans="1:17" x14ac:dyDescent="0.25">
      <c r="C61" s="19" t="s">
        <v>81</v>
      </c>
      <c r="D61" s="19"/>
      <c r="E61" s="19"/>
      <c r="F61" s="19" t="s">
        <v>82</v>
      </c>
      <c r="G61" s="19"/>
      <c r="H61" s="19"/>
      <c r="J61" t="s">
        <v>84</v>
      </c>
      <c r="K61" s="8" t="s">
        <v>80</v>
      </c>
      <c r="L61" s="19" t="s">
        <v>81</v>
      </c>
      <c r="M61" s="19"/>
      <c r="N61" s="19"/>
      <c r="O61" s="19" t="s">
        <v>82</v>
      </c>
      <c r="P61" s="19"/>
      <c r="Q61" s="19"/>
    </row>
    <row r="62" spans="1:17" x14ac:dyDescent="0.25">
      <c r="A62" t="s">
        <v>85</v>
      </c>
      <c r="C62">
        <f>AVERAGE(C53:E53)</f>
        <v>335.67313639322919</v>
      </c>
      <c r="F62">
        <f>AVERAGE(F53:H53)</f>
        <v>411.42149861653644</v>
      </c>
      <c r="K62" s="9">
        <v>0</v>
      </c>
      <c r="L62">
        <f t="shared" ref="L62:L68" si="8">C53/MAX($C$53:$C$59)</f>
        <v>1.8747198336810759E-2</v>
      </c>
      <c r="M62">
        <f t="shared" ref="M62:Q68" si="9">D53/MAX(D$53:D$59)</f>
        <v>1.4183800300686059E-2</v>
      </c>
      <c r="N62">
        <f t="shared" si="9"/>
        <v>1.5153480141678411E-2</v>
      </c>
      <c r="O62">
        <f t="shared" si="9"/>
        <v>2.2334931172173333E-2</v>
      </c>
      <c r="P62">
        <f t="shared" si="9"/>
        <v>1.6763348002263055E-2</v>
      </c>
      <c r="Q62">
        <f t="shared" si="9"/>
        <v>2.0009715755171249E-2</v>
      </c>
    </row>
    <row r="63" spans="1:17" x14ac:dyDescent="0.25">
      <c r="K63" s="9">
        <v>0.25</v>
      </c>
      <c r="L63">
        <f t="shared" si="8"/>
        <v>1</v>
      </c>
      <c r="M63">
        <f t="shared" si="9"/>
        <v>1</v>
      </c>
      <c r="N63">
        <f t="shared" si="9"/>
        <v>1</v>
      </c>
      <c r="O63">
        <f t="shared" si="9"/>
        <v>1</v>
      </c>
      <c r="P63">
        <f t="shared" si="9"/>
        <v>1</v>
      </c>
      <c r="Q63">
        <f t="shared" si="9"/>
        <v>1</v>
      </c>
    </row>
    <row r="64" spans="1:17" x14ac:dyDescent="0.25">
      <c r="A64" t="s">
        <v>136</v>
      </c>
      <c r="C64" s="15">
        <f>STDEV(C53:E53)/ AVERAGE(C53:E53)</f>
        <v>0.14432762239761263</v>
      </c>
      <c r="F64" s="15">
        <f>STDEV(F53:H53)/ AVERAGE(F53:H53)</f>
        <v>0.14812824463239457</v>
      </c>
      <c r="K64" s="9">
        <v>1</v>
      </c>
      <c r="L64">
        <f t="shared" si="8"/>
        <v>0.53778771739511722</v>
      </c>
      <c r="M64">
        <f t="shared" si="9"/>
        <v>0.58354585938169046</v>
      </c>
      <c r="N64">
        <f t="shared" si="9"/>
        <v>0.45019077843871314</v>
      </c>
      <c r="O64">
        <f t="shared" si="9"/>
        <v>0.59915421220486542</v>
      </c>
      <c r="P64">
        <f t="shared" si="9"/>
        <v>0.5657055659240483</v>
      </c>
      <c r="Q64">
        <f t="shared" si="9"/>
        <v>0.56793313820284463</v>
      </c>
    </row>
    <row r="65" spans="1:17" x14ac:dyDescent="0.25">
      <c r="C65" s="15">
        <f t="shared" ref="C65:C70" si="10">STDEV(C54:E54)/ AVERAGE(C54:E54)</f>
        <v>3.0329133112610766E-2</v>
      </c>
      <c r="F65" s="15">
        <f t="shared" ref="F65:F70" si="11">STDEV(F54:H54)/ AVERAGE(F54:H54)</f>
        <v>6.0014492388847498E-2</v>
      </c>
      <c r="K65" s="9">
        <v>4</v>
      </c>
      <c r="L65">
        <f t="shared" si="8"/>
        <v>0.47754135729985903</v>
      </c>
      <c r="M65">
        <f t="shared" si="9"/>
        <v>0.4005127839151989</v>
      </c>
      <c r="N65">
        <f t="shared" si="9"/>
        <v>0.36581866943049085</v>
      </c>
      <c r="O65">
        <f t="shared" si="9"/>
        <v>0.47641939086022411</v>
      </c>
      <c r="P65">
        <f t="shared" si="9"/>
        <v>0.51834762143463997</v>
      </c>
      <c r="Q65">
        <f t="shared" si="9"/>
        <v>0.5604495568016985</v>
      </c>
    </row>
    <row r="66" spans="1:17" x14ac:dyDescent="0.25">
      <c r="C66" s="15">
        <f t="shared" si="10"/>
        <v>0.10191264115294159</v>
      </c>
      <c r="F66" s="15">
        <f t="shared" si="11"/>
        <v>7.7456003045239724E-2</v>
      </c>
      <c r="K66" s="9">
        <v>8</v>
      </c>
      <c r="L66">
        <f t="shared" si="8"/>
        <v>0.35916830421053397</v>
      </c>
      <c r="M66">
        <f t="shared" si="9"/>
        <v>0.3833319773914533</v>
      </c>
      <c r="N66">
        <f t="shared" si="9"/>
        <v>0.29732283353939531</v>
      </c>
      <c r="O66">
        <f t="shared" si="9"/>
        <v>0.46612716379764851</v>
      </c>
      <c r="P66">
        <f t="shared" si="9"/>
        <v>0.45364752336234127</v>
      </c>
      <c r="Q66">
        <f t="shared" si="9"/>
        <v>0.47580147108558346</v>
      </c>
    </row>
    <row r="67" spans="1:17" x14ac:dyDescent="0.25">
      <c r="C67" s="15">
        <f t="shared" si="10"/>
        <v>0.12013526879914316</v>
      </c>
      <c r="F67" s="15">
        <f t="shared" si="11"/>
        <v>4.8144013796036153E-2</v>
      </c>
      <c r="K67" s="9">
        <v>16</v>
      </c>
      <c r="L67">
        <f t="shared" si="8"/>
        <v>0.2820065406573391</v>
      </c>
      <c r="M67">
        <f t="shared" si="9"/>
        <v>0.28400473866004394</v>
      </c>
      <c r="N67">
        <f t="shared" si="9"/>
        <v>0.24712019843191166</v>
      </c>
      <c r="O67">
        <f t="shared" si="9"/>
        <v>0.32940496501276745</v>
      </c>
      <c r="P67">
        <f t="shared" si="9"/>
        <v>0.31299355564671089</v>
      </c>
      <c r="Q67">
        <f t="shared" si="9"/>
        <v>0.36027998676115303</v>
      </c>
    </row>
    <row r="68" spans="1:17" x14ac:dyDescent="0.25">
      <c r="C68" s="15">
        <f t="shared" si="10"/>
        <v>0.10020945750320225</v>
      </c>
      <c r="F68" s="15">
        <f t="shared" si="11"/>
        <v>4.1475156112786314E-2</v>
      </c>
      <c r="K68" s="9">
        <v>24</v>
      </c>
      <c r="L68">
        <f t="shared" si="8"/>
        <v>0.2704125598850336</v>
      </c>
      <c r="M68">
        <f t="shared" si="9"/>
        <v>0.22099740230081927</v>
      </c>
      <c r="N68">
        <f t="shared" si="9"/>
        <v>0.17534080154863496</v>
      </c>
      <c r="O68">
        <f t="shared" si="9"/>
        <v>0.3090893465250496</v>
      </c>
      <c r="P68">
        <f t="shared" si="9"/>
        <v>0.29195866879990456</v>
      </c>
      <c r="Q68">
        <f t="shared" si="9"/>
        <v>0.2756686811952776</v>
      </c>
    </row>
    <row r="69" spans="1:17" x14ac:dyDescent="0.25">
      <c r="C69" s="15">
        <f t="shared" si="10"/>
        <v>4.767135262232116E-2</v>
      </c>
      <c r="F69" s="15">
        <f t="shared" si="11"/>
        <v>2.0679223703062691E-2</v>
      </c>
    </row>
    <row r="70" spans="1:17" x14ac:dyDescent="0.25">
      <c r="C70" s="15">
        <f t="shared" si="10"/>
        <v>0.19311140409581573</v>
      </c>
      <c r="F70" s="15">
        <f t="shared" si="11"/>
        <v>0.10959555481584173</v>
      </c>
      <c r="J70" t="s">
        <v>129</v>
      </c>
      <c r="K70" s="16" t="s">
        <v>80</v>
      </c>
      <c r="L70" s="19" t="s">
        <v>81</v>
      </c>
      <c r="M70" s="19"/>
      <c r="N70" s="19"/>
      <c r="O70" s="19" t="s">
        <v>82</v>
      </c>
      <c r="P70" s="19"/>
      <c r="Q70" s="19"/>
    </row>
    <row r="71" spans="1:17" x14ac:dyDescent="0.25">
      <c r="C71" s="15"/>
      <c r="K71" s="9">
        <v>0</v>
      </c>
      <c r="L71">
        <f>C53/$C$80</f>
        <v>1.8479207518404622E-2</v>
      </c>
      <c r="M71">
        <f t="shared" ref="M71:Q77" si="12">D53/$C$80</f>
        <v>1.3892465198505469E-2</v>
      </c>
      <c r="N71">
        <f t="shared" si="12"/>
        <v>1.5681351147127209E-2</v>
      </c>
      <c r="O71">
        <f t="shared" si="12"/>
        <v>2.2919355985913603E-2</v>
      </c>
      <c r="P71">
        <f t="shared" si="12"/>
        <v>1.7394429611852946E-2</v>
      </c>
      <c r="Q71">
        <f t="shared" si="12"/>
        <v>1.8582935491163566E-2</v>
      </c>
    </row>
    <row r="72" spans="1:17" x14ac:dyDescent="0.25">
      <c r="A72" t="s">
        <v>137</v>
      </c>
      <c r="C72" s="17">
        <f>AVERAGE(C53:E53)</f>
        <v>335.67313639322919</v>
      </c>
      <c r="F72" s="17">
        <f>AVERAGE(F53:H53)</f>
        <v>411.42149861653644</v>
      </c>
      <c r="K72" s="9">
        <v>0.25</v>
      </c>
      <c r="L72">
        <f t="shared" ref="L72:L77" si="13">C54/$C$80</f>
        <v>0.98570502036670038</v>
      </c>
      <c r="M72">
        <f t="shared" si="12"/>
        <v>0.97946001099814561</v>
      </c>
      <c r="N72">
        <f t="shared" si="12"/>
        <v>1.0348349686351541</v>
      </c>
      <c r="O72">
        <f t="shared" si="12"/>
        <v>1.0261664031661935</v>
      </c>
      <c r="P72">
        <f t="shared" si="12"/>
        <v>1.0376465136621094</v>
      </c>
      <c r="Q72">
        <f t="shared" si="12"/>
        <v>0.92869562559183538</v>
      </c>
    </row>
    <row r="73" spans="1:17" x14ac:dyDescent="0.25">
      <c r="C73" s="17">
        <f t="shared" ref="C73:C78" si="14">AVERAGE(C54:E54)</f>
        <v>20956.421223958332</v>
      </c>
      <c r="F73" s="17">
        <f t="shared" ref="F73:F78" si="15">AVERAGE(F54:H54)</f>
        <v>20904.08984375</v>
      </c>
      <c r="K73" s="9">
        <v>1</v>
      </c>
      <c r="L73">
        <f t="shared" si="13"/>
        <v>0.53010005292791529</v>
      </c>
      <c r="M73">
        <f t="shared" si="12"/>
        <v>0.57155983384791287</v>
      </c>
      <c r="N73">
        <f t="shared" si="12"/>
        <v>0.46587316008546137</v>
      </c>
      <c r="O73">
        <f t="shared" si="12"/>
        <v>0.61483192288014099</v>
      </c>
      <c r="P73">
        <f t="shared" si="12"/>
        <v>0.58700240824033934</v>
      </c>
      <c r="Q73">
        <f t="shared" si="12"/>
        <v>0.52743702107762502</v>
      </c>
    </row>
    <row r="74" spans="1:17" x14ac:dyDescent="0.25">
      <c r="C74" s="17">
        <f t="shared" si="14"/>
        <v>10949.9609375</v>
      </c>
      <c r="F74" s="17">
        <f t="shared" si="15"/>
        <v>12079.779622395834</v>
      </c>
      <c r="K74" s="9">
        <v>4</v>
      </c>
      <c r="L74">
        <f t="shared" si="13"/>
        <v>0.47071491332319926</v>
      </c>
      <c r="M74">
        <f t="shared" si="12"/>
        <v>0.39228625573847864</v>
      </c>
      <c r="N74">
        <f t="shared" si="12"/>
        <v>0.37856195130625581</v>
      </c>
      <c r="O74">
        <f t="shared" si="12"/>
        <v>0.48888557271766503</v>
      </c>
      <c r="P74">
        <f t="shared" si="12"/>
        <v>0.53786160224670099</v>
      </c>
      <c r="Q74">
        <f t="shared" si="12"/>
        <v>0.52048705176662025</v>
      </c>
    </row>
    <row r="75" spans="1:17" x14ac:dyDescent="0.25">
      <c r="C75" s="17">
        <f t="shared" si="14"/>
        <v>8672.9065755208339</v>
      </c>
      <c r="F75" s="17">
        <f t="shared" si="15"/>
        <v>10808.1640625</v>
      </c>
      <c r="K75" s="9">
        <v>8</v>
      </c>
      <c r="L75">
        <f t="shared" si="13"/>
        <v>0.35403400061691764</v>
      </c>
      <c r="M75">
        <f t="shared" si="12"/>
        <v>0.37545834279177376</v>
      </c>
      <c r="N75">
        <f t="shared" si="12"/>
        <v>0.30768006512025531</v>
      </c>
      <c r="O75">
        <f t="shared" si="12"/>
        <v>0.4783240350922921</v>
      </c>
      <c r="P75">
        <f t="shared" si="12"/>
        <v>0.47072577104838376</v>
      </c>
      <c r="Q75">
        <f t="shared" si="12"/>
        <v>0.44187474484734152</v>
      </c>
    </row>
    <row r="76" spans="1:17" x14ac:dyDescent="0.25">
      <c r="C76" s="17">
        <f t="shared" si="14"/>
        <v>7245.140625</v>
      </c>
      <c r="F76" s="17">
        <f t="shared" si="15"/>
        <v>9716.2669270833339</v>
      </c>
      <c r="K76" s="9">
        <v>16</v>
      </c>
      <c r="L76">
        <f t="shared" si="13"/>
        <v>0.27797526290218516</v>
      </c>
      <c r="M76">
        <f t="shared" si="12"/>
        <v>0.27817128445149214</v>
      </c>
      <c r="N76">
        <f t="shared" si="12"/>
        <v>0.25572862279340036</v>
      </c>
      <c r="O76">
        <f t="shared" si="12"/>
        <v>0.33802430813223738</v>
      </c>
      <c r="P76">
        <f t="shared" si="12"/>
        <v>0.324776671815517</v>
      </c>
      <c r="Q76">
        <f t="shared" si="12"/>
        <v>0.33459044769336715</v>
      </c>
    </row>
    <row r="77" spans="1:17" x14ac:dyDescent="0.25">
      <c r="C77" s="17">
        <f t="shared" si="14"/>
        <v>5671.332682291667</v>
      </c>
      <c r="F77" s="17">
        <f t="shared" si="15"/>
        <v>6967.251627604167</v>
      </c>
      <c r="K77" s="9">
        <v>24</v>
      </c>
      <c r="L77">
        <f t="shared" si="13"/>
        <v>0.26654701784888862</v>
      </c>
      <c r="M77">
        <f t="shared" si="12"/>
        <v>0.21645811808812204</v>
      </c>
      <c r="N77">
        <f t="shared" si="12"/>
        <v>0.18144879287104443</v>
      </c>
      <c r="O77">
        <f t="shared" si="12"/>
        <v>0.31717710298059937</v>
      </c>
      <c r="P77">
        <f t="shared" si="12"/>
        <v>0.30294989481365148</v>
      </c>
      <c r="Q77">
        <f t="shared" si="12"/>
        <v>0.25601229833872458</v>
      </c>
    </row>
    <row r="78" spans="1:17" x14ac:dyDescent="0.25">
      <c r="C78" s="17">
        <f t="shared" si="14"/>
        <v>4641.525472005208</v>
      </c>
      <c r="F78" s="17">
        <f t="shared" si="15"/>
        <v>6120.248046875</v>
      </c>
    </row>
    <row r="79" spans="1:17" x14ac:dyDescent="0.25">
      <c r="C79" s="17"/>
    </row>
    <row r="80" spans="1:17" x14ac:dyDescent="0.25">
      <c r="A80" t="s">
        <v>138</v>
      </c>
      <c r="C80" s="18">
        <f>MAX(C72:F78)</f>
        <v>20956.421223958332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1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86</v>
      </c>
      <c r="B2" s="4">
        <v>1</v>
      </c>
      <c r="C2" s="2">
        <v>1</v>
      </c>
      <c r="D2" s="2">
        <v>67</v>
      </c>
      <c r="E2" s="2">
        <v>81</v>
      </c>
      <c r="F2" s="2">
        <v>562</v>
      </c>
      <c r="G2" s="2">
        <v>572.5308837890625</v>
      </c>
      <c r="H2" s="2">
        <v>0.30064216256141663</v>
      </c>
      <c r="I2" s="2">
        <v>172.12692260742187</v>
      </c>
      <c r="J2" s="2">
        <v>19.125213623046875</v>
      </c>
      <c r="K2" s="2">
        <v>566.4246826171875</v>
      </c>
      <c r="L2" s="2">
        <v>0.22316893935203552</v>
      </c>
      <c r="M2" s="6">
        <v>126.40838623046875</v>
      </c>
    </row>
    <row r="3" spans="1:13" x14ac:dyDescent="0.25">
      <c r="A3" t="s">
        <v>87</v>
      </c>
      <c r="B3" s="5">
        <v>2</v>
      </c>
      <c r="C3" s="3">
        <v>1</v>
      </c>
      <c r="D3" s="3">
        <v>67</v>
      </c>
      <c r="E3" s="3">
        <v>110</v>
      </c>
      <c r="F3" s="3">
        <v>1658</v>
      </c>
      <c r="G3" s="3">
        <v>1631.6363525390625</v>
      </c>
      <c r="H3" s="3">
        <v>0.25864419341087341</v>
      </c>
      <c r="I3" s="3">
        <v>422.01324462890625</v>
      </c>
      <c r="J3" s="3">
        <v>40.237384796142578</v>
      </c>
      <c r="K3" s="3">
        <v>1636.7142333984375</v>
      </c>
      <c r="L3" s="3">
        <v>0.18819981813430786</v>
      </c>
      <c r="M3" s="7">
        <v>308.02932739257812</v>
      </c>
    </row>
    <row r="4" spans="1:13" x14ac:dyDescent="0.25">
      <c r="A4" t="s">
        <v>88</v>
      </c>
      <c r="B4" s="4">
        <v>3</v>
      </c>
      <c r="C4" s="2">
        <v>1</v>
      </c>
      <c r="D4" s="2">
        <v>67</v>
      </c>
      <c r="E4" s="2">
        <v>97</v>
      </c>
      <c r="F4" s="2">
        <v>947</v>
      </c>
      <c r="G4" s="2">
        <v>950.51544189453125</v>
      </c>
      <c r="H4" s="2">
        <v>0.30514401197433472</v>
      </c>
      <c r="I4" s="2">
        <v>290.04409790039062</v>
      </c>
      <c r="J4" s="2">
        <v>29.449518203735352</v>
      </c>
      <c r="K4" s="2">
        <v>942.2298583984375</v>
      </c>
      <c r="L4" s="2">
        <v>0.23377522826194763</v>
      </c>
      <c r="M4" s="6">
        <v>220.27000427246094</v>
      </c>
    </row>
    <row r="5" spans="1:13" x14ac:dyDescent="0.25">
      <c r="A5" t="s">
        <v>89</v>
      </c>
      <c r="B5" s="5">
        <v>4</v>
      </c>
      <c r="C5" s="3">
        <v>1</v>
      </c>
      <c r="D5" s="3">
        <v>67</v>
      </c>
      <c r="E5" s="3">
        <v>77</v>
      </c>
      <c r="F5" s="3">
        <v>816</v>
      </c>
      <c r="G5" s="3">
        <v>876.80517578125</v>
      </c>
      <c r="H5" s="3">
        <v>0.3220849335193634</v>
      </c>
      <c r="I5" s="3">
        <v>282.40573120117187</v>
      </c>
      <c r="J5" s="3">
        <v>32.183120727539063</v>
      </c>
      <c r="K5" s="3">
        <v>860.31884765625</v>
      </c>
      <c r="L5" s="3">
        <v>0.19046303629875183</v>
      </c>
      <c r="M5" s="7">
        <v>163.85893249511719</v>
      </c>
    </row>
    <row r="6" spans="1:13" x14ac:dyDescent="0.25">
      <c r="A6" t="s">
        <v>90</v>
      </c>
      <c r="B6" s="4">
        <v>5</v>
      </c>
      <c r="C6" s="2">
        <v>1</v>
      </c>
      <c r="D6" s="2">
        <v>67</v>
      </c>
      <c r="E6" s="2">
        <v>98</v>
      </c>
      <c r="F6" s="2">
        <v>1115.5</v>
      </c>
      <c r="G6" s="2">
        <v>1085.3367919921875</v>
      </c>
      <c r="H6" s="2">
        <v>0.33616510033607483</v>
      </c>
      <c r="I6" s="2">
        <v>364.85235595703125</v>
      </c>
      <c r="J6" s="2">
        <v>36.85565185546875</v>
      </c>
      <c r="K6" s="2">
        <v>1078.1932373046875</v>
      </c>
      <c r="L6" s="2">
        <v>0.27503389120101929</v>
      </c>
      <c r="M6" s="6">
        <v>296.53964233398437</v>
      </c>
    </row>
    <row r="7" spans="1:13" x14ac:dyDescent="0.25">
      <c r="A7" t="s">
        <v>91</v>
      </c>
      <c r="B7" s="5">
        <v>6</v>
      </c>
      <c r="C7" s="3">
        <v>1</v>
      </c>
      <c r="D7" s="3">
        <v>67</v>
      </c>
      <c r="E7" s="3">
        <v>93</v>
      </c>
      <c r="F7" s="3">
        <v>1208</v>
      </c>
      <c r="G7" s="3">
        <v>1211.53759765625</v>
      </c>
      <c r="H7" s="3">
        <v>0.29453802108764648</v>
      </c>
      <c r="I7" s="3">
        <v>356.8438720703125</v>
      </c>
      <c r="J7" s="3">
        <v>37.002986907958984</v>
      </c>
      <c r="K7" s="3">
        <v>1214.9638671875</v>
      </c>
      <c r="L7" s="3">
        <v>0.20372238755226135</v>
      </c>
      <c r="M7" s="7">
        <v>247.51533508300781</v>
      </c>
    </row>
    <row r="8" spans="1:13" x14ac:dyDescent="0.25">
      <c r="A8" t="s">
        <v>92</v>
      </c>
      <c r="B8" s="4">
        <v>7</v>
      </c>
      <c r="C8" s="2">
        <v>1</v>
      </c>
      <c r="D8" s="2">
        <v>67</v>
      </c>
      <c r="E8" s="2">
        <v>92</v>
      </c>
      <c r="F8" s="2">
        <v>1269.5</v>
      </c>
      <c r="G8" s="2">
        <v>1241.2825927734375</v>
      </c>
      <c r="H8" s="2">
        <v>0.40057858824729919</v>
      </c>
      <c r="I8" s="2">
        <v>497.23123168945312</v>
      </c>
      <c r="J8" s="2">
        <v>51.839939117431641</v>
      </c>
      <c r="K8" s="2">
        <v>1240.6341552734375</v>
      </c>
      <c r="L8" s="2">
        <v>0.33938094973564148</v>
      </c>
      <c r="M8" s="6">
        <v>421.04757690429687</v>
      </c>
    </row>
    <row r="9" spans="1:13" x14ac:dyDescent="0.25">
      <c r="A9" t="s">
        <v>69</v>
      </c>
      <c r="B9" s="5">
        <v>8</v>
      </c>
      <c r="C9" s="3">
        <v>1</v>
      </c>
      <c r="D9" s="3">
        <v>67</v>
      </c>
      <c r="E9" s="3">
        <v>78</v>
      </c>
      <c r="F9" s="3">
        <v>63</v>
      </c>
      <c r="G9" s="3">
        <v>89.730766296386719</v>
      </c>
      <c r="H9" s="3">
        <v>2.0304155349731445</v>
      </c>
      <c r="I9" s="3">
        <v>182.19075012207031</v>
      </c>
      <c r="J9" s="3">
        <v>20.62904167175293</v>
      </c>
      <c r="K9" s="3">
        <v>68.957145690917969</v>
      </c>
      <c r="L9" s="3">
        <v>0.40445062518119812</v>
      </c>
      <c r="M9" s="7">
        <v>27.889760971069336</v>
      </c>
    </row>
    <row r="10" spans="1:13" x14ac:dyDescent="0.25">
      <c r="A10" t="s">
        <v>93</v>
      </c>
      <c r="B10" s="4">
        <v>1</v>
      </c>
      <c r="C10" s="2">
        <v>2</v>
      </c>
      <c r="D10" s="2">
        <v>67</v>
      </c>
      <c r="E10" s="2">
        <v>59</v>
      </c>
      <c r="F10" s="2">
        <v>409</v>
      </c>
      <c r="G10" s="2">
        <v>428.16949462890625</v>
      </c>
      <c r="H10" s="2">
        <v>0.34351345896720886</v>
      </c>
      <c r="I10" s="2">
        <v>147.08198547363281</v>
      </c>
      <c r="J10" s="2">
        <v>19.148443222045898</v>
      </c>
      <c r="K10" s="2">
        <v>418.28302001953125</v>
      </c>
      <c r="L10" s="2">
        <v>0.21868601441383362</v>
      </c>
      <c r="M10" s="6">
        <v>91.472648620605469</v>
      </c>
    </row>
    <row r="11" spans="1:13" x14ac:dyDescent="0.25">
      <c r="A11" t="s">
        <v>94</v>
      </c>
      <c r="B11" s="5">
        <v>2</v>
      </c>
      <c r="C11" s="3">
        <v>2</v>
      </c>
      <c r="D11" s="3">
        <v>67</v>
      </c>
      <c r="E11" s="3">
        <v>129</v>
      </c>
      <c r="F11" s="3">
        <v>1743</v>
      </c>
      <c r="G11" s="3">
        <v>1786.6279296875</v>
      </c>
      <c r="H11" s="3">
        <v>0.24649627506732941</v>
      </c>
      <c r="I11" s="3">
        <v>440.39712524414062</v>
      </c>
      <c r="J11" s="3">
        <v>38.774803161621094</v>
      </c>
      <c r="K11" s="3">
        <v>1774.5726318359375</v>
      </c>
      <c r="L11" s="3">
        <v>0.19463689625263214</v>
      </c>
      <c r="M11" s="7">
        <v>345.39730834960937</v>
      </c>
    </row>
    <row r="12" spans="1:13" x14ac:dyDescent="0.25">
      <c r="A12" t="s">
        <v>95</v>
      </c>
      <c r="B12" s="4">
        <v>3</v>
      </c>
      <c r="C12" s="2">
        <v>2</v>
      </c>
      <c r="D12" s="2">
        <v>67</v>
      </c>
      <c r="E12" s="2">
        <v>104</v>
      </c>
      <c r="F12" s="2">
        <v>1006</v>
      </c>
      <c r="G12" s="2">
        <v>1045.269287109375</v>
      </c>
      <c r="H12" s="2">
        <v>0.37614524364471436</v>
      </c>
      <c r="I12" s="2">
        <v>393.17306518554687</v>
      </c>
      <c r="J12" s="2">
        <v>38.553791046142578</v>
      </c>
      <c r="K12" s="2">
        <v>1046.276611328125</v>
      </c>
      <c r="L12" s="2">
        <v>0.30204328894615173</v>
      </c>
      <c r="M12" s="6">
        <v>316.02084350585937</v>
      </c>
    </row>
    <row r="13" spans="1:13" x14ac:dyDescent="0.25">
      <c r="A13" t="s">
        <v>96</v>
      </c>
      <c r="B13" s="5">
        <v>4</v>
      </c>
      <c r="C13" s="3">
        <v>2</v>
      </c>
      <c r="D13" s="3">
        <v>67</v>
      </c>
      <c r="E13" s="3">
        <v>91</v>
      </c>
      <c r="F13" s="3">
        <v>716</v>
      </c>
      <c r="G13" s="3">
        <v>739.10986328125</v>
      </c>
      <c r="H13" s="3">
        <v>0.29781165719032288</v>
      </c>
      <c r="I13" s="3">
        <v>220.11555480957031</v>
      </c>
      <c r="J13" s="3">
        <v>23.074378967285156</v>
      </c>
      <c r="K13" s="3">
        <v>733.79010009765625</v>
      </c>
      <c r="L13" s="3">
        <v>0.24717408418655396</v>
      </c>
      <c r="M13" s="7">
        <v>181.3739013671875</v>
      </c>
    </row>
    <row r="14" spans="1:13" x14ac:dyDescent="0.25">
      <c r="A14" t="s">
        <v>97</v>
      </c>
      <c r="B14" s="4">
        <v>5</v>
      </c>
      <c r="C14" s="2">
        <v>2</v>
      </c>
      <c r="D14" s="2">
        <v>67</v>
      </c>
      <c r="E14" s="2">
        <v>69</v>
      </c>
      <c r="F14" s="2">
        <v>1222</v>
      </c>
      <c r="G14" s="2">
        <v>1229.4202880859375</v>
      </c>
      <c r="H14" s="2">
        <v>0.26732155680656433</v>
      </c>
      <c r="I14" s="2">
        <v>328.65054321289062</v>
      </c>
      <c r="J14" s="2">
        <v>39.564876556396484</v>
      </c>
      <c r="K14" s="2">
        <v>1229.3333740234375</v>
      </c>
      <c r="L14" s="2">
        <v>0.21764853596687317</v>
      </c>
      <c r="M14" s="6">
        <v>267.56259155273438</v>
      </c>
    </row>
    <row r="15" spans="1:13" x14ac:dyDescent="0.25">
      <c r="A15" t="s">
        <v>98</v>
      </c>
      <c r="B15" s="5">
        <v>6</v>
      </c>
      <c r="C15" s="3">
        <v>2</v>
      </c>
      <c r="D15" s="3">
        <v>67</v>
      </c>
      <c r="E15" s="3">
        <v>141</v>
      </c>
      <c r="F15" s="3">
        <v>1316</v>
      </c>
      <c r="G15" s="3">
        <v>1305.8936767578125</v>
      </c>
      <c r="H15" s="3">
        <v>0.2220817506313324</v>
      </c>
      <c r="I15" s="3">
        <v>290.01513671875</v>
      </c>
      <c r="J15" s="3">
        <v>24.423681259155273</v>
      </c>
      <c r="K15" s="3">
        <v>1308.283447265625</v>
      </c>
      <c r="L15" s="3">
        <v>0.17645612359046936</v>
      </c>
      <c r="M15" s="7">
        <v>230.8546142578125</v>
      </c>
    </row>
    <row r="16" spans="1:13" x14ac:dyDescent="0.25">
      <c r="A16" t="s">
        <v>99</v>
      </c>
      <c r="B16" s="4">
        <v>7</v>
      </c>
      <c r="C16" s="2">
        <v>2</v>
      </c>
      <c r="D16" s="2">
        <v>67</v>
      </c>
      <c r="E16" s="2">
        <v>83</v>
      </c>
      <c r="F16" s="2">
        <v>1066</v>
      </c>
      <c r="G16" s="2">
        <v>1075.1927490234375</v>
      </c>
      <c r="H16" s="2">
        <v>0.29319238662719727</v>
      </c>
      <c r="I16" s="2">
        <v>315.23834228515625</v>
      </c>
      <c r="J16" s="2">
        <v>34.601902008056641</v>
      </c>
      <c r="K16" s="2">
        <v>1075.4932861328125</v>
      </c>
      <c r="L16" s="2">
        <v>0.21594610810279846</v>
      </c>
      <c r="M16" s="6">
        <v>232.24861145019531</v>
      </c>
    </row>
    <row r="17" spans="1:13" x14ac:dyDescent="0.25">
      <c r="A17" t="s">
        <v>69</v>
      </c>
      <c r="B17" s="5">
        <v>8</v>
      </c>
      <c r="C17" s="3">
        <v>2</v>
      </c>
      <c r="D17" s="3">
        <v>67</v>
      </c>
      <c r="E17" s="3">
        <v>104</v>
      </c>
      <c r="F17" s="3">
        <v>60.5</v>
      </c>
      <c r="G17" s="3">
        <v>68.615386962890625</v>
      </c>
      <c r="H17" s="3">
        <v>0.62508302927017212</v>
      </c>
      <c r="I17" s="3">
        <v>42.890312194824219</v>
      </c>
      <c r="J17" s="3">
        <v>4.2057409286499023</v>
      </c>
      <c r="K17" s="3">
        <v>64.510635375976562</v>
      </c>
      <c r="L17" s="3">
        <v>0.43354701995849609</v>
      </c>
      <c r="M17" s="7">
        <v>27.968393325805664</v>
      </c>
    </row>
    <row r="18" spans="1:13" x14ac:dyDescent="0.25">
      <c r="A18" t="s">
        <v>100</v>
      </c>
      <c r="B18" s="4">
        <v>1</v>
      </c>
      <c r="C18" s="2">
        <v>3</v>
      </c>
      <c r="D18" s="2">
        <v>67</v>
      </c>
      <c r="E18" s="2">
        <v>73</v>
      </c>
      <c r="F18" s="2">
        <v>515</v>
      </c>
      <c r="G18" s="2">
        <v>522.08221435546875</v>
      </c>
      <c r="H18" s="2">
        <v>0.35003244876861572</v>
      </c>
      <c r="I18" s="2">
        <v>182.74571228027344</v>
      </c>
      <c r="J18" s="2">
        <v>21.388767242431641</v>
      </c>
      <c r="K18" s="2">
        <v>521.63079833984375</v>
      </c>
      <c r="L18" s="2">
        <v>0.26030808687210083</v>
      </c>
      <c r="M18" s="6">
        <v>135.78471374511719</v>
      </c>
    </row>
    <row r="19" spans="1:13" x14ac:dyDescent="0.25">
      <c r="A19" t="s">
        <v>101</v>
      </c>
      <c r="B19" s="5">
        <v>2</v>
      </c>
      <c r="C19" s="3">
        <v>3</v>
      </c>
      <c r="D19" s="3">
        <v>67</v>
      </c>
      <c r="E19" s="3">
        <v>71</v>
      </c>
      <c r="F19" s="3">
        <v>1870</v>
      </c>
      <c r="G19" s="3">
        <v>1730.056396484375</v>
      </c>
      <c r="H19" s="3">
        <v>0.30586504936218262</v>
      </c>
      <c r="I19" s="3">
        <v>529.16375732421875</v>
      </c>
      <c r="J19" s="3">
        <v>62.800186157226563</v>
      </c>
      <c r="K19" s="3">
        <v>1753</v>
      </c>
      <c r="L19" s="3">
        <v>0.20598599314689636</v>
      </c>
      <c r="M19" s="7">
        <v>361.09344482421875</v>
      </c>
    </row>
    <row r="20" spans="1:13" x14ac:dyDescent="0.25">
      <c r="A20" s="1" t="s">
        <v>109</v>
      </c>
      <c r="B20" s="4">
        <v>3</v>
      </c>
      <c r="C20" s="2">
        <v>3</v>
      </c>
      <c r="D20" s="2">
        <v>67</v>
      </c>
      <c r="E20" s="2">
        <v>91</v>
      </c>
      <c r="F20" s="2">
        <v>1016</v>
      </c>
      <c r="G20" s="2">
        <v>1018.901123046875</v>
      </c>
      <c r="H20" s="2">
        <v>0.28141555190086365</v>
      </c>
      <c r="I20" s="2">
        <v>286.734619140625</v>
      </c>
      <c r="J20" s="2">
        <v>30.057954788208008</v>
      </c>
      <c r="K20" s="2">
        <v>1021.1358032226562</v>
      </c>
      <c r="L20" s="2">
        <v>0.22427119314670563</v>
      </c>
      <c r="M20" s="6">
        <v>229.01133728027344</v>
      </c>
    </row>
    <row r="21" spans="1:13" x14ac:dyDescent="0.25">
      <c r="A21" t="s">
        <v>103</v>
      </c>
      <c r="B21" s="5">
        <v>4</v>
      </c>
      <c r="C21" s="3">
        <v>3</v>
      </c>
      <c r="D21" s="3">
        <v>67</v>
      </c>
      <c r="E21" s="3">
        <v>85</v>
      </c>
      <c r="F21" s="3">
        <v>774</v>
      </c>
      <c r="G21" s="3">
        <v>776.4705810546875</v>
      </c>
      <c r="H21" s="3">
        <v>0.29714161157608032</v>
      </c>
      <c r="I21" s="3">
        <v>230.72172546386719</v>
      </c>
      <c r="J21" s="3">
        <v>25.025283813476562</v>
      </c>
      <c r="K21" s="3">
        <v>774.4285888671875</v>
      </c>
      <c r="L21" s="3">
        <v>0.23576243221759796</v>
      </c>
      <c r="M21" s="7">
        <v>182.58116149902344</v>
      </c>
    </row>
    <row r="22" spans="1:13" x14ac:dyDescent="0.25">
      <c r="A22" t="s">
        <v>104</v>
      </c>
      <c r="B22" s="4">
        <v>5</v>
      </c>
      <c r="C22" s="2">
        <v>3</v>
      </c>
      <c r="D22" s="2">
        <v>67</v>
      </c>
      <c r="E22" s="2">
        <v>75</v>
      </c>
      <c r="F22" s="2">
        <v>922</v>
      </c>
      <c r="G22" s="2">
        <v>949.57330322265625</v>
      </c>
      <c r="H22" s="2">
        <v>0.30106347799301147</v>
      </c>
      <c r="I22" s="2">
        <v>285.88186645507812</v>
      </c>
      <c r="J22" s="2">
        <v>33.010791778564453</v>
      </c>
      <c r="K22" s="2">
        <v>942.97015380859375</v>
      </c>
      <c r="L22" s="2">
        <v>0.25315868854522705</v>
      </c>
      <c r="M22" s="6">
        <v>238.72108459472656</v>
      </c>
    </row>
    <row r="23" spans="1:13" x14ac:dyDescent="0.25">
      <c r="A23" t="s">
        <v>105</v>
      </c>
      <c r="B23" s="5">
        <v>6</v>
      </c>
      <c r="C23" s="3">
        <v>3</v>
      </c>
      <c r="D23" s="3">
        <v>67</v>
      </c>
      <c r="E23" s="3">
        <v>74</v>
      </c>
      <c r="F23" s="3">
        <v>1093.5</v>
      </c>
      <c r="G23" s="3">
        <v>1084.9459228515625</v>
      </c>
      <c r="H23" s="3">
        <v>0.29127484560012817</v>
      </c>
      <c r="I23" s="3">
        <v>316.0174560546875</v>
      </c>
      <c r="J23" s="3">
        <v>36.736282348632813</v>
      </c>
      <c r="K23" s="3">
        <v>1081.01513671875</v>
      </c>
      <c r="L23" s="3">
        <v>0.21834945678710938</v>
      </c>
      <c r="M23" s="7">
        <v>236.03907775878906</v>
      </c>
    </row>
    <row r="24" spans="1:13" x14ac:dyDescent="0.25">
      <c r="A24" t="s">
        <v>106</v>
      </c>
      <c r="B24" s="4">
        <v>7</v>
      </c>
      <c r="C24" s="2">
        <v>3</v>
      </c>
      <c r="D24" s="2">
        <v>67</v>
      </c>
      <c r="E24" s="2">
        <v>72</v>
      </c>
      <c r="F24" s="2">
        <v>823</v>
      </c>
      <c r="G24" s="2">
        <v>845.09722900390625</v>
      </c>
      <c r="H24" s="2">
        <v>0.31647974252700806</v>
      </c>
      <c r="I24" s="2">
        <v>267.45614624023437</v>
      </c>
      <c r="J24" s="2">
        <v>31.520009994506836</v>
      </c>
      <c r="K24" s="2">
        <v>839.40625</v>
      </c>
      <c r="L24" s="2">
        <v>0.26081237196922302</v>
      </c>
      <c r="M24" s="6">
        <v>218.92752075195312</v>
      </c>
    </row>
    <row r="25" spans="1:13" x14ac:dyDescent="0.25">
      <c r="A25" t="s">
        <v>35</v>
      </c>
      <c r="B25" s="5">
        <v>8</v>
      </c>
      <c r="C25" s="3">
        <v>3</v>
      </c>
      <c r="D25" s="3">
        <v>67</v>
      </c>
      <c r="E25" s="3">
        <v>94</v>
      </c>
      <c r="F25" s="3">
        <v>138.5</v>
      </c>
      <c r="G25" s="3">
        <v>171.67021179199219</v>
      </c>
      <c r="H25" s="3">
        <v>0.90242302417755127</v>
      </c>
      <c r="I25" s="3">
        <v>154.91915893554687</v>
      </c>
      <c r="J25" s="3">
        <v>15.978690147399902</v>
      </c>
      <c r="K25" s="3">
        <v>148.2261962890625</v>
      </c>
      <c r="L25" s="3">
        <v>0.47819200158119202</v>
      </c>
      <c r="M25" s="7">
        <v>70.880577087402344</v>
      </c>
    </row>
    <row r="26" spans="1:13" x14ac:dyDescent="0.25">
      <c r="A26" t="s">
        <v>107</v>
      </c>
      <c r="B26" s="4">
        <v>1</v>
      </c>
      <c r="C26" s="2">
        <v>4</v>
      </c>
      <c r="D26" s="2">
        <v>67</v>
      </c>
      <c r="E26" s="2">
        <v>108</v>
      </c>
      <c r="F26" s="2">
        <v>863.5</v>
      </c>
      <c r="G26" s="2">
        <v>865.9444580078125</v>
      </c>
      <c r="H26" s="2">
        <v>0.27228942513465881</v>
      </c>
      <c r="I26" s="2">
        <v>235.78752136230469</v>
      </c>
      <c r="J26" s="2">
        <v>22.688665390014648</v>
      </c>
      <c r="K26" s="2">
        <v>857.8265380859375</v>
      </c>
      <c r="L26" s="2">
        <v>0.21646317839622498</v>
      </c>
      <c r="M26" s="6">
        <v>185.68785095214844</v>
      </c>
    </row>
    <row r="27" spans="1:13" x14ac:dyDescent="0.25">
      <c r="A27" t="s">
        <v>108</v>
      </c>
      <c r="B27" s="5">
        <v>2</v>
      </c>
      <c r="C27" s="3">
        <v>4</v>
      </c>
      <c r="D27" s="3">
        <v>67</v>
      </c>
      <c r="E27" s="3">
        <v>61</v>
      </c>
      <c r="F27" s="3">
        <v>1031</v>
      </c>
      <c r="G27" s="3">
        <v>1061.2623291015625</v>
      </c>
      <c r="H27" s="3">
        <v>0.28488999605178833</v>
      </c>
      <c r="I27" s="3">
        <v>302.343017578125</v>
      </c>
      <c r="J27" s="3">
        <v>38.711055755615234</v>
      </c>
      <c r="K27" s="3">
        <v>1046.345458984375</v>
      </c>
      <c r="L27" s="3">
        <v>0.228607177734375</v>
      </c>
      <c r="M27" s="7">
        <v>239.20208740234375</v>
      </c>
    </row>
    <row r="28" spans="1:13" x14ac:dyDescent="0.25">
      <c r="A28" t="s">
        <v>102</v>
      </c>
      <c r="B28" s="4">
        <v>3</v>
      </c>
      <c r="C28" s="2">
        <v>4</v>
      </c>
      <c r="D28" s="2">
        <v>67</v>
      </c>
      <c r="E28" s="2">
        <v>102</v>
      </c>
      <c r="F28" s="2">
        <v>684.5</v>
      </c>
      <c r="G28" s="2">
        <v>707.0980224609375</v>
      </c>
      <c r="H28" s="2">
        <v>0.361226886510849</v>
      </c>
      <c r="I28" s="2">
        <v>255.42283630371094</v>
      </c>
      <c r="J28" s="2">
        <v>25.290628433227539</v>
      </c>
      <c r="K28" s="2">
        <v>703.08697509765625</v>
      </c>
      <c r="L28" s="2">
        <v>0.28274506330490112</v>
      </c>
      <c r="M28" s="6">
        <v>198.79437255859375</v>
      </c>
    </row>
    <row r="29" spans="1:13" x14ac:dyDescent="0.25">
      <c r="A29" t="s">
        <v>110</v>
      </c>
      <c r="B29" s="5">
        <v>4</v>
      </c>
      <c r="C29" s="3">
        <v>4</v>
      </c>
      <c r="D29" s="3">
        <v>67</v>
      </c>
      <c r="E29" s="3">
        <v>66</v>
      </c>
      <c r="F29" s="3">
        <v>651.5</v>
      </c>
      <c r="G29" s="3">
        <v>686.3485107421875</v>
      </c>
      <c r="H29" s="3">
        <v>0.35547152161598206</v>
      </c>
      <c r="I29" s="3">
        <v>243.97732543945312</v>
      </c>
      <c r="J29" s="3">
        <v>30.031534194946289</v>
      </c>
      <c r="K29" s="3">
        <v>672.04998779296875</v>
      </c>
      <c r="L29" s="3">
        <v>0.25585451722145081</v>
      </c>
      <c r="M29" s="7">
        <v>171.947021484375</v>
      </c>
    </row>
    <row r="30" spans="1:13" x14ac:dyDescent="0.25">
      <c r="A30" t="s">
        <v>111</v>
      </c>
      <c r="B30" s="4">
        <v>5</v>
      </c>
      <c r="C30" s="2">
        <v>4</v>
      </c>
      <c r="D30" s="2">
        <v>67</v>
      </c>
      <c r="E30" s="2">
        <v>64</v>
      </c>
      <c r="F30" s="2">
        <v>820.5</v>
      </c>
      <c r="G30" s="2">
        <v>829.59375</v>
      </c>
      <c r="H30" s="2">
        <v>0.27997744083404541</v>
      </c>
      <c r="I30" s="2">
        <v>232.26754760742187</v>
      </c>
      <c r="J30" s="2">
        <v>29.033443450927734</v>
      </c>
      <c r="K30" s="2">
        <v>828.27587890625</v>
      </c>
      <c r="L30" s="2">
        <v>0.2164340615272522</v>
      </c>
      <c r="M30" s="6">
        <v>179.26710510253906</v>
      </c>
    </row>
    <row r="31" spans="1:13" x14ac:dyDescent="0.25">
      <c r="A31" t="s">
        <v>112</v>
      </c>
      <c r="B31" s="5">
        <v>6</v>
      </c>
      <c r="C31" s="3">
        <v>4</v>
      </c>
      <c r="D31" s="3">
        <v>67</v>
      </c>
      <c r="E31" s="3">
        <v>81</v>
      </c>
      <c r="F31" s="3">
        <v>999</v>
      </c>
      <c r="G31" s="3">
        <v>1047.9505615234375</v>
      </c>
      <c r="H31" s="3">
        <v>0.33318465948104858</v>
      </c>
      <c r="I31" s="3">
        <v>349.16107177734375</v>
      </c>
      <c r="J31" s="3">
        <v>38.795673370361328</v>
      </c>
      <c r="K31" s="3">
        <v>1023.0822143554687</v>
      </c>
      <c r="L31" s="3">
        <v>0.21723856031894684</v>
      </c>
      <c r="M31" s="7">
        <v>222.25289916992187</v>
      </c>
    </row>
    <row r="32" spans="1:13" x14ac:dyDescent="0.25">
      <c r="A32" t="s">
        <v>113</v>
      </c>
      <c r="B32" s="4">
        <v>7</v>
      </c>
      <c r="C32" s="2">
        <v>4</v>
      </c>
      <c r="D32" s="2">
        <v>67</v>
      </c>
      <c r="E32" s="2">
        <v>91</v>
      </c>
      <c r="F32" s="2">
        <v>438</v>
      </c>
      <c r="G32" s="2">
        <v>493.65933227539062</v>
      </c>
      <c r="H32" s="2">
        <v>0.3707963228225708</v>
      </c>
      <c r="I32" s="2">
        <v>183.04705810546875</v>
      </c>
      <c r="J32" s="2">
        <v>19.188545227050781</v>
      </c>
      <c r="K32" s="2">
        <v>482.25924682617187</v>
      </c>
      <c r="L32" s="2">
        <v>0.30101397633552551</v>
      </c>
      <c r="M32" s="6">
        <v>145.16677856445312</v>
      </c>
    </row>
    <row r="33" spans="1:13" x14ac:dyDescent="0.25">
      <c r="A33" t="s">
        <v>74</v>
      </c>
      <c r="B33" s="5">
        <v>8</v>
      </c>
      <c r="C33" s="3">
        <v>4</v>
      </c>
      <c r="D33" s="3">
        <v>67</v>
      </c>
      <c r="E33" s="3">
        <v>91</v>
      </c>
      <c r="F33" s="3">
        <v>68</v>
      </c>
      <c r="G33" s="3">
        <v>84.593406677246094</v>
      </c>
      <c r="H33" s="3">
        <v>0.7111508846282959</v>
      </c>
      <c r="I33" s="3">
        <v>60.158676147460938</v>
      </c>
      <c r="J33" s="3">
        <v>6.306342601776123</v>
      </c>
      <c r="K33" s="3">
        <v>77.86419677734375</v>
      </c>
      <c r="L33" s="3">
        <v>0.46824449300765991</v>
      </c>
      <c r="M33" s="7">
        <v>36.459480285644531</v>
      </c>
    </row>
    <row r="34" spans="1:13" x14ac:dyDescent="0.25">
      <c r="A34" t="s">
        <v>114</v>
      </c>
      <c r="B34" s="4">
        <v>1</v>
      </c>
      <c r="C34" s="2">
        <v>5</v>
      </c>
      <c r="D34" s="2">
        <v>67</v>
      </c>
      <c r="E34" s="2">
        <v>96</v>
      </c>
      <c r="F34" s="2">
        <v>900</v>
      </c>
      <c r="G34" s="2">
        <v>892.27081298828125</v>
      </c>
      <c r="H34" s="2">
        <v>0.26577660441398621</v>
      </c>
      <c r="I34" s="2">
        <v>237.14469909667969</v>
      </c>
      <c r="J34" s="2">
        <v>24.203479766845703</v>
      </c>
      <c r="K34" s="2">
        <v>890.3255615234375</v>
      </c>
      <c r="L34" s="2">
        <v>0.19757509231567383</v>
      </c>
      <c r="M34" s="6">
        <v>175.90615844726562</v>
      </c>
    </row>
    <row r="35" spans="1:13" x14ac:dyDescent="0.25">
      <c r="A35" t="s">
        <v>115</v>
      </c>
      <c r="B35" s="5">
        <v>2</v>
      </c>
      <c r="C35" s="3">
        <v>5</v>
      </c>
      <c r="D35" s="3">
        <v>67</v>
      </c>
      <c r="E35" s="3">
        <v>99</v>
      </c>
      <c r="F35" s="3">
        <v>952</v>
      </c>
      <c r="G35" s="3">
        <v>997.0302734375</v>
      </c>
      <c r="H35" s="3">
        <v>0.30872362852096558</v>
      </c>
      <c r="I35" s="3">
        <v>307.80679321289062</v>
      </c>
      <c r="J35" s="3">
        <v>30.935747146606445</v>
      </c>
      <c r="K35" s="3">
        <v>985.41571044921875</v>
      </c>
      <c r="L35" s="3">
        <v>0.26019281148910522</v>
      </c>
      <c r="M35" s="7">
        <v>256.3980712890625</v>
      </c>
    </row>
    <row r="36" spans="1:13" x14ac:dyDescent="0.25">
      <c r="A36" t="s">
        <v>116</v>
      </c>
      <c r="B36" s="4">
        <v>3</v>
      </c>
      <c r="C36" s="2">
        <v>5</v>
      </c>
      <c r="D36" s="2">
        <v>67</v>
      </c>
      <c r="E36" s="2">
        <v>77</v>
      </c>
      <c r="F36" s="2">
        <v>704</v>
      </c>
      <c r="G36" s="2">
        <v>670.9739990234375</v>
      </c>
      <c r="H36" s="2">
        <v>0.29397875070571899</v>
      </c>
      <c r="I36" s="2">
        <v>197.25210571289062</v>
      </c>
      <c r="J36" s="2">
        <v>22.478963851928711</v>
      </c>
      <c r="K36" s="2">
        <v>669.91302490234375</v>
      </c>
      <c r="L36" s="2">
        <v>0.22455014288425446</v>
      </c>
      <c r="M36" s="6">
        <v>150.42906188964844</v>
      </c>
    </row>
    <row r="37" spans="1:13" x14ac:dyDescent="0.25">
      <c r="A37" t="s">
        <v>117</v>
      </c>
      <c r="B37" s="5">
        <v>4</v>
      </c>
      <c r="C37" s="3">
        <v>5</v>
      </c>
      <c r="D37" s="3">
        <v>67</v>
      </c>
      <c r="E37" s="3">
        <v>70</v>
      </c>
      <c r="F37" s="3">
        <v>681.5</v>
      </c>
      <c r="G37" s="3">
        <v>701.44287109375</v>
      </c>
      <c r="H37" s="3">
        <v>0.34091588854789734</v>
      </c>
      <c r="I37" s="3">
        <v>239.13301086425781</v>
      </c>
      <c r="J37" s="3">
        <v>28.58186149597168</v>
      </c>
      <c r="K37" s="3">
        <v>687.725830078125</v>
      </c>
      <c r="L37" s="3">
        <v>0.21328999102115631</v>
      </c>
      <c r="M37" s="7">
        <v>146.68502807617187</v>
      </c>
    </row>
    <row r="38" spans="1:13" x14ac:dyDescent="0.25">
      <c r="A38" t="s">
        <v>118</v>
      </c>
      <c r="B38" s="4">
        <v>5</v>
      </c>
      <c r="C38" s="2">
        <v>5</v>
      </c>
      <c r="D38" s="2">
        <v>67</v>
      </c>
      <c r="E38" s="2">
        <v>72</v>
      </c>
      <c r="F38" s="2">
        <v>821.5</v>
      </c>
      <c r="G38" s="2">
        <v>870.08331298828125</v>
      </c>
      <c r="H38" s="2">
        <v>0.34777748584747314</v>
      </c>
      <c r="I38" s="2">
        <v>302.59536743164062</v>
      </c>
      <c r="J38" s="2">
        <v>35.661209106445313</v>
      </c>
      <c r="K38" s="2">
        <v>858</v>
      </c>
      <c r="L38" s="2">
        <v>0.28204691410064697</v>
      </c>
      <c r="M38" s="6">
        <v>241.99626159667969</v>
      </c>
    </row>
    <row r="39" spans="1:13" x14ac:dyDescent="0.25">
      <c r="A39" t="s">
        <v>119</v>
      </c>
      <c r="B39" s="5">
        <v>6</v>
      </c>
      <c r="C39" s="3">
        <v>5</v>
      </c>
      <c r="D39" s="3">
        <v>67</v>
      </c>
      <c r="E39" s="3">
        <v>76</v>
      </c>
      <c r="F39" s="3">
        <v>1042</v>
      </c>
      <c r="G39" s="3">
        <v>1150.51318359375</v>
      </c>
      <c r="H39" s="3">
        <v>0.68332397937774658</v>
      </c>
      <c r="I39" s="3">
        <v>786.1732177734375</v>
      </c>
      <c r="J39" s="3">
        <v>90.180252075195313</v>
      </c>
      <c r="K39" s="3">
        <v>1068.176513671875</v>
      </c>
      <c r="L39" s="3">
        <v>0.20557901263237</v>
      </c>
      <c r="M39" s="7">
        <v>219.59466552734375</v>
      </c>
    </row>
    <row r="40" spans="1:13" x14ac:dyDescent="0.25">
      <c r="A40" t="s">
        <v>120</v>
      </c>
      <c r="B40" s="4">
        <v>7</v>
      </c>
      <c r="C40" s="2">
        <v>5</v>
      </c>
      <c r="D40" s="2">
        <v>67</v>
      </c>
      <c r="E40" s="2">
        <v>71</v>
      </c>
      <c r="F40" s="2">
        <v>462</v>
      </c>
      <c r="G40" s="2">
        <v>473.46478271484375</v>
      </c>
      <c r="H40" s="2">
        <v>0.48549607396125793</v>
      </c>
      <c r="I40" s="2">
        <v>229.86529541015625</v>
      </c>
      <c r="J40" s="2">
        <v>27.279991149902344</v>
      </c>
      <c r="K40" s="2">
        <v>456.11111450195313</v>
      </c>
      <c r="L40" s="2">
        <v>0.27094149589538574</v>
      </c>
      <c r="M40" s="6">
        <v>123.57942962646484</v>
      </c>
    </row>
    <row r="41" spans="1:13" x14ac:dyDescent="0.25">
      <c r="A41" t="s">
        <v>51</v>
      </c>
      <c r="B41" s="5">
        <v>8</v>
      </c>
      <c r="C41" s="3">
        <v>5</v>
      </c>
      <c r="D41" s="3">
        <v>67</v>
      </c>
      <c r="E41" s="3">
        <v>73</v>
      </c>
      <c r="F41" s="3">
        <v>112</v>
      </c>
      <c r="G41" s="3">
        <v>123.64383697509766</v>
      </c>
      <c r="H41" s="3">
        <v>0.55851238965988159</v>
      </c>
      <c r="I41" s="3">
        <v>69.056610107421875</v>
      </c>
      <c r="J41" s="3">
        <v>8.0824651718139648</v>
      </c>
      <c r="K41" s="3">
        <v>118.59999847412109</v>
      </c>
      <c r="L41" s="3">
        <v>0.45276704430580139</v>
      </c>
      <c r="M41" s="7">
        <v>53.698173522949219</v>
      </c>
    </row>
    <row r="42" spans="1:13" x14ac:dyDescent="0.25">
      <c r="A42" t="s">
        <v>121</v>
      </c>
      <c r="B42" s="4">
        <v>1</v>
      </c>
      <c r="C42" s="2">
        <v>6</v>
      </c>
      <c r="D42" s="2">
        <v>67</v>
      </c>
      <c r="E42" s="2">
        <v>66</v>
      </c>
      <c r="F42" s="2">
        <v>716.5</v>
      </c>
      <c r="G42" s="2">
        <v>723.93939208984375</v>
      </c>
      <c r="H42" s="2">
        <v>0.33901539444923401</v>
      </c>
      <c r="I42" s="2">
        <v>245.42658996582031</v>
      </c>
      <c r="J42" s="2">
        <v>30.209924697875977</v>
      </c>
      <c r="K42" s="2">
        <v>721.9666748046875</v>
      </c>
      <c r="L42" s="2">
        <v>0.26095530390739441</v>
      </c>
      <c r="M42" s="6">
        <v>188.40103149414062</v>
      </c>
    </row>
    <row r="43" spans="1:13" x14ac:dyDescent="0.25">
      <c r="A43" t="s">
        <v>122</v>
      </c>
      <c r="B43" s="5">
        <v>2</v>
      </c>
      <c r="C43" s="3">
        <v>6</v>
      </c>
      <c r="D43" s="3">
        <v>67</v>
      </c>
      <c r="E43" s="3">
        <v>68</v>
      </c>
      <c r="F43" s="3">
        <v>889.5</v>
      </c>
      <c r="G43" s="3">
        <v>889.441162109375</v>
      </c>
      <c r="H43" s="3">
        <v>0.36478877067565918</v>
      </c>
      <c r="I43" s="3">
        <v>324.4581298828125</v>
      </c>
      <c r="J43" s="3">
        <v>39.346328735351562</v>
      </c>
      <c r="K43" s="3">
        <v>892.6451416015625</v>
      </c>
      <c r="L43" s="3">
        <v>0.30241650342941284</v>
      </c>
      <c r="M43" s="7">
        <v>269.95065307617187</v>
      </c>
    </row>
    <row r="44" spans="1:13" x14ac:dyDescent="0.25">
      <c r="A44" t="s">
        <v>123</v>
      </c>
      <c r="B44" s="4">
        <v>3</v>
      </c>
      <c r="C44" s="2">
        <v>6</v>
      </c>
      <c r="D44" s="2">
        <v>67</v>
      </c>
      <c r="E44" s="2">
        <v>78</v>
      </c>
      <c r="F44" s="2">
        <v>455.5</v>
      </c>
      <c r="G44" s="2">
        <v>466.44873046875</v>
      </c>
      <c r="H44" s="2">
        <v>0.46251928806304932</v>
      </c>
      <c r="I44" s="2">
        <v>215.74153137207031</v>
      </c>
      <c r="J44" s="2">
        <v>24.42791748046875</v>
      </c>
      <c r="K44" s="2">
        <v>462.57144165039062</v>
      </c>
      <c r="L44" s="2">
        <v>0.37910795211791992</v>
      </c>
      <c r="M44" s="6">
        <v>175.36451721191406</v>
      </c>
    </row>
    <row r="45" spans="1:13" x14ac:dyDescent="0.25">
      <c r="A45" t="s">
        <v>124</v>
      </c>
      <c r="B45" s="5">
        <v>4</v>
      </c>
      <c r="C45" s="3">
        <v>6</v>
      </c>
      <c r="D45" s="3">
        <v>67</v>
      </c>
      <c r="E45" s="3">
        <v>68</v>
      </c>
      <c r="F45" s="3">
        <v>632.5</v>
      </c>
      <c r="G45" s="3">
        <v>647.63232421875</v>
      </c>
      <c r="H45" s="3">
        <v>0.29784500598907471</v>
      </c>
      <c r="I45" s="3">
        <v>192.89405822753906</v>
      </c>
      <c r="J45" s="3">
        <v>23.391839981079102</v>
      </c>
      <c r="K45" s="3">
        <v>650.8870849609375</v>
      </c>
      <c r="L45" s="3">
        <v>0.23393091559410095</v>
      </c>
      <c r="M45" s="7">
        <v>152.26261901855469</v>
      </c>
    </row>
    <row r="46" spans="1:13" x14ac:dyDescent="0.25">
      <c r="A46" t="s">
        <v>125</v>
      </c>
      <c r="B46" s="4">
        <v>5</v>
      </c>
      <c r="C46" s="2">
        <v>6</v>
      </c>
      <c r="D46" s="2">
        <v>67</v>
      </c>
      <c r="E46" s="2">
        <v>67</v>
      </c>
      <c r="F46" s="2">
        <v>924</v>
      </c>
      <c r="G46" s="2">
        <v>933.85076904296875</v>
      </c>
      <c r="H46" s="2">
        <v>0.31507593393325806</v>
      </c>
      <c r="I46" s="2">
        <v>294.23388671875</v>
      </c>
      <c r="J46" s="2">
        <v>35.946392059326172</v>
      </c>
      <c r="K46" s="2">
        <v>932.65576171875</v>
      </c>
      <c r="L46" s="2">
        <v>0.25228658318519592</v>
      </c>
      <c r="M46" s="6">
        <v>235.29653930664062</v>
      </c>
    </row>
    <row r="47" spans="1:13" x14ac:dyDescent="0.25">
      <c r="A47" t="s">
        <v>126</v>
      </c>
      <c r="B47" s="5">
        <v>6</v>
      </c>
      <c r="C47" s="3">
        <v>6</v>
      </c>
      <c r="D47" s="3">
        <v>67</v>
      </c>
      <c r="E47" s="3">
        <v>69</v>
      </c>
      <c r="F47" s="3">
        <v>1237</v>
      </c>
      <c r="G47" s="3">
        <v>1237.391357421875</v>
      </c>
      <c r="H47" s="3">
        <v>0.3467714786529541</v>
      </c>
      <c r="I47" s="3">
        <v>429.09201049804687</v>
      </c>
      <c r="J47" s="3">
        <v>51.656608581542969</v>
      </c>
      <c r="K47" s="3">
        <v>1241.5079345703125</v>
      </c>
      <c r="L47" s="3">
        <v>0.26044958829879761</v>
      </c>
      <c r="M47" s="7">
        <v>323.35025024414062</v>
      </c>
    </row>
    <row r="48" spans="1:13" x14ac:dyDescent="0.25">
      <c r="A48" t="s">
        <v>127</v>
      </c>
      <c r="B48" s="4">
        <v>7</v>
      </c>
      <c r="C48" s="2">
        <v>6</v>
      </c>
      <c r="D48" s="2">
        <v>67</v>
      </c>
      <c r="E48" s="2">
        <v>84</v>
      </c>
      <c r="F48" s="2">
        <v>560.5</v>
      </c>
      <c r="G48" s="2">
        <v>573.51190185546875</v>
      </c>
      <c r="H48" s="2">
        <v>0.4212706983089447</v>
      </c>
      <c r="I48" s="2">
        <v>241.603759765625</v>
      </c>
      <c r="J48" s="2">
        <v>26.361129760742188</v>
      </c>
      <c r="K48" s="2">
        <v>563.51318359375</v>
      </c>
      <c r="L48" s="2">
        <v>0.33962607383728027</v>
      </c>
      <c r="M48" s="6">
        <v>191.38377380371094</v>
      </c>
    </row>
    <row r="49" spans="1:17" x14ac:dyDescent="0.25">
      <c r="A49" t="s">
        <v>128</v>
      </c>
      <c r="B49" s="5">
        <v>8</v>
      </c>
      <c r="C49" s="3">
        <v>6</v>
      </c>
      <c r="D49" s="3">
        <v>67</v>
      </c>
      <c r="E49" s="3">
        <v>73</v>
      </c>
      <c r="F49" s="3">
        <v>84</v>
      </c>
      <c r="G49" s="3">
        <v>89.890411376953125</v>
      </c>
      <c r="H49" s="3">
        <v>0.65473055839538574</v>
      </c>
      <c r="I49" s="3">
        <v>58.854000091552734</v>
      </c>
      <c r="J49" s="3">
        <v>6.8883395195007324</v>
      </c>
      <c r="K49" s="3">
        <v>83.5076904296875</v>
      </c>
      <c r="L49" s="3">
        <v>0.37475025653839111</v>
      </c>
      <c r="M49" s="7">
        <v>31.294528961181641</v>
      </c>
    </row>
    <row r="52" spans="1:17" x14ac:dyDescent="0.25">
      <c r="A52" t="s">
        <v>79</v>
      </c>
      <c r="B52" s="8" t="s">
        <v>80</v>
      </c>
      <c r="C52" s="19" t="s">
        <v>81</v>
      </c>
      <c r="D52" s="19"/>
      <c r="E52" s="19"/>
      <c r="F52" s="19" t="s">
        <v>82</v>
      </c>
      <c r="G52" s="19"/>
      <c r="H52" s="19"/>
      <c r="J52" t="s">
        <v>83</v>
      </c>
      <c r="K52" s="8" t="s">
        <v>80</v>
      </c>
      <c r="L52" s="19" t="s">
        <v>81</v>
      </c>
      <c r="M52" s="19"/>
      <c r="N52" s="19"/>
      <c r="O52" s="19" t="s">
        <v>82</v>
      </c>
      <c r="P52" s="19"/>
      <c r="Q52" s="19"/>
    </row>
    <row r="53" spans="1:17" x14ac:dyDescent="0.25">
      <c r="B53" s="9">
        <v>0</v>
      </c>
      <c r="C53" s="2">
        <f t="shared" ref="C53:C59" si="0">K2</f>
        <v>566.4246826171875</v>
      </c>
      <c r="D53" s="2">
        <f t="shared" ref="D53:D59" si="1">K10</f>
        <v>418.28302001953125</v>
      </c>
      <c r="E53" s="2">
        <f t="shared" ref="E53:E59" si="2">K18</f>
        <v>521.63079833984375</v>
      </c>
      <c r="F53" s="2">
        <f t="shared" ref="F53:F59" si="3">K26</f>
        <v>857.8265380859375</v>
      </c>
      <c r="G53" s="2">
        <f t="shared" ref="G53:G59" si="4">K34</f>
        <v>890.3255615234375</v>
      </c>
      <c r="H53" s="2">
        <f t="shared" ref="H53:H59" si="5">K42</f>
        <v>721.9666748046875</v>
      </c>
      <c r="K53" s="9">
        <v>0</v>
      </c>
      <c r="L53">
        <f t="shared" ref="L53:N59" si="6">C53/$C$62</f>
        <v>1.1280824640344247</v>
      </c>
      <c r="M53">
        <f t="shared" si="6"/>
        <v>0.83304586535169378</v>
      </c>
      <c r="N53">
        <f t="shared" si="6"/>
        <v>1.0388716706138814</v>
      </c>
      <c r="O53">
        <f t="shared" ref="O53:Q59" si="7">F53/$F$62</f>
        <v>1.0418444816963379</v>
      </c>
      <c r="P53">
        <f t="shared" si="7"/>
        <v>1.0813150817834238</v>
      </c>
      <c r="Q53">
        <f t="shared" si="7"/>
        <v>0.87684043652023824</v>
      </c>
    </row>
    <row r="54" spans="1:17" x14ac:dyDescent="0.25">
      <c r="B54" s="9">
        <v>0.25</v>
      </c>
      <c r="C54" s="2">
        <f t="shared" si="0"/>
        <v>1636.7142333984375</v>
      </c>
      <c r="D54" s="2">
        <f t="shared" si="1"/>
        <v>1774.5726318359375</v>
      </c>
      <c r="E54" s="2">
        <f t="shared" si="2"/>
        <v>1753</v>
      </c>
      <c r="F54" s="2">
        <f t="shared" si="3"/>
        <v>1046.345458984375</v>
      </c>
      <c r="G54" s="2">
        <f t="shared" si="4"/>
        <v>985.41571044921875</v>
      </c>
      <c r="H54" s="2">
        <f t="shared" si="5"/>
        <v>892.6451416015625</v>
      </c>
      <c r="K54" s="9">
        <v>0.25</v>
      </c>
      <c r="L54">
        <f t="shared" si="6"/>
        <v>3.2596542523556664</v>
      </c>
      <c r="M54">
        <f t="shared" si="6"/>
        <v>3.5342108643285917</v>
      </c>
      <c r="N54">
        <f t="shared" si="6"/>
        <v>3.4912471510159095</v>
      </c>
      <c r="O54">
        <f t="shared" si="7"/>
        <v>1.2708038210420616</v>
      </c>
      <c r="P54">
        <f t="shared" si="7"/>
        <v>1.1968036363145769</v>
      </c>
      <c r="Q54">
        <f t="shared" si="7"/>
        <v>1.0841322500534094</v>
      </c>
    </row>
    <row r="55" spans="1:17" x14ac:dyDescent="0.25">
      <c r="B55" s="9">
        <v>1</v>
      </c>
      <c r="C55" s="2">
        <f t="shared" si="0"/>
        <v>942.2298583984375</v>
      </c>
      <c r="D55" s="2">
        <f t="shared" si="1"/>
        <v>1046.276611328125</v>
      </c>
      <c r="E55" s="2">
        <f t="shared" si="2"/>
        <v>1021.1358032226562</v>
      </c>
      <c r="F55" s="2">
        <f t="shared" si="3"/>
        <v>703.08697509765625</v>
      </c>
      <c r="G55" s="2">
        <f t="shared" si="4"/>
        <v>669.91302490234375</v>
      </c>
      <c r="H55" s="2">
        <f t="shared" si="5"/>
        <v>462.57144165039062</v>
      </c>
      <c r="K55" s="9">
        <v>1</v>
      </c>
      <c r="L55">
        <f t="shared" si="6"/>
        <v>1.8765301247779058</v>
      </c>
      <c r="M55">
        <f t="shared" si="6"/>
        <v>2.0837479968476309</v>
      </c>
      <c r="N55">
        <f t="shared" si="6"/>
        <v>2.033677959955186</v>
      </c>
      <c r="O55">
        <f t="shared" si="7"/>
        <v>0.85391072977586147</v>
      </c>
      <c r="P55">
        <f t="shared" si="7"/>
        <v>0.8136204200074395</v>
      </c>
      <c r="Q55">
        <f t="shared" si="7"/>
        <v>0.56180064672410412</v>
      </c>
    </row>
    <row r="56" spans="1:17" x14ac:dyDescent="0.25">
      <c r="B56" s="9">
        <v>4</v>
      </c>
      <c r="C56" s="2">
        <f t="shared" si="0"/>
        <v>860.31884765625</v>
      </c>
      <c r="D56" s="2">
        <f t="shared" si="1"/>
        <v>733.79010009765625</v>
      </c>
      <c r="E56" s="2">
        <f t="shared" si="2"/>
        <v>774.4285888671875</v>
      </c>
      <c r="F56" s="2">
        <f t="shared" si="3"/>
        <v>672.04998779296875</v>
      </c>
      <c r="G56" s="2">
        <f t="shared" si="4"/>
        <v>687.725830078125</v>
      </c>
      <c r="H56" s="2">
        <f t="shared" si="5"/>
        <v>650.8870849609375</v>
      </c>
      <c r="K56" s="9">
        <v>4</v>
      </c>
      <c r="L56">
        <f t="shared" si="6"/>
        <v>1.7133974477154439</v>
      </c>
      <c r="M56">
        <f t="shared" si="6"/>
        <v>1.4614047897373768</v>
      </c>
      <c r="N56">
        <f t="shared" si="6"/>
        <v>1.5423397630050426</v>
      </c>
      <c r="O56">
        <f t="shared" si="7"/>
        <v>0.81621579669065014</v>
      </c>
      <c r="P56">
        <f t="shared" si="7"/>
        <v>0.83525436574351852</v>
      </c>
      <c r="Q56">
        <f t="shared" si="7"/>
        <v>0.79051310208595282</v>
      </c>
    </row>
    <row r="57" spans="1:17" x14ac:dyDescent="0.25">
      <c r="B57" s="9">
        <v>8</v>
      </c>
      <c r="C57" s="2">
        <f t="shared" si="0"/>
        <v>1078.1932373046875</v>
      </c>
      <c r="D57" s="2">
        <f t="shared" si="1"/>
        <v>1229.3333740234375</v>
      </c>
      <c r="E57" s="2">
        <f t="shared" si="2"/>
        <v>942.97015380859375</v>
      </c>
      <c r="F57" s="2">
        <f t="shared" si="3"/>
        <v>828.27587890625</v>
      </c>
      <c r="G57" s="2">
        <f t="shared" si="4"/>
        <v>858</v>
      </c>
      <c r="H57" s="2">
        <f t="shared" si="5"/>
        <v>932.65576171875</v>
      </c>
      <c r="K57" s="9">
        <v>8</v>
      </c>
      <c r="L57">
        <f t="shared" si="6"/>
        <v>2.1473126457413638</v>
      </c>
      <c r="M57">
        <f t="shared" si="6"/>
        <v>2.4483209581905885</v>
      </c>
      <c r="N57">
        <f t="shared" si="6"/>
        <v>1.8780044854405515</v>
      </c>
      <c r="O57">
        <f t="shared" si="7"/>
        <v>1.0059547186382471</v>
      </c>
      <c r="P57">
        <f t="shared" si="7"/>
        <v>1.0420551540524925</v>
      </c>
      <c r="Q57">
        <f t="shared" si="7"/>
        <v>1.1327258082235161</v>
      </c>
    </row>
    <row r="58" spans="1:17" x14ac:dyDescent="0.25">
      <c r="B58" s="9">
        <v>16</v>
      </c>
      <c r="C58" s="2">
        <f t="shared" si="0"/>
        <v>1214.9638671875</v>
      </c>
      <c r="D58" s="2">
        <f t="shared" si="1"/>
        <v>1308.283447265625</v>
      </c>
      <c r="E58" s="2">
        <f t="shared" si="2"/>
        <v>1081.01513671875</v>
      </c>
      <c r="F58" s="2">
        <f t="shared" si="3"/>
        <v>1023.0822143554687</v>
      </c>
      <c r="G58" s="2">
        <f t="shared" si="4"/>
        <v>1068.176513671875</v>
      </c>
      <c r="H58" s="2">
        <f t="shared" si="5"/>
        <v>1241.5079345703125</v>
      </c>
      <c r="K58" s="9">
        <v>16</v>
      </c>
      <c r="L58">
        <f t="shared" si="6"/>
        <v>2.4197028750174736</v>
      </c>
      <c r="M58">
        <f t="shared" si="6"/>
        <v>2.6055566788290854</v>
      </c>
      <c r="N58">
        <f t="shared" si="6"/>
        <v>2.1529326961063378</v>
      </c>
      <c r="O58">
        <f t="shared" si="7"/>
        <v>1.2425502266766355</v>
      </c>
      <c r="P58">
        <f t="shared" si="7"/>
        <v>1.297317997097436</v>
      </c>
      <c r="Q58">
        <f t="shared" si="7"/>
        <v>1.5078318671515838</v>
      </c>
    </row>
    <row r="59" spans="1:17" x14ac:dyDescent="0.25">
      <c r="B59" s="9">
        <v>24</v>
      </c>
      <c r="C59" s="2">
        <f t="shared" si="0"/>
        <v>1240.6341552734375</v>
      </c>
      <c r="D59" s="2">
        <f t="shared" si="1"/>
        <v>1075.4932861328125</v>
      </c>
      <c r="E59" s="2">
        <f t="shared" si="2"/>
        <v>839.40625</v>
      </c>
      <c r="F59" s="2">
        <f t="shared" si="3"/>
        <v>482.25924682617187</v>
      </c>
      <c r="G59" s="2">
        <f t="shared" si="4"/>
        <v>456.11111450195313</v>
      </c>
      <c r="H59" s="2">
        <f t="shared" si="5"/>
        <v>563.51318359375</v>
      </c>
      <c r="K59" s="9">
        <v>24</v>
      </c>
      <c r="L59">
        <f t="shared" si="6"/>
        <v>2.47082741588786</v>
      </c>
      <c r="M59">
        <f t="shared" si="6"/>
        <v>2.1419354655721166</v>
      </c>
      <c r="N59">
        <f t="shared" si="6"/>
        <v>1.6717482480647168</v>
      </c>
      <c r="O59">
        <f t="shared" si="7"/>
        <v>0.58571181089124191</v>
      </c>
      <c r="P59">
        <f t="shared" si="7"/>
        <v>0.55395447282912214</v>
      </c>
      <c r="Q59">
        <f t="shared" si="7"/>
        <v>0.68439605750628862</v>
      </c>
    </row>
    <row r="61" spans="1:17" x14ac:dyDescent="0.25">
      <c r="C61" s="19" t="s">
        <v>81</v>
      </c>
      <c r="D61" s="19"/>
      <c r="E61" s="19"/>
      <c r="F61" s="19" t="s">
        <v>82</v>
      </c>
      <c r="G61" s="19"/>
      <c r="H61" s="19"/>
      <c r="J61" t="s">
        <v>84</v>
      </c>
      <c r="K61" s="8" t="s">
        <v>80</v>
      </c>
      <c r="L61" s="19" t="s">
        <v>81</v>
      </c>
      <c r="M61" s="19"/>
      <c r="N61" s="19"/>
      <c r="O61" s="19" t="s">
        <v>82</v>
      </c>
      <c r="P61" s="19"/>
      <c r="Q61" s="19"/>
    </row>
    <row r="62" spans="1:17" x14ac:dyDescent="0.25">
      <c r="A62" t="s">
        <v>85</v>
      </c>
      <c r="C62">
        <f>AVERAGE(C53:E53)</f>
        <v>502.11283365885419</v>
      </c>
      <c r="F62">
        <f>AVERAGE(F53:H53)</f>
        <v>823.3729248046875</v>
      </c>
      <c r="K62" s="9">
        <v>0</v>
      </c>
      <c r="L62">
        <f t="shared" ref="L62:L68" si="8">C53/MAX($C$53:$C$59)</f>
        <v>0.34607426944719344</v>
      </c>
      <c r="M62">
        <f t="shared" ref="M62:Q68" si="9">D53/MAX(D$53:D$59)</f>
        <v>0.23570915752644284</v>
      </c>
      <c r="N62">
        <f t="shared" si="9"/>
        <v>0.29756463111228965</v>
      </c>
      <c r="O62">
        <f t="shared" si="9"/>
        <v>0.81983108993331744</v>
      </c>
      <c r="P62">
        <f t="shared" si="9"/>
        <v>0.83350040946222281</v>
      </c>
      <c r="Q62">
        <f t="shared" si="9"/>
        <v>0.58152401180952673</v>
      </c>
    </row>
    <row r="63" spans="1:17" x14ac:dyDescent="0.25">
      <c r="K63" s="9">
        <v>0.25</v>
      </c>
      <c r="L63">
        <f t="shared" si="8"/>
        <v>1</v>
      </c>
      <c r="M63">
        <f t="shared" si="9"/>
        <v>1</v>
      </c>
      <c r="N63">
        <f t="shared" si="9"/>
        <v>1</v>
      </c>
      <c r="O63">
        <f t="shared" si="9"/>
        <v>1</v>
      </c>
      <c r="P63">
        <f t="shared" si="9"/>
        <v>0.92252141648559138</v>
      </c>
      <c r="Q63">
        <f t="shared" si="9"/>
        <v>0.71900075444182165</v>
      </c>
    </row>
    <row r="64" spans="1:17" x14ac:dyDescent="0.25">
      <c r="A64" t="s">
        <v>136</v>
      </c>
      <c r="C64" s="15">
        <f>STDEV(C53:E53)/ AVERAGE(C53:E53)</f>
        <v>0.15131061999345655</v>
      </c>
      <c r="F64" s="15">
        <f>STDEV(F53:H53)/ AVERAGE(F53:H53)</f>
        <v>0.10846976825458216</v>
      </c>
      <c r="K64" s="9">
        <v>1</v>
      </c>
      <c r="L64">
        <f t="shared" si="8"/>
        <v>0.57568379328015751</v>
      </c>
      <c r="M64">
        <f t="shared" si="9"/>
        <v>0.58959356892913872</v>
      </c>
      <c r="N64">
        <f t="shared" si="9"/>
        <v>0.58250758883209142</v>
      </c>
      <c r="O64">
        <f t="shared" si="9"/>
        <v>0.6719453590213893</v>
      </c>
      <c r="P64">
        <f t="shared" si="9"/>
        <v>0.62715573346534859</v>
      </c>
      <c r="Q64">
        <f t="shared" si="9"/>
        <v>0.3725883893045655</v>
      </c>
    </row>
    <row r="65" spans="1:17" x14ac:dyDescent="0.25">
      <c r="C65" s="15">
        <f t="shared" ref="C65:C70" si="10">STDEV(C54:E54)/ AVERAGE(C54:E54)</f>
        <v>4.3076873381185835E-2</v>
      </c>
      <c r="F65" s="15">
        <f t="shared" ref="F65:F70" si="11">STDEV(F54:H54)/ AVERAGE(F54:H54)</f>
        <v>7.939856686205482E-2</v>
      </c>
      <c r="K65" s="9">
        <v>4</v>
      </c>
      <c r="L65">
        <f t="shared" si="8"/>
        <v>0.52563778703744934</v>
      </c>
      <c r="M65">
        <f t="shared" si="9"/>
        <v>0.4135024326045712</v>
      </c>
      <c r="N65">
        <f t="shared" si="9"/>
        <v>0.44177329655857817</v>
      </c>
      <c r="O65">
        <f t="shared" si="9"/>
        <v>0.64228308349069296</v>
      </c>
      <c r="P65">
        <f t="shared" si="9"/>
        <v>0.64383163388797582</v>
      </c>
      <c r="Q65">
        <f t="shared" si="9"/>
        <v>0.52427138549558316</v>
      </c>
    </row>
    <row r="66" spans="1:17" x14ac:dyDescent="0.25">
      <c r="C66" s="15">
        <f t="shared" si="10"/>
        <v>5.4115317161719502E-2</v>
      </c>
      <c r="F66" s="15">
        <f t="shared" si="11"/>
        <v>0.21303159602318858</v>
      </c>
      <c r="K66" s="9">
        <v>8</v>
      </c>
      <c r="L66">
        <f t="shared" si="8"/>
        <v>0.65875472657554324</v>
      </c>
      <c r="M66">
        <f t="shared" si="9"/>
        <v>0.69274897627131427</v>
      </c>
      <c r="N66">
        <f t="shared" si="9"/>
        <v>0.53791794284574657</v>
      </c>
      <c r="O66">
        <f t="shared" si="9"/>
        <v>0.79158930905115021</v>
      </c>
      <c r="P66">
        <f t="shared" si="9"/>
        <v>0.8032380313723716</v>
      </c>
      <c r="Q66">
        <f t="shared" si="9"/>
        <v>0.75122819254598105</v>
      </c>
    </row>
    <row r="67" spans="1:17" x14ac:dyDescent="0.25">
      <c r="C67" s="15">
        <f t="shared" si="10"/>
        <v>8.1821314540611423E-2</v>
      </c>
      <c r="F67" s="15">
        <f t="shared" si="11"/>
        <v>2.758396896342364E-2</v>
      </c>
      <c r="K67" s="9">
        <v>16</v>
      </c>
      <c r="L67">
        <f t="shared" si="8"/>
        <v>0.74231887423913689</v>
      </c>
      <c r="M67">
        <f t="shared" si="9"/>
        <v>0.73723860257672347</v>
      </c>
      <c r="N67">
        <f t="shared" si="9"/>
        <v>0.61666579390687393</v>
      </c>
      <c r="O67">
        <f t="shared" si="9"/>
        <v>0.97776714714135948</v>
      </c>
      <c r="P67">
        <f t="shared" si="9"/>
        <v>1</v>
      </c>
      <c r="Q67">
        <f t="shared" si="9"/>
        <v>1</v>
      </c>
    </row>
    <row r="68" spans="1:17" x14ac:dyDescent="0.25">
      <c r="C68" s="15">
        <f t="shared" si="10"/>
        <v>0.13221546908271473</v>
      </c>
      <c r="F68" s="15">
        <f t="shared" si="11"/>
        <v>6.1602496770833327E-2</v>
      </c>
      <c r="K68" s="9">
        <v>24</v>
      </c>
      <c r="L68">
        <f t="shared" si="8"/>
        <v>0.75800291215004101</v>
      </c>
      <c r="M68">
        <f t="shared" si="9"/>
        <v>0.60605763147610847</v>
      </c>
      <c r="N68">
        <f t="shared" si="9"/>
        <v>0.47883984597832285</v>
      </c>
      <c r="O68">
        <f t="shared" si="9"/>
        <v>0.46089868569245962</v>
      </c>
      <c r="P68">
        <f t="shared" si="9"/>
        <v>0.4269997595566517</v>
      </c>
      <c r="Q68">
        <f t="shared" si="9"/>
        <v>0.45389414590312921</v>
      </c>
    </row>
    <row r="69" spans="1:17" x14ac:dyDescent="0.25">
      <c r="C69" s="15">
        <f t="shared" si="10"/>
        <v>9.5085609306437766E-2</v>
      </c>
      <c r="F69" s="15">
        <f t="shared" si="11"/>
        <v>0.10380230239093544</v>
      </c>
    </row>
    <row r="70" spans="1:17" x14ac:dyDescent="0.25">
      <c r="C70" s="15">
        <f t="shared" si="10"/>
        <v>0.19171715771909492</v>
      </c>
      <c r="F70" s="15">
        <f t="shared" si="11"/>
        <v>0.11187479051279067</v>
      </c>
      <c r="J70" t="s">
        <v>129</v>
      </c>
      <c r="K70" s="16" t="s">
        <v>80</v>
      </c>
      <c r="L70" s="19" t="s">
        <v>81</v>
      </c>
      <c r="M70" s="19"/>
      <c r="N70" s="19"/>
      <c r="O70" s="19" t="s">
        <v>82</v>
      </c>
      <c r="P70" s="19"/>
      <c r="Q70" s="19"/>
    </row>
    <row r="71" spans="1:17" x14ac:dyDescent="0.25">
      <c r="C71" s="15"/>
      <c r="K71" s="9">
        <v>0</v>
      </c>
      <c r="L71">
        <f>C53/$C$80</f>
        <v>0.32904331076008941</v>
      </c>
      <c r="M71">
        <f t="shared" ref="M71:Q77" si="12">D53/$C$80</f>
        <v>0.24298593257980139</v>
      </c>
      <c r="N71">
        <f t="shared" si="12"/>
        <v>0.30302197299578371</v>
      </c>
      <c r="O71">
        <f t="shared" si="12"/>
        <v>0.49832235919780149</v>
      </c>
      <c r="P71">
        <f t="shared" si="12"/>
        <v>0.51720145574234933</v>
      </c>
      <c r="Q71">
        <f t="shared" si="12"/>
        <v>0.41939963463198626</v>
      </c>
    </row>
    <row r="72" spans="1:17" x14ac:dyDescent="0.25">
      <c r="A72" t="s">
        <v>137</v>
      </c>
      <c r="C72" s="17">
        <f>AVERAGE(C53:E53)</f>
        <v>502.11283365885419</v>
      </c>
      <c r="F72" s="17">
        <f>AVERAGE(F53:H53)</f>
        <v>823.3729248046875</v>
      </c>
      <c r="K72" s="9">
        <v>0.25</v>
      </c>
      <c r="L72">
        <f t="shared" ref="L72:L77" si="13">C54/$C$80</f>
        <v>0.9507881394525266</v>
      </c>
      <c r="M72">
        <f t="shared" si="12"/>
        <v>1.0308718385391633</v>
      </c>
      <c r="N72">
        <f t="shared" si="12"/>
        <v>1.0183400220083101</v>
      </c>
      <c r="O72">
        <f t="shared" si="12"/>
        <v>0.60783540087304266</v>
      </c>
      <c r="P72">
        <f t="shared" si="12"/>
        <v>0.57244053409366336</v>
      </c>
      <c r="Q72">
        <f t="shared" si="12"/>
        <v>0.518548929346347</v>
      </c>
    </row>
    <row r="73" spans="1:17" x14ac:dyDescent="0.25">
      <c r="C73" s="17">
        <f t="shared" ref="C73:C78" si="14">AVERAGE(C54:E54)</f>
        <v>1721.428955078125</v>
      </c>
      <c r="F73" s="17">
        <f t="shared" ref="F73:F78" si="15">AVERAGE(F54:H54)</f>
        <v>974.80210367838538</v>
      </c>
      <c r="K73" s="9">
        <v>1</v>
      </c>
      <c r="L73">
        <f t="shared" si="13"/>
        <v>0.54735332272581383</v>
      </c>
      <c r="M73">
        <f t="shared" si="12"/>
        <v>0.60779540639284824</v>
      </c>
      <c r="N73">
        <f t="shared" si="12"/>
        <v>0.59319079083127957</v>
      </c>
      <c r="O73">
        <f t="shared" si="12"/>
        <v>0.40843217666554671</v>
      </c>
      <c r="P73">
        <f t="shared" si="12"/>
        <v>0.38916100657313535</v>
      </c>
      <c r="Q73">
        <f t="shared" si="12"/>
        <v>0.26871364065640302</v>
      </c>
    </row>
    <row r="74" spans="1:17" x14ac:dyDescent="0.25">
      <c r="C74" s="17">
        <f t="shared" si="14"/>
        <v>1003.2140909830729</v>
      </c>
      <c r="F74" s="17">
        <f t="shared" si="15"/>
        <v>611.85714721679687</v>
      </c>
      <c r="K74" s="9">
        <v>4</v>
      </c>
      <c r="L74">
        <f t="shared" si="13"/>
        <v>0.49977017356327985</v>
      </c>
      <c r="M74">
        <f t="shared" si="12"/>
        <v>0.42626801293949074</v>
      </c>
      <c r="N74">
        <f t="shared" si="12"/>
        <v>0.44987542854014617</v>
      </c>
      <c r="O74">
        <f t="shared" si="12"/>
        <v>0.39040239552753925</v>
      </c>
      <c r="P74">
        <f t="shared" si="12"/>
        <v>0.399508691920959</v>
      </c>
      <c r="Q74">
        <f t="shared" si="12"/>
        <v>0.37810859579238215</v>
      </c>
    </row>
    <row r="75" spans="1:17" x14ac:dyDescent="0.25">
      <c r="C75" s="17">
        <f t="shared" si="14"/>
        <v>789.51251220703125</v>
      </c>
      <c r="F75" s="17">
        <f t="shared" si="15"/>
        <v>670.22096761067712</v>
      </c>
      <c r="K75" s="9">
        <v>8</v>
      </c>
      <c r="L75">
        <f t="shared" si="13"/>
        <v>0.62633618083631859</v>
      </c>
      <c r="M75">
        <f t="shared" si="12"/>
        <v>0.71413541081493292</v>
      </c>
      <c r="N75">
        <f t="shared" si="12"/>
        <v>0.54778336975620245</v>
      </c>
      <c r="O75">
        <f t="shared" si="12"/>
        <v>0.48115600499392069</v>
      </c>
      <c r="P75">
        <f t="shared" si="12"/>
        <v>0.4984231254324758</v>
      </c>
      <c r="Q75">
        <f t="shared" si="12"/>
        <v>0.54179160805182491</v>
      </c>
    </row>
    <row r="76" spans="1:17" x14ac:dyDescent="0.25">
      <c r="C76" s="17">
        <f t="shared" si="14"/>
        <v>1083.4989217122395</v>
      </c>
      <c r="F76" s="17">
        <f t="shared" si="15"/>
        <v>872.97721354166663</v>
      </c>
      <c r="K76" s="9">
        <v>16</v>
      </c>
      <c r="L76">
        <f t="shared" si="13"/>
        <v>0.70578798131832299</v>
      </c>
      <c r="M76">
        <f t="shared" si="12"/>
        <v>0.75999851368031046</v>
      </c>
      <c r="N76">
        <f t="shared" si="12"/>
        <v>0.62797545813889799</v>
      </c>
      <c r="O76">
        <f t="shared" si="12"/>
        <v>0.59432148584315947</v>
      </c>
      <c r="P76">
        <f t="shared" si="12"/>
        <v>0.62051733852902291</v>
      </c>
      <c r="Q76">
        <f t="shared" si="12"/>
        <v>0.72120776806264897</v>
      </c>
    </row>
    <row r="77" spans="1:17" x14ac:dyDescent="0.25">
      <c r="C77" s="17">
        <f t="shared" si="14"/>
        <v>1201.4208170572917</v>
      </c>
      <c r="F77" s="17">
        <f t="shared" si="15"/>
        <v>1110.9222208658855</v>
      </c>
      <c r="K77" s="9">
        <v>24</v>
      </c>
      <c r="L77">
        <f t="shared" si="13"/>
        <v>0.72070017854273449</v>
      </c>
      <c r="M77">
        <f t="shared" si="12"/>
        <v>0.6247677448204666</v>
      </c>
      <c r="N77">
        <f t="shared" si="12"/>
        <v>0.48762177929202111</v>
      </c>
      <c r="O77">
        <f t="shared" si="12"/>
        <v>0.28015053737973467</v>
      </c>
      <c r="P77">
        <f t="shared" si="12"/>
        <v>0.26496075435262623</v>
      </c>
      <c r="Q77">
        <f t="shared" si="12"/>
        <v>0.32735198390349812</v>
      </c>
    </row>
    <row r="78" spans="1:17" x14ac:dyDescent="0.25">
      <c r="C78" s="17">
        <f t="shared" si="14"/>
        <v>1051.8445638020833</v>
      </c>
      <c r="F78" s="17">
        <f t="shared" si="15"/>
        <v>500.62784830729169</v>
      </c>
    </row>
    <row r="79" spans="1:17" x14ac:dyDescent="0.25">
      <c r="C79" s="17"/>
    </row>
    <row r="80" spans="1:17" x14ac:dyDescent="0.25">
      <c r="A80" t="s">
        <v>138</v>
      </c>
      <c r="C80" s="18">
        <f>MAX(C72:F78)</f>
        <v>1721.428955078125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4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86</v>
      </c>
      <c r="B2" s="4">
        <v>1</v>
      </c>
      <c r="C2" s="2">
        <v>7</v>
      </c>
      <c r="D2" s="2">
        <v>34</v>
      </c>
      <c r="E2" s="2">
        <v>52</v>
      </c>
      <c r="F2" s="2">
        <v>196.5</v>
      </c>
      <c r="G2" s="2">
        <v>206.73077392578125</v>
      </c>
      <c r="H2" s="2">
        <v>0.47671613097190857</v>
      </c>
      <c r="I2" s="2">
        <v>98.551887512207031</v>
      </c>
      <c r="J2" s="2">
        <v>13.666687965393066</v>
      </c>
      <c r="K2" s="2">
        <v>199.52174377441406</v>
      </c>
      <c r="L2" s="2">
        <v>0.37286496162414551</v>
      </c>
      <c r="M2" s="6">
        <v>74.394668579101563</v>
      </c>
    </row>
    <row r="3" spans="1:13" x14ac:dyDescent="0.25">
      <c r="A3" t="s">
        <v>87</v>
      </c>
      <c r="B3" s="5">
        <v>2</v>
      </c>
      <c r="C3" s="3">
        <v>7</v>
      </c>
      <c r="D3" s="3">
        <v>34</v>
      </c>
      <c r="E3" s="3">
        <v>50</v>
      </c>
      <c r="F3" s="3">
        <v>372</v>
      </c>
      <c r="G3" s="3">
        <v>408.57998657226563</v>
      </c>
      <c r="H3" s="3">
        <v>0.39868566393852234</v>
      </c>
      <c r="I3" s="3">
        <v>162.89498901367187</v>
      </c>
      <c r="J3" s="3">
        <v>23.036830902099609</v>
      </c>
      <c r="K3" s="3">
        <v>408.27273559570312</v>
      </c>
      <c r="L3" s="3">
        <v>0.32873880863189697</v>
      </c>
      <c r="M3" s="7">
        <v>134.215087890625</v>
      </c>
    </row>
    <row r="4" spans="1:13" x14ac:dyDescent="0.25">
      <c r="A4" t="s">
        <v>88</v>
      </c>
      <c r="B4" s="4">
        <v>3</v>
      </c>
      <c r="C4" s="2">
        <v>7</v>
      </c>
      <c r="D4" s="2">
        <v>34</v>
      </c>
      <c r="E4" s="2">
        <v>29</v>
      </c>
      <c r="F4" s="2">
        <v>449</v>
      </c>
      <c r="G4" s="2">
        <v>431.34481811523437</v>
      </c>
      <c r="H4" s="2">
        <v>0.51285785436630249</v>
      </c>
      <c r="I4" s="2">
        <v>221.21858215332031</v>
      </c>
      <c r="J4" s="2">
        <v>41.079261779785156</v>
      </c>
      <c r="K4" s="2">
        <v>430.85183715820313</v>
      </c>
      <c r="L4" s="2">
        <v>0.46610254049301147</v>
      </c>
      <c r="M4" s="6">
        <v>200.82113647460937</v>
      </c>
    </row>
    <row r="5" spans="1:13" x14ac:dyDescent="0.25">
      <c r="A5" t="s">
        <v>89</v>
      </c>
      <c r="B5" s="5">
        <v>4</v>
      </c>
      <c r="C5" s="3">
        <v>7</v>
      </c>
      <c r="D5" s="3">
        <v>34</v>
      </c>
      <c r="E5" s="3">
        <v>42</v>
      </c>
      <c r="F5" s="3">
        <v>295.5</v>
      </c>
      <c r="G5" s="3">
        <v>316.21429443359375</v>
      </c>
      <c r="H5" s="3">
        <v>0.4399603009223938</v>
      </c>
      <c r="I5" s="3">
        <v>139.12173461914062</v>
      </c>
      <c r="J5" s="3">
        <v>21.466949462890625</v>
      </c>
      <c r="K5" s="3">
        <v>307.26315307617187</v>
      </c>
      <c r="L5" s="3">
        <v>0.35865655541419983</v>
      </c>
      <c r="M5" s="7">
        <v>110.20195007324219</v>
      </c>
    </row>
    <row r="6" spans="1:13" x14ac:dyDescent="0.25">
      <c r="A6" t="s">
        <v>90</v>
      </c>
      <c r="B6" s="4">
        <v>5</v>
      </c>
      <c r="C6" s="2">
        <v>7</v>
      </c>
      <c r="D6" s="2">
        <v>34</v>
      </c>
      <c r="E6" s="2">
        <v>50</v>
      </c>
      <c r="F6" s="2">
        <v>856.5</v>
      </c>
      <c r="G6" s="2">
        <v>851.67999267578125</v>
      </c>
      <c r="H6" s="2">
        <v>0.39273792505264282</v>
      </c>
      <c r="I6" s="2">
        <v>334.48703002929687</v>
      </c>
      <c r="J6" s="2">
        <v>47.303607940673828</v>
      </c>
      <c r="K6" s="2">
        <v>859.522705078125</v>
      </c>
      <c r="L6" s="2">
        <v>0.2878974974155426</v>
      </c>
      <c r="M6" s="6">
        <v>247.45443725585937</v>
      </c>
    </row>
    <row r="7" spans="1:13" x14ac:dyDescent="0.25">
      <c r="A7" t="s">
        <v>91</v>
      </c>
      <c r="B7" s="5">
        <v>6</v>
      </c>
      <c r="C7" s="3">
        <v>7</v>
      </c>
      <c r="D7" s="3">
        <v>34</v>
      </c>
      <c r="E7" s="3">
        <v>50</v>
      </c>
      <c r="F7" s="3">
        <v>594.5</v>
      </c>
      <c r="G7" s="3">
        <v>639.719970703125</v>
      </c>
      <c r="H7" s="3">
        <v>0.30060780048370361</v>
      </c>
      <c r="I7" s="3">
        <v>192.30482482910156</v>
      </c>
      <c r="J7" s="3">
        <v>27.196008682250977</v>
      </c>
      <c r="K7" s="3">
        <v>634.977294921875</v>
      </c>
      <c r="L7" s="3">
        <v>0.24815455079078674</v>
      </c>
      <c r="M7" s="7">
        <v>157.57249450683594</v>
      </c>
    </row>
    <row r="8" spans="1:13" x14ac:dyDescent="0.25">
      <c r="A8" t="s">
        <v>92</v>
      </c>
      <c r="B8" s="4">
        <v>7</v>
      </c>
      <c r="C8" s="2">
        <v>7</v>
      </c>
      <c r="D8" s="2">
        <v>34</v>
      </c>
      <c r="E8" s="2">
        <v>50</v>
      </c>
      <c r="F8" s="2">
        <v>793</v>
      </c>
      <c r="G8" s="2">
        <v>796.8800048828125</v>
      </c>
      <c r="H8" s="2">
        <v>0.29314535856246948</v>
      </c>
      <c r="I8" s="2">
        <v>233.60166931152344</v>
      </c>
      <c r="J8" s="2">
        <v>33.036266326904297</v>
      </c>
      <c r="K8" s="2">
        <v>792.90911865234375</v>
      </c>
      <c r="L8" s="2">
        <v>0.24372826516628265</v>
      </c>
      <c r="M8" s="6">
        <v>193.25436401367187</v>
      </c>
    </row>
    <row r="9" spans="1:13" x14ac:dyDescent="0.25">
      <c r="A9" t="s">
        <v>69</v>
      </c>
      <c r="B9" s="5">
        <v>8</v>
      </c>
      <c r="C9" s="3">
        <v>7</v>
      </c>
      <c r="D9" s="3">
        <v>34</v>
      </c>
      <c r="E9" s="3">
        <v>50</v>
      </c>
      <c r="F9" s="3">
        <v>282</v>
      </c>
      <c r="G9" s="3">
        <v>285.79998779296875</v>
      </c>
      <c r="H9" s="3">
        <v>0.36671417951583862</v>
      </c>
      <c r="I9" s="3">
        <v>104.80691528320312</v>
      </c>
      <c r="J9" s="3">
        <v>14.82193660736084</v>
      </c>
      <c r="K9" s="3">
        <v>278.81817626953125</v>
      </c>
      <c r="L9" s="3">
        <v>0.27711915969848633</v>
      </c>
      <c r="M9" s="7">
        <v>77.265853881835938</v>
      </c>
    </row>
    <row r="10" spans="1:13" x14ac:dyDescent="0.25">
      <c r="A10" t="s">
        <v>93</v>
      </c>
      <c r="B10" s="4">
        <v>1</v>
      </c>
      <c r="C10" s="2">
        <v>8</v>
      </c>
      <c r="D10" s="2">
        <v>34</v>
      </c>
      <c r="E10" s="2">
        <v>53</v>
      </c>
      <c r="F10" s="2">
        <v>170</v>
      </c>
      <c r="G10" s="2">
        <v>230.28302001953125</v>
      </c>
      <c r="H10" s="2">
        <v>0.99682021141052246</v>
      </c>
      <c r="I10" s="2">
        <v>229.55076599121094</v>
      </c>
      <c r="J10" s="2">
        <v>31.531221389770508</v>
      </c>
      <c r="K10" s="2">
        <v>192.74467468261719</v>
      </c>
      <c r="L10" s="2">
        <v>0.45395129919052124</v>
      </c>
      <c r="M10" s="6">
        <v>87.496696472167969</v>
      </c>
    </row>
    <row r="11" spans="1:13" x14ac:dyDescent="0.25">
      <c r="A11" t="s">
        <v>94</v>
      </c>
      <c r="B11" s="5">
        <v>2</v>
      </c>
      <c r="C11" s="3">
        <v>8</v>
      </c>
      <c r="D11" s="3">
        <v>34</v>
      </c>
      <c r="E11" s="3">
        <v>48</v>
      </c>
      <c r="F11" s="3">
        <v>438</v>
      </c>
      <c r="G11" s="3">
        <v>439.875</v>
      </c>
      <c r="H11" s="3">
        <v>0.32510152459144592</v>
      </c>
      <c r="I11" s="3">
        <v>143.0040283203125</v>
      </c>
      <c r="J11" s="3">
        <v>20.640853881835937</v>
      </c>
      <c r="K11" s="3">
        <v>438.20455932617187</v>
      </c>
      <c r="L11" s="3">
        <v>0.26614996790885925</v>
      </c>
      <c r="M11" s="7">
        <v>116.62812805175781</v>
      </c>
    </row>
    <row r="12" spans="1:13" x14ac:dyDescent="0.25">
      <c r="A12" t="s">
        <v>95</v>
      </c>
      <c r="B12" s="4">
        <v>3</v>
      </c>
      <c r="C12" s="2">
        <v>8</v>
      </c>
      <c r="D12" s="2">
        <v>34</v>
      </c>
      <c r="E12" s="2">
        <v>37</v>
      </c>
      <c r="F12" s="2">
        <v>414</v>
      </c>
      <c r="G12" s="2">
        <v>446.43243408203125</v>
      </c>
      <c r="H12" s="2">
        <v>0.35792937874794006</v>
      </c>
      <c r="I12" s="2">
        <v>159.79127502441406</v>
      </c>
      <c r="J12" s="2">
        <v>26.269523620605469</v>
      </c>
      <c r="K12" s="2">
        <v>431</v>
      </c>
      <c r="L12" s="2">
        <v>0.24260783195495605</v>
      </c>
      <c r="M12" s="6">
        <v>104.56397247314453</v>
      </c>
    </row>
    <row r="13" spans="1:13" x14ac:dyDescent="0.25">
      <c r="A13" t="s">
        <v>96</v>
      </c>
      <c r="B13" s="5">
        <v>4</v>
      </c>
      <c r="C13" s="3">
        <v>8</v>
      </c>
      <c r="D13" s="3">
        <v>34</v>
      </c>
      <c r="E13" s="3">
        <v>30</v>
      </c>
      <c r="F13" s="3">
        <v>235.5</v>
      </c>
      <c r="G13" s="3">
        <v>242.06666564941406</v>
      </c>
      <c r="H13" s="3">
        <v>0.3709283173084259</v>
      </c>
      <c r="I13" s="3">
        <v>89.789382934570313</v>
      </c>
      <c r="J13" s="3">
        <v>16.393222808837891</v>
      </c>
      <c r="K13" s="3">
        <v>236.38461303710937</v>
      </c>
      <c r="L13" s="3">
        <v>0.26895743608474731</v>
      </c>
      <c r="M13" s="7">
        <v>63.577404022216797</v>
      </c>
    </row>
    <row r="14" spans="1:13" x14ac:dyDescent="0.25">
      <c r="A14" t="s">
        <v>97</v>
      </c>
      <c r="B14" s="4">
        <v>5</v>
      </c>
      <c r="C14" s="2">
        <v>8</v>
      </c>
      <c r="D14" s="2">
        <v>34</v>
      </c>
      <c r="E14" s="2">
        <v>42</v>
      </c>
      <c r="F14" s="2">
        <v>746</v>
      </c>
      <c r="G14" s="2">
        <v>713.16668701171875</v>
      </c>
      <c r="H14" s="2">
        <v>0.44186431169509888</v>
      </c>
      <c r="I14" s="2">
        <v>315.12289428710937</v>
      </c>
      <c r="J14" s="2">
        <v>48.624515533447266</v>
      </c>
      <c r="K14" s="2">
        <v>715.631591796875</v>
      </c>
      <c r="L14" s="2">
        <v>0.35281136631965637</v>
      </c>
      <c r="M14" s="6">
        <v>252.48295593261719</v>
      </c>
    </row>
    <row r="15" spans="1:13" x14ac:dyDescent="0.25">
      <c r="A15" t="s">
        <v>98</v>
      </c>
      <c r="B15" s="5">
        <v>6</v>
      </c>
      <c r="C15" s="3">
        <v>8</v>
      </c>
      <c r="D15" s="3">
        <v>34</v>
      </c>
      <c r="E15" s="3">
        <v>53</v>
      </c>
      <c r="F15" s="3">
        <v>677</v>
      </c>
      <c r="G15" s="3">
        <v>689.41510009765625</v>
      </c>
      <c r="H15" s="3">
        <v>0.28312519192695618</v>
      </c>
      <c r="I15" s="3">
        <v>195.19078063964844</v>
      </c>
      <c r="J15" s="3">
        <v>26.811515808105469</v>
      </c>
      <c r="K15" s="3">
        <v>681.38299560546875</v>
      </c>
      <c r="L15" s="3">
        <v>0.21581962704658508</v>
      </c>
      <c r="M15" s="7">
        <v>147.05581665039062</v>
      </c>
    </row>
    <row r="16" spans="1:13" x14ac:dyDescent="0.25">
      <c r="A16" t="s">
        <v>99</v>
      </c>
      <c r="B16" s="4">
        <v>7</v>
      </c>
      <c r="C16" s="2">
        <v>8</v>
      </c>
      <c r="D16" s="2">
        <v>34</v>
      </c>
      <c r="E16" s="2">
        <v>50</v>
      </c>
      <c r="F16" s="2">
        <v>603.5</v>
      </c>
      <c r="G16" s="2">
        <v>614.65997314453125</v>
      </c>
      <c r="H16" s="2">
        <v>0.31428602337837219</v>
      </c>
      <c r="I16" s="2">
        <v>193.17906188964844</v>
      </c>
      <c r="J16" s="2">
        <v>27.319644927978516</v>
      </c>
      <c r="K16" s="2">
        <v>612.59088134765625</v>
      </c>
      <c r="L16" s="2">
        <v>0.2280103862285614</v>
      </c>
      <c r="M16" s="6">
        <v>139.67709350585937</v>
      </c>
    </row>
    <row r="17" spans="1:13" x14ac:dyDescent="0.25">
      <c r="A17" t="s">
        <v>69</v>
      </c>
      <c r="B17" s="5">
        <v>8</v>
      </c>
      <c r="C17" s="3">
        <v>8</v>
      </c>
      <c r="D17" s="3">
        <v>34</v>
      </c>
      <c r="E17" s="3">
        <v>52</v>
      </c>
      <c r="F17" s="3">
        <v>271</v>
      </c>
      <c r="G17" s="3">
        <v>314.25</v>
      </c>
      <c r="H17" s="3">
        <v>0.61765056848526001</v>
      </c>
      <c r="I17" s="3">
        <v>194.09669494628906</v>
      </c>
      <c r="J17" s="3">
        <v>26.91636848449707</v>
      </c>
      <c r="K17" s="3">
        <v>285.82608032226562</v>
      </c>
      <c r="L17" s="3">
        <v>0.36375916004180908</v>
      </c>
      <c r="M17" s="7">
        <v>103.97185516357422</v>
      </c>
    </row>
    <row r="18" spans="1:13" x14ac:dyDescent="0.25">
      <c r="A18" t="s">
        <v>100</v>
      </c>
      <c r="B18" s="4">
        <v>1</v>
      </c>
      <c r="C18" s="2">
        <v>9</v>
      </c>
      <c r="D18" s="2">
        <v>34</v>
      </c>
      <c r="E18" s="2">
        <v>57</v>
      </c>
      <c r="F18" s="2">
        <v>193</v>
      </c>
      <c r="G18" s="2">
        <v>185.29824829101562</v>
      </c>
      <c r="H18" s="2">
        <v>0.45863711833953857</v>
      </c>
      <c r="I18" s="2">
        <v>84.984657287597656</v>
      </c>
      <c r="J18" s="2">
        <v>11.256492614746094</v>
      </c>
      <c r="K18" s="2">
        <v>181.17646789550781</v>
      </c>
      <c r="L18" s="2">
        <v>0.34579572081565857</v>
      </c>
      <c r="M18" s="6">
        <v>62.650047302246094</v>
      </c>
    </row>
    <row r="19" spans="1:13" x14ac:dyDescent="0.25">
      <c r="A19" t="s">
        <v>101</v>
      </c>
      <c r="B19" s="5">
        <v>2</v>
      </c>
      <c r="C19" s="3">
        <v>9</v>
      </c>
      <c r="D19" s="3">
        <v>34</v>
      </c>
      <c r="E19" s="3">
        <v>50</v>
      </c>
      <c r="F19" s="3">
        <v>421.5</v>
      </c>
      <c r="G19" s="3">
        <v>428.739990234375</v>
      </c>
      <c r="H19" s="3">
        <v>0.3495013415813446</v>
      </c>
      <c r="I19" s="3">
        <v>149.84519958496094</v>
      </c>
      <c r="J19" s="3">
        <v>21.191310882568359</v>
      </c>
      <c r="K19" s="3">
        <v>425.56817626953125</v>
      </c>
      <c r="L19" s="3">
        <v>0.27345553040504456</v>
      </c>
      <c r="M19" s="7">
        <v>116.37397766113281</v>
      </c>
    </row>
    <row r="20" spans="1:13" x14ac:dyDescent="0.25">
      <c r="A20" s="1" t="s">
        <v>109</v>
      </c>
      <c r="B20" s="4">
        <v>3</v>
      </c>
      <c r="C20" s="2">
        <v>9</v>
      </c>
      <c r="D20" s="2">
        <v>34</v>
      </c>
      <c r="E20" s="2">
        <v>50</v>
      </c>
      <c r="F20" s="2">
        <v>386</v>
      </c>
      <c r="G20" s="2">
        <v>426.33999633789062</v>
      </c>
      <c r="H20" s="2">
        <v>0.37646710872650146</v>
      </c>
      <c r="I20" s="2">
        <v>160.50299072265625</v>
      </c>
      <c r="J20" s="2">
        <v>22.698549270629883</v>
      </c>
      <c r="K20" s="2">
        <v>421.31817626953125</v>
      </c>
      <c r="L20" s="2">
        <v>0.29300084710121155</v>
      </c>
      <c r="M20" s="6">
        <v>123.44658660888672</v>
      </c>
    </row>
    <row r="21" spans="1:13" x14ac:dyDescent="0.25">
      <c r="A21" t="s">
        <v>103</v>
      </c>
      <c r="B21" s="5">
        <v>4</v>
      </c>
      <c r="C21" s="3">
        <v>9</v>
      </c>
      <c r="D21" s="3">
        <v>34</v>
      </c>
      <c r="E21" s="3">
        <v>50</v>
      </c>
      <c r="F21" s="3">
        <v>227.5</v>
      </c>
      <c r="G21" s="3">
        <v>240.89999389648437</v>
      </c>
      <c r="H21" s="3">
        <v>0.4212474524974823</v>
      </c>
      <c r="I21" s="3">
        <v>101.47850799560547</v>
      </c>
      <c r="J21" s="3">
        <v>14.351228713989258</v>
      </c>
      <c r="K21" s="3">
        <v>239.47727966308594</v>
      </c>
      <c r="L21" s="3">
        <v>0.32507443428039551</v>
      </c>
      <c r="M21" s="7">
        <v>77.847938537597656</v>
      </c>
    </row>
    <row r="22" spans="1:13" x14ac:dyDescent="0.25">
      <c r="A22" t="s">
        <v>104</v>
      </c>
      <c r="B22" s="4">
        <v>5</v>
      </c>
      <c r="C22" s="2">
        <v>9</v>
      </c>
      <c r="D22" s="2">
        <v>34</v>
      </c>
      <c r="E22" s="2">
        <v>50</v>
      </c>
      <c r="F22" s="2">
        <v>579.5</v>
      </c>
      <c r="G22" s="2">
        <v>581.96002197265625</v>
      </c>
      <c r="H22" s="2">
        <v>0.36824360489845276</v>
      </c>
      <c r="I22" s="2">
        <v>214.30303955078125</v>
      </c>
      <c r="J22" s="2">
        <v>30.307027816772461</v>
      </c>
      <c r="K22" s="2">
        <v>563.272705078125</v>
      </c>
      <c r="L22" s="2">
        <v>0.21197015047073364</v>
      </c>
      <c r="M22" s="6">
        <v>119.39700317382812</v>
      </c>
    </row>
    <row r="23" spans="1:13" x14ac:dyDescent="0.25">
      <c r="A23" t="s">
        <v>105</v>
      </c>
      <c r="B23" s="5">
        <v>6</v>
      </c>
      <c r="C23" s="3">
        <v>9</v>
      </c>
      <c r="D23" s="3">
        <v>34</v>
      </c>
      <c r="E23" s="3">
        <v>50</v>
      </c>
      <c r="F23" s="3">
        <v>587</v>
      </c>
      <c r="G23" s="3">
        <v>586.55999755859375</v>
      </c>
      <c r="H23" s="3">
        <v>0.33444002270698547</v>
      </c>
      <c r="I23" s="3">
        <v>196.16914367675781</v>
      </c>
      <c r="J23" s="3">
        <v>27.74250602722168</v>
      </c>
      <c r="K23" s="3">
        <v>590.09088134765625</v>
      </c>
      <c r="L23" s="3">
        <v>0.24598111212253571</v>
      </c>
      <c r="M23" s="7">
        <v>145.15121459960937</v>
      </c>
    </row>
    <row r="24" spans="1:13" x14ac:dyDescent="0.25">
      <c r="A24" t="s">
        <v>106</v>
      </c>
      <c r="B24" s="4">
        <v>7</v>
      </c>
      <c r="C24" s="2">
        <v>9</v>
      </c>
      <c r="D24" s="2">
        <v>34</v>
      </c>
      <c r="E24" s="2">
        <v>50</v>
      </c>
      <c r="F24" s="2">
        <v>476.5</v>
      </c>
      <c r="G24" s="2">
        <v>473.67999267578125</v>
      </c>
      <c r="H24" s="2">
        <v>0.36056855320930481</v>
      </c>
      <c r="I24" s="2">
        <v>170.79411315917969</v>
      </c>
      <c r="J24" s="2">
        <v>24.153936386108398</v>
      </c>
      <c r="K24" s="2">
        <v>474</v>
      </c>
      <c r="L24" s="2">
        <v>0.24201694130897522</v>
      </c>
      <c r="M24" s="6">
        <v>114.71602630615234</v>
      </c>
    </row>
    <row r="25" spans="1:13" x14ac:dyDescent="0.25">
      <c r="A25" t="s">
        <v>35</v>
      </c>
      <c r="B25" s="5">
        <v>8</v>
      </c>
      <c r="C25" s="3">
        <v>9</v>
      </c>
      <c r="D25" s="3">
        <v>34</v>
      </c>
      <c r="E25" s="3">
        <v>50</v>
      </c>
      <c r="F25" s="3">
        <v>428</v>
      </c>
      <c r="G25" s="3">
        <v>461.260009765625</v>
      </c>
      <c r="H25" s="3">
        <v>0.35264575481414795</v>
      </c>
      <c r="I25" s="3">
        <v>162.66139221191406</v>
      </c>
      <c r="J25" s="3">
        <v>23.003793716430664</v>
      </c>
      <c r="K25" s="3">
        <v>454.97726440429687</v>
      </c>
      <c r="L25" s="3">
        <v>0.29127854108810425</v>
      </c>
      <c r="M25" s="7">
        <v>132.52511596679687</v>
      </c>
    </row>
    <row r="26" spans="1:13" x14ac:dyDescent="0.25">
      <c r="A26" t="s">
        <v>107</v>
      </c>
      <c r="B26" s="4">
        <v>1</v>
      </c>
      <c r="C26" s="2">
        <v>10</v>
      </c>
      <c r="D26" s="2">
        <v>34</v>
      </c>
      <c r="E26" s="2">
        <v>50</v>
      </c>
      <c r="F26" s="2">
        <v>214.5</v>
      </c>
      <c r="G26" s="2">
        <v>215.66000366210937</v>
      </c>
      <c r="H26" s="2">
        <v>0.41171696782112122</v>
      </c>
      <c r="I26" s="2">
        <v>88.790885925292969</v>
      </c>
      <c r="J26" s="2">
        <v>12.556926727294922</v>
      </c>
      <c r="K26" s="2">
        <v>212</v>
      </c>
      <c r="L26" s="2">
        <v>0.31648522615432739</v>
      </c>
      <c r="M26" s="6">
        <v>67.094863891601563</v>
      </c>
    </row>
    <row r="27" spans="1:13" x14ac:dyDescent="0.25">
      <c r="A27" t="s">
        <v>108</v>
      </c>
      <c r="B27" s="5">
        <v>2</v>
      </c>
      <c r="C27" s="3">
        <v>10</v>
      </c>
      <c r="D27" s="3">
        <v>34</v>
      </c>
      <c r="E27" s="3">
        <v>50</v>
      </c>
      <c r="F27" s="3">
        <v>298</v>
      </c>
      <c r="G27" s="3">
        <v>315.20001220703125</v>
      </c>
      <c r="H27" s="3">
        <v>0.37044256925582886</v>
      </c>
      <c r="I27" s="3">
        <v>116.76349639892578</v>
      </c>
      <c r="J27" s="3">
        <v>16.512851715087891</v>
      </c>
      <c r="K27" s="3">
        <v>308.25</v>
      </c>
      <c r="L27" s="3">
        <v>0.2931179404258728</v>
      </c>
      <c r="M27" s="7">
        <v>90.353599548339844</v>
      </c>
    </row>
    <row r="28" spans="1:13" x14ac:dyDescent="0.25">
      <c r="A28" t="s">
        <v>102</v>
      </c>
      <c r="B28" s="4">
        <v>3</v>
      </c>
      <c r="C28" s="2">
        <v>10</v>
      </c>
      <c r="D28" s="2">
        <v>34</v>
      </c>
      <c r="E28" s="2">
        <v>50</v>
      </c>
      <c r="F28" s="2">
        <v>377</v>
      </c>
      <c r="G28" s="2">
        <v>383.57998657226562</v>
      </c>
      <c r="H28" s="2">
        <v>0.39461749792098999</v>
      </c>
      <c r="I28" s="2">
        <v>151.36738586425781</v>
      </c>
      <c r="J28" s="2">
        <v>21.406579971313477</v>
      </c>
      <c r="K28" s="2">
        <v>378.6363525390625</v>
      </c>
      <c r="L28" s="2">
        <v>0.32314398884773254</v>
      </c>
      <c r="M28" s="6">
        <v>122.35405731201172</v>
      </c>
    </row>
    <row r="29" spans="1:13" x14ac:dyDescent="0.25">
      <c r="A29" t="s">
        <v>110</v>
      </c>
      <c r="B29" s="5">
        <v>4</v>
      </c>
      <c r="C29" s="3">
        <v>10</v>
      </c>
      <c r="D29" s="3">
        <v>34</v>
      </c>
      <c r="E29" s="3">
        <v>50</v>
      </c>
      <c r="F29" s="3">
        <v>192.5</v>
      </c>
      <c r="G29" s="3">
        <v>199.97999572753906</v>
      </c>
      <c r="H29" s="3">
        <v>0.43893221020698547</v>
      </c>
      <c r="I29" s="3">
        <v>87.777664184570313</v>
      </c>
      <c r="J29" s="3">
        <v>12.413636207580566</v>
      </c>
      <c r="K29" s="3">
        <v>196.68182373046875</v>
      </c>
      <c r="L29" s="3">
        <v>0.32255914807319641</v>
      </c>
      <c r="M29" s="7">
        <v>63.441520690917969</v>
      </c>
    </row>
    <row r="30" spans="1:13" x14ac:dyDescent="0.25">
      <c r="A30" t="s">
        <v>111</v>
      </c>
      <c r="B30" s="4">
        <v>5</v>
      </c>
      <c r="C30" s="2">
        <v>10</v>
      </c>
      <c r="D30" s="2">
        <v>34</v>
      </c>
      <c r="E30" s="2">
        <v>50</v>
      </c>
      <c r="F30" s="2">
        <v>302</v>
      </c>
      <c r="G30" s="2">
        <v>309.29998779296875</v>
      </c>
      <c r="H30" s="2">
        <v>0.45662310719490051</v>
      </c>
      <c r="I30" s="2">
        <v>141.2335205078125</v>
      </c>
      <c r="J30" s="2">
        <v>19.97343635559082</v>
      </c>
      <c r="K30" s="2">
        <v>306.1363525390625</v>
      </c>
      <c r="L30" s="2">
        <v>0.37451505661010742</v>
      </c>
      <c r="M30" s="6">
        <v>114.65267944335937</v>
      </c>
    </row>
    <row r="31" spans="1:13" x14ac:dyDescent="0.25">
      <c r="A31" t="s">
        <v>112</v>
      </c>
      <c r="B31" s="5">
        <v>6</v>
      </c>
      <c r="C31" s="3">
        <v>10</v>
      </c>
      <c r="D31" s="3">
        <v>34</v>
      </c>
      <c r="E31" s="3">
        <v>50</v>
      </c>
      <c r="F31" s="3">
        <v>558.5</v>
      </c>
      <c r="G31" s="3">
        <v>552.55999755859375</v>
      </c>
      <c r="H31" s="3">
        <v>0.22088649868965149</v>
      </c>
      <c r="I31" s="3">
        <v>122.05303955078125</v>
      </c>
      <c r="J31" s="3">
        <v>17.260906219482422</v>
      </c>
      <c r="K31" s="3">
        <v>550.1136474609375</v>
      </c>
      <c r="L31" s="3">
        <v>0.18385010957717896</v>
      </c>
      <c r="M31" s="7">
        <v>101.13845062255859</v>
      </c>
    </row>
    <row r="32" spans="1:13" x14ac:dyDescent="0.25">
      <c r="A32" t="s">
        <v>113</v>
      </c>
      <c r="B32" s="4">
        <v>7</v>
      </c>
      <c r="C32" s="2">
        <v>10</v>
      </c>
      <c r="D32" s="2">
        <v>34</v>
      </c>
      <c r="E32" s="2">
        <v>50</v>
      </c>
      <c r="F32" s="2">
        <v>252</v>
      </c>
      <c r="G32" s="2">
        <v>279.17999267578125</v>
      </c>
      <c r="H32" s="2">
        <v>0.41235023736953735</v>
      </c>
      <c r="I32" s="2">
        <v>115.11993408203125</v>
      </c>
      <c r="J32" s="2">
        <v>16.280416488647461</v>
      </c>
      <c r="K32" s="2">
        <v>271.29544067382812</v>
      </c>
      <c r="L32" s="2">
        <v>0.32433801889419556</v>
      </c>
      <c r="M32" s="6">
        <v>87.991432189941406</v>
      </c>
    </row>
    <row r="33" spans="1:13" x14ac:dyDescent="0.25">
      <c r="A33" t="s">
        <v>74</v>
      </c>
      <c r="B33" s="5">
        <v>8</v>
      </c>
      <c r="C33" s="3">
        <v>10</v>
      </c>
      <c r="D33" s="3">
        <v>34</v>
      </c>
      <c r="E33" s="3">
        <v>50</v>
      </c>
      <c r="F33" s="3">
        <v>12691</v>
      </c>
      <c r="G33" s="3">
        <v>13340.01953125</v>
      </c>
      <c r="H33" s="3">
        <v>0.29423427581787109</v>
      </c>
      <c r="I33" s="3">
        <v>3925.09130859375</v>
      </c>
      <c r="J33" s="3">
        <v>555.09173583984375</v>
      </c>
      <c r="K33" s="3">
        <v>12866.63671875</v>
      </c>
      <c r="L33" s="3">
        <v>0.17342811822891235</v>
      </c>
      <c r="M33" s="7">
        <v>2231.4365234375</v>
      </c>
    </row>
    <row r="34" spans="1:13" x14ac:dyDescent="0.25">
      <c r="A34" t="s">
        <v>114</v>
      </c>
      <c r="B34" s="4">
        <v>1</v>
      </c>
      <c r="C34" s="2">
        <v>11</v>
      </c>
      <c r="D34" s="2">
        <v>34</v>
      </c>
      <c r="E34" s="2">
        <v>50</v>
      </c>
      <c r="F34" s="2">
        <v>192.5</v>
      </c>
      <c r="G34" s="2">
        <v>215.39999389648437</v>
      </c>
      <c r="H34" s="2">
        <v>0.47739437222480774</v>
      </c>
      <c r="I34" s="2">
        <v>102.83074951171875</v>
      </c>
      <c r="J34" s="2">
        <v>14.542464256286621</v>
      </c>
      <c r="K34" s="2">
        <v>205.93182373046875</v>
      </c>
      <c r="L34" s="2">
        <v>0.37048444151878357</v>
      </c>
      <c r="M34" s="6">
        <v>76.294532775878906</v>
      </c>
    </row>
    <row r="35" spans="1:13" x14ac:dyDescent="0.25">
      <c r="A35" t="s">
        <v>115</v>
      </c>
      <c r="B35" s="5">
        <v>2</v>
      </c>
      <c r="C35" s="3">
        <v>11</v>
      </c>
      <c r="D35" s="3">
        <v>34</v>
      </c>
      <c r="E35" s="3">
        <v>50</v>
      </c>
      <c r="F35" s="3">
        <v>368</v>
      </c>
      <c r="G35" s="3">
        <v>366.05999755859375</v>
      </c>
      <c r="H35" s="3">
        <v>0.30276045203208923</v>
      </c>
      <c r="I35" s="3">
        <v>110.82849884033203</v>
      </c>
      <c r="J35" s="3">
        <v>15.673516273498535</v>
      </c>
      <c r="K35" s="3">
        <v>365.79544067382812</v>
      </c>
      <c r="L35" s="3">
        <v>0.23437149822711945</v>
      </c>
      <c r="M35" s="7">
        <v>85.732025146484375</v>
      </c>
    </row>
    <row r="36" spans="1:13" x14ac:dyDescent="0.25">
      <c r="A36" t="s">
        <v>116</v>
      </c>
      <c r="B36" s="4">
        <v>3</v>
      </c>
      <c r="C36" s="2">
        <v>11</v>
      </c>
      <c r="D36" s="2">
        <v>34</v>
      </c>
      <c r="E36" s="2">
        <v>50</v>
      </c>
      <c r="F36" s="2">
        <v>348</v>
      </c>
      <c r="G36" s="2">
        <v>371.89999389648437</v>
      </c>
      <c r="H36" s="2">
        <v>0.39438807964324951</v>
      </c>
      <c r="I36" s="2">
        <v>146.67292785644531</v>
      </c>
      <c r="J36" s="2">
        <v>20.742685317993164</v>
      </c>
      <c r="K36" s="2">
        <v>363.93182373046875</v>
      </c>
      <c r="L36" s="2">
        <v>0.30502688884735107</v>
      </c>
      <c r="M36" s="6">
        <v>111.00898742675781</v>
      </c>
    </row>
    <row r="37" spans="1:13" x14ac:dyDescent="0.25">
      <c r="A37" t="s">
        <v>117</v>
      </c>
      <c r="B37" s="5">
        <v>4</v>
      </c>
      <c r="C37" s="3">
        <v>11</v>
      </c>
      <c r="D37" s="3">
        <v>34</v>
      </c>
      <c r="E37" s="3">
        <v>50</v>
      </c>
      <c r="F37" s="3">
        <v>220</v>
      </c>
      <c r="G37" s="3">
        <v>238.80000305175781</v>
      </c>
      <c r="H37" s="3">
        <v>0.41877156496047974</v>
      </c>
      <c r="I37" s="3">
        <v>100.00265502929687</v>
      </c>
      <c r="J37" s="3">
        <v>14.142510414123535</v>
      </c>
      <c r="K37" s="3">
        <v>231.52272033691406</v>
      </c>
      <c r="L37" s="3">
        <v>0.32719781994819641</v>
      </c>
      <c r="M37" s="7">
        <v>75.753730773925781</v>
      </c>
    </row>
    <row r="38" spans="1:13" x14ac:dyDescent="0.25">
      <c r="A38" t="s">
        <v>118</v>
      </c>
      <c r="B38" s="4">
        <v>5</v>
      </c>
      <c r="C38" s="2">
        <v>11</v>
      </c>
      <c r="D38" s="2">
        <v>34</v>
      </c>
      <c r="E38" s="2">
        <v>50</v>
      </c>
      <c r="F38" s="2">
        <v>277</v>
      </c>
      <c r="G38" s="2">
        <v>290.17999267578125</v>
      </c>
      <c r="H38" s="2">
        <v>0.37744417786598206</v>
      </c>
      <c r="I38" s="2">
        <v>109.52675628662109</v>
      </c>
      <c r="J38" s="2">
        <v>15.489421844482422</v>
      </c>
      <c r="K38" s="2">
        <v>284.52273559570312</v>
      </c>
      <c r="L38" s="2">
        <v>0.30628681182861328</v>
      </c>
      <c r="M38" s="6">
        <v>87.145561218261719</v>
      </c>
    </row>
    <row r="39" spans="1:13" x14ac:dyDescent="0.25">
      <c r="A39" t="s">
        <v>119</v>
      </c>
      <c r="B39" s="5">
        <v>6</v>
      </c>
      <c r="C39" s="3">
        <v>11</v>
      </c>
      <c r="D39" s="3">
        <v>34</v>
      </c>
      <c r="E39" s="3">
        <v>50</v>
      </c>
      <c r="F39" s="3">
        <v>633</v>
      </c>
      <c r="G39" s="3">
        <v>601.0999755859375</v>
      </c>
      <c r="H39" s="3">
        <v>0.26760068535804749</v>
      </c>
      <c r="I39" s="3">
        <v>160.85476684570312</v>
      </c>
      <c r="J39" s="3">
        <v>22.748298645019531</v>
      </c>
      <c r="K39" s="3">
        <v>598.43182373046875</v>
      </c>
      <c r="L39" s="3">
        <v>0.21918471157550812</v>
      </c>
      <c r="M39" s="7">
        <v>131.16709899902344</v>
      </c>
    </row>
    <row r="40" spans="1:13" x14ac:dyDescent="0.25">
      <c r="A40" t="s">
        <v>120</v>
      </c>
      <c r="B40" s="4">
        <v>7</v>
      </c>
      <c r="C40" s="2">
        <v>11</v>
      </c>
      <c r="D40" s="2">
        <v>34</v>
      </c>
      <c r="E40" s="2">
        <v>50</v>
      </c>
      <c r="F40" s="2">
        <v>259.5</v>
      </c>
      <c r="G40" s="2">
        <v>334.1199951171875</v>
      </c>
      <c r="H40" s="2">
        <v>1.0994806289672852</v>
      </c>
      <c r="I40" s="2">
        <v>367.35845947265625</v>
      </c>
      <c r="J40" s="2">
        <v>51.95233154296875</v>
      </c>
      <c r="K40" s="2">
        <v>283.93182373046875</v>
      </c>
      <c r="L40" s="2">
        <v>0.34140315651893616</v>
      </c>
      <c r="M40" s="6">
        <v>96.935218811035156</v>
      </c>
    </row>
    <row r="41" spans="1:13" x14ac:dyDescent="0.25">
      <c r="A41" t="s">
        <v>51</v>
      </c>
      <c r="B41" s="5">
        <v>8</v>
      </c>
      <c r="C41" s="3">
        <v>11</v>
      </c>
      <c r="D41" s="3">
        <v>34</v>
      </c>
      <c r="E41" s="3">
        <v>54</v>
      </c>
      <c r="F41" s="3">
        <v>231.5</v>
      </c>
      <c r="G41" s="3">
        <v>232.85185241699219</v>
      </c>
      <c r="H41" s="3">
        <v>0.47921848297119141</v>
      </c>
      <c r="I41" s="3">
        <v>111.58690643310547</v>
      </c>
      <c r="J41" s="3">
        <v>15.185054779052734</v>
      </c>
      <c r="K41" s="3">
        <v>227.97917175292969</v>
      </c>
      <c r="L41" s="3">
        <v>0.37645888328552246</v>
      </c>
      <c r="M41" s="7">
        <v>85.824783325195312</v>
      </c>
    </row>
    <row r="42" spans="1:13" x14ac:dyDescent="0.25">
      <c r="A42" t="s">
        <v>121</v>
      </c>
      <c r="B42" s="4">
        <v>1</v>
      </c>
      <c r="C42" s="2">
        <v>12</v>
      </c>
      <c r="D42" s="2">
        <v>34</v>
      </c>
      <c r="E42" s="2">
        <v>50</v>
      </c>
      <c r="F42" s="2">
        <v>166.5</v>
      </c>
      <c r="G42" s="2">
        <v>192.24000549316406</v>
      </c>
      <c r="H42" s="2">
        <v>0.55008715391159058</v>
      </c>
      <c r="I42" s="2">
        <v>105.74874877929687</v>
      </c>
      <c r="J42" s="2">
        <v>14.955131530761719</v>
      </c>
      <c r="K42" s="2">
        <v>180.52272033691406</v>
      </c>
      <c r="L42" s="2">
        <v>0.34513941407203674</v>
      </c>
      <c r="M42" s="6">
        <v>62.305507659912109</v>
      </c>
    </row>
    <row r="43" spans="1:13" x14ac:dyDescent="0.25">
      <c r="A43" t="s">
        <v>122</v>
      </c>
      <c r="B43" s="5">
        <v>2</v>
      </c>
      <c r="C43" s="3">
        <v>12</v>
      </c>
      <c r="D43" s="3">
        <v>34</v>
      </c>
      <c r="E43" s="3">
        <v>50</v>
      </c>
      <c r="F43" s="3">
        <v>306.5</v>
      </c>
      <c r="G43" s="3">
        <v>326.3599853515625</v>
      </c>
      <c r="H43" s="3">
        <v>0.4189261794090271</v>
      </c>
      <c r="I43" s="3">
        <v>136.72074890136719</v>
      </c>
      <c r="J43" s="3">
        <v>19.335233688354492</v>
      </c>
      <c r="K43" s="3">
        <v>314.15908813476562</v>
      </c>
      <c r="L43" s="3">
        <v>0.26623937487602234</v>
      </c>
      <c r="M43" s="7">
        <v>83.641525268554688</v>
      </c>
    </row>
    <row r="44" spans="1:13" x14ac:dyDescent="0.25">
      <c r="A44" t="s">
        <v>123</v>
      </c>
      <c r="B44" s="4">
        <v>3</v>
      </c>
      <c r="C44" s="2">
        <v>12</v>
      </c>
      <c r="D44" s="2">
        <v>34</v>
      </c>
      <c r="E44" s="2">
        <v>50</v>
      </c>
      <c r="F44" s="2">
        <v>274</v>
      </c>
      <c r="G44" s="2">
        <v>297.01998901367187</v>
      </c>
      <c r="H44" s="2">
        <v>0.34285199642181396</v>
      </c>
      <c r="I44" s="2">
        <v>101.83389282226562</v>
      </c>
      <c r="J44" s="2">
        <v>14.401487350463867</v>
      </c>
      <c r="K44" s="2">
        <v>292.1363525390625</v>
      </c>
      <c r="L44" s="2">
        <v>0.27949866652488708</v>
      </c>
      <c r="M44" s="6">
        <v>81.651725769042969</v>
      </c>
    </row>
    <row r="45" spans="1:13" x14ac:dyDescent="0.25">
      <c r="A45" t="s">
        <v>124</v>
      </c>
      <c r="B45" s="5">
        <v>4</v>
      </c>
      <c r="C45" s="3">
        <v>12</v>
      </c>
      <c r="D45" s="3">
        <v>34</v>
      </c>
      <c r="E45" s="3">
        <v>50</v>
      </c>
      <c r="F45" s="3">
        <v>218</v>
      </c>
      <c r="G45" s="3">
        <v>234.16000366210937</v>
      </c>
      <c r="H45" s="3">
        <v>0.49896052479743958</v>
      </c>
      <c r="I45" s="3">
        <v>116.83659362792969</v>
      </c>
      <c r="J45" s="3">
        <v>16.523189544677734</v>
      </c>
      <c r="K45" s="3">
        <v>222.27272033691406</v>
      </c>
      <c r="L45" s="3">
        <v>0.27676364779472351</v>
      </c>
      <c r="M45" s="7">
        <v>61.517009735107422</v>
      </c>
    </row>
    <row r="46" spans="1:13" x14ac:dyDescent="0.25">
      <c r="A46" t="s">
        <v>125</v>
      </c>
      <c r="B46" s="4">
        <v>5</v>
      </c>
      <c r="C46" s="2">
        <v>12</v>
      </c>
      <c r="D46" s="2">
        <v>34</v>
      </c>
      <c r="E46" s="2">
        <v>50</v>
      </c>
      <c r="F46" s="2">
        <v>294</v>
      </c>
      <c r="G46" s="2">
        <v>312.20001220703125</v>
      </c>
      <c r="H46" s="2">
        <v>0.41645556688308716</v>
      </c>
      <c r="I46" s="2">
        <v>130.01742553710937</v>
      </c>
      <c r="J46" s="2">
        <v>18.387241363525391</v>
      </c>
      <c r="K46" s="2">
        <v>304.45455932617187</v>
      </c>
      <c r="L46" s="2">
        <v>0.2988145649433136</v>
      </c>
      <c r="M46" s="6">
        <v>90.975448608398438</v>
      </c>
    </row>
    <row r="47" spans="1:13" x14ac:dyDescent="0.25">
      <c r="A47" t="s">
        <v>126</v>
      </c>
      <c r="B47" s="5">
        <v>6</v>
      </c>
      <c r="C47" s="3">
        <v>12</v>
      </c>
      <c r="D47" s="3">
        <v>34</v>
      </c>
      <c r="E47" s="3">
        <v>50</v>
      </c>
      <c r="F47" s="3">
        <v>646.5</v>
      </c>
      <c r="G47" s="3">
        <v>642.6400146484375</v>
      </c>
      <c r="H47" s="3">
        <v>0.28566437959671021</v>
      </c>
      <c r="I47" s="3">
        <v>183.579345703125</v>
      </c>
      <c r="J47" s="3">
        <v>25.962039947509766</v>
      </c>
      <c r="K47" s="3">
        <v>641.65911865234375</v>
      </c>
      <c r="L47" s="3">
        <v>0.22373434901237488</v>
      </c>
      <c r="M47" s="7">
        <v>143.56117248535156</v>
      </c>
    </row>
    <row r="48" spans="1:13" x14ac:dyDescent="0.25">
      <c r="A48" t="s">
        <v>127</v>
      </c>
      <c r="B48" s="4">
        <v>7</v>
      </c>
      <c r="C48" s="2">
        <v>12</v>
      </c>
      <c r="D48" s="2">
        <v>34</v>
      </c>
      <c r="E48" s="2">
        <v>50</v>
      </c>
      <c r="F48" s="2">
        <v>240.5</v>
      </c>
      <c r="G48" s="2">
        <v>262.77999877929687</v>
      </c>
      <c r="H48" s="2">
        <v>0.41176557540893555</v>
      </c>
      <c r="I48" s="2">
        <v>108.20375823974609</v>
      </c>
      <c r="J48" s="2">
        <v>15.302321434020996</v>
      </c>
      <c r="K48" s="2">
        <v>257.65908813476562</v>
      </c>
      <c r="L48" s="2">
        <v>0.27115145325660706</v>
      </c>
      <c r="M48" s="6">
        <v>69.864631652832031</v>
      </c>
    </row>
    <row r="49" spans="1:17" x14ac:dyDescent="0.25">
      <c r="A49" t="s">
        <v>128</v>
      </c>
      <c r="B49" s="5">
        <v>8</v>
      </c>
      <c r="C49" s="3">
        <v>12</v>
      </c>
      <c r="D49" s="3">
        <v>34</v>
      </c>
      <c r="E49" s="3">
        <v>50</v>
      </c>
      <c r="F49" s="3">
        <v>243.5</v>
      </c>
      <c r="G49" s="3">
        <v>236.91999816894531</v>
      </c>
      <c r="H49" s="3">
        <v>0.52589201927185059</v>
      </c>
      <c r="I49" s="3">
        <v>124.59433746337891</v>
      </c>
      <c r="J49" s="3">
        <v>17.62030029296875</v>
      </c>
      <c r="K49" s="3">
        <v>233.95454406738281</v>
      </c>
      <c r="L49" s="3">
        <v>0.44625169038772583</v>
      </c>
      <c r="M49" s="7">
        <v>104.40261077880859</v>
      </c>
    </row>
    <row r="52" spans="1:17" x14ac:dyDescent="0.25">
      <c r="A52" t="s">
        <v>79</v>
      </c>
      <c r="B52" s="8" t="s">
        <v>80</v>
      </c>
      <c r="C52" s="19" t="s">
        <v>81</v>
      </c>
      <c r="D52" s="19"/>
      <c r="E52" s="19"/>
      <c r="F52" s="19" t="s">
        <v>82</v>
      </c>
      <c r="G52" s="19"/>
      <c r="H52" s="19"/>
      <c r="J52" t="s">
        <v>83</v>
      </c>
      <c r="K52" s="8" t="s">
        <v>80</v>
      </c>
      <c r="L52" s="19" t="s">
        <v>81</v>
      </c>
      <c r="M52" s="19"/>
      <c r="N52" s="19"/>
      <c r="O52" s="19" t="s">
        <v>82</v>
      </c>
      <c r="P52" s="19"/>
      <c r="Q52" s="19"/>
    </row>
    <row r="53" spans="1:17" x14ac:dyDescent="0.25">
      <c r="B53" s="9">
        <v>0</v>
      </c>
      <c r="C53" s="2">
        <f t="shared" ref="C53:C59" si="0">K2</f>
        <v>199.52174377441406</v>
      </c>
      <c r="D53" s="2">
        <f t="shared" ref="D53:D59" si="1">K10</f>
        <v>192.74467468261719</v>
      </c>
      <c r="E53" s="2">
        <f t="shared" ref="E53:E59" si="2">K18</f>
        <v>181.17646789550781</v>
      </c>
      <c r="F53" s="2">
        <f t="shared" ref="F53:F59" si="3">K26</f>
        <v>212</v>
      </c>
      <c r="G53" s="2">
        <f t="shared" ref="G53:G59" si="4">K34</f>
        <v>205.93182373046875</v>
      </c>
      <c r="H53" s="2">
        <f t="shared" ref="H53:H59" si="5">K42</f>
        <v>180.52272033691406</v>
      </c>
      <c r="K53" s="9">
        <v>0</v>
      </c>
      <c r="L53">
        <f t="shared" ref="L53:N59" si="6">C53/$C$62</f>
        <v>1.0438096723642301</v>
      </c>
      <c r="M53">
        <f t="shared" si="6"/>
        <v>1.0083550390271421</v>
      </c>
      <c r="N53">
        <f t="shared" si="6"/>
        <v>0.94783528860862787</v>
      </c>
      <c r="O53">
        <f t="shared" ref="O53:Q59" si="7">F53/$F$62</f>
        <v>1.0627373562533928</v>
      </c>
      <c r="P53">
        <f t="shared" si="7"/>
        <v>1.0323181222630098</v>
      </c>
      <c r="Q53">
        <f t="shared" si="7"/>
        <v>0.90494452148359739</v>
      </c>
    </row>
    <row r="54" spans="1:17" x14ac:dyDescent="0.25">
      <c r="B54" s="9">
        <v>0.25</v>
      </c>
      <c r="C54" s="2">
        <f t="shared" si="0"/>
        <v>408.27273559570312</v>
      </c>
      <c r="D54" s="2">
        <f t="shared" si="1"/>
        <v>438.20455932617187</v>
      </c>
      <c r="E54" s="2">
        <f t="shared" si="2"/>
        <v>425.56817626953125</v>
      </c>
      <c r="F54" s="2">
        <f t="shared" si="3"/>
        <v>308.25</v>
      </c>
      <c r="G54" s="2">
        <f t="shared" si="4"/>
        <v>365.79544067382812</v>
      </c>
      <c r="H54" s="2">
        <f t="shared" si="5"/>
        <v>314.15908813476562</v>
      </c>
      <c r="K54" s="9">
        <v>0.25</v>
      </c>
      <c r="L54">
        <f t="shared" si="6"/>
        <v>2.1359026956943019</v>
      </c>
      <c r="M54">
        <f t="shared" si="6"/>
        <v>2.2924927822198535</v>
      </c>
      <c r="N54">
        <f t="shared" si="6"/>
        <v>2.2263848051708259</v>
      </c>
      <c r="O54">
        <f t="shared" si="7"/>
        <v>1.5452301418165488</v>
      </c>
      <c r="P54">
        <f t="shared" si="7"/>
        <v>1.8337003752417402</v>
      </c>
      <c r="Q54">
        <f t="shared" si="7"/>
        <v>1.5748518809779126</v>
      </c>
    </row>
    <row r="55" spans="1:17" x14ac:dyDescent="0.25">
      <c r="B55" s="9">
        <v>1</v>
      </c>
      <c r="C55" s="2">
        <f t="shared" si="0"/>
        <v>430.85183715820313</v>
      </c>
      <c r="D55" s="2">
        <f t="shared" si="1"/>
        <v>431</v>
      </c>
      <c r="E55" s="2">
        <f t="shared" si="2"/>
        <v>421.31817626953125</v>
      </c>
      <c r="F55" s="2">
        <f t="shared" si="3"/>
        <v>378.6363525390625</v>
      </c>
      <c r="G55" s="2">
        <f t="shared" si="4"/>
        <v>363.93182373046875</v>
      </c>
      <c r="H55" s="2">
        <f t="shared" si="5"/>
        <v>292.1363525390625</v>
      </c>
      <c r="K55" s="9">
        <v>1</v>
      </c>
      <c r="L55">
        <f t="shared" si="6"/>
        <v>2.2540265861454545</v>
      </c>
      <c r="M55">
        <f t="shared" si="6"/>
        <v>2.2548017087181971</v>
      </c>
      <c r="N55">
        <f t="shared" si="6"/>
        <v>2.2041506815929783</v>
      </c>
      <c r="O55">
        <f t="shared" si="7"/>
        <v>1.8980707371641081</v>
      </c>
      <c r="P55">
        <f t="shared" si="7"/>
        <v>1.8243582273952554</v>
      </c>
      <c r="Q55">
        <f t="shared" si="7"/>
        <v>1.4644538441644925</v>
      </c>
    </row>
    <row r="56" spans="1:17" x14ac:dyDescent="0.25">
      <c r="B56" s="9">
        <v>4</v>
      </c>
      <c r="C56" s="2">
        <f t="shared" si="0"/>
        <v>307.26315307617187</v>
      </c>
      <c r="D56" s="2">
        <f t="shared" si="1"/>
        <v>236.38461303710937</v>
      </c>
      <c r="E56" s="2">
        <f t="shared" si="2"/>
        <v>239.47727966308594</v>
      </c>
      <c r="F56" s="2">
        <f t="shared" si="3"/>
        <v>196.68182373046875</v>
      </c>
      <c r="G56" s="2">
        <f t="shared" si="4"/>
        <v>231.52272033691406</v>
      </c>
      <c r="H56" s="2">
        <f t="shared" si="5"/>
        <v>222.27272033691406</v>
      </c>
      <c r="K56" s="9">
        <v>4</v>
      </c>
      <c r="L56">
        <f t="shared" si="6"/>
        <v>1.6074651568034648</v>
      </c>
      <c r="M56">
        <f t="shared" si="6"/>
        <v>1.2366599289808911</v>
      </c>
      <c r="N56">
        <f t="shared" si="6"/>
        <v>1.252839395321373</v>
      </c>
      <c r="O56">
        <f t="shared" si="7"/>
        <v>0.9859486857283688</v>
      </c>
      <c r="P56">
        <f t="shared" si="7"/>
        <v>1.1606030364313475</v>
      </c>
      <c r="Q56">
        <f t="shared" si="7"/>
        <v>1.1142335998967066</v>
      </c>
    </row>
    <row r="57" spans="1:17" x14ac:dyDescent="0.25">
      <c r="B57" s="9">
        <v>8</v>
      </c>
      <c r="C57" s="2">
        <f t="shared" si="0"/>
        <v>859.522705078125</v>
      </c>
      <c r="D57" s="2">
        <f t="shared" si="1"/>
        <v>715.631591796875</v>
      </c>
      <c r="E57" s="2">
        <f t="shared" si="2"/>
        <v>563.272705078125</v>
      </c>
      <c r="F57" s="2">
        <f t="shared" si="3"/>
        <v>306.1363525390625</v>
      </c>
      <c r="G57" s="2">
        <f t="shared" si="4"/>
        <v>284.52273559570312</v>
      </c>
      <c r="H57" s="2">
        <f t="shared" si="5"/>
        <v>304.45455932617187</v>
      </c>
      <c r="K57" s="9">
        <v>8</v>
      </c>
      <c r="L57">
        <f t="shared" si="6"/>
        <v>4.4966433041583374</v>
      </c>
      <c r="M57">
        <f t="shared" si="6"/>
        <v>3.743868528993775</v>
      </c>
      <c r="N57">
        <f t="shared" si="6"/>
        <v>2.9467941018201329</v>
      </c>
      <c r="O57">
        <f t="shared" si="7"/>
        <v>1.534634612973679</v>
      </c>
      <c r="P57">
        <f t="shared" si="7"/>
        <v>1.4262874519856634</v>
      </c>
      <c r="Q57">
        <f t="shared" si="7"/>
        <v>1.5262039314980549</v>
      </c>
    </row>
    <row r="58" spans="1:17" x14ac:dyDescent="0.25">
      <c r="B58" s="9">
        <v>16</v>
      </c>
      <c r="C58" s="2">
        <f t="shared" si="0"/>
        <v>634.977294921875</v>
      </c>
      <c r="D58" s="2">
        <f t="shared" si="1"/>
        <v>681.38299560546875</v>
      </c>
      <c r="E58" s="2">
        <f t="shared" si="2"/>
        <v>590.09088134765625</v>
      </c>
      <c r="F58" s="2">
        <f t="shared" si="3"/>
        <v>550.1136474609375</v>
      </c>
      <c r="G58" s="2">
        <f t="shared" si="4"/>
        <v>598.43182373046875</v>
      </c>
      <c r="H58" s="2">
        <f t="shared" si="5"/>
        <v>641.65911865234375</v>
      </c>
      <c r="K58" s="9">
        <v>16</v>
      </c>
      <c r="L58">
        <f t="shared" si="6"/>
        <v>3.3219208575106784</v>
      </c>
      <c r="M58">
        <f t="shared" si="6"/>
        <v>3.5646949948555329</v>
      </c>
      <c r="N58">
        <f t="shared" si="6"/>
        <v>3.0870949595399586</v>
      </c>
      <c r="O58">
        <f t="shared" si="7"/>
        <v>2.7576713365167342</v>
      </c>
      <c r="P58">
        <f t="shared" si="7"/>
        <v>2.9998861049491263</v>
      </c>
      <c r="Q58">
        <f t="shared" si="7"/>
        <v>3.2165807328890277</v>
      </c>
    </row>
    <row r="59" spans="1:17" x14ac:dyDescent="0.25">
      <c r="B59" s="9">
        <v>24</v>
      </c>
      <c r="C59" s="2">
        <f t="shared" si="0"/>
        <v>792.90911865234375</v>
      </c>
      <c r="D59" s="2">
        <f t="shared" si="1"/>
        <v>612.59088134765625</v>
      </c>
      <c r="E59" s="2">
        <f t="shared" si="2"/>
        <v>474</v>
      </c>
      <c r="F59" s="2">
        <f t="shared" si="3"/>
        <v>271.29544067382812</v>
      </c>
      <c r="G59" s="2">
        <f t="shared" si="4"/>
        <v>283.93182373046875</v>
      </c>
      <c r="H59" s="2">
        <f t="shared" si="5"/>
        <v>257.65908813476562</v>
      </c>
      <c r="K59" s="9">
        <v>24</v>
      </c>
      <c r="L59">
        <f t="shared" si="6"/>
        <v>4.1481504306161119</v>
      </c>
      <c r="M59">
        <f t="shared" si="6"/>
        <v>3.2048050255403289</v>
      </c>
      <c r="N59">
        <f t="shared" si="6"/>
        <v>2.4797587237411265</v>
      </c>
      <c r="O59">
        <f t="shared" si="7"/>
        <v>1.3599801857797325</v>
      </c>
      <c r="P59">
        <f t="shared" si="7"/>
        <v>1.4233252627713335</v>
      </c>
      <c r="Q59">
        <f t="shared" si="7"/>
        <v>1.2916223497122679</v>
      </c>
    </row>
    <row r="61" spans="1:17" x14ac:dyDescent="0.25">
      <c r="C61" s="19" t="s">
        <v>81</v>
      </c>
      <c r="D61" s="19"/>
      <c r="E61" s="19"/>
      <c r="F61" s="19" t="s">
        <v>82</v>
      </c>
      <c r="G61" s="19"/>
      <c r="H61" s="19"/>
      <c r="J61" t="s">
        <v>84</v>
      </c>
      <c r="K61" s="8" t="s">
        <v>80</v>
      </c>
      <c r="L61" s="19" t="s">
        <v>81</v>
      </c>
      <c r="M61" s="19"/>
      <c r="N61" s="19"/>
      <c r="O61" s="19" t="s">
        <v>82</v>
      </c>
      <c r="P61" s="19"/>
      <c r="Q61" s="19"/>
    </row>
    <row r="62" spans="1:17" x14ac:dyDescent="0.25">
      <c r="A62" t="s">
        <v>85</v>
      </c>
      <c r="C62">
        <f>AVERAGE(C53:E53)</f>
        <v>191.14762878417969</v>
      </c>
      <c r="F62">
        <f>AVERAGE(F53:H53)</f>
        <v>199.48484802246094</v>
      </c>
      <c r="K62" s="9">
        <v>0</v>
      </c>
      <c r="L62">
        <f t="shared" ref="L62:L68" si="8">C53/MAX($C$53:$C$59)</f>
        <v>0.23213085890067189</v>
      </c>
      <c r="M62">
        <f t="shared" ref="M62:Q68" si="9">D53/MAX(D$53:D$59)</f>
        <v>0.26933505576333733</v>
      </c>
      <c r="N62">
        <f t="shared" si="9"/>
        <v>0.30703146519013297</v>
      </c>
      <c r="O62">
        <f t="shared" si="9"/>
        <v>0.38537491476259678</v>
      </c>
      <c r="P62">
        <f t="shared" si="9"/>
        <v>0.34411910524200262</v>
      </c>
      <c r="Q62">
        <f t="shared" si="9"/>
        <v>0.28133741902719345</v>
      </c>
    </row>
    <row r="63" spans="1:17" x14ac:dyDescent="0.25">
      <c r="K63" s="9">
        <v>0.25</v>
      </c>
      <c r="L63">
        <f t="shared" si="8"/>
        <v>0.47499936090529893</v>
      </c>
      <c r="M63">
        <f t="shared" si="9"/>
        <v>0.61233260849466797</v>
      </c>
      <c r="N63">
        <f t="shared" si="9"/>
        <v>0.72119090418346044</v>
      </c>
      <c r="O63">
        <f t="shared" si="9"/>
        <v>0.56033876167721908</v>
      </c>
      <c r="P63">
        <f t="shared" si="9"/>
        <v>0.61125666478355756</v>
      </c>
      <c r="Q63">
        <f t="shared" si="9"/>
        <v>0.48960433819530841</v>
      </c>
    </row>
    <row r="64" spans="1:17" x14ac:dyDescent="0.25">
      <c r="A64" t="s">
        <v>136</v>
      </c>
      <c r="C64" s="15">
        <f>STDEV(C53:E53)/ AVERAGE(C53:E53)</f>
        <v>4.8529636225462268E-2</v>
      </c>
      <c r="F64" s="15">
        <f>STDEV(F53:H53)/ AVERAGE(F53:H53)</f>
        <v>8.3713741083092971E-2</v>
      </c>
      <c r="K64" s="9">
        <v>1</v>
      </c>
      <c r="L64">
        <f t="shared" si="8"/>
        <v>0.50126870949737334</v>
      </c>
      <c r="M64">
        <f t="shared" si="9"/>
        <v>0.60226519474609097</v>
      </c>
      <c r="N64">
        <f t="shared" si="9"/>
        <v>0.71398862376473271</v>
      </c>
      <c r="O64">
        <f t="shared" si="9"/>
        <v>0.68828750983849885</v>
      </c>
      <c r="P64">
        <f t="shared" si="9"/>
        <v>0.60814249727197356</v>
      </c>
      <c r="Q64">
        <f t="shared" si="9"/>
        <v>0.45528278808322276</v>
      </c>
    </row>
    <row r="65" spans="1:17" x14ac:dyDescent="0.25">
      <c r="C65" s="15">
        <f t="shared" ref="C65:C70" si="10">STDEV(C54:E54)/ AVERAGE(C54:E54)</f>
        <v>3.543794164111868E-2</v>
      </c>
      <c r="F65" s="15">
        <f t="shared" ref="F65:F70" si="11">STDEV(F54:H54)/ AVERAGE(F54:H54)</f>
        <v>9.6102314053891053E-2</v>
      </c>
      <c r="K65" s="9">
        <v>4</v>
      </c>
      <c r="L65">
        <f t="shared" si="8"/>
        <v>0.35748113605474058</v>
      </c>
      <c r="M65">
        <f t="shared" si="9"/>
        <v>0.33031606729877966</v>
      </c>
      <c r="N65">
        <f t="shared" si="9"/>
        <v>0.40583118165826426</v>
      </c>
      <c r="O65">
        <f t="shared" si="9"/>
        <v>0.35752943894095035</v>
      </c>
      <c r="P65">
        <f t="shared" si="9"/>
        <v>0.38688236680606569</v>
      </c>
      <c r="Q65">
        <f t="shared" si="9"/>
        <v>0.34640311946902025</v>
      </c>
    </row>
    <row r="66" spans="1:17" x14ac:dyDescent="0.25">
      <c r="C66" s="15">
        <f t="shared" si="10"/>
        <v>1.2969896146246546E-2</v>
      </c>
      <c r="F66" s="15">
        <f t="shared" si="11"/>
        <v>0.13419384452321267</v>
      </c>
      <c r="K66" s="9">
        <v>8</v>
      </c>
      <c r="L66">
        <f t="shared" si="8"/>
        <v>1</v>
      </c>
      <c r="M66">
        <f t="shared" si="9"/>
        <v>1</v>
      </c>
      <c r="N66">
        <f t="shared" si="9"/>
        <v>0.95455246451481579</v>
      </c>
      <c r="O66">
        <f t="shared" si="9"/>
        <v>0.55649656021449756</v>
      </c>
      <c r="P66">
        <f t="shared" si="9"/>
        <v>0.47544720102293725</v>
      </c>
      <c r="Q66">
        <f t="shared" si="9"/>
        <v>0.4744802192877865</v>
      </c>
    </row>
    <row r="67" spans="1:17" x14ac:dyDescent="0.25">
      <c r="C67" s="15">
        <f t="shared" si="10"/>
        <v>0.15345757999372614</v>
      </c>
      <c r="F67" s="15">
        <f t="shared" si="11"/>
        <v>8.3236550848117222E-2</v>
      </c>
      <c r="K67" s="9">
        <v>16</v>
      </c>
      <c r="L67">
        <f t="shared" si="8"/>
        <v>0.73875569681915465</v>
      </c>
      <c r="M67">
        <f t="shared" si="9"/>
        <v>0.95214214047564383</v>
      </c>
      <c r="N67">
        <f t="shared" si="9"/>
        <v>1</v>
      </c>
      <c r="O67">
        <f t="shared" si="9"/>
        <v>1</v>
      </c>
      <c r="P67">
        <f t="shared" si="9"/>
        <v>1</v>
      </c>
      <c r="Q67">
        <f t="shared" si="9"/>
        <v>1</v>
      </c>
    </row>
    <row r="68" spans="1:17" x14ac:dyDescent="0.25">
      <c r="C68" s="15">
        <f t="shared" si="10"/>
        <v>0.2078329091867718</v>
      </c>
      <c r="F68" s="15">
        <f t="shared" si="11"/>
        <v>4.0294031587455724E-2</v>
      </c>
      <c r="K68" s="9">
        <v>24</v>
      </c>
      <c r="L68">
        <f t="shared" si="8"/>
        <v>0.92249932895056386</v>
      </c>
      <c r="M68">
        <f t="shared" si="9"/>
        <v>0.85601430731908512</v>
      </c>
      <c r="N68">
        <f t="shared" si="9"/>
        <v>0.80326609846516084</v>
      </c>
      <c r="O68">
        <f t="shared" si="9"/>
        <v>0.49316253455263037</v>
      </c>
      <c r="P68">
        <f t="shared" si="9"/>
        <v>0.47445976713021615</v>
      </c>
      <c r="Q68">
        <f t="shared" si="9"/>
        <v>0.40155135436385414</v>
      </c>
    </row>
    <row r="69" spans="1:17" x14ac:dyDescent="0.25">
      <c r="C69" s="15">
        <f t="shared" si="10"/>
        <v>7.1832152992278145E-2</v>
      </c>
      <c r="F69" s="15">
        <f t="shared" si="11"/>
        <v>7.6744840136224984E-2</v>
      </c>
    </row>
    <row r="70" spans="1:17" x14ac:dyDescent="0.25">
      <c r="C70" s="15">
        <f t="shared" si="10"/>
        <v>0.25524164942013094</v>
      </c>
      <c r="F70" s="15">
        <f t="shared" si="11"/>
        <v>4.8492162661110158E-2</v>
      </c>
      <c r="J70" t="s">
        <v>129</v>
      </c>
      <c r="K70" s="16" t="s">
        <v>80</v>
      </c>
      <c r="L70" s="19" t="s">
        <v>81</v>
      </c>
      <c r="M70" s="19"/>
      <c r="N70" s="19"/>
      <c r="O70" s="19" t="s">
        <v>82</v>
      </c>
      <c r="P70" s="19"/>
      <c r="Q70" s="19"/>
    </row>
    <row r="71" spans="1:17" x14ac:dyDescent="0.25">
      <c r="C71" s="15"/>
      <c r="K71" s="9">
        <v>0</v>
      </c>
      <c r="L71">
        <f>C53/$C$80</f>
        <v>0.27990912515439842</v>
      </c>
      <c r="M71">
        <f t="shared" ref="M71:Q77" si="12">D53/$C$80</f>
        <v>0.27040157252023261</v>
      </c>
      <c r="N71">
        <f t="shared" si="12"/>
        <v>0.25417253111286603</v>
      </c>
      <c r="O71">
        <f t="shared" si="12"/>
        <v>0.29741487524199406</v>
      </c>
      <c r="P71">
        <f t="shared" si="12"/>
        <v>0.28890182859978147</v>
      </c>
      <c r="Q71">
        <f t="shared" si="12"/>
        <v>0.25325538843089002</v>
      </c>
    </row>
    <row r="72" spans="1:17" x14ac:dyDescent="0.25">
      <c r="A72" t="s">
        <v>137</v>
      </c>
      <c r="C72" s="17">
        <f>AVERAGE(C53:E53)</f>
        <v>191.14762878417969</v>
      </c>
      <c r="F72" s="17">
        <f>AVERAGE(F53:H53)</f>
        <v>199.48484802246094</v>
      </c>
      <c r="K72" s="9">
        <v>0.25</v>
      </c>
      <c r="L72">
        <f t="shared" ref="L72:L77" si="13">C54/$C$80</f>
        <v>0.57276596566935689</v>
      </c>
      <c r="M72">
        <f t="shared" si="12"/>
        <v>0.61475733180408676</v>
      </c>
      <c r="N72">
        <f t="shared" si="12"/>
        <v>0.59702974552908283</v>
      </c>
      <c r="O72">
        <f t="shared" si="12"/>
        <v>0.43244403440256918</v>
      </c>
      <c r="P72">
        <f t="shared" si="12"/>
        <v>0.51317455354762653</v>
      </c>
      <c r="Q72">
        <f t="shared" si="12"/>
        <v>0.44073389624405629</v>
      </c>
    </row>
    <row r="73" spans="1:17" x14ac:dyDescent="0.25">
      <c r="C73" s="17">
        <f t="shared" ref="C73:C78" si="14">AVERAGE(C54:E54)</f>
        <v>424.01515706380206</v>
      </c>
      <c r="F73" s="17">
        <f t="shared" ref="F73:F78" si="15">AVERAGE(F54:H54)</f>
        <v>329.40150960286456</v>
      </c>
      <c r="K73" s="9">
        <v>1</v>
      </c>
      <c r="L73">
        <f t="shared" si="13"/>
        <v>0.6044421952650515</v>
      </c>
      <c r="M73">
        <f t="shared" si="12"/>
        <v>0.60465005296839358</v>
      </c>
      <c r="N73">
        <f t="shared" si="12"/>
        <v>0.59106741902069382</v>
      </c>
      <c r="O73">
        <f t="shared" si="12"/>
        <v>0.5311890733607969</v>
      </c>
      <c r="P73">
        <f t="shared" si="12"/>
        <v>0.51056008467636194</v>
      </c>
      <c r="Q73">
        <f t="shared" si="12"/>
        <v>0.4098381926606437</v>
      </c>
    </row>
    <row r="74" spans="1:17" x14ac:dyDescent="0.25">
      <c r="C74" s="17">
        <f t="shared" si="14"/>
        <v>427.72333780924481</v>
      </c>
      <c r="F74" s="17">
        <f t="shared" si="15"/>
        <v>344.90150960286456</v>
      </c>
      <c r="K74" s="9">
        <v>4</v>
      </c>
      <c r="L74">
        <f t="shared" si="13"/>
        <v>0.43105958650288384</v>
      </c>
      <c r="M74">
        <f t="shared" si="12"/>
        <v>0.33162405752622132</v>
      </c>
      <c r="N74">
        <f t="shared" si="12"/>
        <v>0.33596276063343783</v>
      </c>
      <c r="O74">
        <f t="shared" si="12"/>
        <v>0.2759250003168171</v>
      </c>
      <c r="P74">
        <f t="shared" si="12"/>
        <v>0.32480330653155837</v>
      </c>
      <c r="Q74">
        <f t="shared" si="12"/>
        <v>0.311826478248594</v>
      </c>
    </row>
    <row r="75" spans="1:17" x14ac:dyDescent="0.25">
      <c r="C75" s="17">
        <f t="shared" si="14"/>
        <v>261.04168192545575</v>
      </c>
      <c r="F75" s="17">
        <f t="shared" si="15"/>
        <v>216.82575480143228</v>
      </c>
      <c r="K75" s="9">
        <v>8</v>
      </c>
      <c r="L75">
        <f t="shared" si="13"/>
        <v>1.2058247080116593</v>
      </c>
      <c r="M75">
        <f t="shared" si="12"/>
        <v>1.0039598141202697</v>
      </c>
      <c r="N75">
        <f t="shared" si="12"/>
        <v>0.790215477868071</v>
      </c>
      <c r="O75">
        <f t="shared" si="12"/>
        <v>0.42947879762945462</v>
      </c>
      <c r="P75">
        <f t="shared" si="12"/>
        <v>0.39915704674861746</v>
      </c>
      <c r="Q75">
        <f t="shared" si="12"/>
        <v>0.42711940933419662</v>
      </c>
    </row>
    <row r="76" spans="1:17" x14ac:dyDescent="0.25">
      <c r="C76" s="17">
        <f t="shared" si="14"/>
        <v>712.80900065104163</v>
      </c>
      <c r="F76" s="17">
        <f t="shared" si="15"/>
        <v>298.3712158203125</v>
      </c>
      <c r="K76" s="9">
        <v>16</v>
      </c>
      <c r="L76">
        <f t="shared" si="13"/>
        <v>0.89080987240890719</v>
      </c>
      <c r="M76">
        <f t="shared" si="12"/>
        <v>0.9559124463680031</v>
      </c>
      <c r="N76">
        <f t="shared" si="12"/>
        <v>0.82783870687477124</v>
      </c>
      <c r="O76">
        <f t="shared" si="12"/>
        <v>0.77175463126657085</v>
      </c>
      <c r="P76">
        <f t="shared" si="12"/>
        <v>0.83954021790394495</v>
      </c>
      <c r="Q76">
        <f t="shared" si="12"/>
        <v>0.90018380529186171</v>
      </c>
    </row>
    <row r="77" spans="1:17" x14ac:dyDescent="0.25">
      <c r="C77" s="17">
        <f t="shared" si="14"/>
        <v>635.48372395833337</v>
      </c>
      <c r="F77" s="17">
        <f t="shared" si="15"/>
        <v>596.73486328125</v>
      </c>
      <c r="K77" s="9">
        <v>24</v>
      </c>
      <c r="L77">
        <f t="shared" si="13"/>
        <v>1.1123724839727653</v>
      </c>
      <c r="M77">
        <f t="shared" si="12"/>
        <v>0.85940396486036019</v>
      </c>
      <c r="N77">
        <f t="shared" si="12"/>
        <v>0.66497476822974144</v>
      </c>
      <c r="O77">
        <f t="shared" si="12"/>
        <v>0.38060047000815278</v>
      </c>
      <c r="P77">
        <f t="shared" si="12"/>
        <v>0.39832805628315665</v>
      </c>
      <c r="Q77">
        <f t="shared" si="12"/>
        <v>0.36147002619135504</v>
      </c>
    </row>
    <row r="78" spans="1:17" x14ac:dyDescent="0.25">
      <c r="C78" s="17">
        <f t="shared" si="14"/>
        <v>626.5</v>
      </c>
      <c r="F78" s="17">
        <f t="shared" si="15"/>
        <v>270.96211751302081</v>
      </c>
    </row>
    <row r="79" spans="1:17" x14ac:dyDescent="0.25">
      <c r="C79" s="17"/>
    </row>
    <row r="80" spans="1:17" x14ac:dyDescent="0.25">
      <c r="A80" t="s">
        <v>138</v>
      </c>
      <c r="C80" s="18">
        <f>MAX(C72:F78)</f>
        <v>712.80900065104163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63" workbookViewId="0">
      <selection activeCell="L71" sqref="L71:Q77"/>
    </sheetView>
  </sheetViews>
  <sheetFormatPr defaultRowHeight="15" x14ac:dyDescent="0.25"/>
  <cols>
    <col min="1" max="1" width="23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86</v>
      </c>
      <c r="B2" s="4">
        <v>1</v>
      </c>
      <c r="C2" s="2">
        <v>7</v>
      </c>
      <c r="D2" s="2">
        <v>75</v>
      </c>
      <c r="E2" s="2">
        <v>50</v>
      </c>
      <c r="F2" s="2">
        <v>206</v>
      </c>
      <c r="G2" s="2">
        <v>233.44000244140625</v>
      </c>
      <c r="H2" s="2">
        <v>0.51695817708969116</v>
      </c>
      <c r="I2" s="2">
        <v>120.67871856689453</v>
      </c>
      <c r="J2" s="2">
        <v>17.066547393798828</v>
      </c>
      <c r="K2" s="2">
        <v>221.06817626953125</v>
      </c>
      <c r="L2" s="2">
        <v>0.36733785271644592</v>
      </c>
      <c r="M2" s="6">
        <v>81.206710815429687</v>
      </c>
    </row>
    <row r="3" spans="1:13" x14ac:dyDescent="0.25">
      <c r="A3" t="s">
        <v>87</v>
      </c>
      <c r="B3" s="5">
        <v>2</v>
      </c>
      <c r="C3" s="3">
        <v>7</v>
      </c>
      <c r="D3" s="3">
        <v>75</v>
      </c>
      <c r="E3" s="3">
        <v>86</v>
      </c>
      <c r="F3" s="3">
        <v>248.5</v>
      </c>
      <c r="G3" s="3">
        <v>278.05813598632812</v>
      </c>
      <c r="H3" s="3">
        <v>0.43328946828842163</v>
      </c>
      <c r="I3" s="3">
        <v>120.47966766357422</v>
      </c>
      <c r="J3" s="3">
        <v>12.991656303405762</v>
      </c>
      <c r="K3" s="3">
        <v>273.23077392578125</v>
      </c>
      <c r="L3" s="3">
        <v>0.36163446307182312</v>
      </c>
      <c r="M3" s="7">
        <v>98.809661865234375</v>
      </c>
    </row>
    <row r="4" spans="1:13" x14ac:dyDescent="0.25">
      <c r="A4" t="s">
        <v>88</v>
      </c>
      <c r="B4" s="4">
        <v>3</v>
      </c>
      <c r="C4" s="2">
        <v>7</v>
      </c>
      <c r="D4" s="2">
        <v>75</v>
      </c>
      <c r="E4" s="2">
        <v>100</v>
      </c>
      <c r="F4" s="2">
        <v>217.5</v>
      </c>
      <c r="G4" s="2">
        <v>240.80000305175781</v>
      </c>
      <c r="H4" s="2">
        <v>0.4453880786895752</v>
      </c>
      <c r="I4" s="2">
        <v>107.24945068359375</v>
      </c>
      <c r="J4" s="2">
        <v>10.724945068359375</v>
      </c>
      <c r="K4" s="2">
        <v>235.64443969726562</v>
      </c>
      <c r="L4" s="2">
        <v>0.37898454070091248</v>
      </c>
      <c r="M4" s="6">
        <v>89.30560302734375</v>
      </c>
    </row>
    <row r="5" spans="1:13" x14ac:dyDescent="0.25">
      <c r="A5" t="s">
        <v>89</v>
      </c>
      <c r="B5" s="5">
        <v>4</v>
      </c>
      <c r="C5" s="3">
        <v>7</v>
      </c>
      <c r="D5" s="3">
        <v>75</v>
      </c>
      <c r="E5" s="3">
        <v>127</v>
      </c>
      <c r="F5" s="3">
        <v>198</v>
      </c>
      <c r="G5" s="3">
        <v>220.67716979980469</v>
      </c>
      <c r="H5" s="3">
        <v>0.57315540313720703</v>
      </c>
      <c r="I5" s="3">
        <v>126.48231506347656</v>
      </c>
      <c r="J5" s="3">
        <v>11.223490715026855</v>
      </c>
      <c r="K5" s="3">
        <v>208.28695678710937</v>
      </c>
      <c r="L5" s="3">
        <v>0.42007932066917419</v>
      </c>
      <c r="M5" s="7">
        <v>87.497047424316406</v>
      </c>
    </row>
    <row r="6" spans="1:13" x14ac:dyDescent="0.25">
      <c r="A6" t="s">
        <v>90</v>
      </c>
      <c r="B6" s="4">
        <v>5</v>
      </c>
      <c r="C6" s="2">
        <v>7</v>
      </c>
      <c r="D6" s="2">
        <v>75</v>
      </c>
      <c r="E6" s="2">
        <v>94</v>
      </c>
      <c r="F6" s="2">
        <v>228</v>
      </c>
      <c r="G6" s="2">
        <v>252.22340393066406</v>
      </c>
      <c r="H6" s="2">
        <v>0.55723559856414795</v>
      </c>
      <c r="I6" s="2">
        <v>140.54786682128906</v>
      </c>
      <c r="J6" s="2">
        <v>14.496405601501465</v>
      </c>
      <c r="K6" s="2">
        <v>240.04762268066406</v>
      </c>
      <c r="L6" s="2">
        <v>0.41966980695724487</v>
      </c>
      <c r="M6" s="6">
        <v>100.74073791503906</v>
      </c>
    </row>
    <row r="7" spans="1:13" x14ac:dyDescent="0.25">
      <c r="A7" t="s">
        <v>91</v>
      </c>
      <c r="B7" s="5">
        <v>6</v>
      </c>
      <c r="C7" s="3">
        <v>7</v>
      </c>
      <c r="D7" s="3">
        <v>75</v>
      </c>
      <c r="E7" s="3">
        <v>91</v>
      </c>
      <c r="F7" s="3">
        <v>226</v>
      </c>
      <c r="G7" s="3">
        <v>246.83515930175781</v>
      </c>
      <c r="H7" s="3">
        <v>0.4475991427898407</v>
      </c>
      <c r="I7" s="3">
        <v>110.48320770263672</v>
      </c>
      <c r="J7" s="3">
        <v>11.581787109375</v>
      </c>
      <c r="K7" s="3">
        <v>239.20986938476562</v>
      </c>
      <c r="L7" s="3">
        <v>0.31527459621429443</v>
      </c>
      <c r="M7" s="7">
        <v>75.416793823242188</v>
      </c>
    </row>
    <row r="8" spans="1:13" x14ac:dyDescent="0.25">
      <c r="A8" t="s">
        <v>92</v>
      </c>
      <c r="B8" s="4">
        <v>7</v>
      </c>
      <c r="C8" s="2">
        <v>7</v>
      </c>
      <c r="D8" s="2">
        <v>75</v>
      </c>
      <c r="E8" s="2">
        <v>63</v>
      </c>
      <c r="F8" s="2">
        <v>243</v>
      </c>
      <c r="G8" s="2">
        <v>273.25396728515625</v>
      </c>
      <c r="H8" s="2">
        <v>0.46268969774246216</v>
      </c>
      <c r="I8" s="2">
        <v>126.43179321289063</v>
      </c>
      <c r="J8" s="2">
        <v>15.928909301757813</v>
      </c>
      <c r="K8" s="2">
        <v>262.10525512695312</v>
      </c>
      <c r="L8" s="2">
        <v>0.36017262935638428</v>
      </c>
      <c r="M8" s="6">
        <v>94.40313720703125</v>
      </c>
    </row>
    <row r="9" spans="1:13" x14ac:dyDescent="0.25">
      <c r="A9" t="s">
        <v>69</v>
      </c>
      <c r="B9" s="5">
        <v>8</v>
      </c>
      <c r="C9" s="3">
        <v>7</v>
      </c>
      <c r="D9" s="3">
        <v>75</v>
      </c>
      <c r="E9" s="3">
        <v>63</v>
      </c>
      <c r="F9" s="3">
        <v>287</v>
      </c>
      <c r="G9" s="3">
        <v>312</v>
      </c>
      <c r="H9" s="3">
        <v>0.37116196751594543</v>
      </c>
      <c r="I9" s="3">
        <v>115.80252838134766</v>
      </c>
      <c r="J9" s="3">
        <v>14.589747428894043</v>
      </c>
      <c r="K9" s="3">
        <v>303.6842041015625</v>
      </c>
      <c r="L9" s="3">
        <v>0.30906516313552856</v>
      </c>
      <c r="M9" s="7">
        <v>93.858207702636719</v>
      </c>
    </row>
    <row r="10" spans="1:13" x14ac:dyDescent="0.25">
      <c r="A10" t="s">
        <v>93</v>
      </c>
      <c r="B10" s="4">
        <v>1</v>
      </c>
      <c r="C10" s="2">
        <v>8</v>
      </c>
      <c r="D10" s="2">
        <v>75</v>
      </c>
      <c r="E10" s="2">
        <v>50</v>
      </c>
      <c r="F10" s="2">
        <v>223</v>
      </c>
      <c r="G10" s="2">
        <v>228.24000549316406</v>
      </c>
      <c r="H10" s="2">
        <v>0.45476099848747253</v>
      </c>
      <c r="I10" s="2">
        <v>103.79464721679687</v>
      </c>
      <c r="J10" s="2">
        <v>14.678779602050781</v>
      </c>
      <c r="K10" s="2">
        <v>225.43182373046875</v>
      </c>
      <c r="L10" s="2">
        <v>0.38074249029159546</v>
      </c>
      <c r="M10" s="6">
        <v>85.831474304199219</v>
      </c>
    </row>
    <row r="11" spans="1:13" x14ac:dyDescent="0.25">
      <c r="A11" t="s">
        <v>94</v>
      </c>
      <c r="B11" s="5">
        <v>2</v>
      </c>
      <c r="C11" s="3">
        <v>8</v>
      </c>
      <c r="D11" s="3">
        <v>75</v>
      </c>
      <c r="E11" s="3">
        <v>160</v>
      </c>
      <c r="F11" s="3">
        <v>277</v>
      </c>
      <c r="G11" s="3">
        <v>291.28750610351562</v>
      </c>
      <c r="H11" s="3">
        <v>0.42312195897102356</v>
      </c>
      <c r="I11" s="3">
        <v>123.25013732910156</v>
      </c>
      <c r="J11" s="3">
        <v>9.743779182434082</v>
      </c>
      <c r="K11" s="3">
        <v>288.59027099609375</v>
      </c>
      <c r="L11" s="3">
        <v>0.34473013877868652</v>
      </c>
      <c r="M11" s="7">
        <v>99.485771179199219</v>
      </c>
    </row>
    <row r="12" spans="1:13" x14ac:dyDescent="0.25">
      <c r="A12" t="s">
        <v>95</v>
      </c>
      <c r="B12" s="4">
        <v>3</v>
      </c>
      <c r="C12" s="2">
        <v>8</v>
      </c>
      <c r="D12" s="2">
        <v>75</v>
      </c>
      <c r="E12" s="2">
        <v>140</v>
      </c>
      <c r="F12" s="2">
        <v>222</v>
      </c>
      <c r="G12" s="2">
        <v>249.29286193847656</v>
      </c>
      <c r="H12" s="2">
        <v>0.52702575922012329</v>
      </c>
      <c r="I12" s="2">
        <v>131.38375854492188</v>
      </c>
      <c r="J12" s="2">
        <v>11.10395336151123</v>
      </c>
      <c r="K12" s="2">
        <v>238.53175354003906</v>
      </c>
      <c r="L12" s="2">
        <v>0.40707993507385254</v>
      </c>
      <c r="M12" s="6">
        <v>97.101486206054688</v>
      </c>
    </row>
    <row r="13" spans="1:13" x14ac:dyDescent="0.25">
      <c r="A13" t="s">
        <v>96</v>
      </c>
      <c r="B13" s="5">
        <v>4</v>
      </c>
      <c r="C13" s="3">
        <v>8</v>
      </c>
      <c r="D13" s="3">
        <v>75</v>
      </c>
      <c r="E13" s="3">
        <v>123</v>
      </c>
      <c r="F13" s="3">
        <v>181</v>
      </c>
      <c r="G13" s="3">
        <v>233.38211059570312</v>
      </c>
      <c r="H13" s="3">
        <v>0.66128873825073242</v>
      </c>
      <c r="I13" s="3">
        <v>154.33296203613281</v>
      </c>
      <c r="J13" s="3">
        <v>13.915735244750977</v>
      </c>
      <c r="K13" s="3">
        <v>215.63963317871094</v>
      </c>
      <c r="L13" s="3">
        <v>0.46748524904251099</v>
      </c>
      <c r="M13" s="7">
        <v>100.808349609375</v>
      </c>
    </row>
    <row r="14" spans="1:13" x14ac:dyDescent="0.25">
      <c r="A14" t="s">
        <v>97</v>
      </c>
      <c r="B14" s="4">
        <v>5</v>
      </c>
      <c r="C14" s="2">
        <v>8</v>
      </c>
      <c r="D14" s="2">
        <v>75</v>
      </c>
      <c r="E14" s="2">
        <v>118</v>
      </c>
      <c r="F14" s="2">
        <v>194.5</v>
      </c>
      <c r="G14" s="2">
        <v>226.6610107421875</v>
      </c>
      <c r="H14" s="2">
        <v>0.49983018636703491</v>
      </c>
      <c r="I14" s="2">
        <v>113.29201507568359</v>
      </c>
      <c r="J14" s="2">
        <v>10.429375648498535</v>
      </c>
      <c r="K14" s="2">
        <v>217.83963012695312</v>
      </c>
      <c r="L14" s="2">
        <v>0.40088993310928345</v>
      </c>
      <c r="M14" s="6">
        <v>87.3297119140625</v>
      </c>
    </row>
    <row r="15" spans="1:13" x14ac:dyDescent="0.25">
      <c r="A15" t="s">
        <v>98</v>
      </c>
      <c r="B15" s="5">
        <v>6</v>
      </c>
      <c r="C15" s="3">
        <v>8</v>
      </c>
      <c r="D15" s="3">
        <v>75</v>
      </c>
      <c r="E15" s="3">
        <v>50</v>
      </c>
      <c r="F15" s="3">
        <v>204.5</v>
      </c>
      <c r="G15" s="3">
        <v>240.41999816894531</v>
      </c>
      <c r="H15" s="3">
        <v>0.84005051851272583</v>
      </c>
      <c r="I15" s="3">
        <v>201.96495056152344</v>
      </c>
      <c r="J15" s="3">
        <v>28.562156677246094</v>
      </c>
      <c r="K15" s="3">
        <v>213.79545593261719</v>
      </c>
      <c r="L15" s="3">
        <v>0.39115536212921143</v>
      </c>
      <c r="M15" s="7">
        <v>83.627243041992188</v>
      </c>
    </row>
    <row r="16" spans="1:13" x14ac:dyDescent="0.25">
      <c r="A16" t="s">
        <v>99</v>
      </c>
      <c r="B16" s="4">
        <v>7</v>
      </c>
      <c r="C16" s="2">
        <v>8</v>
      </c>
      <c r="D16" s="2">
        <v>75</v>
      </c>
      <c r="E16" s="2">
        <v>141</v>
      </c>
      <c r="F16" s="2">
        <v>217</v>
      </c>
      <c r="G16" s="2">
        <v>238.73759460449219</v>
      </c>
      <c r="H16" s="2">
        <v>0.49710166454315186</v>
      </c>
      <c r="I16" s="2">
        <v>118.67684936523437</v>
      </c>
      <c r="J16" s="2">
        <v>9.9943933486938477</v>
      </c>
      <c r="K16" s="2">
        <v>228.47244262695312</v>
      </c>
      <c r="L16" s="2">
        <v>0.31111302971839905</v>
      </c>
      <c r="M16" s="6">
        <v>71.08074951171875</v>
      </c>
    </row>
    <row r="17" spans="1:13" x14ac:dyDescent="0.25">
      <c r="A17" t="s">
        <v>69</v>
      </c>
      <c r="B17" s="5">
        <v>8</v>
      </c>
      <c r="C17" s="3">
        <v>8</v>
      </c>
      <c r="D17" s="3">
        <v>75</v>
      </c>
      <c r="E17" s="3">
        <v>50</v>
      </c>
      <c r="F17" s="3">
        <v>294</v>
      </c>
      <c r="G17" s="3">
        <v>338.55999755859375</v>
      </c>
      <c r="H17" s="3">
        <v>0.53986990451812744</v>
      </c>
      <c r="I17" s="3">
        <v>182.77835083007812</v>
      </c>
      <c r="J17" s="3">
        <v>25.848762512207031</v>
      </c>
      <c r="K17" s="3">
        <v>317.56817626953125</v>
      </c>
      <c r="L17" s="3">
        <v>0.34002098441123962</v>
      </c>
      <c r="M17" s="7">
        <v>107.97984313964844</v>
      </c>
    </row>
    <row r="18" spans="1:13" x14ac:dyDescent="0.25">
      <c r="A18" t="s">
        <v>100</v>
      </c>
      <c r="B18" s="4">
        <v>1</v>
      </c>
      <c r="C18" s="2">
        <v>9</v>
      </c>
      <c r="D18" s="2">
        <v>75</v>
      </c>
      <c r="E18" s="2">
        <v>50</v>
      </c>
      <c r="F18" s="2">
        <v>196</v>
      </c>
      <c r="G18" s="2">
        <v>203.27999877929687</v>
      </c>
      <c r="H18" s="2">
        <v>0.46019920706748962</v>
      </c>
      <c r="I18" s="2">
        <v>93.549293518066406</v>
      </c>
      <c r="J18" s="2">
        <v>13.22986888885498</v>
      </c>
      <c r="K18" s="2">
        <v>195.15908813476562</v>
      </c>
      <c r="L18" s="2">
        <v>0.35834440588951111</v>
      </c>
      <c r="M18" s="6">
        <v>69.934165954589844</v>
      </c>
    </row>
    <row r="19" spans="1:13" x14ac:dyDescent="0.25">
      <c r="A19" t="s">
        <v>101</v>
      </c>
      <c r="B19" s="5">
        <v>2</v>
      </c>
      <c r="C19" s="3">
        <v>9</v>
      </c>
      <c r="D19" s="3">
        <v>75</v>
      </c>
      <c r="E19" s="3">
        <v>131</v>
      </c>
      <c r="F19" s="3">
        <v>254</v>
      </c>
      <c r="G19" s="3">
        <v>383.46563720703125</v>
      </c>
      <c r="H19" s="3">
        <v>2.4510576725006104</v>
      </c>
      <c r="I19" s="3">
        <v>939.89642333984375</v>
      </c>
      <c r="J19" s="3">
        <v>82.119132995605469</v>
      </c>
      <c r="K19" s="3">
        <v>288.82907104492188</v>
      </c>
      <c r="L19" s="3">
        <v>0.38501027226448059</v>
      </c>
      <c r="M19" s="7">
        <v>111.20215606689453</v>
      </c>
    </row>
    <row r="20" spans="1:13" x14ac:dyDescent="0.25">
      <c r="A20" s="1" t="s">
        <v>109</v>
      </c>
      <c r="B20" s="4">
        <v>3</v>
      </c>
      <c r="C20" s="2">
        <v>9</v>
      </c>
      <c r="D20" s="2">
        <v>75</v>
      </c>
      <c r="E20" s="2">
        <v>110</v>
      </c>
      <c r="F20" s="2">
        <v>204</v>
      </c>
      <c r="G20" s="2">
        <v>216.25454711914062</v>
      </c>
      <c r="H20" s="2">
        <v>0.46444416046142578</v>
      </c>
      <c r="I20" s="2">
        <v>100.43816375732422</v>
      </c>
      <c r="J20" s="2">
        <v>9.5764026641845703</v>
      </c>
      <c r="K20" s="2">
        <v>208.8265380859375</v>
      </c>
      <c r="L20" s="2">
        <v>0.34966814517974854</v>
      </c>
      <c r="M20" s="6">
        <v>73.019981384277344</v>
      </c>
    </row>
    <row r="21" spans="1:13" x14ac:dyDescent="0.25">
      <c r="A21" t="s">
        <v>103</v>
      </c>
      <c r="B21" s="5">
        <v>4</v>
      </c>
      <c r="C21" s="3">
        <v>9</v>
      </c>
      <c r="D21" s="3">
        <v>75</v>
      </c>
      <c r="E21" s="3">
        <v>80</v>
      </c>
      <c r="F21" s="3">
        <v>189.5</v>
      </c>
      <c r="G21" s="3">
        <v>234.88749694824219</v>
      </c>
      <c r="H21" s="3">
        <v>0.5350874662399292</v>
      </c>
      <c r="I21" s="3">
        <v>125.68536376953125</v>
      </c>
      <c r="J21" s="3">
        <v>14.052050590515137</v>
      </c>
      <c r="K21" s="3">
        <v>225.98611450195312</v>
      </c>
      <c r="L21" s="3">
        <v>0.44427746534347534</v>
      </c>
      <c r="M21" s="7">
        <v>100.40053558349609</v>
      </c>
    </row>
    <row r="22" spans="1:13" x14ac:dyDescent="0.25">
      <c r="A22" t="s">
        <v>104</v>
      </c>
      <c r="B22" s="4">
        <v>5</v>
      </c>
      <c r="C22" s="2">
        <v>9</v>
      </c>
      <c r="D22" s="2">
        <v>75</v>
      </c>
      <c r="E22" s="2">
        <v>76</v>
      </c>
      <c r="F22" s="2">
        <v>207</v>
      </c>
      <c r="G22" s="2">
        <v>235.26315307617187</v>
      </c>
      <c r="H22" s="2">
        <v>0.45768943428993225</v>
      </c>
      <c r="I22" s="2">
        <v>107.67746734619141</v>
      </c>
      <c r="J22" s="2">
        <v>12.351451873779297</v>
      </c>
      <c r="K22" s="2">
        <v>227.48529052734375</v>
      </c>
      <c r="L22" s="2">
        <v>0.36747536063194275</v>
      </c>
      <c r="M22" s="6">
        <v>83.595237731933594</v>
      </c>
    </row>
    <row r="23" spans="1:13" x14ac:dyDescent="0.25">
      <c r="A23" t="s">
        <v>105</v>
      </c>
      <c r="B23" s="5">
        <v>6</v>
      </c>
      <c r="C23" s="3">
        <v>9</v>
      </c>
      <c r="D23" s="3">
        <v>75</v>
      </c>
      <c r="E23" s="3">
        <v>50</v>
      </c>
      <c r="F23" s="3">
        <v>244.5</v>
      </c>
      <c r="G23" s="3">
        <v>271.60000610351562</v>
      </c>
      <c r="H23" s="3">
        <v>0.59132957458496094</v>
      </c>
      <c r="I23" s="3">
        <v>160.6051025390625</v>
      </c>
      <c r="J23" s="3">
        <v>22.712991714477539</v>
      </c>
      <c r="K23" s="3">
        <v>253.5</v>
      </c>
      <c r="L23" s="3">
        <v>0.40154531598091125</v>
      </c>
      <c r="M23" s="7">
        <v>101.79174041748047</v>
      </c>
    </row>
    <row r="24" spans="1:13" x14ac:dyDescent="0.25">
      <c r="A24" t="s">
        <v>106</v>
      </c>
      <c r="B24" s="4">
        <v>7</v>
      </c>
      <c r="C24" s="2">
        <v>9</v>
      </c>
      <c r="D24" s="2">
        <v>75</v>
      </c>
      <c r="E24" s="2">
        <v>159</v>
      </c>
      <c r="F24" s="2">
        <v>196</v>
      </c>
      <c r="G24" s="2">
        <v>224.73585510253906</v>
      </c>
      <c r="H24" s="2">
        <v>0.55106449127197266</v>
      </c>
      <c r="I24" s="2">
        <v>123.84394073486328</v>
      </c>
      <c r="J24" s="2">
        <v>9.8214635848999023</v>
      </c>
      <c r="K24" s="2">
        <v>214.79719543457031</v>
      </c>
      <c r="L24" s="2">
        <v>0.44681555032730103</v>
      </c>
      <c r="M24" s="6">
        <v>95.9747314453125</v>
      </c>
    </row>
    <row r="25" spans="1:13" x14ac:dyDescent="0.25">
      <c r="A25" t="s">
        <v>35</v>
      </c>
      <c r="B25" s="5">
        <v>8</v>
      </c>
      <c r="C25" s="3">
        <v>9</v>
      </c>
      <c r="D25" s="3">
        <v>75</v>
      </c>
      <c r="E25" s="3">
        <v>108</v>
      </c>
      <c r="F25" s="3">
        <v>945.5</v>
      </c>
      <c r="G25" s="3">
        <v>969.01849365234375</v>
      </c>
      <c r="H25" s="3">
        <v>0.25122109055519104</v>
      </c>
      <c r="I25" s="3">
        <v>243.43788146972656</v>
      </c>
      <c r="J25" s="3">
        <v>23.424819946289063</v>
      </c>
      <c r="K25" s="3">
        <v>966.89794921875</v>
      </c>
      <c r="L25" s="3">
        <v>0.21035522222518921</v>
      </c>
      <c r="M25" s="7">
        <v>203.39202880859375</v>
      </c>
    </row>
    <row r="26" spans="1:13" x14ac:dyDescent="0.25">
      <c r="A26" t="s">
        <v>107</v>
      </c>
      <c r="B26" s="4">
        <v>1</v>
      </c>
      <c r="C26" s="2">
        <v>10</v>
      </c>
      <c r="D26" s="2">
        <v>75</v>
      </c>
      <c r="E26" s="2">
        <v>69</v>
      </c>
      <c r="F26" s="2">
        <v>235</v>
      </c>
      <c r="G26" s="2">
        <v>291.62319946289062</v>
      </c>
      <c r="H26" s="2">
        <v>0.79878360033035278</v>
      </c>
      <c r="I26" s="2">
        <v>232.94383239746094</v>
      </c>
      <c r="J26" s="2">
        <v>28.043140411376953</v>
      </c>
      <c r="K26" s="2">
        <v>263.73016357421875</v>
      </c>
      <c r="L26" s="2">
        <v>0.44094517827033997</v>
      </c>
      <c r="M26" s="6">
        <v>116.29054260253906</v>
      </c>
    </row>
    <row r="27" spans="1:13" x14ac:dyDescent="0.25">
      <c r="A27" t="s">
        <v>108</v>
      </c>
      <c r="B27" s="5">
        <v>2</v>
      </c>
      <c r="C27" s="3">
        <v>10</v>
      </c>
      <c r="D27" s="3">
        <v>75</v>
      </c>
      <c r="E27" s="3">
        <v>51</v>
      </c>
      <c r="F27" s="3">
        <v>255</v>
      </c>
      <c r="G27" s="3">
        <v>264.80392456054687</v>
      </c>
      <c r="H27" s="3">
        <v>0.47901460528373718</v>
      </c>
      <c r="I27" s="3">
        <v>126.84494781494141</v>
      </c>
      <c r="J27" s="3">
        <v>17.761844635009766</v>
      </c>
      <c r="K27" s="3">
        <v>253.06666564941406</v>
      </c>
      <c r="L27" s="3">
        <v>0.36399263143539429</v>
      </c>
      <c r="M27" s="7">
        <v>92.114402770996094</v>
      </c>
    </row>
    <row r="28" spans="1:13" x14ac:dyDescent="0.25">
      <c r="A28" t="s">
        <v>102</v>
      </c>
      <c r="B28" s="4">
        <v>3</v>
      </c>
      <c r="C28" s="2">
        <v>10</v>
      </c>
      <c r="D28" s="2">
        <v>75</v>
      </c>
      <c r="E28" s="2">
        <v>51</v>
      </c>
      <c r="F28" s="2">
        <v>273</v>
      </c>
      <c r="G28" s="2">
        <v>284</v>
      </c>
      <c r="H28" s="2">
        <v>0.53675419092178345</v>
      </c>
      <c r="I28" s="2">
        <v>152.43818664550781</v>
      </c>
      <c r="J28" s="2">
        <v>21.345615386962891</v>
      </c>
      <c r="K28" s="2">
        <v>276.39999389648438</v>
      </c>
      <c r="L28" s="2">
        <v>0.42823693156242371</v>
      </c>
      <c r="M28" s="6">
        <v>118.36469268798828</v>
      </c>
    </row>
    <row r="29" spans="1:13" x14ac:dyDescent="0.25">
      <c r="A29" t="s">
        <v>110</v>
      </c>
      <c r="B29" s="5">
        <v>4</v>
      </c>
      <c r="C29" s="3">
        <v>10</v>
      </c>
      <c r="D29" s="3">
        <v>75</v>
      </c>
      <c r="E29" s="3">
        <v>56</v>
      </c>
      <c r="F29" s="3">
        <v>211</v>
      </c>
      <c r="G29" s="3">
        <v>244.14285278320312</v>
      </c>
      <c r="H29" s="3">
        <v>0.48385116457939148</v>
      </c>
      <c r="I29" s="3">
        <v>118.12880706787109</v>
      </c>
      <c r="J29" s="3">
        <v>15.785626411437988</v>
      </c>
      <c r="K29" s="3">
        <v>235.5</v>
      </c>
      <c r="L29" s="3">
        <v>0.35786128044128418</v>
      </c>
      <c r="M29" s="7">
        <v>84.276329040527344</v>
      </c>
    </row>
    <row r="30" spans="1:13" x14ac:dyDescent="0.25">
      <c r="A30" t="s">
        <v>111</v>
      </c>
      <c r="B30" s="4">
        <v>5</v>
      </c>
      <c r="C30" s="2">
        <v>10</v>
      </c>
      <c r="D30" s="2">
        <v>75</v>
      </c>
      <c r="E30" s="2">
        <v>65</v>
      </c>
      <c r="F30" s="2">
        <v>212</v>
      </c>
      <c r="G30" s="2">
        <v>251.64614868164062</v>
      </c>
      <c r="H30" s="2">
        <v>0.80180174112319946</v>
      </c>
      <c r="I30" s="2">
        <v>201.77032470703125</v>
      </c>
      <c r="J30" s="2">
        <v>25.026529312133789</v>
      </c>
      <c r="K30" s="2">
        <v>225.89830017089844</v>
      </c>
      <c r="L30" s="2">
        <v>0.34961506724357605</v>
      </c>
      <c r="M30" s="6">
        <v>78.977447509765625</v>
      </c>
    </row>
    <row r="31" spans="1:13" x14ac:dyDescent="0.25">
      <c r="A31" t="s">
        <v>112</v>
      </c>
      <c r="B31" s="5">
        <v>6</v>
      </c>
      <c r="C31" s="3">
        <v>10</v>
      </c>
      <c r="D31" s="3">
        <v>75</v>
      </c>
      <c r="E31" s="3">
        <v>59</v>
      </c>
      <c r="F31" s="3">
        <v>239</v>
      </c>
      <c r="G31" s="3">
        <v>270.62710571289062</v>
      </c>
      <c r="H31" s="3">
        <v>0.45660823583602905</v>
      </c>
      <c r="I31" s="3">
        <v>123.57057189941406</v>
      </c>
      <c r="J31" s="3">
        <v>16.087518692016602</v>
      </c>
      <c r="K31" s="3">
        <v>260.867919921875</v>
      </c>
      <c r="L31" s="3">
        <v>0.33055391907691956</v>
      </c>
      <c r="M31" s="7">
        <v>86.230911254882813</v>
      </c>
    </row>
    <row r="32" spans="1:13" x14ac:dyDescent="0.25">
      <c r="A32" t="s">
        <v>113</v>
      </c>
      <c r="B32" s="4">
        <v>7</v>
      </c>
      <c r="C32" s="2">
        <v>10</v>
      </c>
      <c r="D32" s="2">
        <v>75</v>
      </c>
      <c r="E32" s="2">
        <v>52</v>
      </c>
      <c r="F32" s="2">
        <v>228.5</v>
      </c>
      <c r="G32" s="2">
        <v>237.71153259277344</v>
      </c>
      <c r="H32" s="2">
        <v>0.38978281617164612</v>
      </c>
      <c r="I32" s="2">
        <v>92.655876159667969</v>
      </c>
      <c r="J32" s="2">
        <v>12.849058151245117</v>
      </c>
      <c r="K32" s="2">
        <v>230.80435180664062</v>
      </c>
      <c r="L32" s="2">
        <v>0.28972402215003967</v>
      </c>
      <c r="M32" s="6">
        <v>66.86956787109375</v>
      </c>
    </row>
    <row r="33" spans="1:13" x14ac:dyDescent="0.25">
      <c r="A33" t="s">
        <v>74</v>
      </c>
      <c r="B33" s="5">
        <v>8</v>
      </c>
      <c r="C33" s="3">
        <v>10</v>
      </c>
      <c r="D33" s="3">
        <v>75</v>
      </c>
      <c r="E33" s="3">
        <v>78</v>
      </c>
      <c r="F33" s="3">
        <v>230.5</v>
      </c>
      <c r="G33" s="3">
        <v>257.94873046875</v>
      </c>
      <c r="H33" s="3">
        <v>0.50010854005813599</v>
      </c>
      <c r="I33" s="3">
        <v>129.00234985351562</v>
      </c>
      <c r="J33" s="3">
        <v>14.606640815734863</v>
      </c>
      <c r="K33" s="3">
        <v>248.12857055664062</v>
      </c>
      <c r="L33" s="3">
        <v>0.37699520587921143</v>
      </c>
      <c r="M33" s="7">
        <v>93.543281555175781</v>
      </c>
    </row>
    <row r="34" spans="1:13" x14ac:dyDescent="0.25">
      <c r="A34" t="s">
        <v>114</v>
      </c>
      <c r="B34" s="4">
        <v>1</v>
      </c>
      <c r="C34" s="2">
        <v>11</v>
      </c>
      <c r="D34" s="2">
        <v>75</v>
      </c>
      <c r="E34" s="2">
        <v>74</v>
      </c>
      <c r="F34" s="2">
        <v>204.5</v>
      </c>
      <c r="G34" s="2">
        <v>236.37837219238281</v>
      </c>
      <c r="H34" s="2">
        <v>0.62871283292770386</v>
      </c>
      <c r="I34" s="2">
        <v>148.61412048339844</v>
      </c>
      <c r="J34" s="2">
        <v>17.276041030883789</v>
      </c>
      <c r="K34" s="2">
        <v>220.13636779785156</v>
      </c>
      <c r="L34" s="2">
        <v>0.38373863697052002</v>
      </c>
      <c r="M34" s="6">
        <v>84.474830627441406</v>
      </c>
    </row>
    <row r="35" spans="1:13" x14ac:dyDescent="0.25">
      <c r="A35" t="s">
        <v>115</v>
      </c>
      <c r="B35" s="5">
        <v>2</v>
      </c>
      <c r="C35" s="3">
        <v>11</v>
      </c>
      <c r="D35" s="3">
        <v>75</v>
      </c>
      <c r="E35" s="3">
        <v>50</v>
      </c>
      <c r="F35" s="3">
        <v>268</v>
      </c>
      <c r="G35" s="3">
        <v>267.83999633789062</v>
      </c>
      <c r="H35" s="3">
        <v>0.35462269186973572</v>
      </c>
      <c r="I35" s="3">
        <v>94.982139587402344</v>
      </c>
      <c r="J35" s="3">
        <v>13.432502746582031</v>
      </c>
      <c r="K35" s="3">
        <v>263.56817626953125</v>
      </c>
      <c r="L35" s="3">
        <v>0.2625897228717804</v>
      </c>
      <c r="M35" s="7">
        <v>69.210296630859375</v>
      </c>
    </row>
    <row r="36" spans="1:13" x14ac:dyDescent="0.25">
      <c r="A36" t="s">
        <v>116</v>
      </c>
      <c r="B36" s="4">
        <v>3</v>
      </c>
      <c r="C36" s="2">
        <v>11</v>
      </c>
      <c r="D36" s="2">
        <v>75</v>
      </c>
      <c r="E36" s="2">
        <v>90</v>
      </c>
      <c r="F36" s="2">
        <v>203</v>
      </c>
      <c r="G36" s="2">
        <v>228.78889465332031</v>
      </c>
      <c r="H36" s="2">
        <v>0.48959147930145264</v>
      </c>
      <c r="I36" s="2">
        <v>112.01309204101562</v>
      </c>
      <c r="J36" s="2">
        <v>11.807216644287109</v>
      </c>
      <c r="K36" s="2">
        <v>216.52499389648437</v>
      </c>
      <c r="L36" s="2">
        <v>0.3135627806186676</v>
      </c>
      <c r="M36" s="6">
        <v>67.894180297851562</v>
      </c>
    </row>
    <row r="37" spans="1:13" x14ac:dyDescent="0.25">
      <c r="A37" t="s">
        <v>117</v>
      </c>
      <c r="B37" s="5">
        <v>4</v>
      </c>
      <c r="C37" s="3">
        <v>11</v>
      </c>
      <c r="D37" s="3">
        <v>75</v>
      </c>
      <c r="E37" s="3">
        <v>57</v>
      </c>
      <c r="F37" s="3">
        <v>221</v>
      </c>
      <c r="G37" s="3">
        <v>247.33332824707031</v>
      </c>
      <c r="H37" s="3">
        <v>0.4882676899433136</v>
      </c>
      <c r="I37" s="3">
        <v>120.76487731933594</v>
      </c>
      <c r="J37" s="3">
        <v>15.995697975158691</v>
      </c>
      <c r="K37" s="3">
        <v>237.33332824707031</v>
      </c>
      <c r="L37" s="3">
        <v>0.38599613308906555</v>
      </c>
      <c r="M37" s="7">
        <v>91.609748840332031</v>
      </c>
    </row>
    <row r="38" spans="1:13" x14ac:dyDescent="0.25">
      <c r="A38" t="s">
        <v>118</v>
      </c>
      <c r="B38" s="4">
        <v>5</v>
      </c>
      <c r="C38" s="2">
        <v>11</v>
      </c>
      <c r="D38" s="2">
        <v>75</v>
      </c>
      <c r="E38" s="2">
        <v>62</v>
      </c>
      <c r="F38" s="2">
        <v>223</v>
      </c>
      <c r="G38" s="2">
        <v>245.16128540039063</v>
      </c>
      <c r="H38" s="2">
        <v>0.61622375249862671</v>
      </c>
      <c r="I38" s="2">
        <v>151.07420349121094</v>
      </c>
      <c r="J38" s="2">
        <v>19.186443328857422</v>
      </c>
      <c r="K38" s="2">
        <v>229.94642639160156</v>
      </c>
      <c r="L38" s="2">
        <v>0.44023284316062927</v>
      </c>
      <c r="M38" s="6">
        <v>101.22996520996094</v>
      </c>
    </row>
    <row r="39" spans="1:13" x14ac:dyDescent="0.25">
      <c r="A39" t="s">
        <v>119</v>
      </c>
      <c r="B39" s="5">
        <v>6</v>
      </c>
      <c r="C39" s="3">
        <v>11</v>
      </c>
      <c r="D39" s="3">
        <v>75</v>
      </c>
      <c r="E39" s="3">
        <v>69</v>
      </c>
      <c r="F39" s="3">
        <v>239</v>
      </c>
      <c r="G39" s="3">
        <v>244.39131164550781</v>
      </c>
      <c r="H39" s="3">
        <v>0.31864392757415771</v>
      </c>
      <c r="I39" s="3">
        <v>77.873809814453125</v>
      </c>
      <c r="J39" s="3">
        <v>9.3749046325683594</v>
      </c>
      <c r="K39" s="3">
        <v>243.5079345703125</v>
      </c>
      <c r="L39" s="3">
        <v>0.26245006918907166</v>
      </c>
      <c r="M39" s="7">
        <v>63.908672332763672</v>
      </c>
    </row>
    <row r="40" spans="1:13" x14ac:dyDescent="0.25">
      <c r="A40" t="s">
        <v>120</v>
      </c>
      <c r="B40" s="4">
        <v>7</v>
      </c>
      <c r="C40" s="2">
        <v>11</v>
      </c>
      <c r="D40" s="2">
        <v>75</v>
      </c>
      <c r="E40" s="2">
        <v>85</v>
      </c>
      <c r="F40" s="2">
        <v>219</v>
      </c>
      <c r="G40" s="2">
        <v>261.38824462890625</v>
      </c>
      <c r="H40" s="2">
        <v>0.83913010358810425</v>
      </c>
      <c r="I40" s="2">
        <v>219.33872985839844</v>
      </c>
      <c r="J40" s="2">
        <v>23.790624618530273</v>
      </c>
      <c r="K40" s="2">
        <v>237.2337646484375</v>
      </c>
      <c r="L40" s="2">
        <v>0.40239700675010681</v>
      </c>
      <c r="M40" s="6">
        <v>95.462158203125</v>
      </c>
    </row>
    <row r="41" spans="1:13" x14ac:dyDescent="0.25">
      <c r="A41" t="s">
        <v>51</v>
      </c>
      <c r="B41" s="5">
        <v>8</v>
      </c>
      <c r="C41" s="3">
        <v>11</v>
      </c>
      <c r="D41" s="3">
        <v>75</v>
      </c>
      <c r="E41" s="3">
        <v>50</v>
      </c>
      <c r="F41" s="3">
        <v>274</v>
      </c>
      <c r="G41" s="3">
        <v>297.3800048828125</v>
      </c>
      <c r="H41" s="3">
        <v>0.39476078748703003</v>
      </c>
      <c r="I41" s="3">
        <v>117.39395904541016</v>
      </c>
      <c r="J41" s="3">
        <v>16.602012634277344</v>
      </c>
      <c r="K41" s="3">
        <v>291.68182373046875</v>
      </c>
      <c r="L41" s="3">
        <v>0.30854368209838867</v>
      </c>
      <c r="M41" s="7">
        <v>89.99658203125</v>
      </c>
    </row>
    <row r="42" spans="1:13" x14ac:dyDescent="0.25">
      <c r="A42" t="s">
        <v>121</v>
      </c>
      <c r="B42" s="4">
        <v>1</v>
      </c>
      <c r="C42" s="2">
        <v>12</v>
      </c>
      <c r="D42" s="2">
        <v>75</v>
      </c>
      <c r="E42" s="2">
        <v>93</v>
      </c>
      <c r="F42" s="2">
        <v>205</v>
      </c>
      <c r="G42" s="2">
        <v>220.68817138671875</v>
      </c>
      <c r="H42" s="2">
        <v>0.41600370407104492</v>
      </c>
      <c r="I42" s="2">
        <v>91.807098388671875</v>
      </c>
      <c r="J42" s="2">
        <v>9.5199527740478516</v>
      </c>
      <c r="K42" s="2">
        <v>216.92770385742187</v>
      </c>
      <c r="L42" s="2">
        <v>0.34962278604507446</v>
      </c>
      <c r="M42" s="6">
        <v>75.842872619628906</v>
      </c>
    </row>
    <row r="43" spans="1:13" x14ac:dyDescent="0.25">
      <c r="A43" t="s">
        <v>122</v>
      </c>
      <c r="B43" s="5">
        <v>2</v>
      </c>
      <c r="C43" s="3">
        <v>12</v>
      </c>
      <c r="D43" s="3">
        <v>75</v>
      </c>
      <c r="E43" s="3">
        <v>51</v>
      </c>
      <c r="F43" s="3">
        <v>228</v>
      </c>
      <c r="G43" s="3">
        <v>246.39215087890625</v>
      </c>
      <c r="H43" s="3">
        <v>0.48033735156059265</v>
      </c>
      <c r="I43" s="3">
        <v>118.35135650634766</v>
      </c>
      <c r="J43" s="3">
        <v>16.572504043579102</v>
      </c>
      <c r="K43" s="3">
        <v>242.06666564941406</v>
      </c>
      <c r="L43" s="3">
        <v>0.42219951748847961</v>
      </c>
      <c r="M43" s="7">
        <v>102.20042419433594</v>
      </c>
    </row>
    <row r="44" spans="1:13" x14ac:dyDescent="0.25">
      <c r="A44" t="s">
        <v>123</v>
      </c>
      <c r="B44" s="4">
        <v>3</v>
      </c>
      <c r="C44" s="2">
        <v>12</v>
      </c>
      <c r="D44" s="2">
        <v>75</v>
      </c>
      <c r="E44" s="2">
        <v>50</v>
      </c>
      <c r="F44" s="2">
        <v>235</v>
      </c>
      <c r="G44" s="2">
        <v>245.17999267578125</v>
      </c>
      <c r="H44" s="2">
        <v>0.43043145537376404</v>
      </c>
      <c r="I44" s="2">
        <v>105.53318023681641</v>
      </c>
      <c r="J44" s="2">
        <v>14.92464542388916</v>
      </c>
      <c r="K44" s="2">
        <v>238.70454406738281</v>
      </c>
      <c r="L44" s="2">
        <v>0.34118854999542236</v>
      </c>
      <c r="M44" s="6">
        <v>81.443252563476562</v>
      </c>
    </row>
    <row r="45" spans="1:13" x14ac:dyDescent="0.25">
      <c r="A45" t="s">
        <v>124</v>
      </c>
      <c r="B45" s="5">
        <v>4</v>
      </c>
      <c r="C45" s="3">
        <v>12</v>
      </c>
      <c r="D45" s="3">
        <v>75</v>
      </c>
      <c r="E45" s="3">
        <v>62</v>
      </c>
      <c r="F45" s="3">
        <v>237</v>
      </c>
      <c r="G45" s="3">
        <v>267.90322875976562</v>
      </c>
      <c r="H45" s="3">
        <v>0.48299118876457214</v>
      </c>
      <c r="I45" s="3">
        <v>129.3948974609375</v>
      </c>
      <c r="J45" s="3">
        <v>16.433168411254883</v>
      </c>
      <c r="K45" s="3">
        <v>263.51785278320312</v>
      </c>
      <c r="L45" s="3">
        <v>0.42131799459457397</v>
      </c>
      <c r="M45" s="7">
        <v>111.02481079101562</v>
      </c>
    </row>
    <row r="46" spans="1:13" x14ac:dyDescent="0.25">
      <c r="A46" t="s">
        <v>125</v>
      </c>
      <c r="B46" s="4">
        <v>5</v>
      </c>
      <c r="C46" s="2">
        <v>12</v>
      </c>
      <c r="D46" s="2">
        <v>75</v>
      </c>
      <c r="E46" s="2">
        <v>56</v>
      </c>
      <c r="F46" s="2">
        <v>220.5</v>
      </c>
      <c r="G46" s="2">
        <v>237.53572082519531</v>
      </c>
      <c r="H46" s="2">
        <v>0.45048967003822327</v>
      </c>
      <c r="I46" s="2">
        <v>107.00738525390625</v>
      </c>
      <c r="J46" s="2">
        <v>14.299463272094727</v>
      </c>
      <c r="K46" s="2">
        <v>235.05999755859375</v>
      </c>
      <c r="L46" s="2">
        <v>0.38544556498527527</v>
      </c>
      <c r="M46" s="6">
        <v>90.602836608886719</v>
      </c>
    </row>
    <row r="47" spans="1:13" x14ac:dyDescent="0.25">
      <c r="A47" t="s">
        <v>126</v>
      </c>
      <c r="B47" s="5">
        <v>6</v>
      </c>
      <c r="C47" s="3">
        <v>12</v>
      </c>
      <c r="D47" s="3">
        <v>75</v>
      </c>
      <c r="E47" s="3">
        <v>61</v>
      </c>
      <c r="F47" s="3">
        <v>234</v>
      </c>
      <c r="G47" s="3">
        <v>263.59014892578125</v>
      </c>
      <c r="H47" s="3">
        <v>0.58015775680541992</v>
      </c>
      <c r="I47" s="3">
        <v>152.92387390136719</v>
      </c>
      <c r="J47" s="3">
        <v>19.579896926879883</v>
      </c>
      <c r="K47" s="3">
        <v>247.89091491699219</v>
      </c>
      <c r="L47" s="3">
        <v>0.42349135875701904</v>
      </c>
      <c r="M47" s="7">
        <v>104.97966003417969</v>
      </c>
    </row>
    <row r="48" spans="1:13" x14ac:dyDescent="0.25">
      <c r="A48" t="s">
        <v>127</v>
      </c>
      <c r="B48" s="4">
        <v>7</v>
      </c>
      <c r="C48" s="2">
        <v>12</v>
      </c>
      <c r="D48" s="2">
        <v>75</v>
      </c>
      <c r="E48" s="2">
        <v>64</v>
      </c>
      <c r="F48" s="2">
        <v>228.5</v>
      </c>
      <c r="G48" s="2">
        <v>244.6875</v>
      </c>
      <c r="H48" s="2">
        <v>0.48179230093955994</v>
      </c>
      <c r="I48" s="2">
        <v>117.8885498046875</v>
      </c>
      <c r="J48" s="2">
        <v>14.736068725585938</v>
      </c>
      <c r="K48" s="2">
        <v>233.31034851074219</v>
      </c>
      <c r="L48" s="2">
        <v>0.35613027215003967</v>
      </c>
      <c r="M48" s="6">
        <v>83.088874816894531</v>
      </c>
    </row>
    <row r="49" spans="1:17" x14ac:dyDescent="0.25">
      <c r="A49" t="s">
        <v>128</v>
      </c>
      <c r="B49" s="5">
        <v>8</v>
      </c>
      <c r="C49" s="3">
        <v>12</v>
      </c>
      <c r="D49" s="3">
        <v>75</v>
      </c>
      <c r="E49" s="3">
        <v>57</v>
      </c>
      <c r="F49" s="3">
        <v>229</v>
      </c>
      <c r="G49" s="3">
        <v>256.61404418945312</v>
      </c>
      <c r="H49" s="3">
        <v>0.46753019094467163</v>
      </c>
      <c r="I49" s="3">
        <v>119.97481536865234</v>
      </c>
      <c r="J49" s="3">
        <v>15.89105224609375</v>
      </c>
      <c r="K49" s="3">
        <v>251.8431396484375</v>
      </c>
      <c r="L49" s="3">
        <v>0.40024706721305847</v>
      </c>
      <c r="M49" s="7">
        <v>100.79947662353516</v>
      </c>
    </row>
    <row r="52" spans="1:17" x14ac:dyDescent="0.25">
      <c r="A52" t="s">
        <v>79</v>
      </c>
      <c r="B52" s="8" t="s">
        <v>80</v>
      </c>
      <c r="C52" s="19" t="s">
        <v>81</v>
      </c>
      <c r="D52" s="19"/>
      <c r="E52" s="19"/>
      <c r="F52" s="19" t="s">
        <v>82</v>
      </c>
      <c r="G52" s="19"/>
      <c r="H52" s="19"/>
      <c r="J52" t="s">
        <v>83</v>
      </c>
      <c r="K52" s="8" t="s">
        <v>80</v>
      </c>
      <c r="L52" s="19" t="s">
        <v>81</v>
      </c>
      <c r="M52" s="19"/>
      <c r="N52" s="19"/>
      <c r="O52" s="19" t="s">
        <v>82</v>
      </c>
      <c r="P52" s="19"/>
      <c r="Q52" s="19"/>
    </row>
    <row r="53" spans="1:17" x14ac:dyDescent="0.25">
      <c r="B53" s="9">
        <v>0</v>
      </c>
      <c r="C53" s="2">
        <f t="shared" ref="C53:C59" si="0">K2</f>
        <v>221.06817626953125</v>
      </c>
      <c r="D53" s="2">
        <f t="shared" ref="D53:D59" si="1">K10</f>
        <v>225.43182373046875</v>
      </c>
      <c r="E53" s="2">
        <f t="shared" ref="E53:E59" si="2">K18</f>
        <v>195.15908813476562</v>
      </c>
      <c r="F53" s="2">
        <f t="shared" ref="F53:F59" si="3">K26</f>
        <v>263.73016357421875</v>
      </c>
      <c r="G53" s="2">
        <f t="shared" ref="G53:G59" si="4">K34</f>
        <v>220.13636779785156</v>
      </c>
      <c r="H53" s="2">
        <f t="shared" ref="H53:H59" si="5">K42</f>
        <v>216.92770385742187</v>
      </c>
      <c r="K53" s="9">
        <v>0</v>
      </c>
      <c r="L53">
        <f t="shared" ref="L53:N59" si="6">C53/$C$62</f>
        <v>1.0335777067172203</v>
      </c>
      <c r="M53">
        <f t="shared" si="6"/>
        <v>1.0539794163242118</v>
      </c>
      <c r="N53">
        <f t="shared" si="6"/>
        <v>0.91244287695856796</v>
      </c>
      <c r="O53">
        <f t="shared" ref="O53:Q59" si="7">F53/$F$62</f>
        <v>1.1289911516802955</v>
      </c>
      <c r="P53">
        <f t="shared" si="7"/>
        <v>0.9423723401167643</v>
      </c>
      <c r="Q53">
        <f t="shared" si="7"/>
        <v>0.92863650820294041</v>
      </c>
    </row>
    <row r="54" spans="1:17" x14ac:dyDescent="0.25">
      <c r="B54" s="9">
        <v>0.25</v>
      </c>
      <c r="C54" s="2">
        <f t="shared" si="0"/>
        <v>273.23077392578125</v>
      </c>
      <c r="D54" s="2">
        <f t="shared" si="1"/>
        <v>288.59027099609375</v>
      </c>
      <c r="E54" s="2">
        <f t="shared" si="2"/>
        <v>288.82907104492188</v>
      </c>
      <c r="F54" s="2">
        <f t="shared" si="3"/>
        <v>253.06666564941406</v>
      </c>
      <c r="G54" s="2">
        <f t="shared" si="4"/>
        <v>263.56817626953125</v>
      </c>
      <c r="H54" s="2">
        <f t="shared" si="5"/>
        <v>242.06666564941406</v>
      </c>
      <c r="K54" s="9">
        <v>0.25</v>
      </c>
      <c r="L54">
        <f t="shared" si="6"/>
        <v>1.2774576670613389</v>
      </c>
      <c r="M54">
        <f t="shared" si="6"/>
        <v>1.3492691508585728</v>
      </c>
      <c r="N54">
        <f t="shared" si="6"/>
        <v>1.3503856318057481</v>
      </c>
      <c r="O54">
        <f t="shared" si="7"/>
        <v>1.0833422405360165</v>
      </c>
      <c r="P54">
        <f t="shared" si="7"/>
        <v>1.1282977071717182</v>
      </c>
      <c r="Q54">
        <f t="shared" si="7"/>
        <v>1.0362528120831791</v>
      </c>
    </row>
    <row r="55" spans="1:17" x14ac:dyDescent="0.25">
      <c r="B55" s="9">
        <v>1</v>
      </c>
      <c r="C55" s="2">
        <f t="shared" si="0"/>
        <v>235.64443969726562</v>
      </c>
      <c r="D55" s="2">
        <f t="shared" si="1"/>
        <v>238.53175354003906</v>
      </c>
      <c r="E55" s="2">
        <f t="shared" si="2"/>
        <v>208.8265380859375</v>
      </c>
      <c r="F55" s="2">
        <f t="shared" si="3"/>
        <v>276.39999389648438</v>
      </c>
      <c r="G55" s="2">
        <f t="shared" si="4"/>
        <v>216.52499389648437</v>
      </c>
      <c r="H55" s="2">
        <f t="shared" si="5"/>
        <v>238.70454406738281</v>
      </c>
      <c r="K55" s="9">
        <v>1</v>
      </c>
      <c r="L55">
        <f t="shared" si="6"/>
        <v>1.10172727568899</v>
      </c>
      <c r="M55">
        <f t="shared" si="6"/>
        <v>1.1152265647795563</v>
      </c>
      <c r="N55">
        <f t="shared" si="6"/>
        <v>0.97634339767386724</v>
      </c>
      <c r="O55">
        <f t="shared" si="7"/>
        <v>1.1832288851775605</v>
      </c>
      <c r="P55">
        <f t="shared" si="7"/>
        <v>0.92691256439450298</v>
      </c>
      <c r="Q55">
        <f t="shared" si="7"/>
        <v>1.0218600499298336</v>
      </c>
    </row>
    <row r="56" spans="1:17" x14ac:dyDescent="0.25">
      <c r="B56" s="9">
        <v>4</v>
      </c>
      <c r="C56" s="2">
        <f t="shared" si="0"/>
        <v>208.28695678710937</v>
      </c>
      <c r="D56" s="2">
        <f t="shared" si="1"/>
        <v>215.63963317871094</v>
      </c>
      <c r="E56" s="2">
        <f t="shared" si="2"/>
        <v>225.98611450195312</v>
      </c>
      <c r="F56" s="2">
        <f t="shared" si="3"/>
        <v>235.5</v>
      </c>
      <c r="G56" s="2">
        <f t="shared" si="4"/>
        <v>237.33332824707031</v>
      </c>
      <c r="H56" s="2">
        <f t="shared" si="5"/>
        <v>263.51785278320312</v>
      </c>
      <c r="K56" s="9">
        <v>4</v>
      </c>
      <c r="L56">
        <f t="shared" si="6"/>
        <v>0.97382065011770025</v>
      </c>
      <c r="M56">
        <f t="shared" si="6"/>
        <v>1.0081972054921826</v>
      </c>
      <c r="N56">
        <f t="shared" si="6"/>
        <v>1.0565709362530995</v>
      </c>
      <c r="O56">
        <f t="shared" si="7"/>
        <v>1.0081418546039258</v>
      </c>
      <c r="P56">
        <f t="shared" si="7"/>
        <v>1.0159900709058334</v>
      </c>
      <c r="Q56">
        <f t="shared" si="7"/>
        <v>1.1280822795163594</v>
      </c>
    </row>
    <row r="57" spans="1:17" x14ac:dyDescent="0.25">
      <c r="B57" s="9">
        <v>8</v>
      </c>
      <c r="C57" s="2">
        <f t="shared" si="0"/>
        <v>240.04762268066406</v>
      </c>
      <c r="D57" s="2">
        <f t="shared" si="1"/>
        <v>217.83963012695312</v>
      </c>
      <c r="E57" s="2">
        <f t="shared" si="2"/>
        <v>227.48529052734375</v>
      </c>
      <c r="F57" s="2">
        <f t="shared" si="3"/>
        <v>225.89830017089844</v>
      </c>
      <c r="G57" s="2">
        <f t="shared" si="4"/>
        <v>229.94642639160156</v>
      </c>
      <c r="H57" s="2">
        <f t="shared" si="5"/>
        <v>235.05999755859375</v>
      </c>
      <c r="K57" s="9">
        <v>8</v>
      </c>
      <c r="L57">
        <f t="shared" si="6"/>
        <v>1.1223138288828272</v>
      </c>
      <c r="M57">
        <f t="shared" si="6"/>
        <v>1.0184830269926808</v>
      </c>
      <c r="N57">
        <f t="shared" si="6"/>
        <v>1.0635801537010214</v>
      </c>
      <c r="O57">
        <f t="shared" si="7"/>
        <v>0.96703834941046229</v>
      </c>
      <c r="P57">
        <f t="shared" si="7"/>
        <v>0.98436779941390351</v>
      </c>
      <c r="Q57">
        <f t="shared" si="7"/>
        <v>1.0062582670145008</v>
      </c>
    </row>
    <row r="58" spans="1:17" x14ac:dyDescent="0.25">
      <c r="B58" s="9">
        <v>16</v>
      </c>
      <c r="C58" s="2">
        <f t="shared" si="0"/>
        <v>239.20986938476562</v>
      </c>
      <c r="D58" s="2">
        <f t="shared" si="1"/>
        <v>213.79545593261719</v>
      </c>
      <c r="E58" s="2">
        <f t="shared" si="2"/>
        <v>253.5</v>
      </c>
      <c r="F58" s="2">
        <f t="shared" si="3"/>
        <v>260.867919921875</v>
      </c>
      <c r="G58" s="2">
        <f t="shared" si="4"/>
        <v>243.5079345703125</v>
      </c>
      <c r="H58" s="2">
        <f t="shared" si="5"/>
        <v>247.89091491699219</v>
      </c>
      <c r="K58" s="9">
        <v>16</v>
      </c>
      <c r="L58">
        <f t="shared" si="6"/>
        <v>1.1183970139663564</v>
      </c>
      <c r="M58">
        <f t="shared" si="6"/>
        <v>0.99957497627329361</v>
      </c>
      <c r="N58">
        <f t="shared" si="6"/>
        <v>1.1852088033393124</v>
      </c>
      <c r="O58">
        <f t="shared" si="7"/>
        <v>1.1167382955274201</v>
      </c>
      <c r="P58">
        <f t="shared" si="7"/>
        <v>1.0424226784224468</v>
      </c>
      <c r="Q58">
        <f t="shared" si="7"/>
        <v>1.06118559109928</v>
      </c>
    </row>
    <row r="59" spans="1:17" x14ac:dyDescent="0.25">
      <c r="B59" s="9">
        <v>24</v>
      </c>
      <c r="C59" s="2">
        <f t="shared" si="0"/>
        <v>262.10525512695312</v>
      </c>
      <c r="D59" s="2">
        <f t="shared" si="1"/>
        <v>228.47244262695312</v>
      </c>
      <c r="E59" s="2">
        <f t="shared" si="2"/>
        <v>214.79719543457031</v>
      </c>
      <c r="F59" s="2">
        <f t="shared" si="3"/>
        <v>230.80435180664062</v>
      </c>
      <c r="G59" s="2">
        <f t="shared" si="4"/>
        <v>237.2337646484375</v>
      </c>
      <c r="H59" s="2">
        <f t="shared" si="5"/>
        <v>233.31034851074219</v>
      </c>
      <c r="K59" s="9">
        <v>24</v>
      </c>
      <c r="L59">
        <f t="shared" si="6"/>
        <v>1.2254416401497488</v>
      </c>
      <c r="M59">
        <f t="shared" si="6"/>
        <v>1.068195464780674</v>
      </c>
      <c r="N59">
        <f t="shared" si="6"/>
        <v>1.0042584890005819</v>
      </c>
      <c r="O59">
        <f t="shared" si="7"/>
        <v>0.98804045554566289</v>
      </c>
      <c r="P59">
        <f t="shared" si="7"/>
        <v>1.0155638533645308</v>
      </c>
      <c r="Q59">
        <f t="shared" si="7"/>
        <v>0.99876826940937535</v>
      </c>
    </row>
    <row r="61" spans="1:17" x14ac:dyDescent="0.25">
      <c r="C61" s="19" t="s">
        <v>81</v>
      </c>
      <c r="D61" s="19"/>
      <c r="E61" s="19"/>
      <c r="F61" s="19" t="s">
        <v>82</v>
      </c>
      <c r="G61" s="19"/>
      <c r="H61" s="19"/>
      <c r="J61" t="s">
        <v>84</v>
      </c>
      <c r="K61" s="8" t="s">
        <v>80</v>
      </c>
      <c r="L61" s="19" t="s">
        <v>81</v>
      </c>
      <c r="M61" s="19"/>
      <c r="N61" s="19"/>
      <c r="O61" s="19" t="s">
        <v>82</v>
      </c>
      <c r="P61" s="19"/>
      <c r="Q61" s="19"/>
    </row>
    <row r="62" spans="1:17" x14ac:dyDescent="0.25">
      <c r="A62" t="s">
        <v>85</v>
      </c>
      <c r="C62">
        <f>AVERAGE(C53:E53)</f>
        <v>213.88636271158853</v>
      </c>
      <c r="F62">
        <f>AVERAGE(F53:H53)</f>
        <v>233.59807840983072</v>
      </c>
      <c r="K62" s="9">
        <v>0</v>
      </c>
      <c r="L62">
        <f t="shared" ref="L62:L68" si="8">C53/MAX($C$53:$C$59)</f>
        <v>0.80908959519172197</v>
      </c>
      <c r="M62">
        <f t="shared" ref="M62:Q68" si="9">D53/MAX(D$53:D$59)</f>
        <v>0.78114838366647543</v>
      </c>
      <c r="N62">
        <f t="shared" si="9"/>
        <v>0.67569059938711062</v>
      </c>
      <c r="O62">
        <f t="shared" si="9"/>
        <v>0.9541612496308135</v>
      </c>
      <c r="P62">
        <f t="shared" si="9"/>
        <v>0.83521603751104889</v>
      </c>
      <c r="Q62">
        <f t="shared" si="9"/>
        <v>0.82319926929538589</v>
      </c>
    </row>
    <row r="63" spans="1:17" x14ac:dyDescent="0.25">
      <c r="K63" s="9">
        <v>0.25</v>
      </c>
      <c r="L63">
        <f t="shared" si="8"/>
        <v>1</v>
      </c>
      <c r="M63">
        <f t="shared" si="9"/>
        <v>1</v>
      </c>
      <c r="N63">
        <f t="shared" si="9"/>
        <v>1</v>
      </c>
      <c r="O63">
        <f t="shared" si="9"/>
        <v>0.91558129970216651</v>
      </c>
      <c r="P63">
        <f t="shared" si="9"/>
        <v>1</v>
      </c>
      <c r="Q63">
        <f t="shared" si="9"/>
        <v>0.91859683544311133</v>
      </c>
    </row>
    <row r="64" spans="1:17" x14ac:dyDescent="0.25">
      <c r="A64" t="s">
        <v>136</v>
      </c>
      <c r="C64" s="15">
        <f>STDEV(C53:E53)/ AVERAGE(C53:E53)</f>
        <v>7.6509769214077192E-2</v>
      </c>
      <c r="F64" s="15">
        <f>STDEV(F53:H53)/ AVERAGE(F53:H53)</f>
        <v>0.11192053510615441</v>
      </c>
      <c r="K64" s="9">
        <v>1</v>
      </c>
      <c r="L64">
        <f t="shared" si="8"/>
        <v>0.86243740524365187</v>
      </c>
      <c r="M64">
        <f t="shared" si="9"/>
        <v>0.82654121608717623</v>
      </c>
      <c r="N64">
        <f t="shared" si="9"/>
        <v>0.72301080126888784</v>
      </c>
      <c r="O64">
        <f t="shared" si="9"/>
        <v>1</v>
      </c>
      <c r="P64">
        <f t="shared" si="9"/>
        <v>0.82151417884024291</v>
      </c>
      <c r="Q64">
        <f t="shared" si="9"/>
        <v>0.90583822517621115</v>
      </c>
    </row>
    <row r="65" spans="1:17" x14ac:dyDescent="0.25">
      <c r="C65" s="15">
        <f t="shared" ref="C65:C70" si="10">STDEV(C54:E54)/ AVERAGE(C54:E54)</f>
        <v>3.1520161441183837E-2</v>
      </c>
      <c r="F65" s="15">
        <f t="shared" ref="F65:F70" si="11">STDEV(F54:H54)/ AVERAGE(F54:H54)</f>
        <v>4.2513629818767364E-2</v>
      </c>
      <c r="K65" s="9">
        <v>4</v>
      </c>
      <c r="L65">
        <f t="shared" si="8"/>
        <v>0.76231148415107586</v>
      </c>
      <c r="M65">
        <f t="shared" si="9"/>
        <v>0.74721726562164581</v>
      </c>
      <c r="N65">
        <f t="shared" si="9"/>
        <v>0.78242163672923792</v>
      </c>
      <c r="O65">
        <f t="shared" si="9"/>
        <v>0.85202606801864844</v>
      </c>
      <c r="P65">
        <f t="shared" si="9"/>
        <v>0.9004627630172144</v>
      </c>
      <c r="Q65">
        <f t="shared" si="9"/>
        <v>1</v>
      </c>
    </row>
    <row r="66" spans="1:17" x14ac:dyDescent="0.25">
      <c r="C66" s="15">
        <f t="shared" si="10"/>
        <v>7.1949458405363306E-2</v>
      </c>
      <c r="F66" s="15">
        <f t="shared" si="11"/>
        <v>0.12412310275967343</v>
      </c>
      <c r="K66" s="9">
        <v>8</v>
      </c>
      <c r="L66">
        <f t="shared" si="8"/>
        <v>0.87855265800282489</v>
      </c>
      <c r="M66">
        <f t="shared" si="9"/>
        <v>0.75484051965806476</v>
      </c>
      <c r="N66">
        <f t="shared" si="9"/>
        <v>0.78761216696210867</v>
      </c>
      <c r="O66">
        <f t="shared" si="9"/>
        <v>0.81728764529387243</v>
      </c>
      <c r="P66">
        <f t="shared" si="9"/>
        <v>0.8724362312863323</v>
      </c>
      <c r="Q66">
        <f t="shared" si="9"/>
        <v>0.8920078661690457</v>
      </c>
    </row>
    <row r="67" spans="1:17" x14ac:dyDescent="0.25">
      <c r="C67" s="15">
        <f t="shared" si="10"/>
        <v>4.1044029716591858E-2</v>
      </c>
      <c r="F67" s="15">
        <f t="shared" si="11"/>
        <v>6.3856922270213362E-2</v>
      </c>
      <c r="K67" s="9">
        <v>16</v>
      </c>
      <c r="L67">
        <f t="shared" si="8"/>
        <v>0.87548655646579232</v>
      </c>
      <c r="M67">
        <f t="shared" si="9"/>
        <v>0.74082696965037687</v>
      </c>
      <c r="N67">
        <f t="shared" si="9"/>
        <v>0.87768173433128172</v>
      </c>
      <c r="O67">
        <f t="shared" si="9"/>
        <v>0.94380580927065305</v>
      </c>
      <c r="P67">
        <f t="shared" si="9"/>
        <v>0.92388974274836333</v>
      </c>
      <c r="Q67">
        <f t="shared" si="9"/>
        <v>0.9406987507633221</v>
      </c>
    </row>
    <row r="68" spans="1:17" x14ac:dyDescent="0.25">
      <c r="C68" s="15">
        <f t="shared" si="10"/>
        <v>4.8743733139796637E-2</v>
      </c>
      <c r="F68" s="15">
        <f t="shared" si="11"/>
        <v>1.9935436570014241E-2</v>
      </c>
      <c r="K68" s="9">
        <v>24</v>
      </c>
      <c r="L68">
        <f t="shared" si="8"/>
        <v>0.95928160419495723</v>
      </c>
      <c r="M68">
        <f t="shared" si="9"/>
        <v>0.79168449386169937</v>
      </c>
      <c r="N68">
        <f t="shared" si="9"/>
        <v>0.74368274169037052</v>
      </c>
      <c r="O68">
        <f t="shared" si="9"/>
        <v>0.83503747070660228</v>
      </c>
      <c r="P68">
        <f t="shared" si="9"/>
        <v>0.90008501028529508</v>
      </c>
      <c r="Q68">
        <f t="shared" si="9"/>
        <v>0.88536828168028248</v>
      </c>
    </row>
    <row r="69" spans="1:17" x14ac:dyDescent="0.25">
      <c r="C69" s="15">
        <f t="shared" si="10"/>
        <v>8.5393518295970139E-2</v>
      </c>
      <c r="F69" s="15">
        <f t="shared" si="11"/>
        <v>3.6001476012730037E-2</v>
      </c>
    </row>
    <row r="70" spans="1:17" x14ac:dyDescent="0.25">
      <c r="C70" s="15">
        <f t="shared" si="10"/>
        <v>0.10354296860275655</v>
      </c>
      <c r="F70" s="15">
        <f t="shared" si="11"/>
        <v>1.3861762682367738E-2</v>
      </c>
      <c r="J70" t="s">
        <v>129</v>
      </c>
      <c r="K70" s="16" t="s">
        <v>80</v>
      </c>
      <c r="L70" s="19" t="s">
        <v>81</v>
      </c>
      <c r="M70" s="19"/>
      <c r="N70" s="19"/>
      <c r="O70" s="19" t="s">
        <v>82</v>
      </c>
      <c r="P70" s="19"/>
      <c r="Q70" s="19"/>
    </row>
    <row r="71" spans="1:17" x14ac:dyDescent="0.25">
      <c r="C71" s="15"/>
      <c r="K71" s="9">
        <v>0</v>
      </c>
      <c r="L71">
        <f>C53/$C$80</f>
        <v>0.77964431716421512</v>
      </c>
      <c r="M71">
        <f t="shared" ref="M71:Q77" si="12">D53/$C$80</f>
        <v>0.79503365543278659</v>
      </c>
      <c r="N71">
        <f t="shared" si="12"/>
        <v>0.6882703633548316</v>
      </c>
      <c r="O71">
        <f t="shared" si="12"/>
        <v>0.93010096145515431</v>
      </c>
      <c r="P71">
        <f t="shared" si="12"/>
        <v>0.77635809482371509</v>
      </c>
      <c r="Q71">
        <f t="shared" si="12"/>
        <v>0.76504205355056631</v>
      </c>
    </row>
    <row r="72" spans="1:17" x14ac:dyDescent="0.25">
      <c r="A72" t="s">
        <v>137</v>
      </c>
      <c r="C72" s="17">
        <f>AVERAGE(C53:E53)</f>
        <v>213.88636271158853</v>
      </c>
      <c r="F72" s="17">
        <f>AVERAGE(F53:H53)</f>
        <v>233.59807840983072</v>
      </c>
      <c r="K72" s="9">
        <v>0.25</v>
      </c>
      <c r="L72">
        <f t="shared" ref="L72:L77" si="13">C54/$C$80</f>
        <v>0.96360690064178933</v>
      </c>
      <c r="M72">
        <f t="shared" si="12"/>
        <v>1.0177754598955167</v>
      </c>
      <c r="N72">
        <f t="shared" si="12"/>
        <v>1.0186176394626942</v>
      </c>
      <c r="O72">
        <f t="shared" si="12"/>
        <v>0.89249384993662406</v>
      </c>
      <c r="P72">
        <f t="shared" si="12"/>
        <v>0.92952967849763635</v>
      </c>
      <c r="Q72">
        <f t="shared" si="12"/>
        <v>0.85369999170915034</v>
      </c>
    </row>
    <row r="73" spans="1:17" x14ac:dyDescent="0.25">
      <c r="C73" s="17">
        <f t="shared" ref="C73:C78" si="14">AVERAGE(C54:E54)</f>
        <v>283.55003865559894</v>
      </c>
      <c r="F73" s="17">
        <f t="shared" ref="F73:F78" si="15">AVERAGE(F54:H54)</f>
        <v>252.90050252278647</v>
      </c>
      <c r="K73" s="9">
        <v>1</v>
      </c>
      <c r="L73">
        <f t="shared" si="13"/>
        <v>0.83105063506438226</v>
      </c>
      <c r="M73">
        <f t="shared" si="12"/>
        <v>0.84123336632572543</v>
      </c>
      <c r="N73">
        <f t="shared" si="12"/>
        <v>0.73647155569454559</v>
      </c>
      <c r="O73">
        <f t="shared" si="12"/>
        <v>0.97478383429952886</v>
      </c>
      <c r="P73">
        <f t="shared" si="12"/>
        <v>0.76362181053862077</v>
      </c>
      <c r="Q73">
        <f t="shared" si="12"/>
        <v>0.84184274916398216</v>
      </c>
    </row>
    <row r="74" spans="1:17" x14ac:dyDescent="0.25">
      <c r="C74" s="17">
        <f t="shared" si="14"/>
        <v>227.66757710774741</v>
      </c>
      <c r="F74" s="17">
        <f t="shared" si="15"/>
        <v>243.87651062011719</v>
      </c>
      <c r="K74" s="9">
        <v>4</v>
      </c>
      <c r="L74">
        <f t="shared" si="13"/>
        <v>0.73456860656646072</v>
      </c>
      <c r="M74">
        <f t="shared" si="12"/>
        <v>0.760499396159941</v>
      </c>
      <c r="N74">
        <f t="shared" si="12"/>
        <v>0.79698848066967398</v>
      </c>
      <c r="O74">
        <f t="shared" si="12"/>
        <v>0.83054123750636932</v>
      </c>
      <c r="P74">
        <f t="shared" si="12"/>
        <v>0.8370068626064846</v>
      </c>
      <c r="Q74">
        <f t="shared" si="12"/>
        <v>0.92935220193453405</v>
      </c>
    </row>
    <row r="75" spans="1:17" x14ac:dyDescent="0.25">
      <c r="C75" s="17">
        <f t="shared" si="14"/>
        <v>216.63756815592447</v>
      </c>
      <c r="F75" s="17">
        <f t="shared" si="15"/>
        <v>245.45039367675781</v>
      </c>
      <c r="K75" s="9">
        <v>8</v>
      </c>
      <c r="L75">
        <f t="shared" si="13"/>
        <v>0.846579403828708</v>
      </c>
      <c r="M75">
        <f t="shared" si="12"/>
        <v>0.76825815704275757</v>
      </c>
      <c r="N75">
        <f t="shared" si="12"/>
        <v>0.80227564632304049</v>
      </c>
      <c r="O75">
        <f t="shared" si="12"/>
        <v>0.79667878460519437</v>
      </c>
      <c r="P75">
        <f t="shared" si="12"/>
        <v>0.81095536957727399</v>
      </c>
      <c r="Q75">
        <f t="shared" si="12"/>
        <v>0.82898947456712779</v>
      </c>
    </row>
    <row r="76" spans="1:17" x14ac:dyDescent="0.25">
      <c r="C76" s="17">
        <f t="shared" si="14"/>
        <v>228.45751444498697</v>
      </c>
      <c r="F76" s="17">
        <f t="shared" si="15"/>
        <v>230.30157470703125</v>
      </c>
      <c r="K76" s="9">
        <v>16</v>
      </c>
      <c r="L76">
        <f t="shared" si="13"/>
        <v>0.84362488722955498</v>
      </c>
      <c r="M76">
        <f t="shared" si="12"/>
        <v>0.75399550973891438</v>
      </c>
      <c r="N76">
        <f t="shared" si="12"/>
        <v>0.89402209642405361</v>
      </c>
      <c r="O76">
        <f t="shared" si="12"/>
        <v>0.9200066455950171</v>
      </c>
      <c r="P76">
        <f t="shared" si="12"/>
        <v>0.85878293554415008</v>
      </c>
      <c r="Q76">
        <f t="shared" si="12"/>
        <v>0.87424045537895878</v>
      </c>
    </row>
    <row r="77" spans="1:17" x14ac:dyDescent="0.25">
      <c r="C77" s="17">
        <f t="shared" si="14"/>
        <v>235.50177510579428</v>
      </c>
      <c r="F77" s="17">
        <f t="shared" si="15"/>
        <v>250.75558980305991</v>
      </c>
      <c r="K77" s="9">
        <v>24</v>
      </c>
      <c r="L77">
        <f t="shared" si="13"/>
        <v>0.92437037346098638</v>
      </c>
      <c r="M77">
        <f t="shared" si="12"/>
        <v>0.80575704983224039</v>
      </c>
      <c r="N77">
        <f t="shared" si="12"/>
        <v>0.75752835884978975</v>
      </c>
      <c r="O77">
        <f t="shared" si="12"/>
        <v>0.81398102747916234</v>
      </c>
      <c r="P77">
        <f t="shared" si="12"/>
        <v>0.83665573023103201</v>
      </c>
      <c r="Q77">
        <f t="shared" si="12"/>
        <v>0.82281896210256533</v>
      </c>
    </row>
    <row r="78" spans="1:17" x14ac:dyDescent="0.25">
      <c r="C78" s="17">
        <f t="shared" si="14"/>
        <v>235.12496439615884</v>
      </c>
      <c r="F78" s="17">
        <f t="shared" si="15"/>
        <v>233.78282165527344</v>
      </c>
    </row>
    <row r="79" spans="1:17" x14ac:dyDescent="0.25">
      <c r="C79" s="17"/>
    </row>
    <row r="80" spans="1:17" x14ac:dyDescent="0.25">
      <c r="A80" t="s">
        <v>138</v>
      </c>
      <c r="C80" s="18">
        <f>MAX(C72:F78)</f>
        <v>283.55003865559894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Placement-primary-1P1S</vt:lpstr>
      <vt:lpstr>p38 (36)</vt:lpstr>
      <vt:lpstr>pErk (38)</vt:lpstr>
      <vt:lpstr>pIkB (67)</vt:lpstr>
      <vt:lpstr>pJnk (34)</vt:lpstr>
      <vt:lpstr>pAkt (75)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Sulistijo</dc:creator>
  <cp:lastModifiedBy>Linda E Fong</cp:lastModifiedBy>
  <dcterms:created xsi:type="dcterms:W3CDTF">2014-08-06T21:28:13Z</dcterms:created>
  <dcterms:modified xsi:type="dcterms:W3CDTF">2017-02-28T21:32:03Z</dcterms:modified>
</cp:coreProperties>
</file>