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nda E Fong.LindaEFong-PC\Dropbox\Signaling in Latency manuscript\revision\Fong et al. Time Course Data\"/>
    </mc:Choice>
  </mc:AlternateContent>
  <bookViews>
    <workbookView xWindow="0" yWindow="60" windowWidth="20730" windowHeight="11700"/>
  </bookViews>
  <sheets>
    <sheet name="Coversheet" sheetId="9" r:id="rId1"/>
    <sheet name="Plate Placement" sheetId="3" r:id="rId2"/>
    <sheet name="p38 (36)" sheetId="4" r:id="rId3"/>
    <sheet name="pErk (38)" sheetId="5" r:id="rId4"/>
    <sheet name="pIkB (67)" sheetId="6" r:id="rId5"/>
    <sheet name="pJnk (34)" sheetId="7" r:id="rId6"/>
    <sheet name="pAkt (75)" sheetId="8" r:id="rId7"/>
  </sheets>
  <calcPr calcId="152511"/>
</workbook>
</file>

<file path=xl/calcChain.xml><?xml version="1.0" encoding="utf-8"?>
<calcChain xmlns="http://schemas.openxmlformats.org/spreadsheetml/2006/main">
  <c r="F78" i="8" l="1"/>
  <c r="C78" i="8"/>
  <c r="F77" i="8"/>
  <c r="C77" i="8"/>
  <c r="F76" i="8"/>
  <c r="C76" i="8"/>
  <c r="F75" i="8"/>
  <c r="C75" i="8"/>
  <c r="F74" i="8"/>
  <c r="C74" i="8"/>
  <c r="F73" i="8"/>
  <c r="C73" i="8"/>
  <c r="F72" i="8"/>
  <c r="C72" i="8"/>
  <c r="C80" i="8" s="1"/>
  <c r="F70" i="8"/>
  <c r="C70" i="8"/>
  <c r="F78" i="7"/>
  <c r="C78" i="7"/>
  <c r="F77" i="7"/>
  <c r="C77" i="7"/>
  <c r="F76" i="7"/>
  <c r="C76" i="7"/>
  <c r="F75" i="7"/>
  <c r="C75" i="7"/>
  <c r="F74" i="7"/>
  <c r="C74" i="7"/>
  <c r="F73" i="7"/>
  <c r="C73" i="7"/>
  <c r="F72" i="7"/>
  <c r="C72" i="7"/>
  <c r="C80" i="7" s="1"/>
  <c r="F70" i="7"/>
  <c r="C70" i="7"/>
  <c r="F78" i="6"/>
  <c r="C78" i="6"/>
  <c r="F77" i="6"/>
  <c r="C77" i="6"/>
  <c r="F76" i="6"/>
  <c r="C76" i="6"/>
  <c r="F75" i="6"/>
  <c r="C75" i="6"/>
  <c r="F74" i="6"/>
  <c r="C74" i="6"/>
  <c r="F73" i="6"/>
  <c r="C73" i="6"/>
  <c r="F72" i="6"/>
  <c r="C72" i="6"/>
  <c r="C80" i="6" s="1"/>
  <c r="F70" i="6"/>
  <c r="C70" i="6"/>
  <c r="F78" i="5"/>
  <c r="C78" i="5"/>
  <c r="F77" i="5"/>
  <c r="C77" i="5"/>
  <c r="F76" i="5"/>
  <c r="C76" i="5"/>
  <c r="F75" i="5"/>
  <c r="C75" i="5"/>
  <c r="F74" i="5"/>
  <c r="C74" i="5"/>
  <c r="F73" i="5"/>
  <c r="C73" i="5"/>
  <c r="F72" i="5"/>
  <c r="C72" i="5"/>
  <c r="C80" i="5" s="1"/>
  <c r="F70" i="5"/>
  <c r="C70" i="5"/>
  <c r="F78" i="4"/>
  <c r="C78" i="4"/>
  <c r="F77" i="4"/>
  <c r="C77" i="4"/>
  <c r="F76" i="4"/>
  <c r="C76" i="4"/>
  <c r="F75" i="4"/>
  <c r="C75" i="4"/>
  <c r="F74" i="4"/>
  <c r="C74" i="4"/>
  <c r="F73" i="4"/>
  <c r="C73" i="4"/>
  <c r="F72" i="4"/>
  <c r="C72" i="4"/>
  <c r="C80" i="4" s="1"/>
  <c r="F70" i="4"/>
  <c r="C70" i="4"/>
  <c r="L77" i="8" l="1"/>
  <c r="L76" i="8"/>
  <c r="L75" i="8"/>
  <c r="L74" i="8"/>
  <c r="L73" i="8"/>
  <c r="L72" i="8"/>
  <c r="L71" i="8"/>
  <c r="M76" i="8"/>
  <c r="M77" i="8"/>
  <c r="M71" i="8"/>
  <c r="Q77" i="8"/>
  <c r="Q76" i="8"/>
  <c r="Q75" i="8"/>
  <c r="Q74" i="8"/>
  <c r="Q73" i="8"/>
  <c r="Q72" i="8"/>
  <c r="Q71" i="8"/>
  <c r="N76" i="8"/>
  <c r="N72" i="8"/>
  <c r="M73" i="8"/>
  <c r="P77" i="8"/>
  <c r="P76" i="8"/>
  <c r="P75" i="8"/>
  <c r="P74" i="8"/>
  <c r="P73" i="8"/>
  <c r="P72" i="8"/>
  <c r="P71" i="8"/>
  <c r="N75" i="8"/>
  <c r="N73" i="8"/>
  <c r="M75" i="8"/>
  <c r="O77" i="8"/>
  <c r="O76" i="8"/>
  <c r="O75" i="8"/>
  <c r="O74" i="8"/>
  <c r="O73" i="8"/>
  <c r="O72" i="8"/>
  <c r="O71" i="8"/>
  <c r="N77" i="8"/>
  <c r="N74" i="8"/>
  <c r="N71" i="8"/>
  <c r="M74" i="8"/>
  <c r="M72" i="8"/>
  <c r="L77" i="7"/>
  <c r="L76" i="7"/>
  <c r="L75" i="7"/>
  <c r="L74" i="7"/>
  <c r="L73" i="7"/>
  <c r="L72" i="7"/>
  <c r="L71" i="7"/>
  <c r="Q77" i="7"/>
  <c r="Q76" i="7"/>
  <c r="Q75" i="7"/>
  <c r="Q74" i="7"/>
  <c r="Q73" i="7"/>
  <c r="Q72" i="7"/>
  <c r="Q71" i="7"/>
  <c r="M72" i="7"/>
  <c r="P77" i="7"/>
  <c r="P76" i="7"/>
  <c r="P75" i="7"/>
  <c r="P74" i="7"/>
  <c r="P73" i="7"/>
  <c r="P72" i="7"/>
  <c r="P71" i="7"/>
  <c r="M76" i="7"/>
  <c r="M74" i="7"/>
  <c r="M71" i="7"/>
  <c r="O77" i="7"/>
  <c r="O76" i="7"/>
  <c r="O75" i="7"/>
  <c r="O74" i="7"/>
  <c r="O73" i="7"/>
  <c r="O72" i="7"/>
  <c r="O71" i="7"/>
  <c r="M75" i="7"/>
  <c r="N77" i="7"/>
  <c r="N76" i="7"/>
  <c r="N75" i="7"/>
  <c r="N74" i="7"/>
  <c r="N73" i="7"/>
  <c r="N72" i="7"/>
  <c r="N71" i="7"/>
  <c r="M77" i="7"/>
  <c r="M73" i="7"/>
  <c r="L77" i="6"/>
  <c r="L76" i="6"/>
  <c r="L75" i="6"/>
  <c r="L74" i="6"/>
  <c r="L73" i="6"/>
  <c r="L72" i="6"/>
  <c r="L71" i="6"/>
  <c r="Q77" i="6"/>
  <c r="Q76" i="6"/>
  <c r="Q75" i="6"/>
  <c r="Q74" i="6"/>
  <c r="Q73" i="6"/>
  <c r="Q72" i="6"/>
  <c r="Q71" i="6"/>
  <c r="N75" i="6"/>
  <c r="N72" i="6"/>
  <c r="M75" i="6"/>
  <c r="M72" i="6"/>
  <c r="P77" i="6"/>
  <c r="P76" i="6"/>
  <c r="P75" i="6"/>
  <c r="P74" i="6"/>
  <c r="P73" i="6"/>
  <c r="P72" i="6"/>
  <c r="P71" i="6"/>
  <c r="N76" i="6"/>
  <c r="N74" i="6"/>
  <c r="N71" i="6"/>
  <c r="M76" i="6"/>
  <c r="M74" i="6"/>
  <c r="M71" i="6"/>
  <c r="O77" i="6"/>
  <c r="O76" i="6"/>
  <c r="O75" i="6"/>
  <c r="O74" i="6"/>
  <c r="O73" i="6"/>
  <c r="O72" i="6"/>
  <c r="O71" i="6"/>
  <c r="N77" i="6"/>
  <c r="N73" i="6"/>
  <c r="M77" i="6"/>
  <c r="M73" i="6"/>
  <c r="L77" i="5"/>
  <c r="L76" i="5"/>
  <c r="L75" i="5"/>
  <c r="L74" i="5"/>
  <c r="L73" i="5"/>
  <c r="L72" i="5"/>
  <c r="L71" i="5"/>
  <c r="M76" i="5"/>
  <c r="Q77" i="5"/>
  <c r="Q76" i="5"/>
  <c r="Q75" i="5"/>
  <c r="Q74" i="5"/>
  <c r="Q73" i="5"/>
  <c r="Q72" i="5"/>
  <c r="Q71" i="5"/>
  <c r="N76" i="5"/>
  <c r="N72" i="5"/>
  <c r="M75" i="5"/>
  <c r="M71" i="5"/>
  <c r="P77" i="5"/>
  <c r="P76" i="5"/>
  <c r="P75" i="5"/>
  <c r="P74" i="5"/>
  <c r="P73" i="5"/>
  <c r="P72" i="5"/>
  <c r="P71" i="5"/>
  <c r="N75" i="5"/>
  <c r="N73" i="5"/>
  <c r="M77" i="5"/>
  <c r="M73" i="5"/>
  <c r="O77" i="5"/>
  <c r="O76" i="5"/>
  <c r="O75" i="5"/>
  <c r="O74" i="5"/>
  <c r="O73" i="5"/>
  <c r="O72" i="5"/>
  <c r="O71" i="5"/>
  <c r="N77" i="5"/>
  <c r="N74" i="5"/>
  <c r="N71" i="5"/>
  <c r="M74" i="5"/>
  <c r="M72" i="5"/>
  <c r="L77" i="4"/>
  <c r="L76" i="4"/>
  <c r="L75" i="4"/>
  <c r="L74" i="4"/>
  <c r="L73" i="4"/>
  <c r="L72" i="4"/>
  <c r="L71" i="4"/>
  <c r="Q77" i="4"/>
  <c r="Q76" i="4"/>
  <c r="Q75" i="4"/>
  <c r="Q74" i="4"/>
  <c r="Q73" i="4"/>
  <c r="Q72" i="4"/>
  <c r="Q71" i="4"/>
  <c r="M71" i="4"/>
  <c r="P77" i="4"/>
  <c r="P76" i="4"/>
  <c r="P75" i="4"/>
  <c r="P74" i="4"/>
  <c r="P73" i="4"/>
  <c r="P72" i="4"/>
  <c r="P71" i="4"/>
  <c r="O77" i="4"/>
  <c r="O76" i="4"/>
  <c r="O75" i="4"/>
  <c r="O74" i="4"/>
  <c r="O73" i="4"/>
  <c r="O72" i="4"/>
  <c r="O71" i="4"/>
  <c r="M72" i="4"/>
  <c r="N77" i="4"/>
  <c r="N76" i="4"/>
  <c r="N75" i="4"/>
  <c r="N74" i="4"/>
  <c r="N73" i="4"/>
  <c r="N72" i="4"/>
  <c r="N71" i="4"/>
  <c r="M73" i="4"/>
  <c r="M77" i="4"/>
  <c r="M76" i="4"/>
  <c r="M75" i="4"/>
  <c r="M74" i="4"/>
  <c r="F69" i="8"/>
  <c r="C69" i="8"/>
  <c r="F68" i="8"/>
  <c r="C68" i="8"/>
  <c r="F67" i="8"/>
  <c r="C67" i="8"/>
  <c r="F66" i="8"/>
  <c r="C66" i="8"/>
  <c r="F65" i="8"/>
  <c r="C65" i="8"/>
  <c r="F64" i="8"/>
  <c r="C64" i="8"/>
  <c r="F62" i="8"/>
  <c r="C62" i="8"/>
  <c r="F69" i="7"/>
  <c r="C69" i="7"/>
  <c r="F68" i="7"/>
  <c r="C68" i="7"/>
  <c r="F67" i="7"/>
  <c r="C67" i="7"/>
  <c r="F66" i="7"/>
  <c r="C66" i="7"/>
  <c r="F65" i="7"/>
  <c r="C65" i="7"/>
  <c r="F64" i="7"/>
  <c r="C64" i="7"/>
  <c r="F62" i="7"/>
  <c r="C62" i="7"/>
  <c r="F69" i="6"/>
  <c r="C69" i="6"/>
  <c r="F68" i="6"/>
  <c r="C68" i="6"/>
  <c r="F67" i="6"/>
  <c r="C67" i="6"/>
  <c r="F66" i="6"/>
  <c r="C66" i="6"/>
  <c r="F65" i="6"/>
  <c r="C65" i="6"/>
  <c r="F64" i="6"/>
  <c r="C64" i="6"/>
  <c r="F62" i="6"/>
  <c r="C62" i="6"/>
  <c r="F69" i="5"/>
  <c r="C69" i="5"/>
  <c r="F68" i="5"/>
  <c r="C68" i="5"/>
  <c r="F67" i="5"/>
  <c r="C67" i="5"/>
  <c r="F66" i="5"/>
  <c r="C66" i="5"/>
  <c r="F65" i="5"/>
  <c r="C65" i="5"/>
  <c r="F64" i="5"/>
  <c r="C64" i="5"/>
  <c r="F62" i="5"/>
  <c r="C62" i="5"/>
  <c r="F69" i="4"/>
  <c r="C69" i="4"/>
  <c r="F68" i="4"/>
  <c r="C68" i="4"/>
  <c r="F67" i="4"/>
  <c r="C67" i="4"/>
  <c r="F66" i="4"/>
  <c r="C66" i="4"/>
  <c r="F65" i="4"/>
  <c r="C65" i="4"/>
  <c r="F64" i="4"/>
  <c r="C64" i="4"/>
  <c r="F62" i="4"/>
  <c r="C62" i="4"/>
  <c r="D54" i="5" l="1"/>
  <c r="D55" i="5"/>
  <c r="D56" i="5"/>
  <c r="D57" i="5"/>
  <c r="D58" i="5"/>
  <c r="D59" i="5"/>
  <c r="D54" i="6"/>
  <c r="D55" i="6"/>
  <c r="D56" i="6"/>
  <c r="D57" i="6"/>
  <c r="D58" i="6"/>
  <c r="D59" i="6"/>
  <c r="D54" i="7"/>
  <c r="D55" i="7"/>
  <c r="D56" i="7"/>
  <c r="D57" i="7"/>
  <c r="D58" i="7"/>
  <c r="D59" i="7"/>
  <c r="D54" i="8"/>
  <c r="D55" i="8"/>
  <c r="D56" i="8"/>
  <c r="D57" i="8"/>
  <c r="D58" i="8"/>
  <c r="D59" i="8"/>
  <c r="D54" i="4"/>
  <c r="D55" i="4"/>
  <c r="D56" i="4"/>
  <c r="D57" i="4"/>
  <c r="D58" i="4"/>
  <c r="D59" i="4"/>
  <c r="D53" i="5"/>
  <c r="D53" i="6"/>
  <c r="D53" i="7"/>
  <c r="D53" i="8"/>
  <c r="D53" i="4"/>
  <c r="H59" i="4"/>
  <c r="G59" i="4"/>
  <c r="F59" i="4"/>
  <c r="E59" i="4"/>
  <c r="C59" i="4"/>
  <c r="H58" i="4"/>
  <c r="G58" i="4"/>
  <c r="F58" i="4"/>
  <c r="E58" i="4"/>
  <c r="C58" i="4"/>
  <c r="H57" i="4"/>
  <c r="G57" i="4"/>
  <c r="F57" i="4"/>
  <c r="E57" i="4"/>
  <c r="C57" i="4"/>
  <c r="H56" i="4"/>
  <c r="G56" i="4"/>
  <c r="F56" i="4"/>
  <c r="E56" i="4"/>
  <c r="C56" i="4"/>
  <c r="H55" i="4"/>
  <c r="G55" i="4"/>
  <c r="F55" i="4"/>
  <c r="E55" i="4"/>
  <c r="C55" i="4"/>
  <c r="H54" i="4"/>
  <c r="G54" i="4"/>
  <c r="F54" i="4"/>
  <c r="E54" i="4"/>
  <c r="C54" i="4"/>
  <c r="L64" i="4" s="1"/>
  <c r="H53" i="4"/>
  <c r="G53" i="4"/>
  <c r="F53" i="4"/>
  <c r="E53" i="4"/>
  <c r="C53" i="4"/>
  <c r="Q62" i="5"/>
  <c r="H59" i="5"/>
  <c r="G59" i="5"/>
  <c r="F59" i="5"/>
  <c r="E59" i="5"/>
  <c r="C59" i="5"/>
  <c r="H58" i="5"/>
  <c r="G58" i="5"/>
  <c r="F58" i="5"/>
  <c r="E58" i="5"/>
  <c r="C58" i="5"/>
  <c r="H57" i="5"/>
  <c r="G57" i="5"/>
  <c r="F57" i="5"/>
  <c r="E57" i="5"/>
  <c r="C57" i="5"/>
  <c r="H56" i="5"/>
  <c r="G56" i="5"/>
  <c r="F56" i="5"/>
  <c r="E56" i="5"/>
  <c r="C56" i="5"/>
  <c r="H55" i="5"/>
  <c r="G55" i="5"/>
  <c r="F55" i="5"/>
  <c r="E55" i="5"/>
  <c r="C55" i="5"/>
  <c r="H54" i="5"/>
  <c r="G54" i="5"/>
  <c r="F54" i="5"/>
  <c r="E54" i="5"/>
  <c r="C54" i="5"/>
  <c r="H53" i="5"/>
  <c r="G53" i="5"/>
  <c r="F53" i="5"/>
  <c r="E53" i="5"/>
  <c r="C53" i="5"/>
  <c r="H59" i="6"/>
  <c r="G59" i="6"/>
  <c r="F59" i="6"/>
  <c r="E59" i="6"/>
  <c r="C59" i="6"/>
  <c r="H58" i="6"/>
  <c r="G58" i="6"/>
  <c r="F58" i="6"/>
  <c r="E58" i="6"/>
  <c r="M67" i="6"/>
  <c r="C58" i="6"/>
  <c r="H57" i="6"/>
  <c r="G57" i="6"/>
  <c r="F57" i="6"/>
  <c r="E57" i="6"/>
  <c r="C57" i="6"/>
  <c r="H56" i="6"/>
  <c r="G56" i="6"/>
  <c r="F56" i="6"/>
  <c r="E56" i="6"/>
  <c r="C56" i="6"/>
  <c r="H55" i="6"/>
  <c r="G55" i="6"/>
  <c r="F55" i="6"/>
  <c r="E55" i="6"/>
  <c r="C55" i="6"/>
  <c r="H54" i="6"/>
  <c r="G54" i="6"/>
  <c r="F54" i="6"/>
  <c r="E54" i="6"/>
  <c r="C54" i="6"/>
  <c r="H53" i="6"/>
  <c r="G53" i="6"/>
  <c r="F53" i="6"/>
  <c r="E53" i="6"/>
  <c r="C53" i="6"/>
  <c r="H59" i="7"/>
  <c r="G59" i="7"/>
  <c r="F59" i="7"/>
  <c r="E59" i="7"/>
  <c r="C59" i="7"/>
  <c r="H58" i="7"/>
  <c r="G58" i="7"/>
  <c r="F58" i="7"/>
  <c r="E58" i="7"/>
  <c r="C58" i="7"/>
  <c r="H57" i="7"/>
  <c r="G57" i="7"/>
  <c r="F57" i="7"/>
  <c r="E57" i="7"/>
  <c r="C57" i="7"/>
  <c r="H56" i="7"/>
  <c r="G56" i="7"/>
  <c r="F56" i="7"/>
  <c r="E56" i="7"/>
  <c r="C56" i="7"/>
  <c r="H55" i="7"/>
  <c r="G55" i="7"/>
  <c r="F55" i="7"/>
  <c r="E55" i="7"/>
  <c r="C55" i="7"/>
  <c r="H54" i="7"/>
  <c r="G54" i="7"/>
  <c r="F54" i="7"/>
  <c r="E54" i="7"/>
  <c r="C54" i="7"/>
  <c r="H53" i="7"/>
  <c r="G53" i="7"/>
  <c r="F53" i="7"/>
  <c r="E53" i="7"/>
  <c r="C53" i="7"/>
  <c r="H59" i="8"/>
  <c r="G59" i="8"/>
  <c r="F59" i="8"/>
  <c r="E59" i="8"/>
  <c r="C59" i="8"/>
  <c r="H58" i="8"/>
  <c r="G58" i="8"/>
  <c r="F58" i="8"/>
  <c r="E58" i="8"/>
  <c r="C58" i="8"/>
  <c r="H57" i="8"/>
  <c r="G57" i="8"/>
  <c r="F57" i="8"/>
  <c r="E57" i="8"/>
  <c r="C57" i="8"/>
  <c r="H56" i="8"/>
  <c r="G56" i="8"/>
  <c r="F56" i="8"/>
  <c r="E56" i="8"/>
  <c r="C56" i="8"/>
  <c r="H55" i="8"/>
  <c r="G55" i="8"/>
  <c r="F55" i="8"/>
  <c r="E55" i="8"/>
  <c r="C55" i="8"/>
  <c r="H54" i="8"/>
  <c r="G54" i="8"/>
  <c r="F54" i="8"/>
  <c r="E54" i="8"/>
  <c r="C54" i="8"/>
  <c r="H53" i="8"/>
  <c r="G53" i="8"/>
  <c r="F53" i="8"/>
  <c r="E53" i="8"/>
  <c r="C53" i="8"/>
  <c r="M65" i="6" l="1"/>
  <c r="N62" i="8"/>
  <c r="Q65" i="5"/>
  <c r="Q63" i="8"/>
  <c r="Q68" i="7"/>
  <c r="Q63" i="6"/>
  <c r="Q68" i="5"/>
  <c r="Q65" i="4"/>
  <c r="Q62" i="4"/>
  <c r="M66" i="7"/>
  <c r="L63" i="4"/>
  <c r="Q64" i="4"/>
  <c r="Q68" i="8"/>
  <c r="P62" i="8"/>
  <c r="Q65" i="7"/>
  <c r="P62" i="6"/>
  <c r="Q65" i="8"/>
  <c r="N65" i="8"/>
  <c r="L68" i="7"/>
  <c r="Q67" i="7"/>
  <c r="M64" i="7"/>
  <c r="Q65" i="6"/>
  <c r="Q62" i="6"/>
  <c r="L68" i="5"/>
  <c r="Q67" i="5"/>
  <c r="Q66" i="5"/>
  <c r="Q66" i="4"/>
  <c r="M67" i="7"/>
  <c r="M66" i="5"/>
  <c r="Q67" i="8"/>
  <c r="Q66" i="8"/>
  <c r="Q64" i="7"/>
  <c r="Q66" i="7"/>
  <c r="L68" i="6"/>
  <c r="N64" i="6"/>
  <c r="M64" i="6"/>
  <c r="Q64" i="5"/>
  <c r="L62" i="4"/>
  <c r="L67" i="4"/>
  <c r="M66" i="8"/>
  <c r="M68" i="6"/>
  <c r="M65" i="5"/>
  <c r="L68" i="4"/>
  <c r="Q67" i="4"/>
  <c r="N64" i="5"/>
  <c r="L63" i="8"/>
  <c r="Q64" i="8"/>
  <c r="N68" i="8"/>
  <c r="L67" i="7"/>
  <c r="Q64" i="6"/>
  <c r="Q67" i="6"/>
  <c r="Q66" i="6"/>
  <c r="L65" i="5"/>
  <c r="P66" i="5"/>
  <c r="Q63" i="4"/>
  <c r="N67" i="8"/>
  <c r="Q62" i="7"/>
  <c r="L64" i="7"/>
  <c r="Q68" i="6"/>
  <c r="L62" i="7"/>
  <c r="M68" i="7"/>
  <c r="L65" i="6"/>
  <c r="Q68" i="4"/>
  <c r="P65" i="8"/>
  <c r="N64" i="7"/>
  <c r="P65" i="5"/>
  <c r="Q62" i="8"/>
  <c r="L68" i="8"/>
  <c r="Q63" i="7"/>
  <c r="P68" i="7"/>
  <c r="N68" i="6"/>
  <c r="L58" i="5"/>
  <c r="Q63" i="5"/>
  <c r="P65" i="4"/>
  <c r="L54" i="4"/>
  <c r="M68" i="5"/>
  <c r="M65" i="7"/>
  <c r="M66" i="6"/>
  <c r="M67" i="5"/>
  <c r="M64" i="5"/>
  <c r="M68" i="4"/>
  <c r="M64" i="8"/>
  <c r="M65" i="4"/>
  <c r="M67" i="8"/>
  <c r="M68" i="8"/>
  <c r="L59" i="4"/>
  <c r="M64" i="4"/>
  <c r="L54" i="8"/>
  <c r="M67" i="4"/>
  <c r="M65" i="8"/>
  <c r="M66" i="4"/>
  <c r="M57" i="5"/>
  <c r="M53" i="5"/>
  <c r="N56" i="5"/>
  <c r="M58" i="5"/>
  <c r="M54" i="5"/>
  <c r="O63" i="8"/>
  <c r="L66" i="8"/>
  <c r="M58" i="8"/>
  <c r="L64" i="8"/>
  <c r="L67" i="8"/>
  <c r="O64" i="7"/>
  <c r="N66" i="7"/>
  <c r="N67" i="7"/>
  <c r="P62" i="7"/>
  <c r="P65" i="7"/>
  <c r="O68" i="5"/>
  <c r="L63" i="5"/>
  <c r="P57" i="4"/>
  <c r="O62" i="4"/>
  <c r="O63" i="4"/>
  <c r="M57" i="4"/>
  <c r="M53" i="4"/>
  <c r="O65" i="4"/>
  <c r="P63" i="8"/>
  <c r="O64" i="8"/>
  <c r="O55" i="8"/>
  <c r="P64" i="7"/>
  <c r="O66" i="7"/>
  <c r="O57" i="7"/>
  <c r="O67" i="7"/>
  <c r="P66" i="7"/>
  <c r="N62" i="6"/>
  <c r="N63" i="6"/>
  <c r="L66" i="6"/>
  <c r="N65" i="6"/>
  <c r="L56" i="5"/>
  <c r="P68" i="5"/>
  <c r="L64" i="5"/>
  <c r="L67" i="5"/>
  <c r="P54" i="4"/>
  <c r="O64" i="4"/>
  <c r="N66" i="4"/>
  <c r="N57" i="4"/>
  <c r="N67" i="4"/>
  <c r="P62" i="4"/>
  <c r="P64" i="8"/>
  <c r="N66" i="8"/>
  <c r="N64" i="8"/>
  <c r="O68" i="7"/>
  <c r="O59" i="7"/>
  <c r="L63" i="7"/>
  <c r="P53" i="6"/>
  <c r="O62" i="6"/>
  <c r="O63" i="6"/>
  <c r="N57" i="6"/>
  <c r="O65" i="6"/>
  <c r="L62" i="5"/>
  <c r="P64" i="4"/>
  <c r="O66" i="4"/>
  <c r="O67" i="4"/>
  <c r="P66" i="4"/>
  <c r="O66" i="8"/>
  <c r="N67" i="6"/>
  <c r="P65" i="6"/>
  <c r="L55" i="5"/>
  <c r="P64" i="6"/>
  <c r="O67" i="6"/>
  <c r="P66" i="6"/>
  <c r="N65" i="5"/>
  <c r="P67" i="8"/>
  <c r="O68" i="8"/>
  <c r="L65" i="7"/>
  <c r="P58" i="6"/>
  <c r="O68" i="6"/>
  <c r="O59" i="6"/>
  <c r="L63" i="6"/>
  <c r="P58" i="5"/>
  <c r="O62" i="5"/>
  <c r="O63" i="5"/>
  <c r="N55" i="5"/>
  <c r="L59" i="5"/>
  <c r="O65" i="5"/>
  <c r="N54" i="4"/>
  <c r="M56" i="4"/>
  <c r="N66" i="6"/>
  <c r="O68" i="4"/>
  <c r="O59" i="4"/>
  <c r="L62" i="8"/>
  <c r="O67" i="8"/>
  <c r="O65" i="8"/>
  <c r="O66" i="6"/>
  <c r="O57" i="6"/>
  <c r="N62" i="5"/>
  <c r="N53" i="5"/>
  <c r="L66" i="5"/>
  <c r="N68" i="5"/>
  <c r="M54" i="4"/>
  <c r="P68" i="8"/>
  <c r="P66" i="8"/>
  <c r="N62" i="7"/>
  <c r="N53" i="7"/>
  <c r="N63" i="7"/>
  <c r="L66" i="7"/>
  <c r="N65" i="7"/>
  <c r="N68" i="7"/>
  <c r="P55" i="6"/>
  <c r="P68" i="6"/>
  <c r="L64" i="6"/>
  <c r="L67" i="6"/>
  <c r="O64" i="5"/>
  <c r="N66" i="5"/>
  <c r="N57" i="5"/>
  <c r="N67" i="5"/>
  <c r="P62" i="5"/>
  <c r="L55" i="4"/>
  <c r="L65" i="4"/>
  <c r="N56" i="4"/>
  <c r="M58" i="4"/>
  <c r="N64" i="4"/>
  <c r="O64" i="6"/>
  <c r="O55" i="6"/>
  <c r="P56" i="6"/>
  <c r="N63" i="5"/>
  <c r="P68" i="4"/>
  <c r="O62" i="8"/>
  <c r="N63" i="8"/>
  <c r="L65" i="8"/>
  <c r="O53" i="7"/>
  <c r="O62" i="7"/>
  <c r="O63" i="7"/>
  <c r="N57" i="7"/>
  <c r="O65" i="7"/>
  <c r="L62" i="6"/>
  <c r="P64" i="5"/>
  <c r="O66" i="5"/>
  <c r="O67" i="5"/>
  <c r="N59" i="5"/>
  <c r="N62" i="4"/>
  <c r="N53" i="4"/>
  <c r="N63" i="4"/>
  <c r="L66" i="4"/>
  <c r="N58" i="4"/>
  <c r="N65" i="4"/>
  <c r="N68" i="4"/>
  <c r="P63" i="7"/>
  <c r="P67" i="7"/>
  <c r="P63" i="6"/>
  <c r="P67" i="6"/>
  <c r="P63" i="5"/>
  <c r="P67" i="5"/>
  <c r="P63" i="4"/>
  <c r="P67" i="4"/>
  <c r="M63" i="8"/>
  <c r="M63" i="7"/>
  <c r="M63" i="6"/>
  <c r="M63" i="5"/>
  <c r="M63" i="4"/>
  <c r="L53" i="5"/>
  <c r="L57" i="5"/>
  <c r="L53" i="4"/>
  <c r="L57" i="4"/>
  <c r="M62" i="8"/>
  <c r="M62" i="7"/>
  <c r="M62" i="6"/>
  <c r="M62" i="5"/>
  <c r="M62" i="4"/>
  <c r="P56" i="5" l="1"/>
  <c r="N55" i="8"/>
  <c r="P56" i="4"/>
  <c r="O53" i="4"/>
  <c r="N54" i="5"/>
  <c r="M59" i="5"/>
  <c r="L56" i="8"/>
  <c r="N56" i="8"/>
  <c r="L53" i="8"/>
  <c r="N54" i="8"/>
  <c r="M56" i="5"/>
  <c r="P53" i="7"/>
  <c r="P57" i="5"/>
  <c r="M53" i="8"/>
  <c r="M55" i="8"/>
  <c r="N57" i="8"/>
  <c r="O55" i="5"/>
  <c r="M56" i="8"/>
  <c r="N59" i="4"/>
  <c r="P58" i="7"/>
  <c r="P56" i="7"/>
  <c r="M55" i="4"/>
  <c r="O59" i="5"/>
  <c r="P54" i="7"/>
  <c r="M57" i="8"/>
  <c r="N58" i="5"/>
  <c r="N55" i="4"/>
  <c r="L55" i="8"/>
  <c r="P59" i="7"/>
  <c r="P59" i="4"/>
  <c r="O53" i="5"/>
  <c r="O55" i="4"/>
  <c r="O57" i="5"/>
  <c r="P54" i="5"/>
  <c r="L56" i="4"/>
  <c r="L58" i="4"/>
  <c r="M54" i="8"/>
  <c r="O57" i="4"/>
  <c r="L59" i="8"/>
  <c r="N58" i="8"/>
  <c r="M59" i="4"/>
  <c r="L54" i="5"/>
  <c r="M55" i="5"/>
  <c r="N59" i="8"/>
  <c r="M59" i="8"/>
  <c r="N53" i="8"/>
  <c r="L57" i="8"/>
  <c r="L58" i="8"/>
  <c r="M59" i="6"/>
  <c r="M57" i="6"/>
  <c r="M55" i="6"/>
  <c r="M53" i="6"/>
  <c r="M56" i="6"/>
  <c r="N54" i="6"/>
  <c r="M54" i="6"/>
  <c r="N58" i="6"/>
  <c r="M58" i="6"/>
  <c r="N56" i="6"/>
  <c r="Q58" i="8"/>
  <c r="Q56" i="8"/>
  <c r="Q54" i="8"/>
  <c r="O58" i="8"/>
  <c r="O56" i="8"/>
  <c r="O54" i="8"/>
  <c r="Q53" i="8"/>
  <c r="Q55" i="8"/>
  <c r="P55" i="8"/>
  <c r="Q59" i="8"/>
  <c r="P59" i="8"/>
  <c r="Q57" i="8"/>
  <c r="P53" i="8"/>
  <c r="N59" i="6"/>
  <c r="L55" i="7"/>
  <c r="O59" i="8"/>
  <c r="Q58" i="6"/>
  <c r="Q56" i="6"/>
  <c r="Q54" i="6"/>
  <c r="O58" i="6"/>
  <c r="O56" i="6"/>
  <c r="O54" i="6"/>
  <c r="P57" i="6"/>
  <c r="Q55" i="6"/>
  <c r="Q53" i="6"/>
  <c r="Q59" i="6"/>
  <c r="P59" i="6"/>
  <c r="Q57" i="6"/>
  <c r="N53" i="6"/>
  <c r="L58" i="6"/>
  <c r="Q58" i="7"/>
  <c r="Q56" i="7"/>
  <c r="Q54" i="7"/>
  <c r="O58" i="7"/>
  <c r="O56" i="7"/>
  <c r="O54" i="7"/>
  <c r="Q53" i="7"/>
  <c r="Q59" i="7"/>
  <c r="P57" i="7"/>
  <c r="P55" i="7"/>
  <c r="Q57" i="7"/>
  <c r="Q55" i="7"/>
  <c r="P58" i="4"/>
  <c r="O55" i="7"/>
  <c r="L57" i="6"/>
  <c r="M59" i="7"/>
  <c r="M57" i="7"/>
  <c r="M55" i="7"/>
  <c r="M53" i="7"/>
  <c r="M56" i="7"/>
  <c r="N58" i="7"/>
  <c r="N54" i="7"/>
  <c r="M58" i="7"/>
  <c r="N56" i="7"/>
  <c r="L58" i="7"/>
  <c r="L56" i="7"/>
  <c r="M54" i="7"/>
  <c r="P58" i="8"/>
  <c r="N59" i="7"/>
  <c r="L53" i="6"/>
  <c r="L59" i="7"/>
  <c r="L56" i="6"/>
  <c r="P56" i="8"/>
  <c r="N55" i="6"/>
  <c r="L59" i="6"/>
  <c r="L57" i="7"/>
  <c r="N55" i="7"/>
  <c r="O53" i="8"/>
  <c r="P54" i="6"/>
  <c r="L54" i="7"/>
  <c r="P54" i="8"/>
  <c r="L54" i="6"/>
  <c r="L55" i="6"/>
  <c r="L53" i="7"/>
  <c r="Q58" i="5"/>
  <c r="Q56" i="5"/>
  <c r="Q54" i="5"/>
  <c r="O58" i="5"/>
  <c r="O56" i="5"/>
  <c r="O54" i="5"/>
  <c r="Q59" i="5"/>
  <c r="P59" i="5"/>
  <c r="Q57" i="5"/>
  <c r="Q55" i="5"/>
  <c r="P55" i="5"/>
  <c r="Q53" i="5"/>
  <c r="P53" i="5"/>
  <c r="O57" i="8"/>
  <c r="O53" i="6"/>
  <c r="Q58" i="4"/>
  <c r="Q56" i="4"/>
  <c r="Q54" i="4"/>
  <c r="O58" i="4"/>
  <c r="O56" i="4"/>
  <c r="O54" i="4"/>
  <c r="Q59" i="4"/>
  <c r="P53" i="4"/>
  <c r="Q57" i="4"/>
  <c r="Q55" i="4"/>
  <c r="P55" i="4"/>
  <c r="Q53" i="4"/>
  <c r="P57" i="8"/>
</calcChain>
</file>

<file path=xl/connections.xml><?xml version="1.0" encoding="utf-8"?>
<connections xmlns="http://schemas.openxmlformats.org/spreadsheetml/2006/main">
  <connection id="1" name="20140718-2plex-1P1S-QX1_Jurkat" type="4" refreshedVersion="0" background="1">
    <webPr xml="1" sourceData="1" url="E:\Users\endah_000\Documents\Work\Miller-Jensen Lab\BioPlex\BioPlex-20140718-QX1-1P1S\20140718-2plex-1P1S-QX1_Jurkat.xml" htmlTables="1" htmlFormat="all"/>
  </connection>
</connections>
</file>

<file path=xl/sharedStrings.xml><?xml version="1.0" encoding="utf-8"?>
<sst xmlns="http://schemas.openxmlformats.org/spreadsheetml/2006/main" count="535" uniqueCount="96">
  <si>
    <t>RowNo</t>
  </si>
  <si>
    <t>ColNo</t>
  </si>
  <si>
    <t>RegionCount</t>
  </si>
  <si>
    <t>Median</t>
  </si>
  <si>
    <t>Mean</t>
  </si>
  <si>
    <t>CV</t>
  </si>
  <si>
    <t>StdDev</t>
  </si>
  <si>
    <t>StdErr</t>
  </si>
  <si>
    <t>TrimmedMean</t>
  </si>
  <si>
    <t>TrimmedCV</t>
  </si>
  <si>
    <t>TrimmedStdDev</t>
  </si>
  <si>
    <t>RegionNumber19</t>
  </si>
  <si>
    <t>p-JNK</t>
  </si>
  <si>
    <t>B</t>
  </si>
  <si>
    <t>H+I</t>
  </si>
  <si>
    <t>Jurkat 1-0</t>
  </si>
  <si>
    <t>Jurkat 1-15</t>
  </si>
  <si>
    <t>Jurkat 1-1</t>
  </si>
  <si>
    <t>Jurkat 1-4</t>
  </si>
  <si>
    <t>Jurkat 1-8</t>
  </si>
  <si>
    <t>Jurkat 1-16</t>
  </si>
  <si>
    <t>Jurkat 1-24</t>
  </si>
  <si>
    <t>H+A</t>
  </si>
  <si>
    <t>Jurkat 2-0</t>
  </si>
  <si>
    <t>Jurkat 2-15</t>
  </si>
  <si>
    <t>Jurkat 2-1</t>
  </si>
  <si>
    <t>Jurkat 2-4</t>
  </si>
  <si>
    <t>Jurkat 2-8</t>
  </si>
  <si>
    <t>Jurkat 2-16</t>
  </si>
  <si>
    <t>Jurkat 2-24</t>
  </si>
  <si>
    <t>HeLa</t>
  </si>
  <si>
    <t>Jurkat 3-0</t>
  </si>
  <si>
    <t>Jurkat 3-15</t>
  </si>
  <si>
    <t>Jurkat 3-1</t>
  </si>
  <si>
    <t>Jurkat 3-4</t>
  </si>
  <si>
    <t>Jurkat 3-8</t>
  </si>
  <si>
    <t>Jurkat 3-16</t>
  </si>
  <si>
    <t>Jurkat 3-24</t>
  </si>
  <si>
    <t>PBS</t>
  </si>
  <si>
    <t>p-IkBa</t>
  </si>
  <si>
    <t>H+T</t>
  </si>
  <si>
    <t>H+E</t>
  </si>
  <si>
    <t>A</t>
  </si>
  <si>
    <t>C</t>
  </si>
  <si>
    <t>D</t>
  </si>
  <si>
    <t>E</t>
  </si>
  <si>
    <t>F</t>
  </si>
  <si>
    <t>G</t>
  </si>
  <si>
    <t>H</t>
  </si>
  <si>
    <t>RIPA</t>
  </si>
  <si>
    <t>controls</t>
  </si>
  <si>
    <t>HeLa+EGF</t>
  </si>
  <si>
    <t>p-ERK, p-p38</t>
  </si>
  <si>
    <t>HeLa+TNFa</t>
  </si>
  <si>
    <t>HeLa+Ins</t>
  </si>
  <si>
    <t>p-Akt</t>
  </si>
  <si>
    <t>HeLa+Aniso</t>
  </si>
  <si>
    <t>all</t>
  </si>
  <si>
    <t>MFI</t>
  </si>
  <si>
    <t>Time (hrs)</t>
  </si>
  <si>
    <t>Infected</t>
  </si>
  <si>
    <t>Uninfected</t>
  </si>
  <si>
    <t>FC</t>
  </si>
  <si>
    <t>Kinetics</t>
  </si>
  <si>
    <t>mean zero</t>
  </si>
  <si>
    <t>Norm to Max</t>
  </si>
  <si>
    <t>Latent HIV infection alters systems-level signaling and regulation of cell death in T cells</t>
  </si>
  <si>
    <r>
      <t>Linda E. Fong</t>
    </r>
    <r>
      <rPr>
        <vertAlign val="superscript"/>
        <sz val="11"/>
        <color theme="1"/>
        <rFont val="Arial"/>
        <family val="2"/>
      </rPr>
      <t>1</t>
    </r>
    <r>
      <rPr>
        <sz val="11"/>
        <color rgb="FF1A1A1A"/>
        <rFont val="Arial"/>
        <family val="2"/>
      </rPr>
      <t>, Endah S. Sulistijo</t>
    </r>
    <r>
      <rPr>
        <vertAlign val="superscript"/>
        <sz val="11"/>
        <color rgb="FF1A1A1A"/>
        <rFont val="Arial"/>
        <family val="2"/>
      </rPr>
      <t>1</t>
    </r>
    <r>
      <rPr>
        <sz val="11"/>
        <color rgb="FF1A1A1A"/>
        <rFont val="Arial"/>
        <family val="2"/>
      </rPr>
      <t>, and Kathryn Miller-Jensen</t>
    </r>
    <r>
      <rPr>
        <vertAlign val="superscript"/>
        <sz val="11"/>
        <color rgb="FF1A1A1A"/>
        <rFont val="Arial"/>
        <family val="2"/>
      </rPr>
      <t>1,2*</t>
    </r>
  </si>
  <si>
    <r>
      <t>1</t>
    </r>
    <r>
      <rPr>
        <sz val="11"/>
        <color rgb="FF222222"/>
        <rFont val="Arial"/>
        <family val="2"/>
      </rPr>
      <t>Department of Biomedical Engineering, Yale University, New Haven, CT, USA</t>
    </r>
  </si>
  <si>
    <r>
      <t>2</t>
    </r>
    <r>
      <rPr>
        <sz val="11"/>
        <color rgb="FF222222"/>
        <rFont val="Arial"/>
        <family val="2"/>
      </rPr>
      <t>Department of Molecular, Cellular, and Developmental Biology, Yale University, New Haven, CT, USA</t>
    </r>
  </si>
  <si>
    <t xml:space="preserve">*Correspondance: kathryn.miller-jensen@yale.edu </t>
  </si>
  <si>
    <t>DHIV 1-0</t>
  </si>
  <si>
    <t>DHIV 2-0</t>
  </si>
  <si>
    <t>DHIV 3-0</t>
  </si>
  <si>
    <t>DHIV 1-15</t>
  </si>
  <si>
    <t>DHIV 2-15</t>
  </si>
  <si>
    <t>DHIV 3-15</t>
  </si>
  <si>
    <t>DHIV 1-1</t>
  </si>
  <si>
    <t>DHIV 2-1</t>
  </si>
  <si>
    <t>DHIV 3-1</t>
  </si>
  <si>
    <t>DHIV 1-4</t>
  </si>
  <si>
    <t>DHIV 2-4</t>
  </si>
  <si>
    <t>DHIV 3-4</t>
  </si>
  <si>
    <t>DHIV 1-8</t>
  </si>
  <si>
    <t>DHIV 2-8</t>
  </si>
  <si>
    <t>DHIV 3-8</t>
  </si>
  <si>
    <t>DHIV 1-16</t>
  </si>
  <si>
    <t>DHIV 2-16</t>
  </si>
  <si>
    <t>DHIV 3-16</t>
  </si>
  <si>
    <t>DHIV 1-24</t>
  </si>
  <si>
    <t>DHIV 2-24</t>
  </si>
  <si>
    <t>DHIV 3-24</t>
  </si>
  <si>
    <t>std deviation (% of signal):</t>
  </si>
  <si>
    <t>Phospho-protein time course data for DHIV and Jurkat cell lines stimulated with 1uM prostratin and 1uM SAHA</t>
  </si>
  <si>
    <t>mean time course:</t>
  </si>
  <si>
    <t>maximum: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</si>
</sst>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1A1A1A"/>
      <name val="Arial"/>
      <family val="2"/>
    </font>
    <font>
      <vertAlign val="superscript"/>
      <sz val="11"/>
      <color rgb="FF1A1A1A"/>
      <name val="Arial"/>
      <family val="2"/>
    </font>
    <font>
      <b/>
      <sz val="11"/>
      <color theme="1"/>
      <name val="Arial"/>
      <family val="2"/>
    </font>
    <font>
      <vertAlign val="superscript"/>
      <sz val="11"/>
      <color rgb="FF222222"/>
      <name val="Arial"/>
      <family val="2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0" fillId="0" borderId="1" xfId="0" applyFont="1" applyBorder="1"/>
    <xf numFmtId="0" fontId="0" fillId="2" borderId="1" xfId="0" applyFont="1" applyFill="1" applyBorder="1"/>
    <xf numFmtId="0" fontId="0" fillId="2" borderId="2" xfId="0" applyFont="1" applyFill="1" applyBorder="1"/>
    <xf numFmtId="0" fontId="0" fillId="0" borderId="2" xfId="0" applyFont="1" applyBorder="1"/>
    <xf numFmtId="0" fontId="0" fillId="2" borderId="3" xfId="0" applyFont="1" applyFill="1" applyBorder="1"/>
    <xf numFmtId="0" fontId="0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2"/>
    <xf numFmtId="9" fontId="0" fillId="0" borderId="0" xfId="1" applyFont="1"/>
    <xf numFmtId="0" fontId="1" fillId="0" borderId="0" xfId="0" applyFont="1" applyAlignment="1">
      <alignment horizontal="center"/>
    </xf>
    <xf numFmtId="2" fontId="0" fillId="0" borderId="0" xfId="1" applyNumberFormat="1" applyFont="1"/>
    <xf numFmtId="2" fontId="0" fillId="0" borderId="0" xfId="0" applyNumberFormat="1"/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Bio-Rad.com/XMLschema/2007/Bio-Plex_3'">
  <Schema ID="Schema1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Map ID="1" Name="BioPlexManager_Map" RootElement="BioPlexManager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miller-jensen@yale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tabSelected="1" workbookViewId="0">
      <selection activeCell="J27" sqref="J27"/>
    </sheetView>
  </sheetViews>
  <sheetFormatPr defaultRowHeight="15" x14ac:dyDescent="0.25"/>
  <sheetData>
    <row r="2" spans="1:1" ht="18" x14ac:dyDescent="0.25">
      <c r="A2" s="10" t="s">
        <v>66</v>
      </c>
    </row>
    <row r="4" spans="1:1" ht="16.5" x14ac:dyDescent="0.25">
      <c r="A4" s="11" t="s">
        <v>67</v>
      </c>
    </row>
    <row r="5" spans="1:1" x14ac:dyDescent="0.25">
      <c r="A5" s="12"/>
    </row>
    <row r="6" spans="1:1" ht="16.5" x14ac:dyDescent="0.25">
      <c r="A6" s="13" t="s">
        <v>68</v>
      </c>
    </row>
    <row r="7" spans="1:1" ht="16.5" x14ac:dyDescent="0.25">
      <c r="A7" s="13" t="s">
        <v>69</v>
      </c>
    </row>
    <row r="8" spans="1:1" x14ac:dyDescent="0.25">
      <c r="A8" s="14" t="s">
        <v>70</v>
      </c>
    </row>
    <row r="11" spans="1:1" x14ac:dyDescent="0.25">
      <c r="A11" t="s">
        <v>93</v>
      </c>
    </row>
  </sheetData>
  <hyperlinks>
    <hyperlink ref="A8" r:id="rId1" display="mailto:kathryn.miller-jensen@yale.ed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N17" sqref="N17"/>
    </sheetView>
  </sheetViews>
  <sheetFormatPr defaultRowHeight="15" x14ac:dyDescent="0.25"/>
  <sheetData>
    <row r="1" spans="1:14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 t="s">
        <v>42</v>
      </c>
      <c r="B2" t="s">
        <v>71</v>
      </c>
      <c r="C2" t="s">
        <v>72</v>
      </c>
      <c r="D2" t="s">
        <v>73</v>
      </c>
      <c r="E2" t="s">
        <v>15</v>
      </c>
      <c r="F2" t="s">
        <v>23</v>
      </c>
      <c r="G2" t="s">
        <v>31</v>
      </c>
      <c r="H2" t="s">
        <v>71</v>
      </c>
      <c r="I2" t="s">
        <v>72</v>
      </c>
      <c r="J2" t="s">
        <v>73</v>
      </c>
      <c r="K2" t="s">
        <v>15</v>
      </c>
      <c r="L2" t="s">
        <v>23</v>
      </c>
      <c r="M2" t="s">
        <v>31</v>
      </c>
      <c r="N2">
        <v>0</v>
      </c>
    </row>
    <row r="3" spans="1:14" x14ac:dyDescent="0.25">
      <c r="A3" t="s">
        <v>13</v>
      </c>
      <c r="B3" t="s">
        <v>74</v>
      </c>
      <c r="C3" t="s">
        <v>75</v>
      </c>
      <c r="D3" t="s">
        <v>76</v>
      </c>
      <c r="E3" t="s">
        <v>16</v>
      </c>
      <c r="F3" t="s">
        <v>24</v>
      </c>
      <c r="G3" t="s">
        <v>32</v>
      </c>
      <c r="H3" t="s">
        <v>74</v>
      </c>
      <c r="I3" t="s">
        <v>75</v>
      </c>
      <c r="J3" t="s">
        <v>76</v>
      </c>
      <c r="K3" t="s">
        <v>16</v>
      </c>
      <c r="L3" t="s">
        <v>24</v>
      </c>
      <c r="M3" t="s">
        <v>32</v>
      </c>
      <c r="N3">
        <v>15</v>
      </c>
    </row>
    <row r="4" spans="1:14" x14ac:dyDescent="0.25">
      <c r="A4" t="s">
        <v>43</v>
      </c>
      <c r="B4" t="s">
        <v>77</v>
      </c>
      <c r="C4" t="s">
        <v>78</v>
      </c>
      <c r="D4" s="1" t="s">
        <v>79</v>
      </c>
      <c r="E4" s="1" t="s">
        <v>17</v>
      </c>
      <c r="F4" t="s">
        <v>25</v>
      </c>
      <c r="G4" t="s">
        <v>33</v>
      </c>
      <c r="H4" t="s">
        <v>77</v>
      </c>
      <c r="I4" t="s">
        <v>78</v>
      </c>
      <c r="J4" t="s">
        <v>79</v>
      </c>
      <c r="K4" t="s">
        <v>17</v>
      </c>
      <c r="L4" t="s">
        <v>25</v>
      </c>
      <c r="M4" t="s">
        <v>33</v>
      </c>
      <c r="N4">
        <v>1</v>
      </c>
    </row>
    <row r="5" spans="1:14" x14ac:dyDescent="0.25">
      <c r="A5" t="s">
        <v>44</v>
      </c>
      <c r="B5" t="s">
        <v>80</v>
      </c>
      <c r="C5" t="s">
        <v>81</v>
      </c>
      <c r="D5" t="s">
        <v>82</v>
      </c>
      <c r="E5" t="s">
        <v>18</v>
      </c>
      <c r="F5" t="s">
        <v>26</v>
      </c>
      <c r="G5" t="s">
        <v>34</v>
      </c>
      <c r="H5" t="s">
        <v>80</v>
      </c>
      <c r="I5" t="s">
        <v>81</v>
      </c>
      <c r="J5" t="s">
        <v>82</v>
      </c>
      <c r="K5" t="s">
        <v>18</v>
      </c>
      <c r="L5" t="s">
        <v>26</v>
      </c>
      <c r="M5" t="s">
        <v>34</v>
      </c>
      <c r="N5">
        <v>4</v>
      </c>
    </row>
    <row r="6" spans="1:14" x14ac:dyDescent="0.25">
      <c r="A6" t="s">
        <v>45</v>
      </c>
      <c r="B6" t="s">
        <v>83</v>
      </c>
      <c r="C6" t="s">
        <v>84</v>
      </c>
      <c r="D6" t="s">
        <v>85</v>
      </c>
      <c r="E6" t="s">
        <v>19</v>
      </c>
      <c r="F6" t="s">
        <v>27</v>
      </c>
      <c r="G6" t="s">
        <v>35</v>
      </c>
      <c r="H6" t="s">
        <v>83</v>
      </c>
      <c r="I6" t="s">
        <v>84</v>
      </c>
      <c r="J6" t="s">
        <v>85</v>
      </c>
      <c r="K6" t="s">
        <v>19</v>
      </c>
      <c r="L6" t="s">
        <v>27</v>
      </c>
      <c r="M6" t="s">
        <v>35</v>
      </c>
      <c r="N6">
        <v>8</v>
      </c>
    </row>
    <row r="7" spans="1:14" x14ac:dyDescent="0.25">
      <c r="A7" t="s">
        <v>46</v>
      </c>
      <c r="B7" t="s">
        <v>86</v>
      </c>
      <c r="C7" t="s">
        <v>87</v>
      </c>
      <c r="D7" t="s">
        <v>88</v>
      </c>
      <c r="E7" t="s">
        <v>20</v>
      </c>
      <c r="F7" t="s">
        <v>28</v>
      </c>
      <c r="G7" t="s">
        <v>36</v>
      </c>
      <c r="H7" t="s">
        <v>86</v>
      </c>
      <c r="I7" t="s">
        <v>87</v>
      </c>
      <c r="J7" t="s">
        <v>88</v>
      </c>
      <c r="K7" t="s">
        <v>20</v>
      </c>
      <c r="L7" t="s">
        <v>28</v>
      </c>
      <c r="M7" t="s">
        <v>36</v>
      </c>
      <c r="N7">
        <v>16</v>
      </c>
    </row>
    <row r="8" spans="1:14" x14ac:dyDescent="0.25">
      <c r="A8" t="s">
        <v>47</v>
      </c>
      <c r="B8" t="s">
        <v>89</v>
      </c>
      <c r="C8" t="s">
        <v>90</v>
      </c>
      <c r="D8" t="s">
        <v>91</v>
      </c>
      <c r="E8" t="s">
        <v>21</v>
      </c>
      <c r="F8" t="s">
        <v>29</v>
      </c>
      <c r="G8" t="s">
        <v>37</v>
      </c>
      <c r="H8" t="s">
        <v>89</v>
      </c>
      <c r="I8" t="s">
        <v>90</v>
      </c>
      <c r="J8" t="s">
        <v>91</v>
      </c>
      <c r="K8" t="s">
        <v>21</v>
      </c>
      <c r="L8" t="s">
        <v>29</v>
      </c>
      <c r="M8" t="s">
        <v>37</v>
      </c>
      <c r="N8">
        <v>24</v>
      </c>
    </row>
    <row r="9" spans="1:14" x14ac:dyDescent="0.25">
      <c r="A9" t="s">
        <v>48</v>
      </c>
      <c r="B9" t="s">
        <v>49</v>
      </c>
      <c r="C9" t="s">
        <v>49</v>
      </c>
      <c r="D9" t="s">
        <v>41</v>
      </c>
      <c r="E9" t="s">
        <v>40</v>
      </c>
      <c r="F9" t="s">
        <v>30</v>
      </c>
      <c r="G9" t="s">
        <v>38</v>
      </c>
      <c r="H9" t="s">
        <v>49</v>
      </c>
      <c r="I9" t="s">
        <v>49</v>
      </c>
      <c r="J9" t="s">
        <v>14</v>
      </c>
      <c r="K9" t="s">
        <v>22</v>
      </c>
      <c r="L9" t="s">
        <v>30</v>
      </c>
      <c r="M9" t="s">
        <v>38</v>
      </c>
    </row>
    <row r="15" spans="1:14" x14ac:dyDescent="0.25">
      <c r="B15" t="s">
        <v>50</v>
      </c>
      <c r="C15" t="s">
        <v>51</v>
      </c>
      <c r="D15" t="s">
        <v>41</v>
      </c>
      <c r="E15" t="s">
        <v>52</v>
      </c>
    </row>
    <row r="16" spans="1:14" x14ac:dyDescent="0.25">
      <c r="C16" t="s">
        <v>53</v>
      </c>
      <c r="D16" t="s">
        <v>40</v>
      </c>
      <c r="E16" t="s">
        <v>39</v>
      </c>
    </row>
    <row r="17" spans="3:5" x14ac:dyDescent="0.25">
      <c r="C17" t="s">
        <v>54</v>
      </c>
      <c r="D17" t="s">
        <v>14</v>
      </c>
      <c r="E17" t="s">
        <v>55</v>
      </c>
    </row>
    <row r="18" spans="3:5" x14ac:dyDescent="0.25">
      <c r="C18" t="s">
        <v>56</v>
      </c>
      <c r="D18" t="s">
        <v>22</v>
      </c>
      <c r="E18" t="s">
        <v>12</v>
      </c>
    </row>
    <row r="19" spans="3:5" x14ac:dyDescent="0.25">
      <c r="C19" t="s">
        <v>30</v>
      </c>
      <c r="E19" t="s">
        <v>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2" workbookViewId="0">
      <selection activeCell="L71" sqref="L71:Q77"/>
    </sheetView>
  </sheetViews>
  <sheetFormatPr defaultRowHeight="15" x14ac:dyDescent="0.25"/>
  <cols>
    <col min="1" max="1" width="14.140625" customWidth="1"/>
    <col min="11" max="11" width="12.1406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71</v>
      </c>
      <c r="B2" s="4">
        <v>1</v>
      </c>
      <c r="C2" s="3">
        <v>1</v>
      </c>
      <c r="D2" s="3">
        <v>36</v>
      </c>
      <c r="E2" s="3">
        <v>50</v>
      </c>
      <c r="F2" s="3">
        <v>2464</v>
      </c>
      <c r="G2" s="3">
        <v>2392.820068359375</v>
      </c>
      <c r="H2" s="3">
        <v>0.26905328035354614</v>
      </c>
      <c r="I2" s="3">
        <v>643.7960205078125</v>
      </c>
      <c r="J2" s="3">
        <v>91.0465087890625</v>
      </c>
      <c r="K2" s="3">
        <v>2393.4091796875</v>
      </c>
      <c r="L2" s="3">
        <v>0.16963797807693481</v>
      </c>
      <c r="M2" s="6">
        <v>406.01309204101562</v>
      </c>
    </row>
    <row r="3" spans="1:13" x14ac:dyDescent="0.25">
      <c r="A3" t="s">
        <v>74</v>
      </c>
      <c r="B3" s="5">
        <v>2</v>
      </c>
      <c r="C3" s="2">
        <v>1</v>
      </c>
      <c r="D3" s="2">
        <v>36</v>
      </c>
      <c r="E3" s="2">
        <v>55</v>
      </c>
      <c r="F3" s="2">
        <v>1901</v>
      </c>
      <c r="G3" s="2">
        <v>2132.418212890625</v>
      </c>
      <c r="H3" s="2">
        <v>0.59517878293991089</v>
      </c>
      <c r="I3" s="2">
        <v>1269.1700439453125</v>
      </c>
      <c r="J3" s="2">
        <v>171.13485717773437</v>
      </c>
      <c r="K3" s="2">
        <v>1979.040771484375</v>
      </c>
      <c r="L3" s="2">
        <v>0.20658357441425323</v>
      </c>
      <c r="M3" s="7">
        <v>408.83731079101562</v>
      </c>
    </row>
    <row r="4" spans="1:13" x14ac:dyDescent="0.25">
      <c r="A4" t="s">
        <v>77</v>
      </c>
      <c r="B4" s="4">
        <v>3</v>
      </c>
      <c r="C4" s="3">
        <v>1</v>
      </c>
      <c r="D4" s="3">
        <v>36</v>
      </c>
      <c r="E4" s="3">
        <v>50</v>
      </c>
      <c r="F4" s="3">
        <v>2846</v>
      </c>
      <c r="G4" s="3">
        <v>2932.739990234375</v>
      </c>
      <c r="H4" s="3">
        <v>0.28581300377845764</v>
      </c>
      <c r="I4" s="3">
        <v>838.2152099609375</v>
      </c>
      <c r="J4" s="3">
        <v>118.54153442382812</v>
      </c>
      <c r="K4" s="3">
        <v>2910.068115234375</v>
      </c>
      <c r="L4" s="3">
        <v>0.17605872452259064</v>
      </c>
      <c r="M4" s="6">
        <v>512.3428955078125</v>
      </c>
    </row>
    <row r="5" spans="1:13" x14ac:dyDescent="0.25">
      <c r="A5" t="s">
        <v>80</v>
      </c>
      <c r="B5" s="5">
        <v>4</v>
      </c>
      <c r="C5" s="2">
        <v>1</v>
      </c>
      <c r="D5" s="2">
        <v>36</v>
      </c>
      <c r="E5" s="2">
        <v>50</v>
      </c>
      <c r="F5" s="2">
        <v>2461</v>
      </c>
      <c r="G5" s="2">
        <v>2642.4599609375</v>
      </c>
      <c r="H5" s="2">
        <v>0.6040152907371521</v>
      </c>
      <c r="I5" s="2">
        <v>1596.086181640625</v>
      </c>
      <c r="J5" s="2">
        <v>225.72067260742187</v>
      </c>
      <c r="K5" s="2">
        <v>2441.04541015625</v>
      </c>
      <c r="L5" s="2">
        <v>0.16283650696277618</v>
      </c>
      <c r="M5" s="7">
        <v>397.49130249023437</v>
      </c>
    </row>
    <row r="6" spans="1:13" x14ac:dyDescent="0.25">
      <c r="A6" t="s">
        <v>83</v>
      </c>
      <c r="B6" s="4">
        <v>5</v>
      </c>
      <c r="C6" s="3">
        <v>1</v>
      </c>
      <c r="D6" s="3">
        <v>36</v>
      </c>
      <c r="E6" s="3">
        <v>50</v>
      </c>
      <c r="F6" s="3">
        <v>2828</v>
      </c>
      <c r="G6" s="3">
        <v>2816.800048828125</v>
      </c>
      <c r="H6" s="3">
        <v>0.17295390367507935</v>
      </c>
      <c r="I6" s="3">
        <v>487.17654418945312</v>
      </c>
      <c r="J6" s="3">
        <v>68.897163391113281</v>
      </c>
      <c r="K6" s="3">
        <v>2819.886474609375</v>
      </c>
      <c r="L6" s="3">
        <v>0.13235855102539063</v>
      </c>
      <c r="M6" s="6">
        <v>373.236083984375</v>
      </c>
    </row>
    <row r="7" spans="1:13" x14ac:dyDescent="0.25">
      <c r="A7" t="s">
        <v>86</v>
      </c>
      <c r="B7" s="5">
        <v>6</v>
      </c>
      <c r="C7" s="2">
        <v>1</v>
      </c>
      <c r="D7" s="2">
        <v>36</v>
      </c>
      <c r="E7" s="2">
        <v>50</v>
      </c>
      <c r="F7" s="2">
        <v>1939</v>
      </c>
      <c r="G7" s="2">
        <v>1923.8399658203125</v>
      </c>
      <c r="H7" s="2">
        <v>0.18802434206008911</v>
      </c>
      <c r="I7" s="2">
        <v>361.728759765625</v>
      </c>
      <c r="J7" s="2">
        <v>51.156169891357422</v>
      </c>
      <c r="K7" s="2">
        <v>1905.227294921875</v>
      </c>
      <c r="L7" s="2">
        <v>0.13651058077812195</v>
      </c>
      <c r="M7" s="7">
        <v>260.08370971679687</v>
      </c>
    </row>
    <row r="8" spans="1:13" x14ac:dyDescent="0.25">
      <c r="A8" t="s">
        <v>89</v>
      </c>
      <c r="B8" s="4">
        <v>7</v>
      </c>
      <c r="C8" s="3">
        <v>1</v>
      </c>
      <c r="D8" s="3">
        <v>36</v>
      </c>
      <c r="E8" s="3">
        <v>50</v>
      </c>
      <c r="F8" s="3">
        <v>2273</v>
      </c>
      <c r="G8" s="3">
        <v>2422.93994140625</v>
      </c>
      <c r="H8" s="3">
        <v>0.21204246580600739</v>
      </c>
      <c r="I8" s="3">
        <v>513.76617431640625</v>
      </c>
      <c r="J8" s="3">
        <v>72.657508850097656</v>
      </c>
      <c r="K8" s="3">
        <v>2382.818115234375</v>
      </c>
      <c r="L8" s="3">
        <v>0.1682237833738327</v>
      </c>
      <c r="M8" s="6">
        <v>400.8466796875</v>
      </c>
    </row>
    <row r="9" spans="1:13" x14ac:dyDescent="0.25">
      <c r="A9" t="s">
        <v>49</v>
      </c>
      <c r="B9" s="5">
        <v>8</v>
      </c>
      <c r="C9" s="2">
        <v>1</v>
      </c>
      <c r="D9" s="2">
        <v>36</v>
      </c>
      <c r="E9" s="2">
        <v>52</v>
      </c>
      <c r="F9" s="2">
        <v>139.5</v>
      </c>
      <c r="G9" s="2">
        <v>142.90383911132812</v>
      </c>
      <c r="H9" s="2">
        <v>0.39861378073692322</v>
      </c>
      <c r="I9" s="2">
        <v>56.963443756103516</v>
      </c>
      <c r="J9" s="2">
        <v>7.8994078636169434</v>
      </c>
      <c r="K9" s="2">
        <v>140.17391967773437</v>
      </c>
      <c r="L9" s="2">
        <v>0.31472808122634888</v>
      </c>
      <c r="M9" s="7">
        <v>44.116664886474609</v>
      </c>
    </row>
    <row r="10" spans="1:13" x14ac:dyDescent="0.25">
      <c r="A10" t="s">
        <v>72</v>
      </c>
      <c r="B10" s="4">
        <v>1</v>
      </c>
      <c r="C10" s="3">
        <v>2</v>
      </c>
      <c r="D10" s="3">
        <v>36</v>
      </c>
      <c r="E10" s="3">
        <v>50</v>
      </c>
      <c r="F10" s="3">
        <v>2610</v>
      </c>
      <c r="G10" s="3">
        <v>2692.679931640625</v>
      </c>
      <c r="H10" s="3">
        <v>0.27713131904602051</v>
      </c>
      <c r="I10" s="3">
        <v>746.2259521484375</v>
      </c>
      <c r="J10" s="3">
        <v>105.53228759765625</v>
      </c>
      <c r="K10" s="3">
        <v>2701.363525390625</v>
      </c>
      <c r="L10" s="3">
        <v>0.19378073513507843</v>
      </c>
      <c r="M10" s="6">
        <v>523.47222900390625</v>
      </c>
    </row>
    <row r="11" spans="1:13" x14ac:dyDescent="0.25">
      <c r="A11" t="s">
        <v>75</v>
      </c>
      <c r="B11" s="5">
        <v>2</v>
      </c>
      <c r="C11" s="2">
        <v>2</v>
      </c>
      <c r="D11" s="2">
        <v>36</v>
      </c>
      <c r="E11" s="2">
        <v>50</v>
      </c>
      <c r="F11" s="2">
        <v>1780</v>
      </c>
      <c r="G11" s="2">
        <v>1816.800048828125</v>
      </c>
      <c r="H11" s="2">
        <v>0.2328246533870697</v>
      </c>
      <c r="I11" s="2">
        <v>422.99581909179687</v>
      </c>
      <c r="J11" s="2">
        <v>59.820644378662109</v>
      </c>
      <c r="K11" s="2">
        <v>1796.25</v>
      </c>
      <c r="L11" s="2">
        <v>0.18797656893730164</v>
      </c>
      <c r="M11" s="7">
        <v>337.65292358398437</v>
      </c>
    </row>
    <row r="12" spans="1:13" x14ac:dyDescent="0.25">
      <c r="A12" t="s">
        <v>78</v>
      </c>
      <c r="B12" s="4">
        <v>3</v>
      </c>
      <c r="C12" s="3">
        <v>2</v>
      </c>
      <c r="D12" s="3">
        <v>36</v>
      </c>
      <c r="E12" s="3">
        <v>50</v>
      </c>
      <c r="F12" s="3">
        <v>2984.5</v>
      </c>
      <c r="G12" s="3">
        <v>2988.780029296875</v>
      </c>
      <c r="H12" s="3">
        <v>0.25198310613632202</v>
      </c>
      <c r="I12" s="3">
        <v>753.12200927734375</v>
      </c>
      <c r="J12" s="3">
        <v>106.50753784179687</v>
      </c>
      <c r="K12" s="3">
        <v>2985.113525390625</v>
      </c>
      <c r="L12" s="3">
        <v>0.17264524102210999</v>
      </c>
      <c r="M12" s="6">
        <v>515.36566162109375</v>
      </c>
    </row>
    <row r="13" spans="1:13" x14ac:dyDescent="0.25">
      <c r="A13" t="s">
        <v>81</v>
      </c>
      <c r="B13" s="5">
        <v>4</v>
      </c>
      <c r="C13" s="2">
        <v>2</v>
      </c>
      <c r="D13" s="2">
        <v>36</v>
      </c>
      <c r="E13" s="2">
        <v>50</v>
      </c>
      <c r="F13" s="2">
        <v>2158</v>
      </c>
      <c r="G13" s="2">
        <v>2280.840087890625</v>
      </c>
      <c r="H13" s="2">
        <v>0.22406773269176483</v>
      </c>
      <c r="I13" s="2">
        <v>511.06265258789062</v>
      </c>
      <c r="J13" s="2">
        <v>72.275177001953125</v>
      </c>
      <c r="K13" s="2">
        <v>2271.818115234375</v>
      </c>
      <c r="L13" s="2">
        <v>0.17928121984004974</v>
      </c>
      <c r="M13" s="7">
        <v>407.2943115234375</v>
      </c>
    </row>
    <row r="14" spans="1:13" x14ac:dyDescent="0.25">
      <c r="A14" t="s">
        <v>84</v>
      </c>
      <c r="B14" s="4">
        <v>5</v>
      </c>
      <c r="C14" s="3">
        <v>2</v>
      </c>
      <c r="D14" s="3">
        <v>36</v>
      </c>
      <c r="E14" s="3">
        <v>50</v>
      </c>
      <c r="F14" s="3">
        <v>2481.5</v>
      </c>
      <c r="G14" s="3">
        <v>2503.43994140625</v>
      </c>
      <c r="H14" s="3">
        <v>0.29732039570808411</v>
      </c>
      <c r="I14" s="3">
        <v>744.32379150390625</v>
      </c>
      <c r="J14" s="3">
        <v>105.26328277587891</v>
      </c>
      <c r="K14" s="3">
        <v>2545.3408203125</v>
      </c>
      <c r="L14" s="3">
        <v>0.17112486064434052</v>
      </c>
      <c r="M14" s="6">
        <v>435.57110595703125</v>
      </c>
    </row>
    <row r="15" spans="1:13" x14ac:dyDescent="0.25">
      <c r="A15" t="s">
        <v>87</v>
      </c>
      <c r="B15" s="5">
        <v>6</v>
      </c>
      <c r="C15" s="2">
        <v>2</v>
      </c>
      <c r="D15" s="2">
        <v>36</v>
      </c>
      <c r="E15" s="2">
        <v>50</v>
      </c>
      <c r="F15" s="2">
        <v>1972</v>
      </c>
      <c r="G15" s="2">
        <v>1998.800048828125</v>
      </c>
      <c r="H15" s="2">
        <v>0.25194278359413147</v>
      </c>
      <c r="I15" s="2">
        <v>503.583251953125</v>
      </c>
      <c r="J15" s="2">
        <v>71.217422485351563</v>
      </c>
      <c r="K15" s="2">
        <v>1987.022705078125</v>
      </c>
      <c r="L15" s="2">
        <v>0.18986243009567261</v>
      </c>
      <c r="M15" s="7">
        <v>377.26095581054687</v>
      </c>
    </row>
    <row r="16" spans="1:13" x14ac:dyDescent="0.25">
      <c r="A16" t="s">
        <v>90</v>
      </c>
      <c r="B16" s="4">
        <v>7</v>
      </c>
      <c r="C16" s="3">
        <v>2</v>
      </c>
      <c r="D16" s="3">
        <v>36</v>
      </c>
      <c r="E16" s="3">
        <v>50</v>
      </c>
      <c r="F16" s="3">
        <v>2426.5</v>
      </c>
      <c r="G16" s="3">
        <v>2376.679931640625</v>
      </c>
      <c r="H16" s="3">
        <v>0.24044957756996155</v>
      </c>
      <c r="I16" s="3">
        <v>571.4716796875</v>
      </c>
      <c r="J16" s="3">
        <v>80.81829833984375</v>
      </c>
      <c r="K16" s="3">
        <v>2376.272705078125</v>
      </c>
      <c r="L16" s="3">
        <v>0.15314827859401703</v>
      </c>
      <c r="M16" s="6">
        <v>363.92205810546875</v>
      </c>
    </row>
    <row r="17" spans="1:13" x14ac:dyDescent="0.25">
      <c r="A17" t="s">
        <v>49</v>
      </c>
      <c r="B17" s="5">
        <v>8</v>
      </c>
      <c r="C17" s="2">
        <v>2</v>
      </c>
      <c r="D17" s="2">
        <v>36</v>
      </c>
      <c r="E17" s="2">
        <v>50</v>
      </c>
      <c r="F17" s="2">
        <v>173.5</v>
      </c>
      <c r="G17" s="2">
        <v>228.89999389648437</v>
      </c>
      <c r="H17" s="2">
        <v>1.4562972784042358</v>
      </c>
      <c r="I17" s="2">
        <v>333.346435546875</v>
      </c>
      <c r="J17" s="2">
        <v>47.142303466796875</v>
      </c>
      <c r="K17" s="2">
        <v>182.59091186523438</v>
      </c>
      <c r="L17" s="2">
        <v>0.32420390844345093</v>
      </c>
      <c r="M17" s="7">
        <v>59.196681976318359</v>
      </c>
    </row>
    <row r="18" spans="1:13" x14ac:dyDescent="0.25">
      <c r="A18" t="s">
        <v>73</v>
      </c>
      <c r="B18" s="4">
        <v>1</v>
      </c>
      <c r="C18" s="3">
        <v>3</v>
      </c>
      <c r="D18" s="3">
        <v>36</v>
      </c>
      <c r="E18" s="3">
        <v>50</v>
      </c>
      <c r="F18" s="3">
        <v>2657</v>
      </c>
      <c r="G18" s="3">
        <v>2699.280029296875</v>
      </c>
      <c r="H18" s="3">
        <v>0.23644170165061951</v>
      </c>
      <c r="I18" s="3">
        <v>638.22235107421875</v>
      </c>
      <c r="J18" s="3">
        <v>90.258270263671875</v>
      </c>
      <c r="K18" s="3">
        <v>2715.068115234375</v>
      </c>
      <c r="L18" s="3">
        <v>0.15722842514514923</v>
      </c>
      <c r="M18" s="6">
        <v>426.8858642578125</v>
      </c>
    </row>
    <row r="19" spans="1:13" x14ac:dyDescent="0.25">
      <c r="A19" t="s">
        <v>76</v>
      </c>
      <c r="B19" s="5">
        <v>2</v>
      </c>
      <c r="C19" s="2">
        <v>3</v>
      </c>
      <c r="D19" s="2">
        <v>36</v>
      </c>
      <c r="E19" s="2">
        <v>50</v>
      </c>
      <c r="F19" s="2">
        <v>1783</v>
      </c>
      <c r="G19" s="2">
        <v>1874.280029296875</v>
      </c>
      <c r="H19" s="2">
        <v>0.30330637097358704</v>
      </c>
      <c r="I19" s="2">
        <v>568.4810791015625</v>
      </c>
      <c r="J19" s="2">
        <v>80.395362854003906</v>
      </c>
      <c r="K19" s="2">
        <v>1850.54541015625</v>
      </c>
      <c r="L19" s="2">
        <v>0.18204356729984283</v>
      </c>
      <c r="M19" s="7">
        <v>336.87991333007812</v>
      </c>
    </row>
    <row r="20" spans="1:13" x14ac:dyDescent="0.25">
      <c r="A20" s="1" t="s">
        <v>79</v>
      </c>
      <c r="B20" s="4">
        <v>3</v>
      </c>
      <c r="C20" s="3">
        <v>3</v>
      </c>
      <c r="D20" s="3">
        <v>36</v>
      </c>
      <c r="E20" s="3">
        <v>50</v>
      </c>
      <c r="F20" s="3">
        <v>2530</v>
      </c>
      <c r="G20" s="3">
        <v>2504.02001953125</v>
      </c>
      <c r="H20" s="3">
        <v>0.25357300043106079</v>
      </c>
      <c r="I20" s="3">
        <v>634.95184326171875</v>
      </c>
      <c r="J20" s="3">
        <v>89.795753479003906</v>
      </c>
      <c r="K20" s="3">
        <v>2508.818115234375</v>
      </c>
      <c r="L20" s="3">
        <v>0.15481491386890411</v>
      </c>
      <c r="M20" s="6">
        <v>388.4024658203125</v>
      </c>
    </row>
    <row r="21" spans="1:13" x14ac:dyDescent="0.25">
      <c r="A21" t="s">
        <v>82</v>
      </c>
      <c r="B21" s="5">
        <v>4</v>
      </c>
      <c r="C21" s="2">
        <v>3</v>
      </c>
      <c r="D21" s="2">
        <v>36</v>
      </c>
      <c r="E21" s="2">
        <v>52</v>
      </c>
      <c r="F21" s="2">
        <v>2311</v>
      </c>
      <c r="G21" s="2">
        <v>2468.09619140625</v>
      </c>
      <c r="H21" s="2">
        <v>0.31092315912246704</v>
      </c>
      <c r="I21" s="2">
        <v>767.38824462890625</v>
      </c>
      <c r="J21" s="2">
        <v>106.4176025390625</v>
      </c>
      <c r="K21" s="2">
        <v>2393.391357421875</v>
      </c>
      <c r="L21" s="2">
        <v>0.18091091513633728</v>
      </c>
      <c r="M21" s="7">
        <v>432.9906005859375</v>
      </c>
    </row>
    <row r="22" spans="1:13" x14ac:dyDescent="0.25">
      <c r="A22" t="s">
        <v>85</v>
      </c>
      <c r="B22" s="4">
        <v>5</v>
      </c>
      <c r="C22" s="3">
        <v>3</v>
      </c>
      <c r="D22" s="3">
        <v>36</v>
      </c>
      <c r="E22" s="3">
        <v>50</v>
      </c>
      <c r="F22" s="3">
        <v>2600.5</v>
      </c>
      <c r="G22" s="3">
        <v>2538.419921875</v>
      </c>
      <c r="H22" s="3">
        <v>0.23091726005077362</v>
      </c>
      <c r="I22" s="3">
        <v>586.16497802734375</v>
      </c>
      <c r="J22" s="3">
        <v>82.896247863769531</v>
      </c>
      <c r="K22" s="3">
        <v>2564.54541015625</v>
      </c>
      <c r="L22" s="3">
        <v>0.14631547033786774</v>
      </c>
      <c r="M22" s="6">
        <v>375.232666015625</v>
      </c>
    </row>
    <row r="23" spans="1:13" x14ac:dyDescent="0.25">
      <c r="A23" t="s">
        <v>88</v>
      </c>
      <c r="B23" s="5">
        <v>6</v>
      </c>
      <c r="C23" s="2">
        <v>3</v>
      </c>
      <c r="D23" s="2">
        <v>36</v>
      </c>
      <c r="E23" s="2">
        <v>50</v>
      </c>
      <c r="F23" s="2">
        <v>1881</v>
      </c>
      <c r="G23" s="2">
        <v>1915.9200439453125</v>
      </c>
      <c r="H23" s="2">
        <v>0.18451897799968719</v>
      </c>
      <c r="I23" s="2">
        <v>353.52359008789062</v>
      </c>
      <c r="J23" s="2">
        <v>49.995784759521484</v>
      </c>
      <c r="K23" s="2">
        <v>1911.477294921875</v>
      </c>
      <c r="L23" s="2">
        <v>0.13801725208759308</v>
      </c>
      <c r="M23" s="7">
        <v>263.81683349609375</v>
      </c>
    </row>
    <row r="24" spans="1:13" x14ac:dyDescent="0.25">
      <c r="A24" t="s">
        <v>91</v>
      </c>
      <c r="B24" s="4">
        <v>7</v>
      </c>
      <c r="C24" s="3">
        <v>3</v>
      </c>
      <c r="D24" s="3">
        <v>36</v>
      </c>
      <c r="E24" s="3">
        <v>50</v>
      </c>
      <c r="F24" s="3">
        <v>2629.5</v>
      </c>
      <c r="G24" s="3">
        <v>2686.320068359375</v>
      </c>
      <c r="H24" s="3">
        <v>0.24535703659057617</v>
      </c>
      <c r="I24" s="3">
        <v>659.10748291015625</v>
      </c>
      <c r="J24" s="3">
        <v>93.211875915527344</v>
      </c>
      <c r="K24" s="3">
        <v>2674.931884765625</v>
      </c>
      <c r="L24" s="3">
        <v>0.20229163765907288</v>
      </c>
      <c r="M24" s="6">
        <v>541.1163330078125</v>
      </c>
    </row>
    <row r="25" spans="1:13" x14ac:dyDescent="0.25">
      <c r="A25" t="s">
        <v>41</v>
      </c>
      <c r="B25" s="5">
        <v>8</v>
      </c>
      <c r="C25" s="2">
        <v>3</v>
      </c>
      <c r="D25" s="2">
        <v>36</v>
      </c>
      <c r="E25" s="2">
        <v>50</v>
      </c>
      <c r="F25" s="2">
        <v>3088.5</v>
      </c>
      <c r="G25" s="2">
        <v>3032.5400390625</v>
      </c>
      <c r="H25" s="2">
        <v>0.28012695908546448</v>
      </c>
      <c r="I25" s="2">
        <v>849.4962158203125</v>
      </c>
      <c r="J25" s="2">
        <v>120.13690185546875</v>
      </c>
      <c r="K25" s="2">
        <v>3080.75</v>
      </c>
      <c r="L25" s="2">
        <v>0.1701618880033493</v>
      </c>
      <c r="M25" s="7">
        <v>524.22625732421875</v>
      </c>
    </row>
    <row r="26" spans="1:13" x14ac:dyDescent="0.25">
      <c r="A26" t="s">
        <v>15</v>
      </c>
      <c r="B26" s="4">
        <v>1</v>
      </c>
      <c r="C26" s="3">
        <v>4</v>
      </c>
      <c r="D26" s="3">
        <v>36</v>
      </c>
      <c r="E26" s="3">
        <v>50</v>
      </c>
      <c r="F26" s="3">
        <v>1591.5</v>
      </c>
      <c r="G26" s="3">
        <v>1680.43994140625</v>
      </c>
      <c r="H26" s="3">
        <v>0.28306975960731506</v>
      </c>
      <c r="I26" s="3">
        <v>475.68173217773437</v>
      </c>
      <c r="J26" s="3">
        <v>67.271553039550781</v>
      </c>
      <c r="K26" s="3">
        <v>1647.04541015625</v>
      </c>
      <c r="L26" s="3">
        <v>0.19992558658123016</v>
      </c>
      <c r="M26" s="6">
        <v>329.28652954101562</v>
      </c>
    </row>
    <row r="27" spans="1:13" x14ac:dyDescent="0.25">
      <c r="A27" t="s">
        <v>16</v>
      </c>
      <c r="B27" s="5">
        <v>2</v>
      </c>
      <c r="C27" s="2">
        <v>4</v>
      </c>
      <c r="D27" s="2">
        <v>36</v>
      </c>
      <c r="E27" s="2">
        <v>50</v>
      </c>
      <c r="F27" s="2">
        <v>1660.5</v>
      </c>
      <c r="G27" s="2">
        <v>1923.06005859375</v>
      </c>
      <c r="H27" s="2">
        <v>0.71017652750015259</v>
      </c>
      <c r="I27" s="2">
        <v>1365.7120361328125</v>
      </c>
      <c r="J27" s="2">
        <v>193.14085388183594</v>
      </c>
      <c r="K27" s="2">
        <v>1765.5682373046875</v>
      </c>
      <c r="L27" s="2">
        <v>0.20509159564971924</v>
      </c>
      <c r="M27" s="7">
        <v>362.10317993164062</v>
      </c>
    </row>
    <row r="28" spans="1:13" x14ac:dyDescent="0.25">
      <c r="A28" s="1" t="s">
        <v>17</v>
      </c>
      <c r="B28" s="4">
        <v>3</v>
      </c>
      <c r="C28" s="3">
        <v>4</v>
      </c>
      <c r="D28" s="3">
        <v>36</v>
      </c>
      <c r="E28" s="3">
        <v>51</v>
      </c>
      <c r="F28" s="3">
        <v>1617</v>
      </c>
      <c r="G28" s="3">
        <v>1703.568603515625</v>
      </c>
      <c r="H28" s="3">
        <v>0.25407034158706665</v>
      </c>
      <c r="I28" s="3">
        <v>432.82626342773437</v>
      </c>
      <c r="J28" s="3">
        <v>60.607799530029297</v>
      </c>
      <c r="K28" s="3">
        <v>1666.77783203125</v>
      </c>
      <c r="L28" s="3">
        <v>0.15827953815460205</v>
      </c>
      <c r="M28" s="6">
        <v>263.81680297851562</v>
      </c>
    </row>
    <row r="29" spans="1:13" x14ac:dyDescent="0.25">
      <c r="A29" t="s">
        <v>18</v>
      </c>
      <c r="B29" s="5">
        <v>4</v>
      </c>
      <c r="C29" s="2">
        <v>4</v>
      </c>
      <c r="D29" s="2">
        <v>36</v>
      </c>
      <c r="E29" s="2">
        <v>50</v>
      </c>
      <c r="F29" s="2">
        <v>2761</v>
      </c>
      <c r="G29" s="2">
        <v>2844.02001953125</v>
      </c>
      <c r="H29" s="2">
        <v>0.30690622329711914</v>
      </c>
      <c r="I29" s="2">
        <v>872.847412109375</v>
      </c>
      <c r="J29" s="2">
        <v>123.43927001953125</v>
      </c>
      <c r="K29" s="2">
        <v>2832</v>
      </c>
      <c r="L29" s="2">
        <v>0.19947931170463562</v>
      </c>
      <c r="M29" s="7">
        <v>564.9254150390625</v>
      </c>
    </row>
    <row r="30" spans="1:13" x14ac:dyDescent="0.25">
      <c r="A30" t="s">
        <v>19</v>
      </c>
      <c r="B30" s="4">
        <v>5</v>
      </c>
      <c r="C30" s="3">
        <v>4</v>
      </c>
      <c r="D30" s="3">
        <v>36</v>
      </c>
      <c r="E30" s="3">
        <v>50</v>
      </c>
      <c r="F30" s="3">
        <v>2780.5</v>
      </c>
      <c r="G30" s="3">
        <v>2744.919921875</v>
      </c>
      <c r="H30" s="3">
        <v>0.27766641974449158</v>
      </c>
      <c r="I30" s="3">
        <v>762.17205810546875</v>
      </c>
      <c r="J30" s="3">
        <v>107.78740692138672</v>
      </c>
      <c r="K30" s="3">
        <v>2735.0908203125</v>
      </c>
      <c r="L30" s="3">
        <v>0.1821463406085968</v>
      </c>
      <c r="M30" s="6">
        <v>498.18679809570312</v>
      </c>
    </row>
    <row r="31" spans="1:13" x14ac:dyDescent="0.25">
      <c r="A31" t="s">
        <v>20</v>
      </c>
      <c r="B31" s="5">
        <v>6</v>
      </c>
      <c r="C31" s="2">
        <v>4</v>
      </c>
      <c r="D31" s="2">
        <v>36</v>
      </c>
      <c r="E31" s="2">
        <v>50</v>
      </c>
      <c r="F31" s="2">
        <v>1081.5</v>
      </c>
      <c r="G31" s="2">
        <v>1059.0999755859375</v>
      </c>
      <c r="H31" s="2">
        <v>0.21917641162872314</v>
      </c>
      <c r="I31" s="2">
        <v>232.12973022460937</v>
      </c>
      <c r="J31" s="2">
        <v>32.828102111816406</v>
      </c>
      <c r="K31" s="2">
        <v>1049.4090576171875</v>
      </c>
      <c r="L31" s="2">
        <v>0.15340712666511536</v>
      </c>
      <c r="M31" s="7">
        <v>160.98683166503906</v>
      </c>
    </row>
    <row r="32" spans="1:13" x14ac:dyDescent="0.25">
      <c r="A32" t="s">
        <v>21</v>
      </c>
      <c r="B32" s="4">
        <v>7</v>
      </c>
      <c r="C32" s="3">
        <v>4</v>
      </c>
      <c r="D32" s="3">
        <v>36</v>
      </c>
      <c r="E32" s="3">
        <v>50</v>
      </c>
      <c r="F32" s="3">
        <v>1107</v>
      </c>
      <c r="G32" s="3">
        <v>1087.3800048828125</v>
      </c>
      <c r="H32" s="3">
        <v>0.27786096930503845</v>
      </c>
      <c r="I32" s="3">
        <v>302.14044189453125</v>
      </c>
      <c r="J32" s="3">
        <v>42.729110717773438</v>
      </c>
      <c r="K32" s="3">
        <v>1087.5909423828125</v>
      </c>
      <c r="L32" s="3">
        <v>0.16696198284626007</v>
      </c>
      <c r="M32" s="6">
        <v>181.58633422851562</v>
      </c>
    </row>
    <row r="33" spans="1:13" x14ac:dyDescent="0.25">
      <c r="A33" t="s">
        <v>40</v>
      </c>
      <c r="B33" s="5">
        <v>8</v>
      </c>
      <c r="C33" s="2">
        <v>4</v>
      </c>
      <c r="D33" s="2">
        <v>36</v>
      </c>
      <c r="E33" s="2">
        <v>50</v>
      </c>
      <c r="F33" s="2">
        <v>1297</v>
      </c>
      <c r="G33" s="2">
        <v>1300.5</v>
      </c>
      <c r="H33" s="2">
        <v>0.31588572263717651</v>
      </c>
      <c r="I33" s="2">
        <v>410.80935668945312</v>
      </c>
      <c r="J33" s="2">
        <v>58.097217559814453</v>
      </c>
      <c r="K33" s="2">
        <v>1309.5909423828125</v>
      </c>
      <c r="L33" s="2">
        <v>0.18416348099708557</v>
      </c>
      <c r="M33" s="7">
        <v>241.17881774902344</v>
      </c>
    </row>
    <row r="34" spans="1:13" x14ac:dyDescent="0.25">
      <c r="A34" t="s">
        <v>23</v>
      </c>
      <c r="B34" s="4">
        <v>1</v>
      </c>
      <c r="C34" s="3">
        <v>5</v>
      </c>
      <c r="D34" s="3">
        <v>36</v>
      </c>
      <c r="E34" s="3">
        <v>50</v>
      </c>
      <c r="F34" s="3">
        <v>1713</v>
      </c>
      <c r="G34" s="3">
        <v>1819.800048828125</v>
      </c>
      <c r="H34" s="3">
        <v>0.61243325471878052</v>
      </c>
      <c r="I34" s="3">
        <v>1114.5059814453125</v>
      </c>
      <c r="J34" s="3">
        <v>157.61494445800781</v>
      </c>
      <c r="K34" s="3">
        <v>1674.04541015625</v>
      </c>
      <c r="L34" s="3">
        <v>0.16876795887947083</v>
      </c>
      <c r="M34" s="6">
        <v>282.52523803710937</v>
      </c>
    </row>
    <row r="35" spans="1:13" x14ac:dyDescent="0.25">
      <c r="A35" t="s">
        <v>24</v>
      </c>
      <c r="B35" s="5">
        <v>2</v>
      </c>
      <c r="C35" s="2">
        <v>5</v>
      </c>
      <c r="D35" s="2">
        <v>36</v>
      </c>
      <c r="E35" s="2">
        <v>62</v>
      </c>
      <c r="F35" s="2">
        <v>1707.5</v>
      </c>
      <c r="G35" s="2">
        <v>1692.693603515625</v>
      </c>
      <c r="H35" s="2">
        <v>0.44058734178543091</v>
      </c>
      <c r="I35" s="2">
        <v>745.77935791015625</v>
      </c>
      <c r="J35" s="2">
        <v>94.714073181152344</v>
      </c>
      <c r="K35" s="2">
        <v>1650.7142333984375</v>
      </c>
      <c r="L35" s="2">
        <v>0.23076482117176056</v>
      </c>
      <c r="M35" s="7">
        <v>380.92678833007812</v>
      </c>
    </row>
    <row r="36" spans="1:13" x14ac:dyDescent="0.25">
      <c r="A36" t="s">
        <v>25</v>
      </c>
      <c r="B36" s="4">
        <v>3</v>
      </c>
      <c r="C36" s="3">
        <v>5</v>
      </c>
      <c r="D36" s="3">
        <v>36</v>
      </c>
      <c r="E36" s="3">
        <v>50</v>
      </c>
      <c r="F36" s="3">
        <v>1813.5</v>
      </c>
      <c r="G36" s="3">
        <v>1740.280029296875</v>
      </c>
      <c r="H36" s="3">
        <v>0.35808145999908447</v>
      </c>
      <c r="I36" s="3">
        <v>623.1619873046875</v>
      </c>
      <c r="J36" s="3">
        <v>88.12841796875</v>
      </c>
      <c r="K36" s="3">
        <v>1766.4090576171875</v>
      </c>
      <c r="L36" s="3">
        <v>0.22313973307609558</v>
      </c>
      <c r="M36" s="6">
        <v>394.15603637695312</v>
      </c>
    </row>
    <row r="37" spans="1:13" x14ac:dyDescent="0.25">
      <c r="A37" t="s">
        <v>26</v>
      </c>
      <c r="B37" s="5">
        <v>4</v>
      </c>
      <c r="C37" s="2">
        <v>5</v>
      </c>
      <c r="D37" s="2">
        <v>36</v>
      </c>
      <c r="E37" s="2">
        <v>50</v>
      </c>
      <c r="F37" s="2">
        <v>2515</v>
      </c>
      <c r="G37" s="2">
        <v>2595.280029296875</v>
      </c>
      <c r="H37" s="2">
        <v>0.2817128598690033</v>
      </c>
      <c r="I37" s="2">
        <v>731.123779296875</v>
      </c>
      <c r="J37" s="2">
        <v>103.39651489257812</v>
      </c>
      <c r="K37" s="2">
        <v>2575.931884765625</v>
      </c>
      <c r="L37" s="2">
        <v>0.18865413963794708</v>
      </c>
      <c r="M37" s="7">
        <v>485.960205078125</v>
      </c>
    </row>
    <row r="38" spans="1:13" x14ac:dyDescent="0.25">
      <c r="A38" t="s">
        <v>27</v>
      </c>
      <c r="B38" s="4">
        <v>5</v>
      </c>
      <c r="C38" s="3">
        <v>5</v>
      </c>
      <c r="D38" s="3">
        <v>36</v>
      </c>
      <c r="E38" s="3">
        <v>50</v>
      </c>
      <c r="F38" s="3">
        <v>2874.5</v>
      </c>
      <c r="G38" s="3">
        <v>2844.679931640625</v>
      </c>
      <c r="H38" s="3">
        <v>0.29564383625984192</v>
      </c>
      <c r="I38" s="3">
        <v>841.01214599609375</v>
      </c>
      <c r="J38" s="3">
        <v>118.93707275390625</v>
      </c>
      <c r="K38" s="3">
        <v>2914</v>
      </c>
      <c r="L38" s="3">
        <v>0.19029447436332703</v>
      </c>
      <c r="M38" s="6">
        <v>554.51812744140625</v>
      </c>
    </row>
    <row r="39" spans="1:13" x14ac:dyDescent="0.25">
      <c r="A39" t="s">
        <v>28</v>
      </c>
      <c r="B39" s="5">
        <v>6</v>
      </c>
      <c r="C39" s="2">
        <v>5</v>
      </c>
      <c r="D39" s="2">
        <v>36</v>
      </c>
      <c r="E39" s="2">
        <v>50</v>
      </c>
      <c r="F39" s="2">
        <v>1314.5</v>
      </c>
      <c r="G39" s="2">
        <v>1297.97998046875</v>
      </c>
      <c r="H39" s="2">
        <v>0.25314149260520935</v>
      </c>
      <c r="I39" s="2">
        <v>328.57257080078125</v>
      </c>
      <c r="J39" s="2">
        <v>46.467178344726563</v>
      </c>
      <c r="K39" s="2">
        <v>1295.04541015625</v>
      </c>
      <c r="L39" s="2">
        <v>0.18566344678401947</v>
      </c>
      <c r="M39" s="7">
        <v>240.44261169433594</v>
      </c>
    </row>
    <row r="40" spans="1:13" x14ac:dyDescent="0.25">
      <c r="A40" t="s">
        <v>29</v>
      </c>
      <c r="B40" s="4">
        <v>7</v>
      </c>
      <c r="C40" s="3">
        <v>5</v>
      </c>
      <c r="D40" s="3">
        <v>36</v>
      </c>
      <c r="E40" s="3">
        <v>50</v>
      </c>
      <c r="F40" s="3">
        <v>1189.5</v>
      </c>
      <c r="G40" s="3">
        <v>1178.93994140625</v>
      </c>
      <c r="H40" s="3">
        <v>0.23748593032360077</v>
      </c>
      <c r="I40" s="3">
        <v>279.98165893554687</v>
      </c>
      <c r="J40" s="3">
        <v>39.595386505126953</v>
      </c>
      <c r="K40" s="3">
        <v>1165.5</v>
      </c>
      <c r="L40" s="3">
        <v>0.17702841758728027</v>
      </c>
      <c r="M40" s="6">
        <v>206.32661437988281</v>
      </c>
    </row>
    <row r="41" spans="1:13" x14ac:dyDescent="0.25">
      <c r="A41" t="s">
        <v>30</v>
      </c>
      <c r="B41" s="5">
        <v>8</v>
      </c>
      <c r="C41" s="2">
        <v>5</v>
      </c>
      <c r="D41" s="2">
        <v>36</v>
      </c>
      <c r="E41" s="2">
        <v>50</v>
      </c>
      <c r="F41" s="2">
        <v>783</v>
      </c>
      <c r="G41" s="2">
        <v>842.5999755859375</v>
      </c>
      <c r="H41" s="2">
        <v>0.27041175961494446</v>
      </c>
      <c r="I41" s="2">
        <v>227.84895324707031</v>
      </c>
      <c r="J41" s="2">
        <v>32.222705841064453</v>
      </c>
      <c r="K41" s="2">
        <v>832.59088134765625</v>
      </c>
      <c r="L41" s="2">
        <v>0.22326342761516571</v>
      </c>
      <c r="M41" s="7">
        <v>185.88710021972656</v>
      </c>
    </row>
    <row r="42" spans="1:13" x14ac:dyDescent="0.25">
      <c r="A42" t="s">
        <v>31</v>
      </c>
      <c r="B42" s="4">
        <v>1</v>
      </c>
      <c r="C42" s="3">
        <v>6</v>
      </c>
      <c r="D42" s="3">
        <v>36</v>
      </c>
      <c r="E42" s="3">
        <v>50</v>
      </c>
      <c r="F42" s="3">
        <v>1490.5</v>
      </c>
      <c r="G42" s="3">
        <v>1531.6199951171875</v>
      </c>
      <c r="H42" s="3">
        <v>0.28178766369819641</v>
      </c>
      <c r="I42" s="3">
        <v>431.59164428710937</v>
      </c>
      <c r="J42" s="3">
        <v>61.036273956298828</v>
      </c>
      <c r="K42" s="3">
        <v>1529.3409423828125</v>
      </c>
      <c r="L42" s="3">
        <v>0.19510683417320251</v>
      </c>
      <c r="M42" s="6">
        <v>298.3848876953125</v>
      </c>
    </row>
    <row r="43" spans="1:13" x14ac:dyDescent="0.25">
      <c r="A43" t="s">
        <v>32</v>
      </c>
      <c r="B43" s="5">
        <v>2</v>
      </c>
      <c r="C43" s="2">
        <v>6</v>
      </c>
      <c r="D43" s="2">
        <v>36</v>
      </c>
      <c r="E43" s="2">
        <v>50</v>
      </c>
      <c r="F43" s="2">
        <v>1413.5</v>
      </c>
      <c r="G43" s="2">
        <v>1458.93994140625</v>
      </c>
      <c r="H43" s="2">
        <v>0.26431712508201599</v>
      </c>
      <c r="I43" s="2">
        <v>385.622802734375</v>
      </c>
      <c r="J43" s="2">
        <v>54.535301208496094</v>
      </c>
      <c r="K43" s="2">
        <v>1434.1363525390625</v>
      </c>
      <c r="L43" s="2">
        <v>0.20184500515460968</v>
      </c>
      <c r="M43" s="7">
        <v>289.4732666015625</v>
      </c>
    </row>
    <row r="44" spans="1:13" x14ac:dyDescent="0.25">
      <c r="A44" t="s">
        <v>33</v>
      </c>
      <c r="B44" s="4">
        <v>3</v>
      </c>
      <c r="C44" s="3">
        <v>6</v>
      </c>
      <c r="D44" s="3">
        <v>36</v>
      </c>
      <c r="E44" s="3">
        <v>50</v>
      </c>
      <c r="F44" s="3">
        <v>2031.5</v>
      </c>
      <c r="G44" s="3">
        <v>1998</v>
      </c>
      <c r="H44" s="3">
        <v>0.31308543682098389</v>
      </c>
      <c r="I44" s="3">
        <v>625.544677734375</v>
      </c>
      <c r="J44" s="3">
        <v>88.465377807617188</v>
      </c>
      <c r="K44" s="3">
        <v>2028.6817626953125</v>
      </c>
      <c r="L44" s="3">
        <v>0.21098342537879944</v>
      </c>
      <c r="M44" s="6">
        <v>428.01824951171875</v>
      </c>
    </row>
    <row r="45" spans="1:13" x14ac:dyDescent="0.25">
      <c r="A45" t="s">
        <v>34</v>
      </c>
      <c r="B45" s="5">
        <v>4</v>
      </c>
      <c r="C45" s="2">
        <v>6</v>
      </c>
      <c r="D45" s="2">
        <v>36</v>
      </c>
      <c r="E45" s="2">
        <v>50</v>
      </c>
      <c r="F45" s="2">
        <v>2755</v>
      </c>
      <c r="G45" s="2">
        <v>2754.02001953125</v>
      </c>
      <c r="H45" s="2">
        <v>0.2478356808423996</v>
      </c>
      <c r="I45" s="2">
        <v>682.54443359375</v>
      </c>
      <c r="J45" s="2">
        <v>96.526359558105469</v>
      </c>
      <c r="K45" s="2">
        <v>2780.477294921875</v>
      </c>
      <c r="L45" s="2">
        <v>0.17247311770915985</v>
      </c>
      <c r="M45" s="7">
        <v>479.55758666992187</v>
      </c>
    </row>
    <row r="46" spans="1:13" x14ac:dyDescent="0.25">
      <c r="A46" t="s">
        <v>35</v>
      </c>
      <c r="B46" s="4">
        <v>5</v>
      </c>
      <c r="C46" s="3">
        <v>6</v>
      </c>
      <c r="D46" s="3">
        <v>36</v>
      </c>
      <c r="E46" s="3">
        <v>53</v>
      </c>
      <c r="F46" s="3">
        <v>2652</v>
      </c>
      <c r="G46" s="3">
        <v>2877.09423828125</v>
      </c>
      <c r="H46" s="3">
        <v>0.25446504354476929</v>
      </c>
      <c r="I46" s="3">
        <v>732.119873046875</v>
      </c>
      <c r="J46" s="3">
        <v>100.56439971923828</v>
      </c>
      <c r="K46" s="3">
        <v>2830.723388671875</v>
      </c>
      <c r="L46" s="3">
        <v>0.20792141556739807</v>
      </c>
      <c r="M46" s="6">
        <v>588.5679931640625</v>
      </c>
    </row>
    <row r="47" spans="1:13" x14ac:dyDescent="0.25">
      <c r="A47" t="s">
        <v>36</v>
      </c>
      <c r="B47" s="5">
        <v>6</v>
      </c>
      <c r="C47" s="2">
        <v>6</v>
      </c>
      <c r="D47" s="2">
        <v>36</v>
      </c>
      <c r="E47" s="2">
        <v>50</v>
      </c>
      <c r="F47" s="2">
        <v>1098.5</v>
      </c>
      <c r="G47" s="2">
        <v>1150.1800537109375</v>
      </c>
      <c r="H47" s="2">
        <v>0.26724907755851746</v>
      </c>
      <c r="I47" s="2">
        <v>307.384521484375</v>
      </c>
      <c r="J47" s="2">
        <v>43.470737457275391</v>
      </c>
      <c r="K47" s="2">
        <v>1138.1136474609375</v>
      </c>
      <c r="L47" s="2">
        <v>0.21143415570259094</v>
      </c>
      <c r="M47" s="7">
        <v>240.63609313964844</v>
      </c>
    </row>
    <row r="48" spans="1:13" x14ac:dyDescent="0.25">
      <c r="A48" t="s">
        <v>37</v>
      </c>
      <c r="B48" s="4">
        <v>7</v>
      </c>
      <c r="C48" s="3">
        <v>6</v>
      </c>
      <c r="D48" s="3">
        <v>36</v>
      </c>
      <c r="E48" s="3">
        <v>50</v>
      </c>
      <c r="F48" s="3">
        <v>1083</v>
      </c>
      <c r="G48" s="3">
        <v>1116</v>
      </c>
      <c r="H48" s="3">
        <v>0.28134813904762268</v>
      </c>
      <c r="I48" s="3">
        <v>313.98452758789062</v>
      </c>
      <c r="J48" s="3">
        <v>44.404117584228516</v>
      </c>
      <c r="K48" s="3">
        <v>1103.477294921875</v>
      </c>
      <c r="L48" s="3">
        <v>0.1775057315826416</v>
      </c>
      <c r="M48" s="6">
        <v>195.87353515625</v>
      </c>
    </row>
    <row r="49" spans="1:17" x14ac:dyDescent="0.25">
      <c r="A49" t="s">
        <v>38</v>
      </c>
      <c r="B49" s="5">
        <v>8</v>
      </c>
      <c r="C49" s="2">
        <v>6</v>
      </c>
      <c r="D49" s="2">
        <v>36</v>
      </c>
      <c r="E49" s="2">
        <v>50</v>
      </c>
      <c r="F49" s="2">
        <v>158.5</v>
      </c>
      <c r="G49" s="2">
        <v>162.05999755859375</v>
      </c>
      <c r="H49" s="2">
        <v>0.53285723924636841</v>
      </c>
      <c r="I49" s="2">
        <v>86.354843139648437</v>
      </c>
      <c r="J49" s="2">
        <v>12.212419509887695</v>
      </c>
      <c r="K49" s="2">
        <v>154.38636779785156</v>
      </c>
      <c r="L49" s="2">
        <v>0.37003964185714722</v>
      </c>
      <c r="M49" s="7">
        <v>57.129074096679688</v>
      </c>
    </row>
    <row r="52" spans="1:17" x14ac:dyDescent="0.25">
      <c r="A52" t="s">
        <v>58</v>
      </c>
      <c r="B52" s="8" t="s">
        <v>59</v>
      </c>
      <c r="C52" s="19" t="s">
        <v>60</v>
      </c>
      <c r="D52" s="19"/>
      <c r="E52" s="19"/>
      <c r="F52" s="19" t="s">
        <v>61</v>
      </c>
      <c r="G52" s="19"/>
      <c r="H52" s="19"/>
      <c r="J52" t="s">
        <v>62</v>
      </c>
      <c r="K52" s="8" t="s">
        <v>59</v>
      </c>
      <c r="L52" s="19" t="s">
        <v>60</v>
      </c>
      <c r="M52" s="19"/>
      <c r="N52" s="19"/>
      <c r="O52" s="19" t="s">
        <v>61</v>
      </c>
      <c r="P52" s="19"/>
      <c r="Q52" s="19"/>
    </row>
    <row r="53" spans="1:17" x14ac:dyDescent="0.25">
      <c r="B53" s="9">
        <v>0</v>
      </c>
      <c r="C53" s="3">
        <f>K2</f>
        <v>2393.4091796875</v>
      </c>
      <c r="D53" s="3">
        <f>K10</f>
        <v>2701.363525390625</v>
      </c>
      <c r="E53" s="3">
        <f>K18</f>
        <v>2715.068115234375</v>
      </c>
      <c r="F53" s="3">
        <f>K26</f>
        <v>1647.04541015625</v>
      </c>
      <c r="G53" s="3">
        <f>K34</f>
        <v>1674.04541015625</v>
      </c>
      <c r="H53" s="3">
        <f>K42</f>
        <v>1529.3409423828125</v>
      </c>
      <c r="K53" s="9">
        <v>0</v>
      </c>
      <c r="L53">
        <f>C53/$C$62</f>
        <v>0.91938205966855968</v>
      </c>
      <c r="M53">
        <f t="shared" ref="M53:N59" si="0">D53/$C$62</f>
        <v>1.0376767929884134</v>
      </c>
      <c r="N53">
        <f t="shared" si="0"/>
        <v>1.0429411473430268</v>
      </c>
      <c r="O53">
        <f>F53/$F$62</f>
        <v>1.018700287358137</v>
      </c>
      <c r="P53">
        <f t="shared" ref="P53:Q59" si="1">G53/$F$62</f>
        <v>1.035399831638498</v>
      </c>
      <c r="Q53">
        <f t="shared" si="1"/>
        <v>0.94589988100336486</v>
      </c>
    </row>
    <row r="54" spans="1:17" x14ac:dyDescent="0.25">
      <c r="B54" s="9">
        <v>0.25</v>
      </c>
      <c r="C54" s="3">
        <f t="shared" ref="C54:C59" si="2">K3</f>
        <v>1979.040771484375</v>
      </c>
      <c r="D54" s="3">
        <f t="shared" ref="D54:D59" si="3">K11</f>
        <v>1796.25</v>
      </c>
      <c r="E54" s="3">
        <f t="shared" ref="E54:E59" si="4">K19</f>
        <v>1850.54541015625</v>
      </c>
      <c r="F54" s="3">
        <f t="shared" ref="F54:F59" si="5">K27</f>
        <v>1765.5682373046875</v>
      </c>
      <c r="G54" s="3">
        <f t="shared" ref="G54:G59" si="6">K35</f>
        <v>1650.7142333984375</v>
      </c>
      <c r="H54" s="3">
        <f t="shared" ref="H54:H59" si="7">K43</f>
        <v>1434.1363525390625</v>
      </c>
      <c r="K54" s="9">
        <v>0.25</v>
      </c>
      <c r="L54">
        <f t="shared" ref="L54:L59" si="8">C54/$C$62</f>
        <v>0.76021041286928037</v>
      </c>
      <c r="M54">
        <f t="shared" si="0"/>
        <v>0.68999485699945118</v>
      </c>
      <c r="N54">
        <f t="shared" si="0"/>
        <v>0.71085139354307725</v>
      </c>
      <c r="O54">
        <f t="shared" ref="O54:O59" si="9">F54/$F$62</f>
        <v>1.092006850328467</v>
      </c>
      <c r="P54">
        <f t="shared" si="1"/>
        <v>1.0209694605503492</v>
      </c>
      <c r="Q54">
        <f t="shared" si="1"/>
        <v>0.88701568604820513</v>
      </c>
    </row>
    <row r="55" spans="1:17" x14ac:dyDescent="0.25">
      <c r="B55" s="9">
        <v>1</v>
      </c>
      <c r="C55" s="3">
        <f t="shared" si="2"/>
        <v>2910.068115234375</v>
      </c>
      <c r="D55" s="3">
        <f t="shared" si="3"/>
        <v>2985.113525390625</v>
      </c>
      <c r="E55" s="3">
        <f t="shared" si="4"/>
        <v>2508.818115234375</v>
      </c>
      <c r="F55" s="3">
        <f t="shared" si="5"/>
        <v>1666.77783203125</v>
      </c>
      <c r="G55" s="3">
        <f t="shared" si="6"/>
        <v>1766.4090576171875</v>
      </c>
      <c r="H55" s="3">
        <f t="shared" si="7"/>
        <v>2028.6817626953125</v>
      </c>
      <c r="K55" s="9">
        <v>1</v>
      </c>
      <c r="L55">
        <f t="shared" si="8"/>
        <v>1.1178466433012137</v>
      </c>
      <c r="M55">
        <f t="shared" si="0"/>
        <v>1.1466738928762878</v>
      </c>
      <c r="N55">
        <f t="shared" si="0"/>
        <v>0.96371418046417545</v>
      </c>
      <c r="O55">
        <f t="shared" si="9"/>
        <v>1.0309048226492603</v>
      </c>
      <c r="P55">
        <f t="shared" si="1"/>
        <v>1.0925268990707047</v>
      </c>
      <c r="Q55">
        <f t="shared" si="1"/>
        <v>1.2547429972922683</v>
      </c>
    </row>
    <row r="56" spans="1:17" x14ac:dyDescent="0.25">
      <c r="B56" s="9">
        <v>4</v>
      </c>
      <c r="C56" s="3">
        <f t="shared" si="2"/>
        <v>2441.04541015625</v>
      </c>
      <c r="D56" s="3">
        <f t="shared" si="3"/>
        <v>2271.818115234375</v>
      </c>
      <c r="E56" s="3">
        <f t="shared" si="4"/>
        <v>2393.391357421875</v>
      </c>
      <c r="F56" s="3">
        <f t="shared" si="5"/>
        <v>2832</v>
      </c>
      <c r="G56" s="3">
        <f t="shared" si="6"/>
        <v>2575.931884765625</v>
      </c>
      <c r="H56" s="3">
        <f t="shared" si="7"/>
        <v>2780.477294921875</v>
      </c>
      <c r="K56" s="9">
        <v>4</v>
      </c>
      <c r="L56">
        <f t="shared" si="8"/>
        <v>0.93768060053440694</v>
      </c>
      <c r="M56">
        <f t="shared" si="0"/>
        <v>0.87267519306884078</v>
      </c>
      <c r="N56">
        <f t="shared" si="0"/>
        <v>0.91937521358832508</v>
      </c>
      <c r="O56">
        <f t="shared" si="9"/>
        <v>1.7515966445178686</v>
      </c>
      <c r="P56">
        <f t="shared" si="1"/>
        <v>1.5932180952902746</v>
      </c>
      <c r="Q56">
        <f t="shared" si="1"/>
        <v>1.7197297669291229</v>
      </c>
    </row>
    <row r="57" spans="1:17" x14ac:dyDescent="0.25">
      <c r="B57" s="9">
        <v>8</v>
      </c>
      <c r="C57" s="3">
        <f t="shared" si="2"/>
        <v>2819.886474609375</v>
      </c>
      <c r="D57" s="3">
        <f t="shared" si="3"/>
        <v>2545.3408203125</v>
      </c>
      <c r="E57" s="3">
        <f t="shared" si="4"/>
        <v>2564.54541015625</v>
      </c>
      <c r="F57" s="3">
        <f t="shared" si="5"/>
        <v>2735.0908203125</v>
      </c>
      <c r="G57" s="3">
        <f t="shared" si="6"/>
        <v>2914</v>
      </c>
      <c r="H57" s="3">
        <f t="shared" si="7"/>
        <v>2830.723388671875</v>
      </c>
      <c r="K57" s="9">
        <v>8</v>
      </c>
      <c r="L57">
        <f t="shared" si="8"/>
        <v>1.0832051021866569</v>
      </c>
      <c r="M57">
        <f t="shared" si="0"/>
        <v>0.97774367450320898</v>
      </c>
      <c r="N57">
        <f t="shared" si="0"/>
        <v>0.98512074797459181</v>
      </c>
      <c r="O57">
        <f t="shared" si="9"/>
        <v>1.6916581579487993</v>
      </c>
      <c r="P57">
        <f t="shared" si="1"/>
        <v>1.8023137789989649</v>
      </c>
      <c r="Q57">
        <f t="shared" si="1"/>
        <v>1.7508070583177635</v>
      </c>
    </row>
    <row r="58" spans="1:17" x14ac:dyDescent="0.25">
      <c r="B58" s="9">
        <v>16</v>
      </c>
      <c r="C58" s="3">
        <f t="shared" si="2"/>
        <v>1905.227294921875</v>
      </c>
      <c r="D58" s="3">
        <f t="shared" si="3"/>
        <v>1987.022705078125</v>
      </c>
      <c r="E58" s="3">
        <f t="shared" si="4"/>
        <v>1911.477294921875</v>
      </c>
      <c r="F58" s="3">
        <f t="shared" si="5"/>
        <v>1049.4090576171875</v>
      </c>
      <c r="G58" s="3">
        <f t="shared" si="6"/>
        <v>1295.04541015625</v>
      </c>
      <c r="H58" s="3">
        <f t="shared" si="7"/>
        <v>1138.1136474609375</v>
      </c>
      <c r="K58" s="9">
        <v>16</v>
      </c>
      <c r="L58">
        <f t="shared" si="8"/>
        <v>0.73185638686768006</v>
      </c>
      <c r="M58">
        <f t="shared" si="0"/>
        <v>0.76327651899515303</v>
      </c>
      <c r="N58">
        <f t="shared" si="0"/>
        <v>0.73425720404582706</v>
      </c>
      <c r="O58">
        <f t="shared" si="9"/>
        <v>0.64906122318111725</v>
      </c>
      <c r="P58">
        <f t="shared" si="1"/>
        <v>0.80098771007343017</v>
      </c>
      <c r="Q58">
        <f t="shared" si="1"/>
        <v>0.70392515747619011</v>
      </c>
    </row>
    <row r="59" spans="1:17" x14ac:dyDescent="0.25">
      <c r="B59" s="9">
        <v>24</v>
      </c>
      <c r="C59" s="3">
        <f t="shared" si="2"/>
        <v>2382.818115234375</v>
      </c>
      <c r="D59" s="3">
        <f t="shared" si="3"/>
        <v>2376.272705078125</v>
      </c>
      <c r="E59" s="3">
        <f t="shared" si="4"/>
        <v>2674.931884765625</v>
      </c>
      <c r="F59" s="3">
        <f t="shared" si="5"/>
        <v>1087.5909423828125</v>
      </c>
      <c r="G59" s="3">
        <f t="shared" si="6"/>
        <v>1165.5</v>
      </c>
      <c r="H59" s="3">
        <f t="shared" si="7"/>
        <v>1103.477294921875</v>
      </c>
      <c r="K59" s="9">
        <v>24</v>
      </c>
      <c r="L59">
        <f t="shared" si="8"/>
        <v>0.91531370615273178</v>
      </c>
      <c r="M59">
        <f t="shared" si="0"/>
        <v>0.91279941285014887</v>
      </c>
      <c r="N59">
        <f t="shared" si="0"/>
        <v>1.027523587090956</v>
      </c>
      <c r="O59">
        <f t="shared" si="9"/>
        <v>0.67267678152745791</v>
      </c>
      <c r="P59">
        <f t="shared" si="1"/>
        <v>0.72086366143558467</v>
      </c>
      <c r="Q59">
        <f t="shared" si="1"/>
        <v>0.6825025166266987</v>
      </c>
    </row>
    <row r="61" spans="1:17" x14ac:dyDescent="0.25">
      <c r="C61" s="19" t="s">
        <v>60</v>
      </c>
      <c r="D61" s="19"/>
      <c r="E61" s="19"/>
      <c r="F61" s="19" t="s">
        <v>61</v>
      </c>
      <c r="G61" s="19"/>
      <c r="H61" s="19"/>
      <c r="J61" t="s">
        <v>63</v>
      </c>
      <c r="K61" s="8" t="s">
        <v>59</v>
      </c>
      <c r="L61" s="19" t="s">
        <v>60</v>
      </c>
      <c r="M61" s="19"/>
      <c r="N61" s="19"/>
      <c r="O61" s="19" t="s">
        <v>61</v>
      </c>
      <c r="P61" s="19"/>
      <c r="Q61" s="19"/>
    </row>
    <row r="62" spans="1:17" x14ac:dyDescent="0.25">
      <c r="A62" t="s">
        <v>64</v>
      </c>
      <c r="C62">
        <f>AVERAGE(C53:E53)</f>
        <v>2603.2802734375</v>
      </c>
      <c r="F62">
        <f>AVERAGE(F53:H53)</f>
        <v>1616.8105875651042</v>
      </c>
      <c r="K62" s="9">
        <v>0</v>
      </c>
      <c r="L62">
        <f>C53/MAX($C$53:$C$59)</f>
        <v>0.82245812981416633</v>
      </c>
      <c r="M62">
        <f>D53/MAX(D$53:D$59)</f>
        <v>0.90494498866240969</v>
      </c>
      <c r="N62">
        <f>E53/MAX(E$53:E$59)</f>
        <v>1</v>
      </c>
      <c r="O62">
        <f t="shared" ref="O62:Q68" si="10">F53/MAX(F$53:F$59)</f>
        <v>0.58158383126986224</v>
      </c>
      <c r="P62">
        <f t="shared" si="10"/>
        <v>0.5744836685505319</v>
      </c>
      <c r="Q62">
        <f t="shared" si="10"/>
        <v>0.54026506033864086</v>
      </c>
    </row>
    <row r="63" spans="1:17" x14ac:dyDescent="0.25">
      <c r="K63" s="9">
        <v>0.25</v>
      </c>
      <c r="L63">
        <f t="shared" ref="L63:L68" si="11">C54/MAX($C$53:$C$59)</f>
        <v>0.68006682081563041</v>
      </c>
      <c r="M63">
        <f t="shared" ref="M63:N68" si="12">D54/MAX(D$53:D$59)</f>
        <v>0.60173590877584693</v>
      </c>
      <c r="N63">
        <f t="shared" si="12"/>
        <v>0.6815834194997733</v>
      </c>
      <c r="O63">
        <f t="shared" si="10"/>
        <v>0.62343511204261559</v>
      </c>
      <c r="P63">
        <f t="shared" si="10"/>
        <v>0.56647708764531146</v>
      </c>
      <c r="Q63">
        <f t="shared" si="10"/>
        <v>0.50663245949012836</v>
      </c>
    </row>
    <row r="64" spans="1:17" x14ac:dyDescent="0.25">
      <c r="A64" t="s">
        <v>92</v>
      </c>
      <c r="C64" s="15">
        <f>STDEV(C53:E53)/ AVERAGE(C53:E53)</f>
        <v>6.9866784555720665E-2</v>
      </c>
      <c r="F64" s="15">
        <f>STDEV(F53:H53)/ AVERAGE(F53:H53)</f>
        <v>4.7590291566458109E-2</v>
      </c>
      <c r="K64" s="9">
        <v>1</v>
      </c>
      <c r="L64">
        <f t="shared" si="11"/>
        <v>1</v>
      </c>
      <c r="M64">
        <f t="shared" si="12"/>
        <v>1</v>
      </c>
      <c r="N64">
        <f t="shared" si="12"/>
        <v>0.92403505501658634</v>
      </c>
      <c r="O64">
        <f t="shared" si="10"/>
        <v>0.58855149436131704</v>
      </c>
      <c r="P64">
        <f t="shared" si="10"/>
        <v>0.60618018449457356</v>
      </c>
      <c r="Q64">
        <f t="shared" si="10"/>
        <v>0.71666548939885433</v>
      </c>
    </row>
    <row r="65" spans="1:17" x14ac:dyDescent="0.25">
      <c r="C65" s="15">
        <f t="shared" ref="C65:C70" si="13">STDEV(C54:E54)/ AVERAGE(C54:E54)</f>
        <v>5.0057531304326768E-2</v>
      </c>
      <c r="F65" s="15">
        <f t="shared" ref="F65:F70" si="14">STDEV(F54:H54)/ AVERAGE(F54:H54)</f>
        <v>0.10409262601512953</v>
      </c>
      <c r="K65" s="9">
        <v>4</v>
      </c>
      <c r="L65">
        <f t="shared" si="11"/>
        <v>0.83882758529851453</v>
      </c>
      <c r="M65">
        <f t="shared" si="12"/>
        <v>0.7610491513675649</v>
      </c>
      <c r="N65">
        <f t="shared" si="12"/>
        <v>0.88152166201372384</v>
      </c>
      <c r="O65">
        <f t="shared" si="10"/>
        <v>1</v>
      </c>
      <c r="P65">
        <f t="shared" si="10"/>
        <v>0.88398486093535522</v>
      </c>
      <c r="Q65">
        <f t="shared" si="10"/>
        <v>0.98224973377791791</v>
      </c>
    </row>
    <row r="66" spans="1:17" x14ac:dyDescent="0.25">
      <c r="C66" s="15">
        <f t="shared" si="13"/>
        <v>9.1416971819402837E-2</v>
      </c>
      <c r="F66" s="15">
        <f t="shared" si="14"/>
        <v>0.10268120755036191</v>
      </c>
      <c r="K66" s="9">
        <v>8</v>
      </c>
      <c r="L66">
        <f t="shared" si="11"/>
        <v>0.96901047087080405</v>
      </c>
      <c r="M66">
        <f t="shared" si="12"/>
        <v>0.85267806355184517</v>
      </c>
      <c r="N66">
        <f t="shared" si="12"/>
        <v>0.94456024722417276</v>
      </c>
      <c r="O66">
        <f t="shared" si="10"/>
        <v>0.96578065689000703</v>
      </c>
      <c r="P66">
        <f t="shared" si="10"/>
        <v>1</v>
      </c>
      <c r="Q66">
        <f t="shared" si="10"/>
        <v>1</v>
      </c>
    </row>
    <row r="67" spans="1:17" x14ac:dyDescent="0.25">
      <c r="C67" s="15">
        <f t="shared" si="13"/>
        <v>3.6839176351482053E-2</v>
      </c>
      <c r="F67" s="15">
        <f t="shared" si="14"/>
        <v>4.9621434870930382E-2</v>
      </c>
      <c r="K67" s="9">
        <v>16</v>
      </c>
      <c r="L67">
        <f t="shared" si="11"/>
        <v>0.65470195867509073</v>
      </c>
      <c r="M67">
        <f t="shared" si="12"/>
        <v>0.66564393219119122</v>
      </c>
      <c r="N67">
        <f t="shared" si="12"/>
        <v>0.70402553961592562</v>
      </c>
      <c r="O67">
        <f t="shared" si="10"/>
        <v>0.37055404576878087</v>
      </c>
      <c r="P67">
        <f t="shared" si="10"/>
        <v>0.44442189778869251</v>
      </c>
      <c r="Q67">
        <f t="shared" si="10"/>
        <v>0.40205752777381759</v>
      </c>
    </row>
    <row r="68" spans="1:17" x14ac:dyDescent="0.25">
      <c r="C68" s="15">
        <f t="shared" si="13"/>
        <v>5.7983835760038981E-2</v>
      </c>
      <c r="F68" s="15">
        <f t="shared" si="14"/>
        <v>3.1672512183374676E-2</v>
      </c>
      <c r="K68" s="9">
        <v>24</v>
      </c>
      <c r="L68">
        <f t="shared" si="11"/>
        <v>0.8188186739548069</v>
      </c>
      <c r="M68">
        <f t="shared" si="12"/>
        <v>0.79604098298645831</v>
      </c>
      <c r="N68">
        <f t="shared" si="12"/>
        <v>0.98521722889987784</v>
      </c>
      <c r="O68">
        <f t="shared" si="10"/>
        <v>0.38403634971144507</v>
      </c>
      <c r="P68">
        <f t="shared" si="10"/>
        <v>0.39996568291008922</v>
      </c>
      <c r="Q68">
        <f t="shared" si="10"/>
        <v>0.38982166160700249</v>
      </c>
    </row>
    <row r="69" spans="1:17" x14ac:dyDescent="0.25">
      <c r="C69" s="15">
        <f t="shared" si="13"/>
        <v>2.3533716826830163E-2</v>
      </c>
      <c r="F69" s="15">
        <f t="shared" si="14"/>
        <v>0.10715141354904355</v>
      </c>
    </row>
    <row r="70" spans="1:17" x14ac:dyDescent="0.25">
      <c r="C70" s="15">
        <f t="shared" si="13"/>
        <v>6.8834680596647491E-2</v>
      </c>
      <c r="F70" s="15">
        <f t="shared" si="14"/>
        <v>3.6795063669992641E-2</v>
      </c>
      <c r="J70" t="s">
        <v>65</v>
      </c>
      <c r="K70" s="16" t="s">
        <v>59</v>
      </c>
      <c r="L70" s="19" t="s">
        <v>60</v>
      </c>
      <c r="M70" s="19"/>
      <c r="N70" s="19"/>
      <c r="O70" s="19" t="s">
        <v>61</v>
      </c>
      <c r="P70" s="19"/>
      <c r="Q70" s="19"/>
    </row>
    <row r="71" spans="1:17" x14ac:dyDescent="0.25">
      <c r="C71" s="15"/>
      <c r="K71" s="9">
        <v>0</v>
      </c>
      <c r="L71">
        <f>C53/$C$80</f>
        <v>0.84674349721660636</v>
      </c>
      <c r="M71">
        <f t="shared" ref="M71:Q77" si="15">D53/$C$80</f>
        <v>0.95569199707059382</v>
      </c>
      <c r="N71">
        <f t="shared" si="15"/>
        <v>0.96054042517503146</v>
      </c>
      <c r="O71">
        <f t="shared" si="15"/>
        <v>0.58269392567983502</v>
      </c>
      <c r="P71">
        <f t="shared" si="15"/>
        <v>0.59224602175219709</v>
      </c>
      <c r="Q71">
        <f t="shared" si="15"/>
        <v>0.5410522818162008</v>
      </c>
    </row>
    <row r="72" spans="1:17" x14ac:dyDescent="0.25">
      <c r="A72" t="s">
        <v>94</v>
      </c>
      <c r="C72" s="17">
        <f>AVERAGE(C53:E53)</f>
        <v>2603.2802734375</v>
      </c>
      <c r="F72" s="17">
        <f>AVERAGE(F53:H53)</f>
        <v>1616.8105875651042</v>
      </c>
      <c r="K72" s="9">
        <v>0.25</v>
      </c>
      <c r="L72">
        <f t="shared" ref="L72:L77" si="16">C54/$C$80</f>
        <v>0.70014768816075423</v>
      </c>
      <c r="M72">
        <f t="shared" si="15"/>
        <v>0.63547972481408987</v>
      </c>
      <c r="N72">
        <f t="shared" si="15"/>
        <v>0.65468842755856416</v>
      </c>
      <c r="O72">
        <f t="shared" si="15"/>
        <v>0.62462508981649578</v>
      </c>
      <c r="P72">
        <f t="shared" si="15"/>
        <v>0.58399188686805314</v>
      </c>
      <c r="Q72">
        <f t="shared" si="15"/>
        <v>0.50737067482667009</v>
      </c>
    </row>
    <row r="73" spans="1:17" x14ac:dyDescent="0.25">
      <c r="C73" s="17">
        <f t="shared" ref="C73:C78" si="17">AVERAGE(C54:E54)</f>
        <v>1875.2787272135417</v>
      </c>
      <c r="F73" s="17">
        <f t="shared" ref="F73:F78" si="18">AVERAGE(F54:H54)</f>
        <v>1616.8062744140625</v>
      </c>
      <c r="K73" s="9">
        <v>1</v>
      </c>
      <c r="L73">
        <f t="shared" si="16"/>
        <v>1.0295277856976466</v>
      </c>
      <c r="M73">
        <f t="shared" si="15"/>
        <v>1.0560774511643993</v>
      </c>
      <c r="N73">
        <f t="shared" si="15"/>
        <v>0.88757302462226539</v>
      </c>
      <c r="O73">
        <f t="shared" si="15"/>
        <v>0.58967488825355274</v>
      </c>
      <c r="P73">
        <f t="shared" si="15"/>
        <v>0.62492255634999927</v>
      </c>
      <c r="Q73">
        <f t="shared" si="15"/>
        <v>0.71770974435238966</v>
      </c>
    </row>
    <row r="74" spans="1:17" x14ac:dyDescent="0.25">
      <c r="C74" s="17">
        <f t="shared" si="17"/>
        <v>2801.333251953125</v>
      </c>
      <c r="F74" s="17">
        <f t="shared" si="18"/>
        <v>1820.6228841145833</v>
      </c>
      <c r="K74" s="9">
        <v>4</v>
      </c>
      <c r="L74">
        <f t="shared" si="16"/>
        <v>0.86359630647448349</v>
      </c>
      <c r="M74">
        <f t="shared" si="15"/>
        <v>0.80372684798708693</v>
      </c>
      <c r="N74">
        <f t="shared" si="15"/>
        <v>0.84673719203166276</v>
      </c>
      <c r="O74">
        <f t="shared" si="15"/>
        <v>1.0019087435899805</v>
      </c>
      <c r="P74">
        <f t="shared" si="15"/>
        <v>0.91131662367192723</v>
      </c>
      <c r="Q74">
        <f t="shared" si="15"/>
        <v>0.98368097215241657</v>
      </c>
    </row>
    <row r="75" spans="1:17" x14ac:dyDescent="0.25">
      <c r="C75" s="17">
        <f t="shared" si="17"/>
        <v>2368.7516276041665</v>
      </c>
      <c r="F75" s="17">
        <f t="shared" si="18"/>
        <v>2729.4697265625</v>
      </c>
      <c r="K75" s="9">
        <v>8</v>
      </c>
      <c r="L75">
        <f t="shared" si="16"/>
        <v>0.99762320439345287</v>
      </c>
      <c r="M75">
        <f t="shared" si="15"/>
        <v>0.90049407601962828</v>
      </c>
      <c r="N75">
        <f t="shared" si="15"/>
        <v>0.90728830147213979</v>
      </c>
      <c r="O75">
        <f t="shared" si="15"/>
        <v>0.96762408452817306</v>
      </c>
      <c r="P75">
        <f t="shared" si="15"/>
        <v>1.0309188131430802</v>
      </c>
      <c r="Q75">
        <f t="shared" si="15"/>
        <v>1.0014571023287466</v>
      </c>
    </row>
    <row r="76" spans="1:17" x14ac:dyDescent="0.25">
      <c r="C76" s="17">
        <f t="shared" si="17"/>
        <v>2643.257568359375</v>
      </c>
      <c r="F76" s="17">
        <f t="shared" si="18"/>
        <v>2826.604736328125</v>
      </c>
      <c r="K76" s="9">
        <v>16</v>
      </c>
      <c r="L76">
        <f t="shared" si="16"/>
        <v>0.67403385780667835</v>
      </c>
      <c r="M76">
        <f t="shared" si="15"/>
        <v>0.70297154729152145</v>
      </c>
      <c r="N76">
        <f t="shared" si="15"/>
        <v>0.67624499115676218</v>
      </c>
      <c r="O76">
        <f t="shared" si="15"/>
        <v>0.37126133842838344</v>
      </c>
      <c r="P76">
        <f t="shared" si="15"/>
        <v>0.45816289540311422</v>
      </c>
      <c r="Q76">
        <f t="shared" si="15"/>
        <v>0.40264336673382695</v>
      </c>
    </row>
    <row r="77" spans="1:17" x14ac:dyDescent="0.25">
      <c r="C77" s="17">
        <f t="shared" si="17"/>
        <v>1934.5757649739583</v>
      </c>
      <c r="F77" s="17">
        <f t="shared" si="18"/>
        <v>1160.8560384114583</v>
      </c>
      <c r="K77" s="9">
        <v>24</v>
      </c>
      <c r="L77">
        <f t="shared" si="16"/>
        <v>0.84299657628457558</v>
      </c>
      <c r="M77">
        <f t="shared" si="15"/>
        <v>0.84068093233474173</v>
      </c>
      <c r="N77">
        <f t="shared" si="15"/>
        <v>0.94634097593725497</v>
      </c>
      <c r="O77">
        <f t="shared" si="15"/>
        <v>0.38476937663227634</v>
      </c>
      <c r="P77">
        <f t="shared" si="15"/>
        <v>0.41233214712363075</v>
      </c>
      <c r="Q77">
        <f t="shared" si="15"/>
        <v>0.39038967165792593</v>
      </c>
    </row>
    <row r="78" spans="1:17" x14ac:dyDescent="0.25">
      <c r="C78" s="17">
        <f t="shared" si="17"/>
        <v>2478.007568359375</v>
      </c>
      <c r="F78" s="17">
        <f t="shared" si="18"/>
        <v>1118.8560791015625</v>
      </c>
    </row>
    <row r="79" spans="1:17" x14ac:dyDescent="0.25">
      <c r="C79" s="17"/>
    </row>
    <row r="80" spans="1:17" x14ac:dyDescent="0.25">
      <c r="A80" t="s">
        <v>95</v>
      </c>
      <c r="C80" s="18">
        <f>MAX(C72:F78)</f>
        <v>2826.604736328125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2" workbookViewId="0">
      <selection activeCell="L71" sqref="L71:Q77"/>
    </sheetView>
  </sheetViews>
  <sheetFormatPr defaultRowHeight="15" x14ac:dyDescent="0.25"/>
  <cols>
    <col min="1" max="1" width="14.140625" customWidth="1"/>
    <col min="11" max="11" width="12.1406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71</v>
      </c>
      <c r="B2" s="4">
        <v>1</v>
      </c>
      <c r="C2" s="3">
        <v>1</v>
      </c>
      <c r="D2" s="3">
        <v>38</v>
      </c>
      <c r="E2" s="3">
        <v>50</v>
      </c>
      <c r="F2" s="3">
        <v>140.5</v>
      </c>
      <c r="G2" s="3">
        <v>416.77999877929687</v>
      </c>
      <c r="H2" s="3">
        <v>4.132110595703125</v>
      </c>
      <c r="I2" s="3">
        <v>1722.18115234375</v>
      </c>
      <c r="J2" s="3">
        <v>243.55319213867187</v>
      </c>
      <c r="K2" s="3">
        <v>168.63636779785156</v>
      </c>
      <c r="L2" s="3">
        <v>0.48441693186759949</v>
      </c>
      <c r="M2" s="6">
        <v>81.6903076171875</v>
      </c>
    </row>
    <row r="3" spans="1:13" x14ac:dyDescent="0.25">
      <c r="A3" t="s">
        <v>74</v>
      </c>
      <c r="B3" s="5">
        <v>2</v>
      </c>
      <c r="C3" s="2">
        <v>1</v>
      </c>
      <c r="D3" s="2">
        <v>38</v>
      </c>
      <c r="E3" s="2">
        <v>50</v>
      </c>
      <c r="F3" s="2">
        <v>18634</v>
      </c>
      <c r="G3" s="2">
        <v>18620.4609375</v>
      </c>
      <c r="H3" s="2">
        <v>0.16516821086406708</v>
      </c>
      <c r="I3" s="2">
        <v>3075.508056640625</v>
      </c>
      <c r="J3" s="2">
        <v>434.9425048828125</v>
      </c>
      <c r="K3" s="2">
        <v>18733.318359375</v>
      </c>
      <c r="L3" s="2">
        <v>0.13043166697025299</v>
      </c>
      <c r="M3" s="7">
        <v>2443.41796875</v>
      </c>
    </row>
    <row r="4" spans="1:13" x14ac:dyDescent="0.25">
      <c r="A4" t="s">
        <v>77</v>
      </c>
      <c r="B4" s="4">
        <v>3</v>
      </c>
      <c r="C4" s="3">
        <v>1</v>
      </c>
      <c r="D4" s="3">
        <v>38</v>
      </c>
      <c r="E4" s="3">
        <v>78</v>
      </c>
      <c r="F4" s="3">
        <v>14144</v>
      </c>
      <c r="G4" s="3">
        <v>14269.6669921875</v>
      </c>
      <c r="H4" s="3">
        <v>0.22147095203399658</v>
      </c>
      <c r="I4" s="3">
        <v>3160.316650390625</v>
      </c>
      <c r="J4" s="3">
        <v>357.83538818359375</v>
      </c>
      <c r="K4" s="3">
        <v>14340.2001953125</v>
      </c>
      <c r="L4" s="3">
        <v>0.15987323224544525</v>
      </c>
      <c r="M4" s="6">
        <v>2292.614013671875</v>
      </c>
    </row>
    <row r="5" spans="1:13" x14ac:dyDescent="0.25">
      <c r="A5" t="s">
        <v>80</v>
      </c>
      <c r="B5" s="5">
        <v>4</v>
      </c>
      <c r="C5" s="2">
        <v>1</v>
      </c>
      <c r="D5" s="2">
        <v>38</v>
      </c>
      <c r="E5" s="2">
        <v>67</v>
      </c>
      <c r="F5" s="2">
        <v>7833</v>
      </c>
      <c r="G5" s="2">
        <v>7876.86572265625</v>
      </c>
      <c r="H5" s="2">
        <v>0.18944478034973145</v>
      </c>
      <c r="I5" s="2">
        <v>1492.2310791015625</v>
      </c>
      <c r="J5" s="2">
        <v>182.30503845214844</v>
      </c>
      <c r="K5" s="2">
        <v>7886.6064453125</v>
      </c>
      <c r="L5" s="2">
        <v>0.16161559522151947</v>
      </c>
      <c r="M5" s="7">
        <v>1274.5986328125</v>
      </c>
    </row>
    <row r="6" spans="1:13" x14ac:dyDescent="0.25">
      <c r="A6" t="s">
        <v>83</v>
      </c>
      <c r="B6" s="4">
        <v>5</v>
      </c>
      <c r="C6" s="3">
        <v>1</v>
      </c>
      <c r="D6" s="3">
        <v>38</v>
      </c>
      <c r="E6" s="3">
        <v>55</v>
      </c>
      <c r="F6" s="3">
        <v>6393</v>
      </c>
      <c r="G6" s="3">
        <v>6495.6181640625</v>
      </c>
      <c r="H6" s="3">
        <v>0.17419697344303131</v>
      </c>
      <c r="I6" s="3">
        <v>1131.51708984375</v>
      </c>
      <c r="J6" s="3">
        <v>152.57373046875</v>
      </c>
      <c r="K6" s="3">
        <v>6499.34716796875</v>
      </c>
      <c r="L6" s="3">
        <v>0.14694011211395264</v>
      </c>
      <c r="M6" s="6">
        <v>955.0147705078125</v>
      </c>
    </row>
    <row r="7" spans="1:13" x14ac:dyDescent="0.25">
      <c r="A7" t="s">
        <v>86</v>
      </c>
      <c r="B7" s="5">
        <v>6</v>
      </c>
      <c r="C7" s="2">
        <v>1</v>
      </c>
      <c r="D7" s="2">
        <v>38</v>
      </c>
      <c r="E7" s="2">
        <v>67</v>
      </c>
      <c r="F7" s="2">
        <v>7778</v>
      </c>
      <c r="G7" s="2">
        <v>7636.08935546875</v>
      </c>
      <c r="H7" s="2">
        <v>0.19335968792438507</v>
      </c>
      <c r="I7" s="2">
        <v>1476.5118408203125</v>
      </c>
      <c r="J7" s="2">
        <v>180.38462829589844</v>
      </c>
      <c r="K7" s="2">
        <v>7639.376953125</v>
      </c>
      <c r="L7" s="2">
        <v>0.14121828973293304</v>
      </c>
      <c r="M7" s="7">
        <v>1078.8197021484375</v>
      </c>
    </row>
    <row r="8" spans="1:13" x14ac:dyDescent="0.25">
      <c r="A8" t="s">
        <v>89</v>
      </c>
      <c r="B8" s="4">
        <v>7</v>
      </c>
      <c r="C8" s="3">
        <v>1</v>
      </c>
      <c r="D8" s="3">
        <v>38</v>
      </c>
      <c r="E8" s="3">
        <v>66</v>
      </c>
      <c r="F8" s="3">
        <v>3287.5</v>
      </c>
      <c r="G8" s="3">
        <v>3308.681884765625</v>
      </c>
      <c r="H8" s="3">
        <v>0.19657474756240845</v>
      </c>
      <c r="I8" s="3">
        <v>650.4033203125</v>
      </c>
      <c r="J8" s="3">
        <v>80.059112548828125</v>
      </c>
      <c r="K8" s="3">
        <v>3291.60009765625</v>
      </c>
      <c r="L8" s="3">
        <v>0.16223195195198059</v>
      </c>
      <c r="M8" s="6">
        <v>534.002685546875</v>
      </c>
    </row>
    <row r="9" spans="1:13" x14ac:dyDescent="0.25">
      <c r="A9" t="s">
        <v>49</v>
      </c>
      <c r="B9" s="5">
        <v>8</v>
      </c>
      <c r="C9" s="2">
        <v>1</v>
      </c>
      <c r="D9" s="2">
        <v>38</v>
      </c>
      <c r="E9" s="2">
        <v>50</v>
      </c>
      <c r="F9" s="2">
        <v>80.5</v>
      </c>
      <c r="G9" s="2">
        <v>137.58000183105469</v>
      </c>
      <c r="H9" s="2">
        <v>2.3561089038848877</v>
      </c>
      <c r="I9" s="2">
        <v>324.15347290039062</v>
      </c>
      <c r="J9" s="2">
        <v>45.84222412109375</v>
      </c>
      <c r="K9" s="2">
        <v>90.840911865234375</v>
      </c>
      <c r="L9" s="2">
        <v>0.47274404764175415</v>
      </c>
      <c r="M9" s="7">
        <v>42.944499969482422</v>
      </c>
    </row>
    <row r="10" spans="1:13" x14ac:dyDescent="0.25">
      <c r="A10" t="s">
        <v>72</v>
      </c>
      <c r="B10" s="4">
        <v>1</v>
      </c>
      <c r="C10" s="3">
        <v>2</v>
      </c>
      <c r="D10" s="3">
        <v>38</v>
      </c>
      <c r="E10" s="3">
        <v>63</v>
      </c>
      <c r="F10" s="3">
        <v>152</v>
      </c>
      <c r="G10" s="3">
        <v>168.984130859375</v>
      </c>
      <c r="H10" s="3">
        <v>0.4325714111328125</v>
      </c>
      <c r="I10" s="3">
        <v>73.097702026367188</v>
      </c>
      <c r="J10" s="3">
        <v>9.2094449996948242</v>
      </c>
      <c r="K10" s="3">
        <v>166.08772277832031</v>
      </c>
      <c r="L10" s="3">
        <v>0.34818881750106812</v>
      </c>
      <c r="M10" s="6">
        <v>57.829887390136719</v>
      </c>
    </row>
    <row r="11" spans="1:13" x14ac:dyDescent="0.25">
      <c r="A11" t="s">
        <v>75</v>
      </c>
      <c r="B11" s="5">
        <v>2</v>
      </c>
      <c r="C11" s="2">
        <v>2</v>
      </c>
      <c r="D11" s="2">
        <v>38</v>
      </c>
      <c r="E11" s="2">
        <v>71</v>
      </c>
      <c r="F11" s="2">
        <v>19396</v>
      </c>
      <c r="G11" s="2">
        <v>18378.013671875</v>
      </c>
      <c r="H11" s="2">
        <v>0.21631523966789246</v>
      </c>
      <c r="I11" s="2">
        <v>3975.444580078125</v>
      </c>
      <c r="J11" s="2">
        <v>471.7984619140625</v>
      </c>
      <c r="K11" s="2">
        <v>18610.412109375</v>
      </c>
      <c r="L11" s="2">
        <v>0.15044769644737244</v>
      </c>
      <c r="M11" s="7">
        <v>2799.893798828125</v>
      </c>
    </row>
    <row r="12" spans="1:13" x14ac:dyDescent="0.25">
      <c r="A12" t="s">
        <v>78</v>
      </c>
      <c r="B12" s="4">
        <v>3</v>
      </c>
      <c r="C12" s="3">
        <v>2</v>
      </c>
      <c r="D12" s="3">
        <v>38</v>
      </c>
      <c r="E12" s="3">
        <v>67</v>
      </c>
      <c r="F12" s="3">
        <v>13853</v>
      </c>
      <c r="G12" s="3">
        <v>13310.3876953125</v>
      </c>
      <c r="H12" s="3">
        <v>0.27899712324142456</v>
      </c>
      <c r="I12" s="3">
        <v>3713.56005859375</v>
      </c>
      <c r="J12" s="3">
        <v>453.68359375</v>
      </c>
      <c r="K12" s="3">
        <v>13550.2294921875</v>
      </c>
      <c r="L12" s="3">
        <v>0.18157970905303955</v>
      </c>
      <c r="M12" s="6">
        <v>2460.44677734375</v>
      </c>
    </row>
    <row r="13" spans="1:13" x14ac:dyDescent="0.25">
      <c r="A13" t="s">
        <v>81</v>
      </c>
      <c r="B13" s="5">
        <v>4</v>
      </c>
      <c r="C13" s="2">
        <v>2</v>
      </c>
      <c r="D13" s="2">
        <v>38</v>
      </c>
      <c r="E13" s="2">
        <v>51</v>
      </c>
      <c r="F13" s="2">
        <v>7381</v>
      </c>
      <c r="G13" s="2">
        <v>7529.07861328125</v>
      </c>
      <c r="H13" s="2">
        <v>0.17847967147827148</v>
      </c>
      <c r="I13" s="2">
        <v>1343.7874755859375</v>
      </c>
      <c r="J13" s="2">
        <v>188.16789245605469</v>
      </c>
      <c r="K13" s="2">
        <v>7501.466796875</v>
      </c>
      <c r="L13" s="2">
        <v>0.13808202743530273</v>
      </c>
      <c r="M13" s="7">
        <v>1035.8177490234375</v>
      </c>
    </row>
    <row r="14" spans="1:13" x14ac:dyDescent="0.25">
      <c r="A14" t="s">
        <v>84</v>
      </c>
      <c r="B14" s="4">
        <v>5</v>
      </c>
      <c r="C14" s="3">
        <v>2</v>
      </c>
      <c r="D14" s="3">
        <v>38</v>
      </c>
      <c r="E14" s="3">
        <v>69</v>
      </c>
      <c r="F14" s="3">
        <v>6597</v>
      </c>
      <c r="G14" s="3">
        <v>6594.33349609375</v>
      </c>
      <c r="H14" s="3">
        <v>0.21500299870967865</v>
      </c>
      <c r="I14" s="3">
        <v>1417.801513671875</v>
      </c>
      <c r="J14" s="3">
        <v>170.68324279785156</v>
      </c>
      <c r="K14" s="3">
        <v>6568.72998046875</v>
      </c>
      <c r="L14" s="3">
        <v>0.17255419492721558</v>
      </c>
      <c r="M14" s="6">
        <v>1133.4619140625</v>
      </c>
    </row>
    <row r="15" spans="1:13" x14ac:dyDescent="0.25">
      <c r="A15" t="s">
        <v>87</v>
      </c>
      <c r="B15" s="5">
        <v>6</v>
      </c>
      <c r="C15" s="2">
        <v>2</v>
      </c>
      <c r="D15" s="2">
        <v>38</v>
      </c>
      <c r="E15" s="2">
        <v>57</v>
      </c>
      <c r="F15" s="2">
        <v>6676</v>
      </c>
      <c r="G15" s="2">
        <v>7349</v>
      </c>
      <c r="H15" s="2">
        <v>0.49780434370040894</v>
      </c>
      <c r="I15" s="2">
        <v>3658.3642578125</v>
      </c>
      <c r="J15" s="2">
        <v>484.56216430664062</v>
      </c>
      <c r="K15" s="2">
        <v>6998.82373046875</v>
      </c>
      <c r="L15" s="2">
        <v>0.19385033845901489</v>
      </c>
      <c r="M15" s="7">
        <v>1356.724365234375</v>
      </c>
    </row>
    <row r="16" spans="1:13" x14ac:dyDescent="0.25">
      <c r="A16" t="s">
        <v>90</v>
      </c>
      <c r="B16" s="4">
        <v>7</v>
      </c>
      <c r="C16" s="3">
        <v>2</v>
      </c>
      <c r="D16" s="3">
        <v>38</v>
      </c>
      <c r="E16" s="3">
        <v>66</v>
      </c>
      <c r="F16" s="3">
        <v>3464</v>
      </c>
      <c r="G16" s="3">
        <v>3596.242431640625</v>
      </c>
      <c r="H16" s="3">
        <v>0.28809571266174316</v>
      </c>
      <c r="I16" s="3">
        <v>1036.06201171875</v>
      </c>
      <c r="J16" s="3">
        <v>127.53041839599609</v>
      </c>
      <c r="K16" s="3">
        <v>3492.199951171875</v>
      </c>
      <c r="L16" s="3">
        <v>0.16983532905578613</v>
      </c>
      <c r="M16" s="6">
        <v>593.09893798828125</v>
      </c>
    </row>
    <row r="17" spans="1:13" x14ac:dyDescent="0.25">
      <c r="A17" t="s">
        <v>49</v>
      </c>
      <c r="B17" s="5">
        <v>8</v>
      </c>
      <c r="C17" s="2">
        <v>2</v>
      </c>
      <c r="D17" s="2">
        <v>38</v>
      </c>
      <c r="E17" s="2">
        <v>91</v>
      </c>
      <c r="F17" s="2">
        <v>77</v>
      </c>
      <c r="G17" s="2">
        <v>135.90109252929687</v>
      </c>
      <c r="H17" s="2">
        <v>3.204782247543335</v>
      </c>
      <c r="I17" s="2">
        <v>435.53341674804687</v>
      </c>
      <c r="J17" s="2">
        <v>45.656307220458984</v>
      </c>
      <c r="K17" s="2">
        <v>86.13580322265625</v>
      </c>
      <c r="L17" s="2">
        <v>0.44558218121528625</v>
      </c>
      <c r="M17" s="7">
        <v>38.380577087402344</v>
      </c>
    </row>
    <row r="18" spans="1:13" x14ac:dyDescent="0.25">
      <c r="A18" t="s">
        <v>73</v>
      </c>
      <c r="B18" s="4">
        <v>1</v>
      </c>
      <c r="C18" s="3">
        <v>3</v>
      </c>
      <c r="D18" s="3">
        <v>38</v>
      </c>
      <c r="E18" s="3">
        <v>51</v>
      </c>
      <c r="F18" s="3">
        <v>177</v>
      </c>
      <c r="G18" s="3">
        <v>225.11764526367188</v>
      </c>
      <c r="H18" s="3">
        <v>1.0111345052719116</v>
      </c>
      <c r="I18" s="3">
        <v>227.62422180175781</v>
      </c>
      <c r="J18" s="3">
        <v>31.87376594543457</v>
      </c>
      <c r="K18" s="3">
        <v>186.31111145019531</v>
      </c>
      <c r="L18" s="3">
        <v>0.44282150268554688</v>
      </c>
      <c r="M18" s="6">
        <v>82.502571105957031</v>
      </c>
    </row>
    <row r="19" spans="1:13" x14ac:dyDescent="0.25">
      <c r="A19" t="s">
        <v>76</v>
      </c>
      <c r="B19" s="5">
        <v>2</v>
      </c>
      <c r="C19" s="2">
        <v>3</v>
      </c>
      <c r="D19" s="2">
        <v>38</v>
      </c>
      <c r="E19" s="2">
        <v>53</v>
      </c>
      <c r="F19" s="2">
        <v>17658</v>
      </c>
      <c r="G19" s="2">
        <v>17927.037109375</v>
      </c>
      <c r="H19" s="2">
        <v>0.23565381765365601</v>
      </c>
      <c r="I19" s="2">
        <v>4224.57470703125</v>
      </c>
      <c r="J19" s="2">
        <v>580.28997802734375</v>
      </c>
      <c r="K19" s="2">
        <v>18097.873046875</v>
      </c>
      <c r="L19" s="2">
        <v>0.17435151338577271</v>
      </c>
      <c r="M19" s="7">
        <v>3155.391357421875</v>
      </c>
    </row>
    <row r="20" spans="1:13" x14ac:dyDescent="0.25">
      <c r="A20" s="1" t="s">
        <v>79</v>
      </c>
      <c r="B20" s="4">
        <v>3</v>
      </c>
      <c r="C20" s="3">
        <v>3</v>
      </c>
      <c r="D20" s="3">
        <v>38</v>
      </c>
      <c r="E20" s="3">
        <v>57</v>
      </c>
      <c r="F20" s="3">
        <v>12508</v>
      </c>
      <c r="G20" s="3">
        <v>12362.7197265625</v>
      </c>
      <c r="H20" s="3">
        <v>0.1793401837348938</v>
      </c>
      <c r="I20" s="3">
        <v>2217.13232421875</v>
      </c>
      <c r="J20" s="3">
        <v>293.66635131835937</v>
      </c>
      <c r="K20" s="3">
        <v>12383.1767578125</v>
      </c>
      <c r="L20" s="3">
        <v>0.12638778984546661</v>
      </c>
      <c r="M20" s="6">
        <v>1565.0823974609375</v>
      </c>
    </row>
    <row r="21" spans="1:13" x14ac:dyDescent="0.25">
      <c r="A21" t="s">
        <v>82</v>
      </c>
      <c r="B21" s="5">
        <v>4</v>
      </c>
      <c r="C21" s="2">
        <v>3</v>
      </c>
      <c r="D21" s="2">
        <v>38</v>
      </c>
      <c r="E21" s="2">
        <v>50</v>
      </c>
      <c r="F21" s="2">
        <v>6675</v>
      </c>
      <c r="G21" s="2">
        <v>6962.66015625</v>
      </c>
      <c r="H21" s="2">
        <v>0.22107765078544617</v>
      </c>
      <c r="I21" s="2">
        <v>1539.2884521484375</v>
      </c>
      <c r="J21" s="2">
        <v>217.68826293945313</v>
      </c>
      <c r="K21" s="2">
        <v>6959.181640625</v>
      </c>
      <c r="L21" s="2">
        <v>0.16895578801631927</v>
      </c>
      <c r="M21" s="7">
        <v>1175.7940673828125</v>
      </c>
    </row>
    <row r="22" spans="1:13" x14ac:dyDescent="0.25">
      <c r="A22" t="s">
        <v>85</v>
      </c>
      <c r="B22" s="4">
        <v>5</v>
      </c>
      <c r="C22" s="3">
        <v>3</v>
      </c>
      <c r="D22" s="3">
        <v>38</v>
      </c>
      <c r="E22" s="3">
        <v>54</v>
      </c>
      <c r="F22" s="3">
        <v>6648.5</v>
      </c>
      <c r="G22" s="3">
        <v>6566.25927734375</v>
      </c>
      <c r="H22" s="3">
        <v>0.23163948953151703</v>
      </c>
      <c r="I22" s="3">
        <v>1521.0048828125</v>
      </c>
      <c r="J22" s="3">
        <v>206.9825439453125</v>
      </c>
      <c r="K22" s="3">
        <v>6577.75</v>
      </c>
      <c r="L22" s="3">
        <v>0.1699165403842926</v>
      </c>
      <c r="M22" s="6">
        <v>1117.6685791015625</v>
      </c>
    </row>
    <row r="23" spans="1:13" x14ac:dyDescent="0.25">
      <c r="A23" t="s">
        <v>88</v>
      </c>
      <c r="B23" s="5">
        <v>6</v>
      </c>
      <c r="C23" s="2">
        <v>3</v>
      </c>
      <c r="D23" s="2">
        <v>38</v>
      </c>
      <c r="E23" s="2">
        <v>51</v>
      </c>
      <c r="F23" s="2">
        <v>6838</v>
      </c>
      <c r="G23" s="2">
        <v>7154.470703125</v>
      </c>
      <c r="H23" s="2">
        <v>0.42042732238769531</v>
      </c>
      <c r="I23" s="2">
        <v>3007.934814453125</v>
      </c>
      <c r="J23" s="2">
        <v>421.19512939453125</v>
      </c>
      <c r="K23" s="2">
        <v>6819.33349609375</v>
      </c>
      <c r="L23" s="2">
        <v>0.18664892017841339</v>
      </c>
      <c r="M23" s="7">
        <v>1272.8211669921875</v>
      </c>
    </row>
    <row r="24" spans="1:13" x14ac:dyDescent="0.25">
      <c r="A24" t="s">
        <v>91</v>
      </c>
      <c r="B24" s="4">
        <v>7</v>
      </c>
      <c r="C24" s="3">
        <v>3</v>
      </c>
      <c r="D24" s="3">
        <v>38</v>
      </c>
      <c r="E24" s="3">
        <v>53</v>
      </c>
      <c r="F24" s="3">
        <v>3134</v>
      </c>
      <c r="G24" s="3">
        <v>3084.811279296875</v>
      </c>
      <c r="H24" s="3">
        <v>0.19837132096290588</v>
      </c>
      <c r="I24" s="3">
        <v>611.9381103515625</v>
      </c>
      <c r="J24" s="3">
        <v>84.056159973144531</v>
      </c>
      <c r="K24" s="3">
        <v>3108.425537109375</v>
      </c>
      <c r="L24" s="3">
        <v>0.1477254331111908</v>
      </c>
      <c r="M24" s="6">
        <v>459.19351196289062</v>
      </c>
    </row>
    <row r="25" spans="1:13" x14ac:dyDescent="0.25">
      <c r="A25" t="s">
        <v>41</v>
      </c>
      <c r="B25" s="5">
        <v>8</v>
      </c>
      <c r="C25" s="2">
        <v>3</v>
      </c>
      <c r="D25" s="2">
        <v>38</v>
      </c>
      <c r="E25" s="2">
        <v>51</v>
      </c>
      <c r="F25" s="2">
        <v>13208</v>
      </c>
      <c r="G25" s="2">
        <v>12232.1572265625</v>
      </c>
      <c r="H25" s="2">
        <v>0.30924805998802185</v>
      </c>
      <c r="I25" s="2">
        <v>3782.77099609375</v>
      </c>
      <c r="J25" s="2">
        <v>529.69384765625</v>
      </c>
      <c r="K25" s="2">
        <v>12452.93359375</v>
      </c>
      <c r="L25" s="2">
        <v>0.22938826680183411</v>
      </c>
      <c r="M25" s="7">
        <v>2856.556884765625</v>
      </c>
    </row>
    <row r="26" spans="1:13" x14ac:dyDescent="0.25">
      <c r="A26" t="s">
        <v>15</v>
      </c>
      <c r="B26" s="4">
        <v>1</v>
      </c>
      <c r="C26" s="3">
        <v>4</v>
      </c>
      <c r="D26" s="3">
        <v>38</v>
      </c>
      <c r="E26" s="3">
        <v>65</v>
      </c>
      <c r="F26" s="3">
        <v>92</v>
      </c>
      <c r="G26" s="3">
        <v>318.72308349609375</v>
      </c>
      <c r="H26" s="3">
        <v>4.9130334854125977</v>
      </c>
      <c r="I26" s="3">
        <v>1565.8970947265625</v>
      </c>
      <c r="J26" s="3">
        <v>194.22563171386719</v>
      </c>
      <c r="K26" s="3">
        <v>119.15254211425781</v>
      </c>
      <c r="L26" s="3">
        <v>0.55638766288757324</v>
      </c>
      <c r="M26" s="6">
        <v>66.295005798339844</v>
      </c>
    </row>
    <row r="27" spans="1:13" x14ac:dyDescent="0.25">
      <c r="A27" t="s">
        <v>16</v>
      </c>
      <c r="B27" s="5">
        <v>2</v>
      </c>
      <c r="C27" s="2">
        <v>4</v>
      </c>
      <c r="D27" s="2">
        <v>38</v>
      </c>
      <c r="E27" s="2">
        <v>61</v>
      </c>
      <c r="F27" s="2">
        <v>15098</v>
      </c>
      <c r="G27" s="2">
        <v>15040.1962890625</v>
      </c>
      <c r="H27" s="2">
        <v>0.21619905531406403</v>
      </c>
      <c r="I27" s="2">
        <v>3251.676513671875</v>
      </c>
      <c r="J27" s="2">
        <v>416.33450317382812</v>
      </c>
      <c r="K27" s="2">
        <v>14939.8544921875</v>
      </c>
      <c r="L27" s="2">
        <v>0.17279930412769318</v>
      </c>
      <c r="M27" s="7">
        <v>2581.5966796875</v>
      </c>
    </row>
    <row r="28" spans="1:13" x14ac:dyDescent="0.25">
      <c r="A28" s="1" t="s">
        <v>17</v>
      </c>
      <c r="B28" s="4">
        <v>3</v>
      </c>
      <c r="C28" s="3">
        <v>4</v>
      </c>
      <c r="D28" s="3">
        <v>38</v>
      </c>
      <c r="E28" s="3">
        <v>50</v>
      </c>
      <c r="F28" s="3">
        <v>7090.5</v>
      </c>
      <c r="G28" s="3">
        <v>7308.5400390625</v>
      </c>
      <c r="H28" s="3">
        <v>0.27164793014526367</v>
      </c>
      <c r="I28" s="3">
        <v>1985.3497314453125</v>
      </c>
      <c r="J28" s="3">
        <v>280.77084350585937</v>
      </c>
      <c r="K28" s="3">
        <v>7153.86376953125</v>
      </c>
      <c r="L28" s="3">
        <v>0.18001586198806763</v>
      </c>
      <c r="M28" s="6">
        <v>1287.808837890625</v>
      </c>
    </row>
    <row r="29" spans="1:13" x14ac:dyDescent="0.25">
      <c r="A29" t="s">
        <v>18</v>
      </c>
      <c r="B29" s="5">
        <v>4</v>
      </c>
      <c r="C29" s="2">
        <v>4</v>
      </c>
      <c r="D29" s="2">
        <v>38</v>
      </c>
      <c r="E29" s="2">
        <v>61</v>
      </c>
      <c r="F29" s="2">
        <v>6927</v>
      </c>
      <c r="G29" s="2">
        <v>6882.65576171875</v>
      </c>
      <c r="H29" s="2">
        <v>0.23254063725471497</v>
      </c>
      <c r="I29" s="2">
        <v>1600.4971923828125</v>
      </c>
      <c r="J29" s="2">
        <v>204.92266845703125</v>
      </c>
      <c r="K29" s="2">
        <v>6868.6181640625</v>
      </c>
      <c r="L29" s="2">
        <v>0.18508078157901764</v>
      </c>
      <c r="M29" s="7">
        <v>1271.249267578125</v>
      </c>
    </row>
    <row r="30" spans="1:13" x14ac:dyDescent="0.25">
      <c r="A30" t="s">
        <v>19</v>
      </c>
      <c r="B30" s="4">
        <v>5</v>
      </c>
      <c r="C30" s="3">
        <v>4</v>
      </c>
      <c r="D30" s="3">
        <v>38</v>
      </c>
      <c r="E30" s="3">
        <v>69</v>
      </c>
      <c r="F30" s="3">
        <v>6253</v>
      </c>
      <c r="G30" s="3">
        <v>6319.7099609375</v>
      </c>
      <c r="H30" s="3">
        <v>0.2261606901884079</v>
      </c>
      <c r="I30" s="3">
        <v>1429.27001953125</v>
      </c>
      <c r="J30" s="3">
        <v>172.06388854980469</v>
      </c>
      <c r="K30" s="3">
        <v>6337.46044921875</v>
      </c>
      <c r="L30" s="3">
        <v>0.17935638129711151</v>
      </c>
      <c r="M30" s="6">
        <v>1136.6639404296875</v>
      </c>
    </row>
    <row r="31" spans="1:13" x14ac:dyDescent="0.25">
      <c r="A31" t="s">
        <v>20</v>
      </c>
      <c r="B31" s="5">
        <v>6</v>
      </c>
      <c r="C31" s="2">
        <v>4</v>
      </c>
      <c r="D31" s="2">
        <v>38</v>
      </c>
      <c r="E31" s="2">
        <v>61</v>
      </c>
      <c r="F31" s="2">
        <v>5006</v>
      </c>
      <c r="G31" s="2">
        <v>5016.75390625</v>
      </c>
      <c r="H31" s="2">
        <v>0.24891997873783112</v>
      </c>
      <c r="I31" s="2">
        <v>1248.7703857421875</v>
      </c>
      <c r="J31" s="2">
        <v>159.88865661621094</v>
      </c>
      <c r="K31" s="2">
        <v>4996.72705078125</v>
      </c>
      <c r="L31" s="2">
        <v>0.20335642993450165</v>
      </c>
      <c r="M31" s="7">
        <v>1016.1165771484375</v>
      </c>
    </row>
    <row r="32" spans="1:13" x14ac:dyDescent="0.25">
      <c r="A32" t="s">
        <v>21</v>
      </c>
      <c r="B32" s="4">
        <v>7</v>
      </c>
      <c r="C32" s="3">
        <v>4</v>
      </c>
      <c r="D32" s="3">
        <v>38</v>
      </c>
      <c r="E32" s="3">
        <v>98</v>
      </c>
      <c r="F32" s="3">
        <v>1524</v>
      </c>
      <c r="G32" s="3">
        <v>1627.8162841796875</v>
      </c>
      <c r="H32" s="3">
        <v>0.34767943620681763</v>
      </c>
      <c r="I32" s="3">
        <v>565.958251953125</v>
      </c>
      <c r="J32" s="3">
        <v>57.170417785644531</v>
      </c>
      <c r="K32" s="3">
        <v>1584.3067626953125</v>
      </c>
      <c r="L32" s="3">
        <v>0.21307390928268433</v>
      </c>
      <c r="M32" s="6">
        <v>337.574462890625</v>
      </c>
    </row>
    <row r="33" spans="1:13" x14ac:dyDescent="0.25">
      <c r="A33" t="s">
        <v>40</v>
      </c>
      <c r="B33" s="5">
        <v>8</v>
      </c>
      <c r="C33" s="2">
        <v>4</v>
      </c>
      <c r="D33" s="2">
        <v>38</v>
      </c>
      <c r="E33" s="2">
        <v>62</v>
      </c>
      <c r="F33" s="2">
        <v>852</v>
      </c>
      <c r="G33" s="2">
        <v>859.8548583984375</v>
      </c>
      <c r="H33" s="2">
        <v>0.24806304275989532</v>
      </c>
      <c r="I33" s="2">
        <v>213.29820251464844</v>
      </c>
      <c r="J33" s="2">
        <v>27.088899612426758</v>
      </c>
      <c r="K33" s="2">
        <v>855.66070556640625</v>
      </c>
      <c r="L33" s="2">
        <v>0.19928345084190369</v>
      </c>
      <c r="M33" s="7">
        <v>170.51902770996094</v>
      </c>
    </row>
    <row r="34" spans="1:13" x14ac:dyDescent="0.25">
      <c r="A34" t="s">
        <v>23</v>
      </c>
      <c r="B34" s="4">
        <v>1</v>
      </c>
      <c r="C34" s="3">
        <v>5</v>
      </c>
      <c r="D34" s="3">
        <v>38</v>
      </c>
      <c r="E34" s="3">
        <v>65</v>
      </c>
      <c r="F34" s="3">
        <v>135</v>
      </c>
      <c r="G34" s="3">
        <v>166.21537780761719</v>
      </c>
      <c r="H34" s="3">
        <v>0.90284359455108643</v>
      </c>
      <c r="I34" s="3">
        <v>150.06649780273438</v>
      </c>
      <c r="J34" s="3">
        <v>18.613458633422852</v>
      </c>
      <c r="K34" s="3">
        <v>146.84745788574219</v>
      </c>
      <c r="L34" s="3">
        <v>0.60249978303909302</v>
      </c>
      <c r="M34" s="6">
        <v>88.475563049316406</v>
      </c>
    </row>
    <row r="35" spans="1:13" x14ac:dyDescent="0.25">
      <c r="A35" t="s">
        <v>24</v>
      </c>
      <c r="B35" s="5">
        <v>2</v>
      </c>
      <c r="C35" s="2">
        <v>5</v>
      </c>
      <c r="D35" s="2">
        <v>38</v>
      </c>
      <c r="E35" s="2">
        <v>50</v>
      </c>
      <c r="F35" s="2">
        <v>14201.5</v>
      </c>
      <c r="G35" s="2">
        <v>14358.1396484375</v>
      </c>
      <c r="H35" s="2">
        <v>0.26319357752799988</v>
      </c>
      <c r="I35" s="2">
        <v>3778.970458984375</v>
      </c>
      <c r="J35" s="2">
        <v>534.4271240234375</v>
      </c>
      <c r="K35" s="2">
        <v>14299.7724609375</v>
      </c>
      <c r="L35" s="2">
        <v>0.17524059116840363</v>
      </c>
      <c r="M35" s="7">
        <v>2505.900634765625</v>
      </c>
    </row>
    <row r="36" spans="1:13" x14ac:dyDescent="0.25">
      <c r="A36" t="s">
        <v>25</v>
      </c>
      <c r="B36" s="4">
        <v>3</v>
      </c>
      <c r="C36" s="3">
        <v>5</v>
      </c>
      <c r="D36" s="3">
        <v>38</v>
      </c>
      <c r="E36" s="3">
        <v>77</v>
      </c>
      <c r="F36" s="3">
        <v>9661</v>
      </c>
      <c r="G36" s="3">
        <v>9634.779296875</v>
      </c>
      <c r="H36" s="3">
        <v>0.26926049590110779</v>
      </c>
      <c r="I36" s="3">
        <v>2594.265380859375</v>
      </c>
      <c r="J36" s="3">
        <v>295.64398193359375</v>
      </c>
      <c r="K36" s="3">
        <v>9666.275390625</v>
      </c>
      <c r="L36" s="3">
        <v>0.188426673412323</v>
      </c>
      <c r="M36" s="6">
        <v>1821.384033203125</v>
      </c>
    </row>
    <row r="37" spans="1:13" x14ac:dyDescent="0.25">
      <c r="A37" t="s">
        <v>26</v>
      </c>
      <c r="B37" s="5">
        <v>4</v>
      </c>
      <c r="C37" s="2">
        <v>5</v>
      </c>
      <c r="D37" s="2">
        <v>38</v>
      </c>
      <c r="E37" s="2">
        <v>67</v>
      </c>
      <c r="F37" s="2">
        <v>7467</v>
      </c>
      <c r="G37" s="2">
        <v>7791.11962890625</v>
      </c>
      <c r="H37" s="2">
        <v>0.24812112748622894</v>
      </c>
      <c r="I37" s="2">
        <v>1933.141357421875</v>
      </c>
      <c r="J37" s="2">
        <v>236.17080688476562</v>
      </c>
      <c r="K37" s="2">
        <v>7814.03271484375</v>
      </c>
      <c r="L37" s="2">
        <v>0.16805912554264069</v>
      </c>
      <c r="M37" s="7">
        <v>1313.219482421875</v>
      </c>
    </row>
    <row r="38" spans="1:13" x14ac:dyDescent="0.25">
      <c r="A38" t="s">
        <v>27</v>
      </c>
      <c r="B38" s="4">
        <v>5</v>
      </c>
      <c r="C38" s="3">
        <v>5</v>
      </c>
      <c r="D38" s="3">
        <v>38</v>
      </c>
      <c r="E38" s="3">
        <v>61</v>
      </c>
      <c r="F38" s="3">
        <v>5780</v>
      </c>
      <c r="G38" s="3">
        <v>5656.11474609375</v>
      </c>
      <c r="H38" s="3">
        <v>0.29416754841804504</v>
      </c>
      <c r="I38" s="3">
        <v>1663.845458984375</v>
      </c>
      <c r="J38" s="3">
        <v>213.03358459472656</v>
      </c>
      <c r="K38" s="3">
        <v>5688.708984375</v>
      </c>
      <c r="L38" s="3">
        <v>0.21691419184207916</v>
      </c>
      <c r="M38" s="6">
        <v>1233.961669921875</v>
      </c>
    </row>
    <row r="39" spans="1:13" x14ac:dyDescent="0.25">
      <c r="A39" t="s">
        <v>28</v>
      </c>
      <c r="B39" s="5">
        <v>6</v>
      </c>
      <c r="C39" s="2">
        <v>5</v>
      </c>
      <c r="D39" s="2">
        <v>38</v>
      </c>
      <c r="E39" s="2">
        <v>56</v>
      </c>
      <c r="F39" s="2">
        <v>5811.5</v>
      </c>
      <c r="G39" s="2">
        <v>5845.91064453125</v>
      </c>
      <c r="H39" s="2">
        <v>0.26453506946563721</v>
      </c>
      <c r="I39" s="2">
        <v>1546.448486328125</v>
      </c>
      <c r="J39" s="2">
        <v>206.65286254882812</v>
      </c>
      <c r="K39" s="2">
        <v>5785.39990234375</v>
      </c>
      <c r="L39" s="2">
        <v>0.19997689127922058</v>
      </c>
      <c r="M39" s="7">
        <v>1156.9462890625</v>
      </c>
    </row>
    <row r="40" spans="1:13" x14ac:dyDescent="0.25">
      <c r="A40" t="s">
        <v>29</v>
      </c>
      <c r="B40" s="4">
        <v>7</v>
      </c>
      <c r="C40" s="3">
        <v>5</v>
      </c>
      <c r="D40" s="3">
        <v>38</v>
      </c>
      <c r="E40" s="3">
        <v>71</v>
      </c>
      <c r="F40" s="3">
        <v>1559</v>
      </c>
      <c r="G40" s="3">
        <v>1712.5775146484375</v>
      </c>
      <c r="H40" s="3">
        <v>0.58188545703887939</v>
      </c>
      <c r="I40" s="3">
        <v>996.52392578125</v>
      </c>
      <c r="J40" s="3">
        <v>118.26563262939453</v>
      </c>
      <c r="K40" s="3">
        <v>1612.3651123046875</v>
      </c>
      <c r="L40" s="3">
        <v>0.17067764699459076</v>
      </c>
      <c r="M40" s="6">
        <v>275.19467163085937</v>
      </c>
    </row>
    <row r="41" spans="1:13" x14ac:dyDescent="0.25">
      <c r="A41" t="s">
        <v>30</v>
      </c>
      <c r="B41" s="5">
        <v>8</v>
      </c>
      <c r="C41" s="2">
        <v>5</v>
      </c>
      <c r="D41" s="2">
        <v>38</v>
      </c>
      <c r="E41" s="2">
        <v>75</v>
      </c>
      <c r="F41" s="2">
        <v>1048</v>
      </c>
      <c r="G41" s="2">
        <v>1095.9066162109375</v>
      </c>
      <c r="H41" s="2">
        <v>0.25886309146881104</v>
      </c>
      <c r="I41" s="2">
        <v>283.68978881835937</v>
      </c>
      <c r="J41" s="2">
        <v>32.757675170898437</v>
      </c>
      <c r="K41" s="2">
        <v>1089.0745849609375</v>
      </c>
      <c r="L41" s="2">
        <v>0.19468826055526733</v>
      </c>
      <c r="M41" s="7">
        <v>212.03004455566406</v>
      </c>
    </row>
    <row r="42" spans="1:13" x14ac:dyDescent="0.25">
      <c r="A42" t="s">
        <v>31</v>
      </c>
      <c r="B42" s="4">
        <v>1</v>
      </c>
      <c r="C42" s="3">
        <v>6</v>
      </c>
      <c r="D42" s="3">
        <v>38</v>
      </c>
      <c r="E42" s="3">
        <v>74</v>
      </c>
      <c r="F42" s="3">
        <v>100</v>
      </c>
      <c r="G42" s="3">
        <v>124.83783721923828</v>
      </c>
      <c r="H42" s="3">
        <v>0.80206781625747681</v>
      </c>
      <c r="I42" s="3">
        <v>100.12841796875</v>
      </c>
      <c r="J42" s="3">
        <v>11.639691352844238</v>
      </c>
      <c r="K42" s="3">
        <v>113.03030395507812</v>
      </c>
      <c r="L42" s="3">
        <v>0.41631975769996643</v>
      </c>
      <c r="M42" s="6">
        <v>47.056747436523438</v>
      </c>
    </row>
    <row r="43" spans="1:13" x14ac:dyDescent="0.25">
      <c r="A43" t="s">
        <v>32</v>
      </c>
      <c r="B43" s="5">
        <v>2</v>
      </c>
      <c r="C43" s="2">
        <v>6</v>
      </c>
      <c r="D43" s="2">
        <v>38</v>
      </c>
      <c r="E43" s="2">
        <v>69</v>
      </c>
      <c r="F43" s="2">
        <v>15566</v>
      </c>
      <c r="G43" s="2">
        <v>14177.85546875</v>
      </c>
      <c r="H43" s="2">
        <v>0.40449467301368713</v>
      </c>
      <c r="I43" s="2">
        <v>5734.86669921875</v>
      </c>
      <c r="J43" s="2">
        <v>690.39678955078125</v>
      </c>
      <c r="K43" s="2">
        <v>14384.1904296875</v>
      </c>
      <c r="L43" s="2">
        <v>0.32437556982040405</v>
      </c>
      <c r="M43" s="7">
        <v>4665.8798828125</v>
      </c>
    </row>
    <row r="44" spans="1:13" x14ac:dyDescent="0.25">
      <c r="A44" t="s">
        <v>33</v>
      </c>
      <c r="B44" s="4">
        <v>3</v>
      </c>
      <c r="C44" s="3">
        <v>6</v>
      </c>
      <c r="D44" s="3">
        <v>38</v>
      </c>
      <c r="E44" s="3">
        <v>60</v>
      </c>
      <c r="F44" s="3">
        <v>9454</v>
      </c>
      <c r="G44" s="3">
        <v>9280.4501953125</v>
      </c>
      <c r="H44" s="3">
        <v>0.28608116507530212</v>
      </c>
      <c r="I44" s="3">
        <v>2654.9619140625</v>
      </c>
      <c r="J44" s="3">
        <v>342.75408935546875</v>
      </c>
      <c r="K44" s="3">
        <v>9466</v>
      </c>
      <c r="L44" s="3">
        <v>0.21005208790302277</v>
      </c>
      <c r="M44" s="6">
        <v>1988.3531494140625</v>
      </c>
    </row>
    <row r="45" spans="1:13" x14ac:dyDescent="0.25">
      <c r="A45" t="s">
        <v>34</v>
      </c>
      <c r="B45" s="5">
        <v>4</v>
      </c>
      <c r="C45" s="2">
        <v>6</v>
      </c>
      <c r="D45" s="2">
        <v>38</v>
      </c>
      <c r="E45" s="2">
        <v>81</v>
      </c>
      <c r="F45" s="2">
        <v>7422</v>
      </c>
      <c r="G45" s="2">
        <v>7464.16064453125</v>
      </c>
      <c r="H45" s="2">
        <v>0.24435657262802124</v>
      </c>
      <c r="I45" s="2">
        <v>1823.916748046875</v>
      </c>
      <c r="J45" s="2">
        <v>202.65740966796875</v>
      </c>
      <c r="K45" s="2">
        <v>7563.13720703125</v>
      </c>
      <c r="L45" s="2">
        <v>0.18804444372653961</v>
      </c>
      <c r="M45" s="7">
        <v>1422.205810546875</v>
      </c>
    </row>
    <row r="46" spans="1:13" x14ac:dyDescent="0.25">
      <c r="A46" t="s">
        <v>35</v>
      </c>
      <c r="B46" s="4">
        <v>5</v>
      </c>
      <c r="C46" s="3">
        <v>6</v>
      </c>
      <c r="D46" s="3">
        <v>38</v>
      </c>
      <c r="E46" s="3">
        <v>50</v>
      </c>
      <c r="F46" s="3">
        <v>5251</v>
      </c>
      <c r="G46" s="3">
        <v>5409.2998046875</v>
      </c>
      <c r="H46" s="3">
        <v>0.24065317213535309</v>
      </c>
      <c r="I46" s="3">
        <v>1301.76513671875</v>
      </c>
      <c r="J46" s="3">
        <v>184.09739685058594</v>
      </c>
      <c r="K46" s="3">
        <v>5439.97705078125</v>
      </c>
      <c r="L46" s="3">
        <v>0.19100172817707062</v>
      </c>
      <c r="M46" s="6">
        <v>1039.0450439453125</v>
      </c>
    </row>
    <row r="47" spans="1:13" x14ac:dyDescent="0.25">
      <c r="A47" t="s">
        <v>36</v>
      </c>
      <c r="B47" s="5">
        <v>6</v>
      </c>
      <c r="C47" s="2">
        <v>6</v>
      </c>
      <c r="D47" s="2">
        <v>38</v>
      </c>
      <c r="E47" s="2">
        <v>77</v>
      </c>
      <c r="F47" s="2">
        <v>4810</v>
      </c>
      <c r="G47" s="2">
        <v>4848.6884765625</v>
      </c>
      <c r="H47" s="2">
        <v>0.24355281889438629</v>
      </c>
      <c r="I47" s="2">
        <v>1180.9117431640625</v>
      </c>
      <c r="J47" s="2">
        <v>134.57737731933594</v>
      </c>
      <c r="K47" s="2">
        <v>4822.5654296875</v>
      </c>
      <c r="L47" s="2">
        <v>0.19057171046733856</v>
      </c>
      <c r="M47" s="7">
        <v>919.04449462890625</v>
      </c>
    </row>
    <row r="48" spans="1:13" x14ac:dyDescent="0.25">
      <c r="A48" t="s">
        <v>37</v>
      </c>
      <c r="B48" s="4">
        <v>7</v>
      </c>
      <c r="C48" s="3">
        <v>6</v>
      </c>
      <c r="D48" s="3">
        <v>38</v>
      </c>
      <c r="E48" s="3">
        <v>68</v>
      </c>
      <c r="F48" s="3">
        <v>1341</v>
      </c>
      <c r="G48" s="3">
        <v>1361.6470947265625</v>
      </c>
      <c r="H48" s="3">
        <v>0.32126125693321228</v>
      </c>
      <c r="I48" s="3">
        <v>437.44442749023437</v>
      </c>
      <c r="J48" s="3">
        <v>53.047931671142578</v>
      </c>
      <c r="K48" s="3">
        <v>1337.6290283203125</v>
      </c>
      <c r="L48" s="3">
        <v>0.23126351833343506</v>
      </c>
      <c r="M48" s="6">
        <v>309.34478759765625</v>
      </c>
    </row>
    <row r="49" spans="1:17" x14ac:dyDescent="0.25">
      <c r="A49" t="s">
        <v>38</v>
      </c>
      <c r="B49" s="5">
        <v>8</v>
      </c>
      <c r="C49" s="2">
        <v>6</v>
      </c>
      <c r="D49" s="2">
        <v>38</v>
      </c>
      <c r="E49" s="2">
        <v>90</v>
      </c>
      <c r="F49" s="2">
        <v>74</v>
      </c>
      <c r="G49" s="2">
        <v>92.800003051757813</v>
      </c>
      <c r="H49" s="2">
        <v>0.7675510048866272</v>
      </c>
      <c r="I49" s="2">
        <v>71.228736877441406</v>
      </c>
      <c r="J49" s="2">
        <v>7.5081677436828613</v>
      </c>
      <c r="K49" s="2">
        <v>83.875</v>
      </c>
      <c r="L49" s="2">
        <v>0.49420353770256042</v>
      </c>
      <c r="M49" s="7">
        <v>41.451320648193359</v>
      </c>
    </row>
    <row r="52" spans="1:17" x14ac:dyDescent="0.25">
      <c r="A52" t="s">
        <v>58</v>
      </c>
      <c r="B52" s="8" t="s">
        <v>59</v>
      </c>
      <c r="C52" s="19" t="s">
        <v>60</v>
      </c>
      <c r="D52" s="19"/>
      <c r="E52" s="19"/>
      <c r="F52" s="19" t="s">
        <v>61</v>
      </c>
      <c r="G52" s="19"/>
      <c r="H52" s="19"/>
      <c r="J52" t="s">
        <v>62</v>
      </c>
      <c r="K52" s="8" t="s">
        <v>59</v>
      </c>
      <c r="L52" s="19" t="s">
        <v>60</v>
      </c>
      <c r="M52" s="19"/>
      <c r="N52" s="19"/>
      <c r="O52" s="19" t="s">
        <v>61</v>
      </c>
      <c r="P52" s="19"/>
      <c r="Q52" s="19"/>
    </row>
    <row r="53" spans="1:17" x14ac:dyDescent="0.25">
      <c r="B53" s="9">
        <v>0</v>
      </c>
      <c r="C53" s="3">
        <f>K2</f>
        <v>168.63636779785156</v>
      </c>
      <c r="D53" s="3">
        <f>K10</f>
        <v>166.08772277832031</v>
      </c>
      <c r="E53" s="3">
        <f>K18</f>
        <v>186.31111145019531</v>
      </c>
      <c r="F53" s="3">
        <f>K26</f>
        <v>119.15254211425781</v>
      </c>
      <c r="G53" s="3">
        <f>K34</f>
        <v>146.84745788574219</v>
      </c>
      <c r="H53" s="3">
        <f>K42</f>
        <v>113.03030395507812</v>
      </c>
      <c r="K53" s="9">
        <v>0</v>
      </c>
      <c r="L53">
        <f>C53/$C$62</f>
        <v>0.97096914263376966</v>
      </c>
      <c r="M53">
        <f t="shared" ref="M53:N59" si="0">D53/$C$62</f>
        <v>0.95629463498273604</v>
      </c>
      <c r="N53">
        <f t="shared" si="0"/>
        <v>1.0727362223834944</v>
      </c>
      <c r="O53">
        <f>F53/$F$62</f>
        <v>0.94308455712590877</v>
      </c>
      <c r="P53">
        <f t="shared" ref="P53:Q59" si="1">G53/$F$62</f>
        <v>1.1622879992979103</v>
      </c>
      <c r="Q53">
        <f t="shared" si="1"/>
        <v>0.89462744357618096</v>
      </c>
    </row>
    <row r="54" spans="1:17" x14ac:dyDescent="0.25">
      <c r="B54" s="9">
        <v>0.25</v>
      </c>
      <c r="C54" s="3">
        <f t="shared" ref="C54:C59" si="2">K3</f>
        <v>18733.318359375</v>
      </c>
      <c r="D54" s="3">
        <f t="shared" ref="D54:D59" si="3">K11</f>
        <v>18610.412109375</v>
      </c>
      <c r="E54" s="3">
        <f t="shared" ref="E54:E59" si="4">K19</f>
        <v>18097.873046875</v>
      </c>
      <c r="F54" s="3">
        <f t="shared" ref="F54:F59" si="5">K27</f>
        <v>14939.8544921875</v>
      </c>
      <c r="G54" s="3">
        <f t="shared" ref="G54:G59" si="6">K35</f>
        <v>14299.7724609375</v>
      </c>
      <c r="H54" s="3">
        <f t="shared" ref="H54:H59" si="7">K43</f>
        <v>14384.1904296875</v>
      </c>
      <c r="K54" s="9">
        <v>0.25</v>
      </c>
      <c r="L54">
        <f t="shared" ref="L54:L59" si="8">C54/$C$62</f>
        <v>107.86210770319695</v>
      </c>
      <c r="M54">
        <f t="shared" si="0"/>
        <v>107.15444198585961</v>
      </c>
      <c r="N54">
        <f t="shared" si="0"/>
        <v>104.20336078919568</v>
      </c>
      <c r="O54">
        <f t="shared" ref="O54:O59" si="9">F54/$F$62</f>
        <v>118.24796858953637</v>
      </c>
      <c r="P54">
        <f t="shared" si="1"/>
        <v>113.18176128707861</v>
      </c>
      <c r="Q54">
        <f t="shared" si="1"/>
        <v>113.84992397382784</v>
      </c>
    </row>
    <row r="55" spans="1:17" x14ac:dyDescent="0.25">
      <c r="B55" s="9">
        <v>1</v>
      </c>
      <c r="C55" s="3">
        <f t="shared" si="2"/>
        <v>14340.2001953125</v>
      </c>
      <c r="D55" s="3">
        <f t="shared" si="3"/>
        <v>13550.2294921875</v>
      </c>
      <c r="E55" s="3">
        <f t="shared" si="4"/>
        <v>12383.1767578125</v>
      </c>
      <c r="F55" s="3">
        <f t="shared" si="5"/>
        <v>7153.86376953125</v>
      </c>
      <c r="G55" s="3">
        <f t="shared" si="6"/>
        <v>9666.275390625</v>
      </c>
      <c r="H55" s="3">
        <f t="shared" si="7"/>
        <v>9466</v>
      </c>
      <c r="K55" s="9">
        <v>1</v>
      </c>
      <c r="L55">
        <f t="shared" si="8"/>
        <v>82.56755094209629</v>
      </c>
      <c r="M55">
        <f t="shared" si="0"/>
        <v>78.019082623337525</v>
      </c>
      <c r="N55">
        <f t="shared" si="0"/>
        <v>71.299463316410495</v>
      </c>
      <c r="O55">
        <f t="shared" si="9"/>
        <v>56.622362604382509</v>
      </c>
      <c r="P55">
        <f t="shared" si="1"/>
        <v>76.507935828033112</v>
      </c>
      <c r="Q55">
        <f t="shared" si="1"/>
        <v>74.922769244766428</v>
      </c>
    </row>
    <row r="56" spans="1:17" x14ac:dyDescent="0.25">
      <c r="B56" s="9">
        <v>4</v>
      </c>
      <c r="C56" s="3">
        <f t="shared" si="2"/>
        <v>7886.6064453125</v>
      </c>
      <c r="D56" s="3">
        <f t="shared" si="3"/>
        <v>7501.466796875</v>
      </c>
      <c r="E56" s="3">
        <f t="shared" si="4"/>
        <v>6959.181640625</v>
      </c>
      <c r="F56" s="3">
        <f t="shared" si="5"/>
        <v>6868.6181640625</v>
      </c>
      <c r="G56" s="3">
        <f t="shared" si="6"/>
        <v>7814.03271484375</v>
      </c>
      <c r="H56" s="3">
        <f t="shared" si="7"/>
        <v>7563.13720703125</v>
      </c>
      <c r="K56" s="9">
        <v>4</v>
      </c>
      <c r="L56">
        <f t="shared" si="8"/>
        <v>45.409253048396117</v>
      </c>
      <c r="M56">
        <f t="shared" si="0"/>
        <v>43.191708166939087</v>
      </c>
      <c r="N56">
        <f t="shared" si="0"/>
        <v>40.069355852886282</v>
      </c>
      <c r="O56">
        <f t="shared" si="9"/>
        <v>54.364662342749419</v>
      </c>
      <c r="P56">
        <f t="shared" si="1"/>
        <v>61.847556514398278</v>
      </c>
      <c r="Q56">
        <f t="shared" si="1"/>
        <v>59.861735023125888</v>
      </c>
    </row>
    <row r="57" spans="1:17" x14ac:dyDescent="0.25">
      <c r="B57" s="9">
        <v>8</v>
      </c>
      <c r="C57" s="3">
        <f t="shared" si="2"/>
        <v>6499.34716796875</v>
      </c>
      <c r="D57" s="3">
        <f t="shared" si="3"/>
        <v>6568.72998046875</v>
      </c>
      <c r="E57" s="3">
        <f t="shared" si="4"/>
        <v>6577.75</v>
      </c>
      <c r="F57" s="3">
        <f t="shared" si="5"/>
        <v>6337.46044921875</v>
      </c>
      <c r="G57" s="3">
        <f t="shared" si="6"/>
        <v>5688.708984375</v>
      </c>
      <c r="H57" s="3">
        <f t="shared" si="7"/>
        <v>5439.97705078125</v>
      </c>
      <c r="K57" s="9">
        <v>8</v>
      </c>
      <c r="L57">
        <f t="shared" si="8"/>
        <v>37.42173547598334</v>
      </c>
      <c r="M57">
        <f t="shared" si="0"/>
        <v>37.821225638433951</v>
      </c>
      <c r="N57">
        <f t="shared" si="0"/>
        <v>37.873160821485904</v>
      </c>
      <c r="O57">
        <f t="shared" si="9"/>
        <v>50.160583861678667</v>
      </c>
      <c r="P57">
        <f t="shared" si="1"/>
        <v>45.025758560844892</v>
      </c>
      <c r="Q57">
        <f t="shared" si="1"/>
        <v>43.057061617632435</v>
      </c>
    </row>
    <row r="58" spans="1:17" x14ac:dyDescent="0.25">
      <c r="B58" s="9">
        <v>16</v>
      </c>
      <c r="C58" s="3">
        <f t="shared" si="2"/>
        <v>7639.376953125</v>
      </c>
      <c r="D58" s="3">
        <f t="shared" si="3"/>
        <v>6998.82373046875</v>
      </c>
      <c r="E58" s="3">
        <f t="shared" si="4"/>
        <v>6819.33349609375</v>
      </c>
      <c r="F58" s="3">
        <f t="shared" si="5"/>
        <v>4996.72705078125</v>
      </c>
      <c r="G58" s="3">
        <f t="shared" si="6"/>
        <v>5785.39990234375</v>
      </c>
      <c r="H58" s="3">
        <f t="shared" si="7"/>
        <v>4822.5654296875</v>
      </c>
      <c r="K58" s="9">
        <v>16</v>
      </c>
      <c r="L58">
        <f t="shared" si="8"/>
        <v>43.985762900939697</v>
      </c>
      <c r="M58">
        <f t="shared" si="0"/>
        <v>40.297605823461652</v>
      </c>
      <c r="N58">
        <f t="shared" si="0"/>
        <v>39.264142631280343</v>
      </c>
      <c r="O58">
        <f t="shared" si="9"/>
        <v>39.548766934794628</v>
      </c>
      <c r="P58">
        <f t="shared" si="1"/>
        <v>45.791060835832987</v>
      </c>
      <c r="Q58">
        <f t="shared" si="1"/>
        <v>38.170289124895888</v>
      </c>
    </row>
    <row r="59" spans="1:17" x14ac:dyDescent="0.25">
      <c r="B59" s="9">
        <v>24</v>
      </c>
      <c r="C59" s="3">
        <f t="shared" si="2"/>
        <v>3291.60009765625</v>
      </c>
      <c r="D59" s="3">
        <f t="shared" si="3"/>
        <v>3492.199951171875</v>
      </c>
      <c r="E59" s="3">
        <f t="shared" si="4"/>
        <v>3108.425537109375</v>
      </c>
      <c r="F59" s="3">
        <f t="shared" si="5"/>
        <v>1584.3067626953125</v>
      </c>
      <c r="G59" s="3">
        <f t="shared" si="6"/>
        <v>1612.3651123046875</v>
      </c>
      <c r="H59" s="3">
        <f t="shared" si="7"/>
        <v>1337.6290283203125</v>
      </c>
      <c r="K59" s="9">
        <v>24</v>
      </c>
      <c r="L59">
        <f t="shared" si="8"/>
        <v>18.952270891802495</v>
      </c>
      <c r="M59">
        <f t="shared" si="0"/>
        <v>20.107278381136048</v>
      </c>
      <c r="N59">
        <f t="shared" si="0"/>
        <v>17.89759420296561</v>
      </c>
      <c r="O59">
        <f t="shared" si="9"/>
        <v>12.539684132087876</v>
      </c>
      <c r="P59">
        <f t="shared" si="1"/>
        <v>12.761764129253752</v>
      </c>
      <c r="Q59">
        <f t="shared" si="1"/>
        <v>10.587246040982878</v>
      </c>
    </row>
    <row r="61" spans="1:17" x14ac:dyDescent="0.25">
      <c r="C61" s="19" t="s">
        <v>60</v>
      </c>
      <c r="D61" s="19"/>
      <c r="E61" s="19"/>
      <c r="F61" s="19" t="s">
        <v>61</v>
      </c>
      <c r="G61" s="19"/>
      <c r="H61" s="19"/>
      <c r="J61" t="s">
        <v>63</v>
      </c>
      <c r="K61" s="8" t="s">
        <v>59</v>
      </c>
      <c r="L61" s="19" t="s">
        <v>60</v>
      </c>
      <c r="M61" s="19"/>
      <c r="N61" s="19"/>
      <c r="O61" s="19" t="s">
        <v>61</v>
      </c>
      <c r="P61" s="19"/>
      <c r="Q61" s="19"/>
    </row>
    <row r="62" spans="1:17" x14ac:dyDescent="0.25">
      <c r="A62" t="s">
        <v>64</v>
      </c>
      <c r="C62">
        <f>AVERAGE(C53:E53)</f>
        <v>173.67840067545572</v>
      </c>
      <c r="F62">
        <f>AVERAGE(F53:H53)</f>
        <v>126.3434346516927</v>
      </c>
      <c r="K62" s="9">
        <v>0</v>
      </c>
      <c r="L62">
        <f>C53/MAX($C$53:$C$59)</f>
        <v>9.0019485369744068E-3</v>
      </c>
      <c r="M62">
        <f>D53/MAX(D$53:D$59)</f>
        <v>8.9244516350421698E-3</v>
      </c>
      <c r="N62">
        <f>E53/MAX(E$53:E$59)</f>
        <v>1.0294641307717985E-2</v>
      </c>
      <c r="O62">
        <f t="shared" ref="O62:Q68" si="10">F53/MAX(F$53:F$59)</f>
        <v>7.975482102356905E-3</v>
      </c>
      <c r="P62">
        <f t="shared" si="10"/>
        <v>1.0269216400952075E-2</v>
      </c>
      <c r="Q62">
        <f t="shared" si="10"/>
        <v>7.8579538075215626E-3</v>
      </c>
    </row>
    <row r="63" spans="1:17" x14ac:dyDescent="0.25">
      <c r="K63" s="9">
        <v>0.25</v>
      </c>
      <c r="L63">
        <f t="shared" ref="L63:L68" si="11">C54/MAX($C$53:$C$59)</f>
        <v>1</v>
      </c>
      <c r="M63">
        <f t="shared" ref="M63:N68" si="12">D54/MAX(D$53:D$59)</f>
        <v>1</v>
      </c>
      <c r="N63">
        <f t="shared" si="12"/>
        <v>1</v>
      </c>
      <c r="O63">
        <f t="shared" si="10"/>
        <v>1</v>
      </c>
      <c r="P63">
        <f t="shared" si="10"/>
        <v>1</v>
      </c>
      <c r="Q63">
        <f t="shared" si="10"/>
        <v>1</v>
      </c>
    </row>
    <row r="64" spans="1:17" x14ac:dyDescent="0.25">
      <c r="A64" t="s">
        <v>92</v>
      </c>
      <c r="C64" s="15">
        <f>STDEV(C53:E53)/ AVERAGE(C53:E53)</f>
        <v>6.341729912780833E-2</v>
      </c>
      <c r="F64" s="15">
        <f>STDEV(F53:H53)/ AVERAGE(F53:H53)</f>
        <v>0.14261861379385798</v>
      </c>
      <c r="K64" s="9">
        <v>1</v>
      </c>
      <c r="L64">
        <f t="shared" si="11"/>
        <v>0.7654917255028667</v>
      </c>
      <c r="M64">
        <f t="shared" si="12"/>
        <v>0.72809937859256579</v>
      </c>
      <c r="N64">
        <f t="shared" si="12"/>
        <v>0.68423381718608811</v>
      </c>
      <c r="O64">
        <f t="shared" si="10"/>
        <v>0.4788442734346724</v>
      </c>
      <c r="P64">
        <f t="shared" si="10"/>
        <v>0.67597407000917231</v>
      </c>
      <c r="Q64">
        <f t="shared" si="10"/>
        <v>0.65808361244044311</v>
      </c>
    </row>
    <row r="65" spans="1:17" x14ac:dyDescent="0.25">
      <c r="C65" s="15">
        <f t="shared" ref="C65:C70" si="13">STDEV(C54:E54)/ AVERAGE(C54:E54)</f>
        <v>1.8237798028389242E-2</v>
      </c>
      <c r="F65" s="15">
        <f t="shared" ref="F65:F70" si="14">STDEV(F54:H54)/ AVERAGE(F54:H54)</f>
        <v>2.3914912130390483E-2</v>
      </c>
      <c r="K65" s="9">
        <v>4</v>
      </c>
      <c r="L65">
        <f t="shared" si="11"/>
        <v>0.42099356312736153</v>
      </c>
      <c r="M65">
        <f t="shared" si="12"/>
        <v>0.40307902655718914</v>
      </c>
      <c r="N65">
        <f t="shared" si="12"/>
        <v>0.38453036014785491</v>
      </c>
      <c r="O65">
        <f t="shared" si="10"/>
        <v>0.45975134280285712</v>
      </c>
      <c r="P65">
        <f t="shared" si="10"/>
        <v>0.54644454911357787</v>
      </c>
      <c r="Q65">
        <f t="shared" si="10"/>
        <v>0.5257951251411207</v>
      </c>
    </row>
    <row r="66" spans="1:17" x14ac:dyDescent="0.25">
      <c r="C66" s="15">
        <f t="shared" si="13"/>
        <v>7.3339433417205876E-2</v>
      </c>
      <c r="F66" s="15">
        <f t="shared" si="14"/>
        <v>0.15936029903018736</v>
      </c>
      <c r="K66" s="9">
        <v>8</v>
      </c>
      <c r="L66">
        <f t="shared" si="11"/>
        <v>0.34694051760008565</v>
      </c>
      <c r="M66">
        <f t="shared" si="12"/>
        <v>0.35295994209390724</v>
      </c>
      <c r="N66">
        <f t="shared" si="12"/>
        <v>0.3634543121704456</v>
      </c>
      <c r="O66">
        <f t="shared" si="10"/>
        <v>0.42419827131066096</v>
      </c>
      <c r="P66">
        <f t="shared" si="10"/>
        <v>0.39781814710092567</v>
      </c>
      <c r="Q66">
        <f t="shared" si="10"/>
        <v>0.37819139543325936</v>
      </c>
    </row>
    <row r="67" spans="1:17" x14ac:dyDescent="0.25">
      <c r="C67" s="15">
        <f t="shared" si="13"/>
        <v>6.254809188725674E-2</v>
      </c>
      <c r="F67" s="15">
        <f t="shared" si="14"/>
        <v>6.6045833016388042E-2</v>
      </c>
      <c r="K67" s="9">
        <v>16</v>
      </c>
      <c r="L67">
        <f t="shared" si="11"/>
        <v>0.40779624872503756</v>
      </c>
      <c r="M67">
        <f t="shared" si="12"/>
        <v>0.37607032500602666</v>
      </c>
      <c r="N67">
        <f t="shared" si="12"/>
        <v>0.37680303527553255</v>
      </c>
      <c r="O67">
        <f t="shared" si="10"/>
        <v>0.33445620594191122</v>
      </c>
      <c r="P67">
        <f t="shared" si="10"/>
        <v>0.40457985734721658</v>
      </c>
      <c r="Q67">
        <f t="shared" si="10"/>
        <v>0.33526846389173337</v>
      </c>
    </row>
    <row r="68" spans="1:17" x14ac:dyDescent="0.25">
      <c r="C68" s="15">
        <f t="shared" si="13"/>
        <v>6.5509737397173393E-3</v>
      </c>
      <c r="F68" s="15">
        <f t="shared" si="14"/>
        <v>7.9587336289330901E-2</v>
      </c>
      <c r="K68" s="9">
        <v>24</v>
      </c>
      <c r="L68">
        <f t="shared" si="11"/>
        <v>0.17570833071381528</v>
      </c>
      <c r="M68">
        <f t="shared" si="12"/>
        <v>0.18764764211818169</v>
      </c>
      <c r="N68">
        <f t="shared" si="12"/>
        <v>0.17175640082446669</v>
      </c>
      <c r="O68">
        <f t="shared" si="10"/>
        <v>0.10604566219328269</v>
      </c>
      <c r="P68">
        <f t="shared" si="10"/>
        <v>0.1127545991874461</v>
      </c>
      <c r="Q68">
        <f t="shared" si="10"/>
        <v>9.2993000534780379E-2</v>
      </c>
    </row>
    <row r="69" spans="1:17" x14ac:dyDescent="0.25">
      <c r="C69" s="15">
        <f t="shared" si="13"/>
        <v>6.0270189674871695E-2</v>
      </c>
      <c r="F69" s="15">
        <f t="shared" si="14"/>
        <v>9.8635839798333402E-2</v>
      </c>
    </row>
    <row r="70" spans="1:17" x14ac:dyDescent="0.25">
      <c r="C70" s="15">
        <f t="shared" si="13"/>
        <v>5.8213329362088749E-2</v>
      </c>
      <c r="F70" s="15">
        <f t="shared" si="14"/>
        <v>0.10001867306338716</v>
      </c>
      <c r="J70" t="s">
        <v>65</v>
      </c>
      <c r="K70" s="16" t="s">
        <v>59</v>
      </c>
      <c r="L70" s="19" t="s">
        <v>60</v>
      </c>
      <c r="M70" s="19"/>
      <c r="N70" s="19"/>
      <c r="O70" s="19" t="s">
        <v>61</v>
      </c>
      <c r="P70" s="19"/>
      <c r="Q70" s="19"/>
    </row>
    <row r="71" spans="1:17" x14ac:dyDescent="0.25">
      <c r="C71" s="15"/>
      <c r="K71" s="9">
        <v>0</v>
      </c>
      <c r="L71">
        <f>C53/$C$80</f>
        <v>9.1250806490648373E-3</v>
      </c>
      <c r="M71">
        <f t="shared" ref="M71:Q77" si="15">D53/$C$80</f>
        <v>8.9871709463550491E-3</v>
      </c>
      <c r="N71">
        <f t="shared" si="15"/>
        <v>1.008147850905977E-2</v>
      </c>
      <c r="O71">
        <f t="shared" si="15"/>
        <v>6.4474619000157865E-3</v>
      </c>
      <c r="P71">
        <f t="shared" si="15"/>
        <v>7.9460611836933859E-3</v>
      </c>
      <c r="Q71">
        <f t="shared" si="15"/>
        <v>6.116181538105568E-3</v>
      </c>
    </row>
    <row r="72" spans="1:17" x14ac:dyDescent="0.25">
      <c r="A72" t="s">
        <v>94</v>
      </c>
      <c r="C72" s="17">
        <f>AVERAGE(C53:E53)</f>
        <v>173.67840067545572</v>
      </c>
      <c r="F72" s="17">
        <f>AVERAGE(F53:H53)</f>
        <v>126.3434346516927</v>
      </c>
      <c r="K72" s="9">
        <v>0.25</v>
      </c>
      <c r="L72">
        <f t="shared" ref="L72:L77" si="16">C54/$C$80</f>
        <v>1.013678384361417</v>
      </c>
      <c r="M72">
        <f t="shared" si="15"/>
        <v>1.0070278056151496</v>
      </c>
      <c r="N72">
        <f t="shared" si="15"/>
        <v>0.97929381002343374</v>
      </c>
      <c r="O72">
        <f t="shared" si="15"/>
        <v>0.80841030263367275</v>
      </c>
      <c r="P72">
        <f t="shared" si="15"/>
        <v>0.77377483085824295</v>
      </c>
      <c r="Q72">
        <f t="shared" si="15"/>
        <v>0.77834277063975787</v>
      </c>
    </row>
    <row r="73" spans="1:17" x14ac:dyDescent="0.25">
      <c r="C73" s="17">
        <f t="shared" ref="C73:C78" si="17">AVERAGE(C54:E54)</f>
        <v>18480.534505208332</v>
      </c>
      <c r="F73" s="17">
        <f t="shared" ref="F73:F78" si="18">AVERAGE(F54:H54)</f>
        <v>14541.2724609375</v>
      </c>
      <c r="K73" s="9">
        <v>1</v>
      </c>
      <c r="L73">
        <f t="shared" si="16"/>
        <v>0.77596241554977918</v>
      </c>
      <c r="M73">
        <f t="shared" si="15"/>
        <v>0.7332163194938256</v>
      </c>
      <c r="N73">
        <f t="shared" si="15"/>
        <v>0.67006594177904188</v>
      </c>
      <c r="O73">
        <f t="shared" si="15"/>
        <v>0.38710264400172467</v>
      </c>
      <c r="P73">
        <f t="shared" si="15"/>
        <v>0.52305172168590541</v>
      </c>
      <c r="Q73">
        <f t="shared" si="15"/>
        <v>0.51221462221951519</v>
      </c>
    </row>
    <row r="74" spans="1:17" x14ac:dyDescent="0.25">
      <c r="C74" s="17">
        <f t="shared" si="17"/>
        <v>13424.535481770834</v>
      </c>
      <c r="F74" s="17">
        <f t="shared" si="18"/>
        <v>8762.04638671875</v>
      </c>
      <c r="K74" s="9">
        <v>4</v>
      </c>
      <c r="L74">
        <f t="shared" si="16"/>
        <v>0.42675207489750006</v>
      </c>
      <c r="M74">
        <f t="shared" si="15"/>
        <v>0.40591178760337676</v>
      </c>
      <c r="N74">
        <f t="shared" si="15"/>
        <v>0.37656820145887598</v>
      </c>
      <c r="O74">
        <f t="shared" si="15"/>
        <v>0.37166772217149513</v>
      </c>
      <c r="P74">
        <f t="shared" si="15"/>
        <v>0.42282503856376757</v>
      </c>
      <c r="Q74">
        <f t="shared" si="15"/>
        <v>0.40924883449121813</v>
      </c>
    </row>
    <row r="75" spans="1:17" x14ac:dyDescent="0.25">
      <c r="C75" s="17">
        <f t="shared" si="17"/>
        <v>7449.0849609375</v>
      </c>
      <c r="F75" s="17">
        <f t="shared" si="18"/>
        <v>7415.2626953125</v>
      </c>
      <c r="K75" s="9">
        <v>8</v>
      </c>
      <c r="L75">
        <f t="shared" si="16"/>
        <v>0.3516861033503686</v>
      </c>
      <c r="M75">
        <f t="shared" si="15"/>
        <v>0.35544047595687767</v>
      </c>
      <c r="N75">
        <f t="shared" si="15"/>
        <v>0.35592855813484214</v>
      </c>
      <c r="O75">
        <f t="shared" si="15"/>
        <v>0.34292625288693224</v>
      </c>
      <c r="P75">
        <f t="shared" si="15"/>
        <v>0.30782166948535838</v>
      </c>
      <c r="Q75">
        <f t="shared" si="15"/>
        <v>0.29436253855363936</v>
      </c>
    </row>
    <row r="76" spans="1:17" x14ac:dyDescent="0.25">
      <c r="C76" s="17">
        <f t="shared" si="17"/>
        <v>6548.609049479167</v>
      </c>
      <c r="F76" s="17">
        <f t="shared" si="18"/>
        <v>5822.048828125</v>
      </c>
      <c r="K76" s="9">
        <v>16</v>
      </c>
      <c r="L76">
        <f t="shared" si="16"/>
        <v>0.41337424255624261</v>
      </c>
      <c r="M76">
        <f t="shared" si="15"/>
        <v>0.3787132741477951</v>
      </c>
      <c r="N76">
        <f t="shared" si="15"/>
        <v>0.36900088004337056</v>
      </c>
      <c r="O76">
        <f t="shared" si="15"/>
        <v>0.27037784266321047</v>
      </c>
      <c r="P76">
        <f t="shared" si="15"/>
        <v>0.3130537106874946</v>
      </c>
      <c r="Q76">
        <f t="shared" si="15"/>
        <v>0.26095378509362738</v>
      </c>
    </row>
    <row r="77" spans="1:17" x14ac:dyDescent="0.25">
      <c r="C77" s="17">
        <f t="shared" si="17"/>
        <v>7152.511393229167</v>
      </c>
      <c r="F77" s="17">
        <f t="shared" si="18"/>
        <v>5201.564127604167</v>
      </c>
      <c r="K77" s="9">
        <v>24</v>
      </c>
      <c r="L77">
        <f t="shared" si="16"/>
        <v>0.1781117367968218</v>
      </c>
      <c r="M77">
        <f t="shared" si="15"/>
        <v>0.18896639327112943</v>
      </c>
      <c r="N77">
        <f t="shared" si="15"/>
        <v>0.16819998015930404</v>
      </c>
      <c r="O77">
        <f t="shared" si="15"/>
        <v>8.572840586665989E-2</v>
      </c>
      <c r="P77">
        <f t="shared" si="15"/>
        <v>8.7246670914755076E-2</v>
      </c>
      <c r="Q77">
        <f t="shared" si="15"/>
        <v>7.2380429686345449E-2</v>
      </c>
    </row>
    <row r="78" spans="1:17" x14ac:dyDescent="0.25">
      <c r="C78" s="17">
        <f t="shared" si="17"/>
        <v>3297.4085286458335</v>
      </c>
      <c r="F78" s="17">
        <f t="shared" si="18"/>
        <v>1511.4336344401042</v>
      </c>
    </row>
    <row r="79" spans="1:17" x14ac:dyDescent="0.25">
      <c r="C79" s="17"/>
    </row>
    <row r="80" spans="1:17" x14ac:dyDescent="0.25">
      <c r="A80" t="s">
        <v>95</v>
      </c>
      <c r="C80" s="18">
        <f>MAX(C72:F78)</f>
        <v>18480.534505208332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4" workbookViewId="0">
      <selection activeCell="L71" sqref="L71:Q77"/>
    </sheetView>
  </sheetViews>
  <sheetFormatPr defaultRowHeight="15" x14ac:dyDescent="0.25"/>
  <cols>
    <col min="1" max="1" width="14.140625" customWidth="1"/>
    <col min="11" max="11" width="12.1406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71</v>
      </c>
      <c r="B2" s="4">
        <v>1</v>
      </c>
      <c r="C2" s="3">
        <v>1</v>
      </c>
      <c r="D2" s="3">
        <v>67</v>
      </c>
      <c r="E2" s="3">
        <v>81</v>
      </c>
      <c r="F2" s="3">
        <v>141</v>
      </c>
      <c r="G2" s="3">
        <v>164.88888549804687</v>
      </c>
      <c r="H2" s="3">
        <v>0.60118639469146729</v>
      </c>
      <c r="I2" s="3">
        <v>99.128959655761719</v>
      </c>
      <c r="J2" s="3">
        <v>11.014328956604004</v>
      </c>
      <c r="K2" s="3">
        <v>155.79452514648437</v>
      </c>
      <c r="L2" s="3">
        <v>0.46984514594078064</v>
      </c>
      <c r="M2" s="6">
        <v>73.199302673339844</v>
      </c>
    </row>
    <row r="3" spans="1:13" x14ac:dyDescent="0.25">
      <c r="A3" t="s">
        <v>74</v>
      </c>
      <c r="B3" s="5">
        <v>2</v>
      </c>
      <c r="C3" s="2">
        <v>1</v>
      </c>
      <c r="D3" s="2">
        <v>67</v>
      </c>
      <c r="E3" s="2">
        <v>83</v>
      </c>
      <c r="F3" s="2">
        <v>557</v>
      </c>
      <c r="G3" s="2">
        <v>588.78314208984375</v>
      </c>
      <c r="H3" s="2">
        <v>0.37627086043357849</v>
      </c>
      <c r="I3" s="2">
        <v>221.54193115234375</v>
      </c>
      <c r="J3" s="2">
        <v>24.317386627197266</v>
      </c>
      <c r="K3" s="2">
        <v>571.20001220703125</v>
      </c>
      <c r="L3" s="2">
        <v>0.24123841524124146</v>
      </c>
      <c r="M3" s="7">
        <v>137.79537963867187</v>
      </c>
    </row>
    <row r="4" spans="1:13" x14ac:dyDescent="0.25">
      <c r="A4" t="s">
        <v>77</v>
      </c>
      <c r="B4" s="4">
        <v>3</v>
      </c>
      <c r="C4" s="3">
        <v>1</v>
      </c>
      <c r="D4" s="3">
        <v>67</v>
      </c>
      <c r="E4" s="3">
        <v>69</v>
      </c>
      <c r="F4" s="3">
        <v>287</v>
      </c>
      <c r="G4" s="3">
        <v>310.521728515625</v>
      </c>
      <c r="H4" s="3">
        <v>0.41478821635246277</v>
      </c>
      <c r="I4" s="3">
        <v>128.80076599121094</v>
      </c>
      <c r="J4" s="3">
        <v>15.505788803100586</v>
      </c>
      <c r="K4" s="3">
        <v>304.71429443359375</v>
      </c>
      <c r="L4" s="3">
        <v>0.34275960922241211</v>
      </c>
      <c r="M4" s="6">
        <v>104.44375610351562</v>
      </c>
    </row>
    <row r="5" spans="1:13" x14ac:dyDescent="0.25">
      <c r="A5" t="s">
        <v>80</v>
      </c>
      <c r="B5" s="5">
        <v>4</v>
      </c>
      <c r="C5" s="2">
        <v>1</v>
      </c>
      <c r="D5" s="2">
        <v>67</v>
      </c>
      <c r="E5" s="2">
        <v>66</v>
      </c>
      <c r="F5" s="2">
        <v>334.5</v>
      </c>
      <c r="G5" s="2">
        <v>359.3636474609375</v>
      </c>
      <c r="H5" s="2">
        <v>0.32376259565353394</v>
      </c>
      <c r="I5" s="2">
        <v>116.34850311279297</v>
      </c>
      <c r="J5" s="2">
        <v>14.321510314941406</v>
      </c>
      <c r="K5" s="2">
        <v>354.60000610351562</v>
      </c>
      <c r="L5" s="2">
        <v>0.27401080727577209</v>
      </c>
      <c r="M5" s="7">
        <v>97.164230346679688</v>
      </c>
    </row>
    <row r="6" spans="1:13" x14ac:dyDescent="0.25">
      <c r="A6" t="s">
        <v>83</v>
      </c>
      <c r="B6" s="4">
        <v>5</v>
      </c>
      <c r="C6" s="3">
        <v>1</v>
      </c>
      <c r="D6" s="3">
        <v>67</v>
      </c>
      <c r="E6" s="3">
        <v>63</v>
      </c>
      <c r="F6" s="3">
        <v>258</v>
      </c>
      <c r="G6" s="3">
        <v>282.07937622070312</v>
      </c>
      <c r="H6" s="3">
        <v>0.40515464544296265</v>
      </c>
      <c r="I6" s="3">
        <v>114.28575897216797</v>
      </c>
      <c r="J6" s="3">
        <v>14.398653030395508</v>
      </c>
      <c r="K6" s="3">
        <v>273.64910888671875</v>
      </c>
      <c r="L6" s="3">
        <v>0.30828294157981873</v>
      </c>
      <c r="M6" s="6">
        <v>84.361358642578125</v>
      </c>
    </row>
    <row r="7" spans="1:13" x14ac:dyDescent="0.25">
      <c r="A7" t="s">
        <v>86</v>
      </c>
      <c r="B7" s="5">
        <v>6</v>
      </c>
      <c r="C7" s="2">
        <v>1</v>
      </c>
      <c r="D7" s="2">
        <v>67</v>
      </c>
      <c r="E7" s="2">
        <v>77</v>
      </c>
      <c r="F7" s="2">
        <v>271</v>
      </c>
      <c r="G7" s="2">
        <v>277.402587890625</v>
      </c>
      <c r="H7" s="2">
        <v>0.36551535129547119</v>
      </c>
      <c r="I7" s="2">
        <v>101.39491271972656</v>
      </c>
      <c r="J7" s="2">
        <v>11.555022239685059</v>
      </c>
      <c r="K7" s="2">
        <v>274.56521606445312</v>
      </c>
      <c r="L7" s="2">
        <v>0.28513109683990479</v>
      </c>
      <c r="M7" s="7">
        <v>78.287078857421875</v>
      </c>
    </row>
    <row r="8" spans="1:13" x14ac:dyDescent="0.25">
      <c r="A8" t="s">
        <v>89</v>
      </c>
      <c r="B8" s="4">
        <v>7</v>
      </c>
      <c r="C8" s="3">
        <v>1</v>
      </c>
      <c r="D8" s="3">
        <v>67</v>
      </c>
      <c r="E8" s="3">
        <v>66</v>
      </c>
      <c r="F8" s="3">
        <v>236</v>
      </c>
      <c r="G8" s="3">
        <v>263.72726440429687</v>
      </c>
      <c r="H8" s="3">
        <v>0.57450306415557861</v>
      </c>
      <c r="I8" s="3">
        <v>151.51213073730469</v>
      </c>
      <c r="J8" s="3">
        <v>18.649852752685547</v>
      </c>
      <c r="K8" s="3">
        <v>245.35000610351562</v>
      </c>
      <c r="L8" s="3">
        <v>0.34119808673858643</v>
      </c>
      <c r="M8" s="6">
        <v>83.71295166015625</v>
      </c>
    </row>
    <row r="9" spans="1:13" x14ac:dyDescent="0.25">
      <c r="A9" t="s">
        <v>49</v>
      </c>
      <c r="B9" s="5">
        <v>8</v>
      </c>
      <c r="C9" s="2">
        <v>1</v>
      </c>
      <c r="D9" s="2">
        <v>67</v>
      </c>
      <c r="E9" s="2">
        <v>60</v>
      </c>
      <c r="F9" s="2">
        <v>56</v>
      </c>
      <c r="G9" s="2">
        <v>75</v>
      </c>
      <c r="H9" s="2">
        <v>1.0525678396224976</v>
      </c>
      <c r="I9" s="2">
        <v>78.942588806152344</v>
      </c>
      <c r="J9" s="2">
        <v>10.191444396972656</v>
      </c>
      <c r="K9" s="2">
        <v>63.592594146728516</v>
      </c>
      <c r="L9" s="2">
        <v>0.6440197229385376</v>
      </c>
      <c r="M9" s="7">
        <v>40.954883575439453</v>
      </c>
    </row>
    <row r="10" spans="1:13" x14ac:dyDescent="0.25">
      <c r="A10" t="s">
        <v>72</v>
      </c>
      <c r="B10" s="4">
        <v>1</v>
      </c>
      <c r="C10" s="3">
        <v>2</v>
      </c>
      <c r="D10" s="3">
        <v>67</v>
      </c>
      <c r="E10" s="3">
        <v>80</v>
      </c>
      <c r="F10" s="3">
        <v>130.5</v>
      </c>
      <c r="G10" s="3">
        <v>158.02499389648437</v>
      </c>
      <c r="H10" s="3">
        <v>0.5414499044418335</v>
      </c>
      <c r="I10" s="3">
        <v>85.562614440917969</v>
      </c>
      <c r="J10" s="3">
        <v>9.5661916732788086</v>
      </c>
      <c r="K10" s="3">
        <v>150.33332824707031</v>
      </c>
      <c r="L10" s="3">
        <v>0.4185546338558197</v>
      </c>
      <c r="M10" s="6">
        <v>62.922710418701172</v>
      </c>
    </row>
    <row r="11" spans="1:13" x14ac:dyDescent="0.25">
      <c r="A11" t="s">
        <v>75</v>
      </c>
      <c r="B11" s="5">
        <v>2</v>
      </c>
      <c r="C11" s="2">
        <v>2</v>
      </c>
      <c r="D11" s="2">
        <v>67</v>
      </c>
      <c r="E11" s="2">
        <v>76</v>
      </c>
      <c r="F11" s="2">
        <v>535</v>
      </c>
      <c r="G11" s="2">
        <v>561.8026123046875</v>
      </c>
      <c r="H11" s="2">
        <v>0.37881952524185181</v>
      </c>
      <c r="I11" s="2">
        <v>212.82180786132812</v>
      </c>
      <c r="J11" s="2">
        <v>24.412334442138672</v>
      </c>
      <c r="K11" s="2">
        <v>551.39703369140625</v>
      </c>
      <c r="L11" s="2">
        <v>0.28169023990631104</v>
      </c>
      <c r="M11" s="7">
        <v>155.32316589355469</v>
      </c>
    </row>
    <row r="12" spans="1:13" x14ac:dyDescent="0.25">
      <c r="A12" t="s">
        <v>78</v>
      </c>
      <c r="B12" s="4">
        <v>3</v>
      </c>
      <c r="C12" s="3">
        <v>2</v>
      </c>
      <c r="D12" s="3">
        <v>67</v>
      </c>
      <c r="E12" s="3">
        <v>62</v>
      </c>
      <c r="F12" s="3">
        <v>257</v>
      </c>
      <c r="G12" s="3">
        <v>268.30645751953125</v>
      </c>
      <c r="H12" s="3">
        <v>0.34439483284950256</v>
      </c>
      <c r="I12" s="3">
        <v>92.403358459472656</v>
      </c>
      <c r="J12" s="3">
        <v>11.735238075256348</v>
      </c>
      <c r="K12" s="3">
        <v>263.48214721679687</v>
      </c>
      <c r="L12" s="3">
        <v>0.28947240114212036</v>
      </c>
      <c r="M12" s="6">
        <v>76.270805358886719</v>
      </c>
    </row>
    <row r="13" spans="1:13" x14ac:dyDescent="0.25">
      <c r="A13" t="s">
        <v>81</v>
      </c>
      <c r="B13" s="5">
        <v>4</v>
      </c>
      <c r="C13" s="2">
        <v>2</v>
      </c>
      <c r="D13" s="2">
        <v>67</v>
      </c>
      <c r="E13" s="2">
        <v>66</v>
      </c>
      <c r="F13" s="2">
        <v>372</v>
      </c>
      <c r="G13" s="2">
        <v>409.15151977539062</v>
      </c>
      <c r="H13" s="2">
        <v>0.56056094169616699</v>
      </c>
      <c r="I13" s="2">
        <v>229.35435485839844</v>
      </c>
      <c r="J13" s="2">
        <v>28.231569290161133</v>
      </c>
      <c r="K13" s="2">
        <v>379.10000610351562</v>
      </c>
      <c r="L13" s="2">
        <v>0.26456955075263977</v>
      </c>
      <c r="M13" s="7">
        <v>100.29831695556641</v>
      </c>
    </row>
    <row r="14" spans="1:13" x14ac:dyDescent="0.25">
      <c r="A14" t="s">
        <v>84</v>
      </c>
      <c r="B14" s="4">
        <v>5</v>
      </c>
      <c r="C14" s="3">
        <v>2</v>
      </c>
      <c r="D14" s="3">
        <v>67</v>
      </c>
      <c r="E14" s="3">
        <v>61</v>
      </c>
      <c r="F14" s="3">
        <v>273</v>
      </c>
      <c r="G14" s="3">
        <v>285.80328369140625</v>
      </c>
      <c r="H14" s="3">
        <v>0.62030321359634399</v>
      </c>
      <c r="I14" s="3">
        <v>177.28468322753906</v>
      </c>
      <c r="J14" s="3">
        <v>22.698978424072266</v>
      </c>
      <c r="K14" s="3">
        <v>266.6727294921875</v>
      </c>
      <c r="L14" s="3">
        <v>0.30948939919471741</v>
      </c>
      <c r="M14" s="6">
        <v>82.532386779785156</v>
      </c>
    </row>
    <row r="15" spans="1:13" x14ac:dyDescent="0.25">
      <c r="A15" t="s">
        <v>87</v>
      </c>
      <c r="B15" s="5">
        <v>6</v>
      </c>
      <c r="C15" s="2">
        <v>2</v>
      </c>
      <c r="D15" s="2">
        <v>67</v>
      </c>
      <c r="E15" s="2">
        <v>71</v>
      </c>
      <c r="F15" s="2">
        <v>234</v>
      </c>
      <c r="G15" s="2">
        <v>255.30986022949219</v>
      </c>
      <c r="H15" s="2">
        <v>0.41046461462974548</v>
      </c>
      <c r="I15" s="2">
        <v>104.79566192626953</v>
      </c>
      <c r="J15" s="2">
        <v>12.436957359313965</v>
      </c>
      <c r="K15" s="2">
        <v>248.65078735351562</v>
      </c>
      <c r="L15" s="2">
        <v>0.31344932317733765</v>
      </c>
      <c r="M15" s="7">
        <v>77.939422607421875</v>
      </c>
    </row>
    <row r="16" spans="1:13" x14ac:dyDescent="0.25">
      <c r="A16" t="s">
        <v>90</v>
      </c>
      <c r="B16" s="4">
        <v>7</v>
      </c>
      <c r="C16" s="3">
        <v>2</v>
      </c>
      <c r="D16" s="3">
        <v>67</v>
      </c>
      <c r="E16" s="3">
        <v>66</v>
      </c>
      <c r="F16" s="3">
        <v>235</v>
      </c>
      <c r="G16" s="3">
        <v>248.45454406738281</v>
      </c>
      <c r="H16" s="3">
        <v>0.44950452446937561</v>
      </c>
      <c r="I16" s="3">
        <v>111.68144226074219</v>
      </c>
      <c r="J16" s="3">
        <v>13.747035026550293</v>
      </c>
      <c r="K16" s="3">
        <v>241.06666564941406</v>
      </c>
      <c r="L16" s="3">
        <v>0.34823602437973022</v>
      </c>
      <c r="M16" s="6">
        <v>83.948097229003906</v>
      </c>
    </row>
    <row r="17" spans="1:13" x14ac:dyDescent="0.25">
      <c r="A17" t="s">
        <v>49</v>
      </c>
      <c r="B17" s="5">
        <v>8</v>
      </c>
      <c r="C17" s="2">
        <v>2</v>
      </c>
      <c r="D17" s="2">
        <v>67</v>
      </c>
      <c r="E17" s="2">
        <v>117</v>
      </c>
      <c r="F17" s="2">
        <v>53</v>
      </c>
      <c r="G17" s="2">
        <v>75.017097473144531</v>
      </c>
      <c r="H17" s="2">
        <v>1.0933881998062134</v>
      </c>
      <c r="I17" s="2">
        <v>82.022811889648438</v>
      </c>
      <c r="J17" s="2">
        <v>7.5830111503601074</v>
      </c>
      <c r="K17" s="2">
        <v>63.75238037109375</v>
      </c>
      <c r="L17" s="2">
        <v>0.66127490997314453</v>
      </c>
      <c r="M17" s="7">
        <v>42.157848358154297</v>
      </c>
    </row>
    <row r="18" spans="1:13" x14ac:dyDescent="0.25">
      <c r="A18" t="s">
        <v>73</v>
      </c>
      <c r="B18" s="4">
        <v>1</v>
      </c>
      <c r="C18" s="3">
        <v>3</v>
      </c>
      <c r="D18" s="3">
        <v>67</v>
      </c>
      <c r="E18" s="3">
        <v>72</v>
      </c>
      <c r="F18" s="3">
        <v>160.5</v>
      </c>
      <c r="G18" s="3">
        <v>180.125</v>
      </c>
      <c r="H18" s="3">
        <v>0.54778558015823364</v>
      </c>
      <c r="I18" s="3">
        <v>98.669876098632813</v>
      </c>
      <c r="J18" s="3">
        <v>11.62835693359375</v>
      </c>
      <c r="K18" s="3">
        <v>171.828125</v>
      </c>
      <c r="L18" s="3">
        <v>0.42920807003974915</v>
      </c>
      <c r="M18" s="6">
        <v>73.750015258789063</v>
      </c>
    </row>
    <row r="19" spans="1:13" x14ac:dyDescent="0.25">
      <c r="A19" t="s">
        <v>76</v>
      </c>
      <c r="B19" s="5">
        <v>2</v>
      </c>
      <c r="C19" s="2">
        <v>3</v>
      </c>
      <c r="D19" s="2">
        <v>67</v>
      </c>
      <c r="E19" s="2">
        <v>57</v>
      </c>
      <c r="F19" s="2">
        <v>480</v>
      </c>
      <c r="G19" s="2">
        <v>516.368408203125</v>
      </c>
      <c r="H19" s="2">
        <v>0.33489707112312317</v>
      </c>
      <c r="I19" s="2">
        <v>172.93026733398437</v>
      </c>
      <c r="J19" s="2">
        <v>22.905174255371094</v>
      </c>
      <c r="K19" s="2">
        <v>511.50979614257812</v>
      </c>
      <c r="L19" s="2">
        <v>0.27818727493286133</v>
      </c>
      <c r="M19" s="7">
        <v>142.29551696777344</v>
      </c>
    </row>
    <row r="20" spans="1:13" x14ac:dyDescent="0.25">
      <c r="A20" s="1" t="s">
        <v>79</v>
      </c>
      <c r="B20" s="4">
        <v>3</v>
      </c>
      <c r="C20" s="3">
        <v>3</v>
      </c>
      <c r="D20" s="3">
        <v>67</v>
      </c>
      <c r="E20" s="3">
        <v>89</v>
      </c>
      <c r="F20" s="3">
        <v>234</v>
      </c>
      <c r="G20" s="3">
        <v>261.57302856445312</v>
      </c>
      <c r="H20" s="3">
        <v>0.46343600749969482</v>
      </c>
      <c r="I20" s="3">
        <v>121.22235870361328</v>
      </c>
      <c r="J20" s="3">
        <v>12.849544525146484</v>
      </c>
      <c r="K20" s="3">
        <v>249.30863952636719</v>
      </c>
      <c r="L20" s="3">
        <v>0.32323819398880005</v>
      </c>
      <c r="M20" s="6">
        <v>80.586074829101563</v>
      </c>
    </row>
    <row r="21" spans="1:13" x14ac:dyDescent="0.25">
      <c r="A21" t="s">
        <v>82</v>
      </c>
      <c r="B21" s="5">
        <v>4</v>
      </c>
      <c r="C21" s="2">
        <v>3</v>
      </c>
      <c r="D21" s="2">
        <v>67</v>
      </c>
      <c r="E21" s="2">
        <v>74</v>
      </c>
      <c r="F21" s="2">
        <v>349</v>
      </c>
      <c r="G21" s="2">
        <v>358.08108520507812</v>
      </c>
      <c r="H21" s="2">
        <v>0.49529862403869629</v>
      </c>
      <c r="I21" s="2">
        <v>177.3570556640625</v>
      </c>
      <c r="J21" s="2">
        <v>20.617340087890625</v>
      </c>
      <c r="K21" s="2">
        <v>344.1212158203125</v>
      </c>
      <c r="L21" s="2">
        <v>0.25827190279960632</v>
      </c>
      <c r="M21" s="7">
        <v>88.876838684082031</v>
      </c>
    </row>
    <row r="22" spans="1:13" x14ac:dyDescent="0.25">
      <c r="A22" t="s">
        <v>85</v>
      </c>
      <c r="B22" s="4">
        <v>5</v>
      </c>
      <c r="C22" s="3">
        <v>3</v>
      </c>
      <c r="D22" s="3">
        <v>67</v>
      </c>
      <c r="E22" s="3">
        <v>81</v>
      </c>
      <c r="F22" s="3">
        <v>253</v>
      </c>
      <c r="G22" s="3">
        <v>269.19754028320312</v>
      </c>
      <c r="H22" s="3">
        <v>0.4158935546875</v>
      </c>
      <c r="I22" s="3">
        <v>111.95751953125</v>
      </c>
      <c r="J22" s="3">
        <v>12.439723968505859</v>
      </c>
      <c r="K22" s="3">
        <v>263.90411376953125</v>
      </c>
      <c r="L22" s="3">
        <v>0.33838373422622681</v>
      </c>
      <c r="M22" s="6">
        <v>89.300857543945313</v>
      </c>
    </row>
    <row r="23" spans="1:13" x14ac:dyDescent="0.25">
      <c r="A23" t="s">
        <v>88</v>
      </c>
      <c r="B23" s="5">
        <v>6</v>
      </c>
      <c r="C23" s="2">
        <v>3</v>
      </c>
      <c r="D23" s="2">
        <v>67</v>
      </c>
      <c r="E23" s="2">
        <v>69</v>
      </c>
      <c r="F23" s="2">
        <v>275</v>
      </c>
      <c r="G23" s="2">
        <v>284.91305541992187</v>
      </c>
      <c r="H23" s="2">
        <v>0.41827407479286194</v>
      </c>
      <c r="I23" s="2">
        <v>119.17174530029297</v>
      </c>
      <c r="J23" s="2">
        <v>14.346591949462891</v>
      </c>
      <c r="K23" s="2">
        <v>274.84127807617187</v>
      </c>
      <c r="L23" s="2">
        <v>0.32129469513893127</v>
      </c>
      <c r="M23" s="7">
        <v>88.305046081542969</v>
      </c>
    </row>
    <row r="24" spans="1:13" x14ac:dyDescent="0.25">
      <c r="A24" t="s">
        <v>91</v>
      </c>
      <c r="B24" s="4">
        <v>7</v>
      </c>
      <c r="C24" s="3">
        <v>3</v>
      </c>
      <c r="D24" s="3">
        <v>67</v>
      </c>
      <c r="E24" s="3">
        <v>71</v>
      </c>
      <c r="F24" s="3">
        <v>251</v>
      </c>
      <c r="G24" s="3">
        <v>275.408447265625</v>
      </c>
      <c r="H24" s="3">
        <v>0.48543378710746765</v>
      </c>
      <c r="I24" s="3">
        <v>133.69256591796875</v>
      </c>
      <c r="J24" s="3">
        <v>15.866388320922852</v>
      </c>
      <c r="K24" s="3">
        <v>265.42855834960937</v>
      </c>
      <c r="L24" s="3">
        <v>0.37364444136619568</v>
      </c>
      <c r="M24" s="6">
        <v>99.175910949707031</v>
      </c>
    </row>
    <row r="25" spans="1:13" x14ac:dyDescent="0.25">
      <c r="A25" t="s">
        <v>41</v>
      </c>
      <c r="B25" s="5">
        <v>8</v>
      </c>
      <c r="C25" s="2">
        <v>3</v>
      </c>
      <c r="D25" s="2">
        <v>67</v>
      </c>
      <c r="E25" s="2">
        <v>75</v>
      </c>
      <c r="F25" s="2">
        <v>142</v>
      </c>
      <c r="G25" s="2">
        <v>154.42666625976562</v>
      </c>
      <c r="H25" s="2">
        <v>0.49094194173812866</v>
      </c>
      <c r="I25" s="2">
        <v>75.814529418945313</v>
      </c>
      <c r="J25" s="2">
        <v>8.754307746887207</v>
      </c>
      <c r="K25" s="2">
        <v>148.97015380859375</v>
      </c>
      <c r="L25" s="2">
        <v>0.40711182355880737</v>
      </c>
      <c r="M25" s="7">
        <v>60.647510528564453</v>
      </c>
    </row>
    <row r="26" spans="1:13" x14ac:dyDescent="0.25">
      <c r="A26" t="s">
        <v>15</v>
      </c>
      <c r="B26" s="4">
        <v>1</v>
      </c>
      <c r="C26" s="3">
        <v>4</v>
      </c>
      <c r="D26" s="3">
        <v>67</v>
      </c>
      <c r="E26" s="3">
        <v>85</v>
      </c>
      <c r="F26" s="3">
        <v>127</v>
      </c>
      <c r="G26" s="3">
        <v>146.37646484375</v>
      </c>
      <c r="H26" s="3">
        <v>0.4707196056842804</v>
      </c>
      <c r="I26" s="3">
        <v>68.902275085449219</v>
      </c>
      <c r="J26" s="3">
        <v>7.4735007286071777</v>
      </c>
      <c r="K26" s="3">
        <v>140.85714721679687</v>
      </c>
      <c r="L26" s="3">
        <v>0.33020249009132385</v>
      </c>
      <c r="M26" s="6">
        <v>46.511379241943359</v>
      </c>
    </row>
    <row r="27" spans="1:13" x14ac:dyDescent="0.25">
      <c r="A27" t="s">
        <v>16</v>
      </c>
      <c r="B27" s="5">
        <v>2</v>
      </c>
      <c r="C27" s="2">
        <v>4</v>
      </c>
      <c r="D27" s="2">
        <v>67</v>
      </c>
      <c r="E27" s="2">
        <v>86</v>
      </c>
      <c r="F27" s="2">
        <v>257</v>
      </c>
      <c r="G27" s="2">
        <v>282.15115356445312</v>
      </c>
      <c r="H27" s="2">
        <v>0.55545526742935181</v>
      </c>
      <c r="I27" s="2">
        <v>156.72235107421875</v>
      </c>
      <c r="J27" s="2">
        <v>16.899805068969727</v>
      </c>
      <c r="K27" s="2">
        <v>268.87179565429687</v>
      </c>
      <c r="L27" s="2">
        <v>0.3630797266960144</v>
      </c>
      <c r="M27" s="7">
        <v>97.621902465820313</v>
      </c>
    </row>
    <row r="28" spans="1:13" x14ac:dyDescent="0.25">
      <c r="A28" s="1" t="s">
        <v>17</v>
      </c>
      <c r="B28" s="4">
        <v>3</v>
      </c>
      <c r="C28" s="3">
        <v>4</v>
      </c>
      <c r="D28" s="3">
        <v>67</v>
      </c>
      <c r="E28" s="3">
        <v>72</v>
      </c>
      <c r="F28" s="3">
        <v>176</v>
      </c>
      <c r="G28" s="3">
        <v>177.625</v>
      </c>
      <c r="H28" s="3">
        <v>0.39492085576057434</v>
      </c>
      <c r="I28" s="3">
        <v>70.147819519042969</v>
      </c>
      <c r="J28" s="3">
        <v>8.2670001983642578</v>
      </c>
      <c r="K28" s="3">
        <v>174.734375</v>
      </c>
      <c r="L28" s="3">
        <v>0.31853267550468445</v>
      </c>
      <c r="M28" s="6">
        <v>55.658607482910156</v>
      </c>
    </row>
    <row r="29" spans="1:13" x14ac:dyDescent="0.25">
      <c r="A29" t="s">
        <v>18</v>
      </c>
      <c r="B29" s="5">
        <v>4</v>
      </c>
      <c r="C29" s="2">
        <v>4</v>
      </c>
      <c r="D29" s="2">
        <v>67</v>
      </c>
      <c r="E29" s="2">
        <v>66</v>
      </c>
      <c r="F29" s="2">
        <v>292.5</v>
      </c>
      <c r="G29" s="2">
        <v>304.5</v>
      </c>
      <c r="H29" s="2">
        <v>0.42102593183517456</v>
      </c>
      <c r="I29" s="2">
        <v>128.202392578125</v>
      </c>
      <c r="J29" s="2">
        <v>15.780623435974121</v>
      </c>
      <c r="K29" s="2">
        <v>298.38333129882812</v>
      </c>
      <c r="L29" s="2">
        <v>0.36289027333259583</v>
      </c>
      <c r="M29" s="7">
        <v>108.28041076660156</v>
      </c>
    </row>
    <row r="30" spans="1:13" x14ac:dyDescent="0.25">
      <c r="A30" t="s">
        <v>19</v>
      </c>
      <c r="B30" s="4">
        <v>5</v>
      </c>
      <c r="C30" s="3">
        <v>4</v>
      </c>
      <c r="D30" s="3">
        <v>67</v>
      </c>
      <c r="E30" s="3">
        <v>64</v>
      </c>
      <c r="F30" s="3">
        <v>266</v>
      </c>
      <c r="G30" s="3">
        <v>292.859375</v>
      </c>
      <c r="H30" s="3">
        <v>0.44539865851402283</v>
      </c>
      <c r="I30" s="3">
        <v>130.43916320800781</v>
      </c>
      <c r="J30" s="3">
        <v>16.304895401000977</v>
      </c>
      <c r="K30" s="3">
        <v>286.84481811523437</v>
      </c>
      <c r="L30" s="3">
        <v>0.37213882803916931</v>
      </c>
      <c r="M30" s="6">
        <v>106.74610137939453</v>
      </c>
    </row>
    <row r="31" spans="1:13" x14ac:dyDescent="0.25">
      <c r="A31" t="s">
        <v>20</v>
      </c>
      <c r="B31" s="5">
        <v>6</v>
      </c>
      <c r="C31" s="2">
        <v>4</v>
      </c>
      <c r="D31" s="2">
        <v>67</v>
      </c>
      <c r="E31" s="2">
        <v>52</v>
      </c>
      <c r="F31" s="2">
        <v>199.5</v>
      </c>
      <c r="G31" s="2">
        <v>200.40383911132812</v>
      </c>
      <c r="H31" s="2">
        <v>0.43025180697441101</v>
      </c>
      <c r="I31" s="2">
        <v>86.22412109375</v>
      </c>
      <c r="J31" s="2">
        <v>11.957133293151855</v>
      </c>
      <c r="K31" s="2">
        <v>194.45652770996094</v>
      </c>
      <c r="L31" s="2">
        <v>0.32517525553703308</v>
      </c>
      <c r="M31" s="7">
        <v>63.232448577880859</v>
      </c>
    </row>
    <row r="32" spans="1:13" x14ac:dyDescent="0.25">
      <c r="A32" t="s">
        <v>21</v>
      </c>
      <c r="B32" s="4">
        <v>7</v>
      </c>
      <c r="C32" s="3">
        <v>4</v>
      </c>
      <c r="D32" s="3">
        <v>67</v>
      </c>
      <c r="E32" s="3">
        <v>99</v>
      </c>
      <c r="F32" s="3">
        <v>196</v>
      </c>
      <c r="G32" s="3">
        <v>212.23233032226562</v>
      </c>
      <c r="H32" s="3">
        <v>0.40212002396583557</v>
      </c>
      <c r="I32" s="3">
        <v>85.342864990234375</v>
      </c>
      <c r="J32" s="3">
        <v>8.5772809982299805</v>
      </c>
      <c r="K32" s="3">
        <v>206.69662475585937</v>
      </c>
      <c r="L32" s="3">
        <v>0.3071238100528717</v>
      </c>
      <c r="M32" s="6">
        <v>63.481456756591797</v>
      </c>
    </row>
    <row r="33" spans="1:13" x14ac:dyDescent="0.25">
      <c r="A33" t="s">
        <v>40</v>
      </c>
      <c r="B33" s="5">
        <v>8</v>
      </c>
      <c r="C33" s="2">
        <v>4</v>
      </c>
      <c r="D33" s="2">
        <v>67</v>
      </c>
      <c r="E33" s="2">
        <v>70</v>
      </c>
      <c r="F33" s="2">
        <v>4714.5</v>
      </c>
      <c r="G33" s="2">
        <v>4834.82861328125</v>
      </c>
      <c r="H33" s="2">
        <v>0.19388656318187714</v>
      </c>
      <c r="I33" s="2">
        <v>937.40826416015625</v>
      </c>
      <c r="J33" s="2">
        <v>112.04171752929687</v>
      </c>
      <c r="K33" s="2">
        <v>4793.5966796875</v>
      </c>
      <c r="L33" s="2">
        <v>0.14210166037082672</v>
      </c>
      <c r="M33" s="7">
        <v>681.17803955078125</v>
      </c>
    </row>
    <row r="34" spans="1:13" x14ac:dyDescent="0.25">
      <c r="A34" t="s">
        <v>23</v>
      </c>
      <c r="B34" s="4">
        <v>1</v>
      </c>
      <c r="C34" s="3">
        <v>5</v>
      </c>
      <c r="D34" s="3">
        <v>67</v>
      </c>
      <c r="E34" s="3">
        <v>72</v>
      </c>
      <c r="F34" s="3">
        <v>128.5</v>
      </c>
      <c r="G34" s="3">
        <v>146.26388549804687</v>
      </c>
      <c r="H34" s="3">
        <v>0.47089448571205139</v>
      </c>
      <c r="I34" s="3">
        <v>68.874862670898437</v>
      </c>
      <c r="J34" s="3">
        <v>8.1169795989990234</v>
      </c>
      <c r="K34" s="3">
        <v>140.859375</v>
      </c>
      <c r="L34" s="3">
        <v>0.36932253837585449</v>
      </c>
      <c r="M34" s="6">
        <v>52.022544860839844</v>
      </c>
    </row>
    <row r="35" spans="1:13" x14ac:dyDescent="0.25">
      <c r="A35" t="s">
        <v>24</v>
      </c>
      <c r="B35" s="5">
        <v>2</v>
      </c>
      <c r="C35" s="2">
        <v>5</v>
      </c>
      <c r="D35" s="2">
        <v>67</v>
      </c>
      <c r="E35" s="2">
        <v>65</v>
      </c>
      <c r="F35" s="2">
        <v>223</v>
      </c>
      <c r="G35" s="2">
        <v>248.84616088867187</v>
      </c>
      <c r="H35" s="2">
        <v>0.41820424795150757</v>
      </c>
      <c r="I35" s="2">
        <v>104.06851959228516</v>
      </c>
      <c r="J35" s="2">
        <v>12.908111572265625</v>
      </c>
      <c r="K35" s="2">
        <v>243.3389892578125</v>
      </c>
      <c r="L35" s="2">
        <v>0.34878525137901306</v>
      </c>
      <c r="M35" s="7">
        <v>84.873054504394531</v>
      </c>
    </row>
    <row r="36" spans="1:13" x14ac:dyDescent="0.25">
      <c r="A36" t="s">
        <v>25</v>
      </c>
      <c r="B36" s="4">
        <v>3</v>
      </c>
      <c r="C36" s="3">
        <v>5</v>
      </c>
      <c r="D36" s="3">
        <v>67</v>
      </c>
      <c r="E36" s="3">
        <v>71</v>
      </c>
      <c r="F36" s="3">
        <v>224</v>
      </c>
      <c r="G36" s="3">
        <v>237.32394409179687</v>
      </c>
      <c r="H36" s="3">
        <v>0.34380149841308594</v>
      </c>
      <c r="I36" s="3">
        <v>81.592330932617188</v>
      </c>
      <c r="J36" s="3">
        <v>9.6832275390625</v>
      </c>
      <c r="K36" s="3">
        <v>232.53968811035156</v>
      </c>
      <c r="L36" s="3">
        <v>0.27172711491584778</v>
      </c>
      <c r="M36" s="6">
        <v>63.187335968017578</v>
      </c>
    </row>
    <row r="37" spans="1:13" x14ac:dyDescent="0.25">
      <c r="A37" t="s">
        <v>26</v>
      </c>
      <c r="B37" s="5">
        <v>4</v>
      </c>
      <c r="C37" s="2">
        <v>5</v>
      </c>
      <c r="D37" s="2">
        <v>67</v>
      </c>
      <c r="E37" s="2">
        <v>65</v>
      </c>
      <c r="F37" s="2">
        <v>356</v>
      </c>
      <c r="G37" s="2">
        <v>362.27691650390625</v>
      </c>
      <c r="H37" s="2">
        <v>0.44612622261047363</v>
      </c>
      <c r="I37" s="2">
        <v>161.62123107910156</v>
      </c>
      <c r="J37" s="2">
        <v>20.046646118164062</v>
      </c>
      <c r="K37" s="2">
        <v>351.50848388671875</v>
      </c>
      <c r="L37" s="2">
        <v>0.33127209544181824</v>
      </c>
      <c r="M37" s="7">
        <v>116.44495391845703</v>
      </c>
    </row>
    <row r="38" spans="1:13" x14ac:dyDescent="0.25">
      <c r="A38" t="s">
        <v>27</v>
      </c>
      <c r="B38" s="4">
        <v>5</v>
      </c>
      <c r="C38" s="3">
        <v>5</v>
      </c>
      <c r="D38" s="3">
        <v>67</v>
      </c>
      <c r="E38" s="3">
        <v>68</v>
      </c>
      <c r="F38" s="3">
        <v>245</v>
      </c>
      <c r="G38" s="3">
        <v>254.44117736816406</v>
      </c>
      <c r="H38" s="3">
        <v>0.38102912902832031</v>
      </c>
      <c r="I38" s="3">
        <v>96.949501037597656</v>
      </c>
      <c r="J38" s="3">
        <v>11.756854057312012</v>
      </c>
      <c r="K38" s="3">
        <v>251.3709716796875</v>
      </c>
      <c r="L38" s="3">
        <v>0.30921223759651184</v>
      </c>
      <c r="M38" s="6">
        <v>77.726974487304688</v>
      </c>
    </row>
    <row r="39" spans="1:13" x14ac:dyDescent="0.25">
      <c r="A39" t="s">
        <v>28</v>
      </c>
      <c r="B39" s="5">
        <v>6</v>
      </c>
      <c r="C39" s="2">
        <v>5</v>
      </c>
      <c r="D39" s="2">
        <v>67</v>
      </c>
      <c r="E39" s="2">
        <v>72</v>
      </c>
      <c r="F39" s="2">
        <v>202</v>
      </c>
      <c r="G39" s="2">
        <v>216.625</v>
      </c>
      <c r="H39" s="2">
        <v>0.40086013078689575</v>
      </c>
      <c r="I39" s="2">
        <v>86.836326599121094</v>
      </c>
      <c r="J39" s="2">
        <v>10.233758926391602</v>
      </c>
      <c r="K39" s="2">
        <v>213.984375</v>
      </c>
      <c r="L39" s="2">
        <v>0.34154754877090454</v>
      </c>
      <c r="M39" s="7">
        <v>73.085838317871094</v>
      </c>
    </row>
    <row r="40" spans="1:13" x14ac:dyDescent="0.25">
      <c r="A40" t="s">
        <v>29</v>
      </c>
      <c r="B40" s="4">
        <v>7</v>
      </c>
      <c r="C40" s="3">
        <v>5</v>
      </c>
      <c r="D40" s="3">
        <v>67</v>
      </c>
      <c r="E40" s="3">
        <v>75</v>
      </c>
      <c r="F40" s="3">
        <v>175</v>
      </c>
      <c r="G40" s="3">
        <v>197.08000183105469</v>
      </c>
      <c r="H40" s="3">
        <v>0.51360982656478882</v>
      </c>
      <c r="I40" s="3">
        <v>101.22222900390625</v>
      </c>
      <c r="J40" s="3">
        <v>11.688136100769043</v>
      </c>
      <c r="K40" s="3">
        <v>187.20895385742187</v>
      </c>
      <c r="L40" s="3">
        <v>0.34893149137496948</v>
      </c>
      <c r="M40" s="6">
        <v>65.323097229003906</v>
      </c>
    </row>
    <row r="41" spans="1:13" x14ac:dyDescent="0.25">
      <c r="A41" t="s">
        <v>30</v>
      </c>
      <c r="B41" s="5">
        <v>8</v>
      </c>
      <c r="C41" s="2">
        <v>5</v>
      </c>
      <c r="D41" s="2">
        <v>67</v>
      </c>
      <c r="E41" s="2">
        <v>106</v>
      </c>
      <c r="F41" s="2">
        <v>117</v>
      </c>
      <c r="G41" s="2">
        <v>137.98112487792969</v>
      </c>
      <c r="H41" s="2">
        <v>0.59804993867874146</v>
      </c>
      <c r="I41" s="2">
        <v>82.519607543945313</v>
      </c>
      <c r="J41" s="2">
        <v>8.0150127410888672</v>
      </c>
      <c r="K41" s="2">
        <v>130.94792175292969</v>
      </c>
      <c r="L41" s="2">
        <v>0.45562103390693665</v>
      </c>
      <c r="M41" s="7">
        <v>59.662624359130859</v>
      </c>
    </row>
    <row r="42" spans="1:13" x14ac:dyDescent="0.25">
      <c r="A42" t="s">
        <v>31</v>
      </c>
      <c r="B42" s="4">
        <v>1</v>
      </c>
      <c r="C42" s="3">
        <v>6</v>
      </c>
      <c r="D42" s="3">
        <v>67</v>
      </c>
      <c r="E42" s="3">
        <v>84</v>
      </c>
      <c r="F42" s="3">
        <v>129</v>
      </c>
      <c r="G42" s="3">
        <v>149.25</v>
      </c>
      <c r="H42" s="3">
        <v>0.61520236730575562</v>
      </c>
      <c r="I42" s="3">
        <v>91.818954467773438</v>
      </c>
      <c r="J42" s="3">
        <v>10.018268585205078</v>
      </c>
      <c r="K42" s="3">
        <v>139.21052551269531</v>
      </c>
      <c r="L42" s="3">
        <v>0.432535320520401</v>
      </c>
      <c r="M42" s="6">
        <v>60.213466644287109</v>
      </c>
    </row>
    <row r="43" spans="1:13" x14ac:dyDescent="0.25">
      <c r="A43" t="s">
        <v>32</v>
      </c>
      <c r="B43" s="5">
        <v>2</v>
      </c>
      <c r="C43" s="2">
        <v>6</v>
      </c>
      <c r="D43" s="2">
        <v>67</v>
      </c>
      <c r="E43" s="2">
        <v>80</v>
      </c>
      <c r="F43" s="2">
        <v>260</v>
      </c>
      <c r="G43" s="2">
        <v>268.51251220703125</v>
      </c>
      <c r="H43" s="2">
        <v>0.41678899526596069</v>
      </c>
      <c r="I43" s="2">
        <v>111.91305541992187</v>
      </c>
      <c r="J43" s="2">
        <v>12.512259483337402</v>
      </c>
      <c r="K43" s="2">
        <v>262</v>
      </c>
      <c r="L43" s="2">
        <v>0.31649485230445862</v>
      </c>
      <c r="M43" s="7">
        <v>82.921646118164063</v>
      </c>
    </row>
    <row r="44" spans="1:13" x14ac:dyDescent="0.25">
      <c r="A44" t="s">
        <v>33</v>
      </c>
      <c r="B44" s="4">
        <v>3</v>
      </c>
      <c r="C44" s="3">
        <v>6</v>
      </c>
      <c r="D44" s="3">
        <v>67</v>
      </c>
      <c r="E44" s="3">
        <v>62</v>
      </c>
      <c r="F44" s="3">
        <v>216.5</v>
      </c>
      <c r="G44" s="3">
        <v>236.64515686035156</v>
      </c>
      <c r="H44" s="3">
        <v>0.47468262910842896</v>
      </c>
      <c r="I44" s="3">
        <v>112.33134460449219</v>
      </c>
      <c r="J44" s="3">
        <v>14.266095161437988</v>
      </c>
      <c r="K44" s="3">
        <v>229.28572082519531</v>
      </c>
      <c r="L44" s="3">
        <v>0.39964896440505981</v>
      </c>
      <c r="M44" s="6">
        <v>91.633796691894531</v>
      </c>
    </row>
    <row r="45" spans="1:13" x14ac:dyDescent="0.25">
      <c r="A45" t="s">
        <v>34</v>
      </c>
      <c r="B45" s="5">
        <v>4</v>
      </c>
      <c r="C45" s="2">
        <v>6</v>
      </c>
      <c r="D45" s="2">
        <v>67</v>
      </c>
      <c r="E45" s="2">
        <v>90</v>
      </c>
      <c r="F45" s="2">
        <v>350</v>
      </c>
      <c r="G45" s="2">
        <v>374.14443969726562</v>
      </c>
      <c r="H45" s="2">
        <v>0.535561203956604</v>
      </c>
      <c r="I45" s="2">
        <v>200.37725830078125</v>
      </c>
      <c r="J45" s="2">
        <v>21.121618270874023</v>
      </c>
      <c r="K45" s="2">
        <v>354.82501220703125</v>
      </c>
      <c r="L45" s="2">
        <v>0.28062346577644348</v>
      </c>
      <c r="M45" s="7">
        <v>99.572219848632812</v>
      </c>
    </row>
    <row r="46" spans="1:13" x14ac:dyDescent="0.25">
      <c r="A46" t="s">
        <v>35</v>
      </c>
      <c r="B46" s="4">
        <v>5</v>
      </c>
      <c r="C46" s="3">
        <v>6</v>
      </c>
      <c r="D46" s="3">
        <v>67</v>
      </c>
      <c r="E46" s="3">
        <v>56</v>
      </c>
      <c r="F46" s="3">
        <v>195.5</v>
      </c>
      <c r="G46" s="3">
        <v>201.71427917480469</v>
      </c>
      <c r="H46" s="3">
        <v>0.44277021288871765</v>
      </c>
      <c r="I46" s="3">
        <v>89.313079833984375</v>
      </c>
      <c r="J46" s="3">
        <v>11.934962272644043</v>
      </c>
      <c r="K46" s="3">
        <v>199.96000671386719</v>
      </c>
      <c r="L46" s="3">
        <v>0.37259209156036377</v>
      </c>
      <c r="M46" s="6">
        <v>74.503517150878906</v>
      </c>
    </row>
    <row r="47" spans="1:13" x14ac:dyDescent="0.25">
      <c r="A47" t="s">
        <v>36</v>
      </c>
      <c r="B47" s="5">
        <v>6</v>
      </c>
      <c r="C47" s="2">
        <v>6</v>
      </c>
      <c r="D47" s="2">
        <v>67</v>
      </c>
      <c r="E47" s="2">
        <v>98</v>
      </c>
      <c r="F47" s="2">
        <v>168.5</v>
      </c>
      <c r="G47" s="2">
        <v>198.96939086914062</v>
      </c>
      <c r="H47" s="2">
        <v>0.6020323634147644</v>
      </c>
      <c r="I47" s="2">
        <v>119.78601837158203</v>
      </c>
      <c r="J47" s="2">
        <v>12.100214958190918</v>
      </c>
      <c r="K47" s="2">
        <v>184.32954406738281</v>
      </c>
      <c r="L47" s="2">
        <v>0.37444362044334412</v>
      </c>
      <c r="M47" s="7">
        <v>69.021026611328125</v>
      </c>
    </row>
    <row r="48" spans="1:13" x14ac:dyDescent="0.25">
      <c r="A48" t="s">
        <v>37</v>
      </c>
      <c r="B48" s="4">
        <v>7</v>
      </c>
      <c r="C48" s="3">
        <v>6</v>
      </c>
      <c r="D48" s="3">
        <v>67</v>
      </c>
      <c r="E48" s="3">
        <v>76</v>
      </c>
      <c r="F48" s="3">
        <v>177</v>
      </c>
      <c r="G48" s="3">
        <v>208.26315307617187</v>
      </c>
      <c r="H48" s="3">
        <v>0.45282712578773499</v>
      </c>
      <c r="I48" s="3">
        <v>94.307212829589844</v>
      </c>
      <c r="J48" s="3">
        <v>10.817778587341309</v>
      </c>
      <c r="K48" s="3">
        <v>200.44117736816406</v>
      </c>
      <c r="L48" s="3">
        <v>0.36224094033241272</v>
      </c>
      <c r="M48" s="6">
        <v>72.608001708984375</v>
      </c>
    </row>
    <row r="49" spans="1:17" x14ac:dyDescent="0.25">
      <c r="A49" t="s">
        <v>38</v>
      </c>
      <c r="B49" s="5">
        <v>8</v>
      </c>
      <c r="C49" s="2">
        <v>6</v>
      </c>
      <c r="D49" s="2">
        <v>67</v>
      </c>
      <c r="E49" s="2">
        <v>126</v>
      </c>
      <c r="F49" s="2">
        <v>70</v>
      </c>
      <c r="G49" s="2">
        <v>93.198410034179687</v>
      </c>
      <c r="H49" s="2">
        <v>1.7969644069671631</v>
      </c>
      <c r="I49" s="2">
        <v>167.47422790527344</v>
      </c>
      <c r="J49" s="2">
        <v>14.919790267944336</v>
      </c>
      <c r="K49" s="2">
        <v>75.350875854492187</v>
      </c>
      <c r="L49" s="2">
        <v>0.51507449150085449</v>
      </c>
      <c r="M49" s="7">
        <v>38.811317443847656</v>
      </c>
    </row>
    <row r="52" spans="1:17" x14ac:dyDescent="0.25">
      <c r="A52" t="s">
        <v>58</v>
      </c>
      <c r="B52" s="8" t="s">
        <v>59</v>
      </c>
      <c r="C52" s="19" t="s">
        <v>60</v>
      </c>
      <c r="D52" s="19"/>
      <c r="E52" s="19"/>
      <c r="F52" s="19" t="s">
        <v>61</v>
      </c>
      <c r="G52" s="19"/>
      <c r="H52" s="19"/>
      <c r="J52" t="s">
        <v>62</v>
      </c>
      <c r="K52" s="8" t="s">
        <v>59</v>
      </c>
      <c r="L52" s="19" t="s">
        <v>60</v>
      </c>
      <c r="M52" s="19"/>
      <c r="N52" s="19"/>
      <c r="O52" s="19" t="s">
        <v>61</v>
      </c>
      <c r="P52" s="19"/>
      <c r="Q52" s="19"/>
    </row>
    <row r="53" spans="1:17" x14ac:dyDescent="0.25">
      <c r="B53" s="9">
        <v>0</v>
      </c>
      <c r="C53" s="3">
        <f>K2</f>
        <v>155.79452514648437</v>
      </c>
      <c r="D53" s="3">
        <f>K10</f>
        <v>150.33332824707031</v>
      </c>
      <c r="E53" s="3">
        <f>K18</f>
        <v>171.828125</v>
      </c>
      <c r="F53" s="3">
        <f>K26</f>
        <v>140.85714721679687</v>
      </c>
      <c r="G53" s="3">
        <f>K34</f>
        <v>140.859375</v>
      </c>
      <c r="H53" s="3">
        <f>K42</f>
        <v>139.21052551269531</v>
      </c>
      <c r="K53" s="9">
        <v>0</v>
      </c>
      <c r="L53">
        <f>C53/$C$62</f>
        <v>0.97787996503436114</v>
      </c>
      <c r="M53">
        <f t="shared" ref="M53:N59" si="0">D53/$C$62</f>
        <v>0.94360151379852009</v>
      </c>
      <c r="N53">
        <f t="shared" si="0"/>
        <v>1.0785185211671189</v>
      </c>
      <c r="O53">
        <f>F53/$F$62</f>
        <v>1.0039066007512905</v>
      </c>
      <c r="P53">
        <f t="shared" ref="P53:Q59" si="1">G53/$F$62</f>
        <v>1.0039224784423189</v>
      </c>
      <c r="Q53">
        <f t="shared" si="1"/>
        <v>0.99217092080639102</v>
      </c>
    </row>
    <row r="54" spans="1:17" x14ac:dyDescent="0.25">
      <c r="B54" s="9">
        <v>0.25</v>
      </c>
      <c r="C54" s="3">
        <f t="shared" ref="C54:C59" si="2">K3</f>
        <v>571.20001220703125</v>
      </c>
      <c r="D54" s="3">
        <f t="shared" ref="D54:D59" si="3">K11</f>
        <v>551.39703369140625</v>
      </c>
      <c r="E54" s="3">
        <f t="shared" ref="E54:E59" si="4">K19</f>
        <v>511.50979614257812</v>
      </c>
      <c r="F54" s="3">
        <f t="shared" ref="F54:F59" si="5">K27</f>
        <v>268.87179565429687</v>
      </c>
      <c r="G54" s="3">
        <f t="shared" ref="G54:G59" si="6">K35</f>
        <v>243.3389892578125</v>
      </c>
      <c r="H54" s="3">
        <f t="shared" ref="H54:H59" si="7">K43</f>
        <v>262</v>
      </c>
      <c r="K54" s="9">
        <v>0.25</v>
      </c>
      <c r="L54">
        <f t="shared" ref="L54:L59" si="8">C54/$C$62</f>
        <v>3.5852675017909181</v>
      </c>
      <c r="M54">
        <f t="shared" si="0"/>
        <v>3.4609695784831005</v>
      </c>
      <c r="N54">
        <f t="shared" si="0"/>
        <v>3.210608210374104</v>
      </c>
      <c r="O54">
        <f t="shared" ref="O54:O59" si="9">F54/$F$62</f>
        <v>1.9162830977810204</v>
      </c>
      <c r="P54">
        <f t="shared" si="1"/>
        <v>1.7343075758880224</v>
      </c>
      <c r="Q54">
        <f t="shared" si="1"/>
        <v>1.8673069460366947</v>
      </c>
    </row>
    <row r="55" spans="1:17" x14ac:dyDescent="0.25">
      <c r="B55" s="9">
        <v>1</v>
      </c>
      <c r="C55" s="3">
        <f t="shared" si="2"/>
        <v>304.71429443359375</v>
      </c>
      <c r="D55" s="3">
        <f t="shared" si="3"/>
        <v>263.48214721679687</v>
      </c>
      <c r="E55" s="3">
        <f t="shared" si="4"/>
        <v>249.30863952636719</v>
      </c>
      <c r="F55" s="3">
        <f t="shared" si="5"/>
        <v>174.734375</v>
      </c>
      <c r="G55" s="3">
        <f t="shared" si="6"/>
        <v>232.53968811035156</v>
      </c>
      <c r="H55" s="3">
        <f t="shared" si="7"/>
        <v>229.28572082519531</v>
      </c>
      <c r="K55" s="9">
        <v>1</v>
      </c>
      <c r="L55">
        <f t="shared" si="8"/>
        <v>1.9126089527602166</v>
      </c>
      <c r="M55">
        <f t="shared" si="0"/>
        <v>1.6538059515588432</v>
      </c>
      <c r="N55">
        <f t="shared" si="0"/>
        <v>1.5648426892638436</v>
      </c>
      <c r="O55">
        <f t="shared" si="9"/>
        <v>1.2453538631636663</v>
      </c>
      <c r="P55">
        <f t="shared" si="1"/>
        <v>1.6573395986170461</v>
      </c>
      <c r="Q55">
        <f t="shared" si="1"/>
        <v>1.6341481645951055</v>
      </c>
    </row>
    <row r="56" spans="1:17" x14ac:dyDescent="0.25">
      <c r="B56" s="9">
        <v>4</v>
      </c>
      <c r="C56" s="3">
        <f t="shared" si="2"/>
        <v>354.60000610351562</v>
      </c>
      <c r="D56" s="3">
        <f t="shared" si="3"/>
        <v>379.10000610351562</v>
      </c>
      <c r="E56" s="3">
        <f t="shared" si="4"/>
        <v>344.1212158203125</v>
      </c>
      <c r="F56" s="3">
        <f t="shared" si="5"/>
        <v>298.38333129882812</v>
      </c>
      <c r="G56" s="3">
        <f t="shared" si="6"/>
        <v>351.50848388671875</v>
      </c>
      <c r="H56" s="3">
        <f t="shared" si="7"/>
        <v>354.82501220703125</v>
      </c>
      <c r="K56" s="9">
        <v>4</v>
      </c>
      <c r="L56">
        <f t="shared" si="8"/>
        <v>2.225728030196541</v>
      </c>
      <c r="M56">
        <f t="shared" si="0"/>
        <v>2.3795078829918528</v>
      </c>
      <c r="N56">
        <f t="shared" si="0"/>
        <v>2.1599555066363809</v>
      </c>
      <c r="O56">
        <f t="shared" si="9"/>
        <v>2.1266155233430153</v>
      </c>
      <c r="P56">
        <f t="shared" si="1"/>
        <v>2.5052451662309063</v>
      </c>
      <c r="Q56">
        <f t="shared" si="1"/>
        <v>2.5288824806173449</v>
      </c>
    </row>
    <row r="57" spans="1:17" x14ac:dyDescent="0.25">
      <c r="B57" s="9">
        <v>8</v>
      </c>
      <c r="C57" s="3">
        <f t="shared" si="2"/>
        <v>273.64910888671875</v>
      </c>
      <c r="D57" s="3">
        <f t="shared" si="3"/>
        <v>266.6727294921875</v>
      </c>
      <c r="E57" s="3">
        <f t="shared" si="4"/>
        <v>263.90411376953125</v>
      </c>
      <c r="F57" s="3">
        <f t="shared" si="5"/>
        <v>286.84481811523437</v>
      </c>
      <c r="G57" s="3">
        <f t="shared" si="6"/>
        <v>251.3709716796875</v>
      </c>
      <c r="H57" s="3">
        <f t="shared" si="7"/>
        <v>199.96000671386719</v>
      </c>
      <c r="K57" s="9">
        <v>8</v>
      </c>
      <c r="L57">
        <f t="shared" si="8"/>
        <v>1.7176212115170539</v>
      </c>
      <c r="M57">
        <f t="shared" si="0"/>
        <v>1.6738323708503087</v>
      </c>
      <c r="N57">
        <f t="shared" si="0"/>
        <v>1.6564545211247224</v>
      </c>
      <c r="O57">
        <f t="shared" si="9"/>
        <v>2.0443790889359139</v>
      </c>
      <c r="P57">
        <f t="shared" si="1"/>
        <v>1.791552524616312</v>
      </c>
      <c r="Q57">
        <f t="shared" si="1"/>
        <v>1.4251401124669782</v>
      </c>
    </row>
    <row r="58" spans="1:17" x14ac:dyDescent="0.25">
      <c r="B58" s="9">
        <v>16</v>
      </c>
      <c r="C58" s="3">
        <f t="shared" si="2"/>
        <v>274.56521606445312</v>
      </c>
      <c r="D58" s="3">
        <f t="shared" si="3"/>
        <v>248.65078735351562</v>
      </c>
      <c r="E58" s="3">
        <f t="shared" si="4"/>
        <v>274.84127807617187</v>
      </c>
      <c r="F58" s="3">
        <f t="shared" si="5"/>
        <v>194.45652770996094</v>
      </c>
      <c r="G58" s="3">
        <f t="shared" si="6"/>
        <v>213.984375</v>
      </c>
      <c r="H58" s="3">
        <f t="shared" si="7"/>
        <v>184.32954406738281</v>
      </c>
      <c r="K58" s="9">
        <v>16</v>
      </c>
      <c r="L58">
        <f t="shared" si="8"/>
        <v>1.7233713677185529</v>
      </c>
      <c r="M58">
        <f t="shared" si="0"/>
        <v>1.5607135296596726</v>
      </c>
      <c r="N58">
        <f t="shared" si="0"/>
        <v>1.725104134066491</v>
      </c>
      <c r="O58">
        <f t="shared" si="9"/>
        <v>1.3859161255533856</v>
      </c>
      <c r="P58">
        <f t="shared" si="1"/>
        <v>1.525093548781759</v>
      </c>
      <c r="Q58">
        <f t="shared" si="1"/>
        <v>1.3137398396824462</v>
      </c>
    </row>
    <row r="59" spans="1:17" x14ac:dyDescent="0.25">
      <c r="B59" s="9">
        <v>24</v>
      </c>
      <c r="C59" s="3">
        <f t="shared" si="2"/>
        <v>245.35000610351562</v>
      </c>
      <c r="D59" s="3">
        <f t="shared" si="3"/>
        <v>241.06666564941406</v>
      </c>
      <c r="E59" s="3">
        <f t="shared" si="4"/>
        <v>265.42855834960937</v>
      </c>
      <c r="F59" s="3">
        <f t="shared" si="5"/>
        <v>206.69662475585937</v>
      </c>
      <c r="G59" s="3">
        <f t="shared" si="6"/>
        <v>187.20895385742187</v>
      </c>
      <c r="H59" s="3">
        <f t="shared" si="7"/>
        <v>200.44117736816406</v>
      </c>
      <c r="K59" s="9">
        <v>24</v>
      </c>
      <c r="L59">
        <f t="shared" si="8"/>
        <v>1.5399954213031612</v>
      </c>
      <c r="M59">
        <f t="shared" si="0"/>
        <v>1.5131100554050412</v>
      </c>
      <c r="N59">
        <f t="shared" si="0"/>
        <v>1.6660230461499888</v>
      </c>
      <c r="O59">
        <f t="shared" si="9"/>
        <v>1.4731528363700628</v>
      </c>
      <c r="P59">
        <f t="shared" si="1"/>
        <v>1.334261755336744</v>
      </c>
      <c r="Q59">
        <f t="shared" si="1"/>
        <v>1.4285694762265109</v>
      </c>
    </row>
    <row r="61" spans="1:17" x14ac:dyDescent="0.25">
      <c r="C61" s="19" t="s">
        <v>60</v>
      </c>
      <c r="D61" s="19"/>
      <c r="E61" s="19"/>
      <c r="F61" s="19" t="s">
        <v>61</v>
      </c>
      <c r="G61" s="19"/>
      <c r="H61" s="19"/>
      <c r="J61" t="s">
        <v>63</v>
      </c>
      <c r="K61" s="8" t="s">
        <v>59</v>
      </c>
      <c r="L61" s="19" t="s">
        <v>60</v>
      </c>
      <c r="M61" s="19"/>
      <c r="N61" s="19"/>
      <c r="O61" s="19" t="s">
        <v>61</v>
      </c>
      <c r="P61" s="19"/>
      <c r="Q61" s="19"/>
    </row>
    <row r="62" spans="1:17" x14ac:dyDescent="0.25">
      <c r="A62" t="s">
        <v>64</v>
      </c>
      <c r="C62">
        <f>AVERAGE(C53:E53)</f>
        <v>159.31865946451822</v>
      </c>
      <c r="F62">
        <f>AVERAGE(F53:H53)</f>
        <v>140.30901590983072</v>
      </c>
      <c r="K62" s="9">
        <v>0</v>
      </c>
      <c r="L62">
        <f>C53/MAX($C$53:$C$59)</f>
        <v>0.27274951298498346</v>
      </c>
      <c r="M62">
        <f>D53/MAX(D$53:D$59)</f>
        <v>0.27264079975302435</v>
      </c>
      <c r="N62">
        <f>E53/MAX(E$53:E$59)</f>
        <v>0.3359234296113161</v>
      </c>
      <c r="O62">
        <f t="shared" ref="O62:Q68" si="10">F53/MAX(F$53:F$59)</f>
        <v>0.47206774789885886</v>
      </c>
      <c r="P62">
        <f t="shared" si="10"/>
        <v>0.40072823689056392</v>
      </c>
      <c r="Q62">
        <f t="shared" si="10"/>
        <v>0.3923357168278474</v>
      </c>
    </row>
    <row r="63" spans="1:17" x14ac:dyDescent="0.25">
      <c r="K63" s="9">
        <v>0.25</v>
      </c>
      <c r="L63">
        <f t="shared" ref="L63:L68" si="11">C54/MAX($C$53:$C$59)</f>
        <v>1</v>
      </c>
      <c r="M63">
        <f t="shared" ref="M63:N68" si="12">D54/MAX(D$53:D$59)</f>
        <v>1</v>
      </c>
      <c r="N63">
        <f t="shared" si="12"/>
        <v>1</v>
      </c>
      <c r="O63">
        <f t="shared" si="10"/>
        <v>0.90109522701529288</v>
      </c>
      <c r="P63">
        <f t="shared" si="10"/>
        <v>0.69227060060443313</v>
      </c>
      <c r="Q63">
        <f t="shared" si="10"/>
        <v>0.73839213974895812</v>
      </c>
    </row>
    <row r="64" spans="1:17" x14ac:dyDescent="0.25">
      <c r="A64" t="s">
        <v>92</v>
      </c>
      <c r="C64" s="15">
        <f>STDEV(C53:E53)/ AVERAGE(C53:E53)</f>
        <v>7.0125756177637402E-2</v>
      </c>
      <c r="F64" s="15">
        <f>STDEV(F53:H53)/ AVERAGE(F53:H53)</f>
        <v>6.7801861176607593E-3</v>
      </c>
      <c r="K64" s="9">
        <v>1</v>
      </c>
      <c r="L64">
        <f t="shared" si="11"/>
        <v>0.53346338921846903</v>
      </c>
      <c r="M64">
        <f t="shared" si="12"/>
        <v>0.47784469468919333</v>
      </c>
      <c r="N64">
        <f t="shared" si="12"/>
        <v>0.48739758535704553</v>
      </c>
      <c r="O64">
        <f t="shared" si="10"/>
        <v>0.58560367376891154</v>
      </c>
      <c r="P64">
        <f t="shared" si="10"/>
        <v>0.66154786803180698</v>
      </c>
      <c r="Q64">
        <f t="shared" si="10"/>
        <v>0.64619379394655807</v>
      </c>
    </row>
    <row r="65" spans="1:17" x14ac:dyDescent="0.25">
      <c r="C65" s="15">
        <f t="shared" ref="C65:C70" si="13">STDEV(C54:E54)/ AVERAGE(C54:E54)</f>
        <v>5.581589796076572E-2</v>
      </c>
      <c r="F65" s="15">
        <f t="shared" ref="F65:F70" si="14">STDEV(F54:H54)/ AVERAGE(F54:H54)</f>
        <v>5.1196275143255025E-2</v>
      </c>
      <c r="K65" s="9">
        <v>4</v>
      </c>
      <c r="L65">
        <f t="shared" si="11"/>
        <v>0.62079831674616803</v>
      </c>
      <c r="M65">
        <f t="shared" si="12"/>
        <v>0.68752637925085747</v>
      </c>
      <c r="N65">
        <f t="shared" si="12"/>
        <v>0.67275586590015612</v>
      </c>
      <c r="O65">
        <f t="shared" si="10"/>
        <v>1</v>
      </c>
      <c r="P65">
        <f t="shared" si="10"/>
        <v>1</v>
      </c>
      <c r="Q65">
        <f t="shared" si="10"/>
        <v>1</v>
      </c>
    </row>
    <row r="66" spans="1:17" x14ac:dyDescent="0.25">
      <c r="C66" s="15">
        <f t="shared" si="13"/>
        <v>0.10562501398777802</v>
      </c>
      <c r="F66" s="15">
        <f t="shared" si="14"/>
        <v>0.15305092411055271</v>
      </c>
      <c r="K66" s="9">
        <v>8</v>
      </c>
      <c r="L66">
        <f t="shared" si="11"/>
        <v>0.47907756134209384</v>
      </c>
      <c r="M66">
        <f t="shared" si="12"/>
        <v>0.48363105566039916</v>
      </c>
      <c r="N66">
        <f t="shared" si="12"/>
        <v>0.51593169037953412</v>
      </c>
      <c r="O66">
        <f t="shared" si="10"/>
        <v>0.96132990025492393</v>
      </c>
      <c r="P66">
        <f t="shared" si="10"/>
        <v>0.7151206391954319</v>
      </c>
      <c r="Q66">
        <f t="shared" si="10"/>
        <v>0.56354540924300922</v>
      </c>
    </row>
    <row r="67" spans="1:17" x14ac:dyDescent="0.25">
      <c r="C67" s="15">
        <f t="shared" si="13"/>
        <v>4.9966500954759095E-2</v>
      </c>
      <c r="F67" s="15">
        <f t="shared" si="14"/>
        <v>9.4571902180486042E-2</v>
      </c>
      <c r="K67" s="9">
        <v>16</v>
      </c>
      <c r="L67">
        <f t="shared" si="11"/>
        <v>0.48068139040049085</v>
      </c>
      <c r="M67">
        <f t="shared" si="12"/>
        <v>0.45094690787305725</v>
      </c>
      <c r="N67">
        <f t="shared" si="12"/>
        <v>0.53731381128732614</v>
      </c>
      <c r="O67">
        <f t="shared" si="10"/>
        <v>0.65170037100770395</v>
      </c>
      <c r="P67">
        <f t="shared" si="10"/>
        <v>0.60876020013491661</v>
      </c>
      <c r="Q67">
        <f t="shared" si="10"/>
        <v>0.51949422314070481</v>
      </c>
    </row>
    <row r="68" spans="1:17" x14ac:dyDescent="0.25">
      <c r="C68" s="15">
        <f t="shared" si="13"/>
        <v>1.8732125395814245E-2</v>
      </c>
      <c r="F68" s="15">
        <f t="shared" si="14"/>
        <v>0.17754037585911039</v>
      </c>
      <c r="K68" s="9">
        <v>24</v>
      </c>
      <c r="L68">
        <f t="shared" si="11"/>
        <v>0.42953431523140201</v>
      </c>
      <c r="M68">
        <f t="shared" si="12"/>
        <v>0.43719253263942826</v>
      </c>
      <c r="N68">
        <f t="shared" si="12"/>
        <v>0.51891197461177041</v>
      </c>
      <c r="O68">
        <f t="shared" si="10"/>
        <v>0.69272175444966333</v>
      </c>
      <c r="P68">
        <f t="shared" si="10"/>
        <v>0.53258729856931142</v>
      </c>
      <c r="Q68">
        <f t="shared" si="10"/>
        <v>0.5649014879796912</v>
      </c>
    </row>
    <row r="69" spans="1:17" x14ac:dyDescent="0.25">
      <c r="C69" s="15">
        <f t="shared" si="13"/>
        <v>5.65449184044177E-2</v>
      </c>
      <c r="F69" s="15">
        <f t="shared" si="14"/>
        <v>7.6287794736884892E-2</v>
      </c>
    </row>
    <row r="70" spans="1:17" x14ac:dyDescent="0.25">
      <c r="C70" s="15">
        <f t="shared" si="13"/>
        <v>5.1897875219636805E-2</v>
      </c>
      <c r="F70" s="15">
        <f t="shared" si="14"/>
        <v>5.022222081060794E-2</v>
      </c>
      <c r="J70" t="s">
        <v>65</v>
      </c>
      <c r="K70" s="16" t="s">
        <v>59</v>
      </c>
      <c r="L70" s="19" t="s">
        <v>60</v>
      </c>
      <c r="M70" s="19"/>
      <c r="N70" s="19"/>
      <c r="O70" s="19" t="s">
        <v>61</v>
      </c>
      <c r="P70" s="19"/>
      <c r="Q70" s="19"/>
    </row>
    <row r="71" spans="1:17" x14ac:dyDescent="0.25">
      <c r="C71" s="15"/>
      <c r="K71" s="9">
        <v>0</v>
      </c>
      <c r="L71">
        <f>C53/$C$80</f>
        <v>0.2860177580896035</v>
      </c>
      <c r="M71">
        <f t="shared" ref="M71:Q77" si="15">D53/$C$80</f>
        <v>0.27599173636523516</v>
      </c>
      <c r="N71">
        <f t="shared" si="15"/>
        <v>0.31545328722579419</v>
      </c>
      <c r="O71">
        <f t="shared" si="15"/>
        <v>0.25859474471240496</v>
      </c>
      <c r="P71">
        <f t="shared" si="15"/>
        <v>0.25859883462221833</v>
      </c>
      <c r="Q71">
        <f t="shared" si="15"/>
        <v>0.25557176911177976</v>
      </c>
    </row>
    <row r="72" spans="1:17" x14ac:dyDescent="0.25">
      <c r="A72" t="s">
        <v>94</v>
      </c>
      <c r="C72" s="17">
        <f>AVERAGE(C53:E53)</f>
        <v>159.31865946451822</v>
      </c>
      <c r="F72" s="17">
        <f>AVERAGE(F53:H53)</f>
        <v>140.30901590983072</v>
      </c>
      <c r="K72" s="9">
        <v>0.25</v>
      </c>
      <c r="L72">
        <f t="shared" ref="L72:L77" si="16">C54/$C$80</f>
        <v>1.0486462650635442</v>
      </c>
      <c r="M72">
        <f t="shared" si="15"/>
        <v>1.0122906645492762</v>
      </c>
      <c r="N72">
        <f t="shared" si="15"/>
        <v>0.93906307038717984</v>
      </c>
      <c r="O72">
        <f t="shared" si="15"/>
        <v>0.49361239192623418</v>
      </c>
      <c r="P72">
        <f t="shared" si="15"/>
        <v>0.44673759939811469</v>
      </c>
      <c r="Q72">
        <f t="shared" si="15"/>
        <v>0.48099670093681163</v>
      </c>
    </row>
    <row r="73" spans="1:17" x14ac:dyDescent="0.25">
      <c r="C73" s="17">
        <f t="shared" ref="C73:C78" si="17">AVERAGE(C54:E54)</f>
        <v>544.7022806803385</v>
      </c>
      <c r="F73" s="17">
        <f t="shared" ref="F73:F78" si="18">AVERAGE(F54:H54)</f>
        <v>258.07026163736981</v>
      </c>
      <c r="K73" s="9">
        <v>1</v>
      </c>
      <c r="L73">
        <f t="shared" si="16"/>
        <v>0.5594143906520872</v>
      </c>
      <c r="M73">
        <f t="shared" si="15"/>
        <v>0.48371772353826953</v>
      </c>
      <c r="N73">
        <f t="shared" si="15"/>
        <v>0.45769707300468476</v>
      </c>
      <c r="O73">
        <f t="shared" si="15"/>
        <v>0.32078877066891487</v>
      </c>
      <c r="P73">
        <f t="shared" si="15"/>
        <v>0.42691153747310773</v>
      </c>
      <c r="Q73">
        <f t="shared" si="15"/>
        <v>0.42093769194212882</v>
      </c>
    </row>
    <row r="74" spans="1:17" x14ac:dyDescent="0.25">
      <c r="C74" s="17">
        <f t="shared" si="17"/>
        <v>272.50169372558594</v>
      </c>
      <c r="F74" s="17">
        <f t="shared" si="18"/>
        <v>212.18659464518228</v>
      </c>
      <c r="K74" s="9">
        <v>4</v>
      </c>
      <c r="L74">
        <f t="shared" si="16"/>
        <v>0.65099783621360408</v>
      </c>
      <c r="M74">
        <f t="shared" si="15"/>
        <v>0.69597653534700821</v>
      </c>
      <c r="N74">
        <f t="shared" si="15"/>
        <v>0.63176018905318643</v>
      </c>
      <c r="O74">
        <f t="shared" si="15"/>
        <v>0.54779159530256494</v>
      </c>
      <c r="P74">
        <f t="shared" si="15"/>
        <v>0.64532221794203104</v>
      </c>
      <c r="Q74">
        <f t="shared" si="15"/>
        <v>0.65141091710475552</v>
      </c>
    </row>
    <row r="75" spans="1:17" x14ac:dyDescent="0.25">
      <c r="C75" s="17">
        <f t="shared" si="17"/>
        <v>359.27374267578125</v>
      </c>
      <c r="F75" s="17">
        <f t="shared" si="18"/>
        <v>334.90560913085937</v>
      </c>
      <c r="K75" s="9">
        <v>8</v>
      </c>
      <c r="L75">
        <f t="shared" si="16"/>
        <v>0.50238289537713765</v>
      </c>
      <c r="M75">
        <f t="shared" si="15"/>
        <v>0.48957520273113347</v>
      </c>
      <c r="N75">
        <f t="shared" si="15"/>
        <v>0.48449239727785315</v>
      </c>
      <c r="O75">
        <f t="shared" si="15"/>
        <v>0.52660843967270043</v>
      </c>
      <c r="P75">
        <f t="shared" si="15"/>
        <v>0.46148323698171906</v>
      </c>
      <c r="Q75">
        <f t="shared" si="15"/>
        <v>0.36709963186516342</v>
      </c>
    </row>
    <row r="76" spans="1:17" x14ac:dyDescent="0.25">
      <c r="C76" s="17">
        <f t="shared" si="17"/>
        <v>268.0753173828125</v>
      </c>
      <c r="F76" s="17">
        <f t="shared" si="18"/>
        <v>246.05859883626303</v>
      </c>
      <c r="K76" s="9">
        <v>16</v>
      </c>
      <c r="L76">
        <f t="shared" si="16"/>
        <v>0.50406474472902607</v>
      </c>
      <c r="M76">
        <f t="shared" si="15"/>
        <v>0.45648934504725835</v>
      </c>
      <c r="N76">
        <f t="shared" si="15"/>
        <v>0.50457155738891424</v>
      </c>
      <c r="O76">
        <f t="shared" si="15"/>
        <v>0.35699598589358361</v>
      </c>
      <c r="P76">
        <f t="shared" si="15"/>
        <v>0.39284648254589905</v>
      </c>
      <c r="Q76">
        <f t="shared" si="15"/>
        <v>0.33840420832670903</v>
      </c>
    </row>
    <row r="77" spans="1:17" x14ac:dyDescent="0.25">
      <c r="C77" s="17">
        <f t="shared" si="17"/>
        <v>266.01909383138019</v>
      </c>
      <c r="F77" s="17">
        <f t="shared" si="18"/>
        <v>197.59014892578125</v>
      </c>
      <c r="K77" s="9">
        <v>24</v>
      </c>
      <c r="L77">
        <f t="shared" si="16"/>
        <v>0.45042955538403667</v>
      </c>
      <c r="M77">
        <f t="shared" si="15"/>
        <v>0.44256591940154799</v>
      </c>
      <c r="N77">
        <f t="shared" si="15"/>
        <v>0.48729107213960349</v>
      </c>
      <c r="O77">
        <f t="shared" si="15"/>
        <v>0.37946715497077277</v>
      </c>
      <c r="P77">
        <f t="shared" si="15"/>
        <v>0.34369041676050271</v>
      </c>
      <c r="Q77">
        <f t="shared" si="15"/>
        <v>0.36798299635869169</v>
      </c>
    </row>
    <row r="78" spans="1:17" x14ac:dyDescent="0.25">
      <c r="C78" s="17">
        <f t="shared" si="17"/>
        <v>250.61507670084634</v>
      </c>
      <c r="F78" s="17">
        <f t="shared" si="18"/>
        <v>198.11558532714844</v>
      </c>
    </row>
    <row r="79" spans="1:17" x14ac:dyDescent="0.25">
      <c r="C79" s="17"/>
    </row>
    <row r="80" spans="1:17" x14ac:dyDescent="0.25">
      <c r="A80" t="s">
        <v>95</v>
      </c>
      <c r="C80" s="18">
        <f>MAX(C72:F78)</f>
        <v>544.7022806803385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5" workbookViewId="0">
      <selection activeCell="L71" sqref="L71:Q77"/>
    </sheetView>
  </sheetViews>
  <sheetFormatPr defaultRowHeight="15" x14ac:dyDescent="0.25"/>
  <cols>
    <col min="1" max="1" width="14.140625" customWidth="1"/>
    <col min="11" max="11" width="12.1406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71</v>
      </c>
      <c r="B2" s="4">
        <v>1</v>
      </c>
      <c r="C2" s="3">
        <v>7</v>
      </c>
      <c r="D2" s="3">
        <v>34</v>
      </c>
      <c r="E2" s="3">
        <v>50</v>
      </c>
      <c r="F2" s="3">
        <v>182.5</v>
      </c>
      <c r="G2" s="3">
        <v>220.24000549316406</v>
      </c>
      <c r="H2" s="3">
        <v>0.6095854640007019</v>
      </c>
      <c r="I2" s="3">
        <v>134.25509643554687</v>
      </c>
      <c r="J2" s="3">
        <v>18.986537933349609</v>
      </c>
      <c r="K2" s="3">
        <v>201.68182373046875</v>
      </c>
      <c r="L2" s="3">
        <v>0.3522203266620636</v>
      </c>
      <c r="M2" s="6">
        <v>71.03643798828125</v>
      </c>
    </row>
    <row r="3" spans="1:13" x14ac:dyDescent="0.25">
      <c r="A3" t="s">
        <v>74</v>
      </c>
      <c r="B3" s="5">
        <v>2</v>
      </c>
      <c r="C3" s="2">
        <v>7</v>
      </c>
      <c r="D3" s="2">
        <v>34</v>
      </c>
      <c r="E3" s="2">
        <v>50</v>
      </c>
      <c r="F3" s="2">
        <v>399.5</v>
      </c>
      <c r="G3" s="2">
        <v>419.89999389648437</v>
      </c>
      <c r="H3" s="2">
        <v>0.40987733006477356</v>
      </c>
      <c r="I3" s="2">
        <v>172.10749816894531</v>
      </c>
      <c r="J3" s="2">
        <v>24.339675903320313</v>
      </c>
      <c r="K3" s="2">
        <v>405.97726440429687</v>
      </c>
      <c r="L3" s="2">
        <v>0.21657952666282654</v>
      </c>
      <c r="M3" s="7">
        <v>87.926368713378906</v>
      </c>
    </row>
    <row r="4" spans="1:13" x14ac:dyDescent="0.25">
      <c r="A4" t="s">
        <v>77</v>
      </c>
      <c r="B4" s="4">
        <v>3</v>
      </c>
      <c r="C4" s="3">
        <v>7</v>
      </c>
      <c r="D4" s="3">
        <v>34</v>
      </c>
      <c r="E4" s="3">
        <v>50</v>
      </c>
      <c r="F4" s="3">
        <v>821.5</v>
      </c>
      <c r="G4" s="3">
        <v>892</v>
      </c>
      <c r="H4" s="3">
        <v>0.66985058784484863</v>
      </c>
      <c r="I4" s="3">
        <v>597.5067138671875</v>
      </c>
      <c r="J4" s="3">
        <v>84.500213623046875</v>
      </c>
      <c r="K4" s="3">
        <v>828.3863525390625</v>
      </c>
      <c r="L4" s="3">
        <v>0.28116592764854431</v>
      </c>
      <c r="M4" s="6">
        <v>232.91401672363281</v>
      </c>
    </row>
    <row r="5" spans="1:13" x14ac:dyDescent="0.25">
      <c r="A5" t="s">
        <v>80</v>
      </c>
      <c r="B5" s="5">
        <v>4</v>
      </c>
      <c r="C5" s="2">
        <v>7</v>
      </c>
      <c r="D5" s="2">
        <v>34</v>
      </c>
      <c r="E5" s="2">
        <v>50</v>
      </c>
      <c r="F5" s="2">
        <v>208</v>
      </c>
      <c r="G5" s="2">
        <v>214.46000671386719</v>
      </c>
      <c r="H5" s="2">
        <v>0.53252357244491577</v>
      </c>
      <c r="I5" s="2">
        <v>114.20500946044922</v>
      </c>
      <c r="J5" s="2">
        <v>16.151027679443359</v>
      </c>
      <c r="K5" s="2">
        <v>204.47727966308594</v>
      </c>
      <c r="L5" s="2">
        <v>0.36992967128753662</v>
      </c>
      <c r="M5" s="7">
        <v>75.6422119140625</v>
      </c>
    </row>
    <row r="6" spans="1:13" x14ac:dyDescent="0.25">
      <c r="A6" t="s">
        <v>83</v>
      </c>
      <c r="B6" s="4">
        <v>5</v>
      </c>
      <c r="C6" s="3">
        <v>7</v>
      </c>
      <c r="D6" s="3">
        <v>34</v>
      </c>
      <c r="E6" s="3">
        <v>50</v>
      </c>
      <c r="F6" s="3">
        <v>186.5</v>
      </c>
      <c r="G6" s="3">
        <v>229.24000549316406</v>
      </c>
      <c r="H6" s="3">
        <v>0.85311686992645264</v>
      </c>
      <c r="I6" s="3">
        <v>195.56851196289062</v>
      </c>
      <c r="J6" s="3">
        <v>27.657564163208008</v>
      </c>
      <c r="K6" s="3">
        <v>203.38636779785156</v>
      </c>
      <c r="L6" s="3">
        <v>0.42302292585372925</v>
      </c>
      <c r="M6" s="6">
        <v>86.037094116210937</v>
      </c>
    </row>
    <row r="7" spans="1:13" x14ac:dyDescent="0.25">
      <c r="A7" t="s">
        <v>86</v>
      </c>
      <c r="B7" s="5">
        <v>6</v>
      </c>
      <c r="C7" s="2">
        <v>7</v>
      </c>
      <c r="D7" s="2">
        <v>34</v>
      </c>
      <c r="E7" s="2">
        <v>50</v>
      </c>
      <c r="F7" s="2">
        <v>194.5</v>
      </c>
      <c r="G7" s="2">
        <v>253.27999877929687</v>
      </c>
      <c r="H7" s="2">
        <v>1.3523397445678711</v>
      </c>
      <c r="I7" s="2">
        <v>342.52059936523437</v>
      </c>
      <c r="J7" s="2">
        <v>48.439727783203125</v>
      </c>
      <c r="K7" s="2">
        <v>198.52272033691406</v>
      </c>
      <c r="L7" s="2">
        <v>0.39138305187225342</v>
      </c>
      <c r="M7" s="7">
        <v>77.698432922363281</v>
      </c>
    </row>
    <row r="8" spans="1:13" x14ac:dyDescent="0.25">
      <c r="A8" t="s">
        <v>89</v>
      </c>
      <c r="B8" s="4">
        <v>7</v>
      </c>
      <c r="C8" s="3">
        <v>7</v>
      </c>
      <c r="D8" s="3">
        <v>34</v>
      </c>
      <c r="E8" s="3">
        <v>50</v>
      </c>
      <c r="F8" s="3">
        <v>239</v>
      </c>
      <c r="G8" s="3">
        <v>290.29998779296875</v>
      </c>
      <c r="H8" s="3">
        <v>0.48141250014305115</v>
      </c>
      <c r="I8" s="3">
        <v>139.75404357910156</v>
      </c>
      <c r="J8" s="3">
        <v>19.76420783996582</v>
      </c>
      <c r="K8" s="3">
        <v>281.8863525390625</v>
      </c>
      <c r="L8" s="3">
        <v>0.38268691301345825</v>
      </c>
      <c r="M8" s="6">
        <v>107.87422180175781</v>
      </c>
    </row>
    <row r="9" spans="1:13" x14ac:dyDescent="0.25">
      <c r="A9" t="s">
        <v>49</v>
      </c>
      <c r="B9" s="5">
        <v>8</v>
      </c>
      <c r="C9" s="2">
        <v>7</v>
      </c>
      <c r="D9" s="2">
        <v>34</v>
      </c>
      <c r="E9" s="2">
        <v>50</v>
      </c>
      <c r="F9" s="2">
        <v>160</v>
      </c>
      <c r="G9" s="2">
        <v>183.19999694824219</v>
      </c>
      <c r="H9" s="2">
        <v>0.64214575290679932</v>
      </c>
      <c r="I9" s="2">
        <v>117.64109802246094</v>
      </c>
      <c r="J9" s="2">
        <v>16.636964797973633</v>
      </c>
      <c r="K9" s="2">
        <v>170.5</v>
      </c>
      <c r="L9" s="2">
        <v>0.39759248495101929</v>
      </c>
      <c r="M9" s="7">
        <v>67.789520263671875</v>
      </c>
    </row>
    <row r="10" spans="1:13" x14ac:dyDescent="0.25">
      <c r="A10" t="s">
        <v>72</v>
      </c>
      <c r="B10" s="4">
        <v>1</v>
      </c>
      <c r="C10" s="3">
        <v>8</v>
      </c>
      <c r="D10" s="3">
        <v>34</v>
      </c>
      <c r="E10" s="3">
        <v>50</v>
      </c>
      <c r="F10" s="3">
        <v>170.5</v>
      </c>
      <c r="G10" s="3">
        <v>221.75999450683594</v>
      </c>
      <c r="H10" s="3">
        <v>0.8615453839302063</v>
      </c>
      <c r="I10" s="3">
        <v>191.05630493164062</v>
      </c>
      <c r="J10" s="3">
        <v>27.019441604614258</v>
      </c>
      <c r="K10" s="3">
        <v>197.93182373046875</v>
      </c>
      <c r="L10" s="3">
        <v>0.46505343914031982</v>
      </c>
      <c r="M10" s="6">
        <v>92.048873901367188</v>
      </c>
    </row>
    <row r="11" spans="1:13" x14ac:dyDescent="0.25">
      <c r="A11" t="s">
        <v>75</v>
      </c>
      <c r="B11" s="5">
        <v>2</v>
      </c>
      <c r="C11" s="2">
        <v>8</v>
      </c>
      <c r="D11" s="2">
        <v>34</v>
      </c>
      <c r="E11" s="2">
        <v>50</v>
      </c>
      <c r="F11" s="2">
        <v>370.5</v>
      </c>
      <c r="G11" s="2">
        <v>692.739990234375</v>
      </c>
      <c r="H11" s="2">
        <v>2.8593122959136963</v>
      </c>
      <c r="I11" s="2">
        <v>1980.760009765625</v>
      </c>
      <c r="J11" s="2">
        <v>280.12176513671875</v>
      </c>
      <c r="K11" s="2">
        <v>403.29544067382812</v>
      </c>
      <c r="L11" s="2">
        <v>0.32743299007415771</v>
      </c>
      <c r="M11" s="7">
        <v>132.05224609375</v>
      </c>
    </row>
    <row r="12" spans="1:13" x14ac:dyDescent="0.25">
      <c r="A12" t="s">
        <v>78</v>
      </c>
      <c r="B12" s="4">
        <v>3</v>
      </c>
      <c r="C12" s="3">
        <v>8</v>
      </c>
      <c r="D12" s="3">
        <v>34</v>
      </c>
      <c r="E12" s="3">
        <v>50</v>
      </c>
      <c r="F12" s="3">
        <v>923</v>
      </c>
      <c r="G12" s="3">
        <v>952</v>
      </c>
      <c r="H12" s="3">
        <v>0.31209701299667358</v>
      </c>
      <c r="I12" s="3">
        <v>297.1163330078125</v>
      </c>
      <c r="J12" s="3">
        <v>42.018596649169922</v>
      </c>
      <c r="K12" s="3">
        <v>945.6363525390625</v>
      </c>
      <c r="L12" s="3">
        <v>0.22699248790740967</v>
      </c>
      <c r="M12" s="6">
        <v>214.65235900878906</v>
      </c>
    </row>
    <row r="13" spans="1:13" x14ac:dyDescent="0.25">
      <c r="A13" t="s">
        <v>81</v>
      </c>
      <c r="B13" s="5">
        <v>4</v>
      </c>
      <c r="C13" s="2">
        <v>8</v>
      </c>
      <c r="D13" s="2">
        <v>34</v>
      </c>
      <c r="E13" s="2">
        <v>50</v>
      </c>
      <c r="F13" s="2">
        <v>226.5</v>
      </c>
      <c r="G13" s="2">
        <v>302.3599853515625</v>
      </c>
      <c r="H13" s="2">
        <v>1.6557761430740356</v>
      </c>
      <c r="I13" s="2">
        <v>500.64047241210937</v>
      </c>
      <c r="J13" s="2">
        <v>70.801254272460938</v>
      </c>
      <c r="K13" s="2">
        <v>234.38636779785156</v>
      </c>
      <c r="L13" s="2">
        <v>0.35510784387588501</v>
      </c>
      <c r="M13" s="7">
        <v>83.232429504394531</v>
      </c>
    </row>
    <row r="14" spans="1:13" x14ac:dyDescent="0.25">
      <c r="A14" t="s">
        <v>84</v>
      </c>
      <c r="B14" s="4">
        <v>5</v>
      </c>
      <c r="C14" s="3">
        <v>8</v>
      </c>
      <c r="D14" s="3">
        <v>34</v>
      </c>
      <c r="E14" s="3">
        <v>50</v>
      </c>
      <c r="F14" s="3">
        <v>192.5</v>
      </c>
      <c r="G14" s="3">
        <v>243.19999694824219</v>
      </c>
      <c r="H14" s="3">
        <v>0.75104492902755737</v>
      </c>
      <c r="I14" s="3">
        <v>182.65412902832031</v>
      </c>
      <c r="J14" s="3">
        <v>25.831193923950195</v>
      </c>
      <c r="K14" s="3">
        <v>217.06817626953125</v>
      </c>
      <c r="L14" s="3">
        <v>0.45658180117607117</v>
      </c>
      <c r="M14" s="6">
        <v>99.109382629394531</v>
      </c>
    </row>
    <row r="15" spans="1:13" x14ac:dyDescent="0.25">
      <c r="A15" t="s">
        <v>87</v>
      </c>
      <c r="B15" s="5">
        <v>6</v>
      </c>
      <c r="C15" s="2">
        <v>8</v>
      </c>
      <c r="D15" s="2">
        <v>34</v>
      </c>
      <c r="E15" s="2">
        <v>50</v>
      </c>
      <c r="F15" s="2">
        <v>215.5</v>
      </c>
      <c r="G15" s="2">
        <v>235.82000732421875</v>
      </c>
      <c r="H15" s="2">
        <v>0.51039916276931763</v>
      </c>
      <c r="I15" s="2">
        <v>120.36232757568359</v>
      </c>
      <c r="J15" s="2">
        <v>17.02180290222168</v>
      </c>
      <c r="K15" s="2">
        <v>226.63636779785156</v>
      </c>
      <c r="L15" s="2">
        <v>0.39205059409141541</v>
      </c>
      <c r="M15" s="7">
        <v>88.852920532226563</v>
      </c>
    </row>
    <row r="16" spans="1:13" x14ac:dyDescent="0.25">
      <c r="A16" t="s">
        <v>90</v>
      </c>
      <c r="B16" s="4">
        <v>7</v>
      </c>
      <c r="C16" s="3">
        <v>8</v>
      </c>
      <c r="D16" s="3">
        <v>34</v>
      </c>
      <c r="E16" s="3">
        <v>50</v>
      </c>
      <c r="F16" s="3">
        <v>252.5</v>
      </c>
      <c r="G16" s="3">
        <v>341.39999389648437</v>
      </c>
      <c r="H16" s="3">
        <v>0.86837160587310791</v>
      </c>
      <c r="I16" s="3">
        <v>296.46206665039062</v>
      </c>
      <c r="J16" s="3">
        <v>41.926067352294922</v>
      </c>
      <c r="K16" s="3">
        <v>284.22726440429687</v>
      </c>
      <c r="L16" s="3">
        <v>0.40248808264732361</v>
      </c>
      <c r="M16" s="6">
        <v>114.39809417724609</v>
      </c>
    </row>
    <row r="17" spans="1:13" x14ac:dyDescent="0.25">
      <c r="A17" t="s">
        <v>49</v>
      </c>
      <c r="B17" s="5">
        <v>8</v>
      </c>
      <c r="C17" s="2">
        <v>8</v>
      </c>
      <c r="D17" s="2">
        <v>34</v>
      </c>
      <c r="E17" s="2">
        <v>50</v>
      </c>
      <c r="F17" s="2">
        <v>174.5</v>
      </c>
      <c r="G17" s="2">
        <v>206.74000549316406</v>
      </c>
      <c r="H17" s="2">
        <v>0.71987694501876831</v>
      </c>
      <c r="I17" s="2">
        <v>148.82736206054687</v>
      </c>
      <c r="J17" s="2">
        <v>21.047367095947266</v>
      </c>
      <c r="K17" s="2">
        <v>191.79545593261719</v>
      </c>
      <c r="L17" s="2">
        <v>0.4208509624004364</v>
      </c>
      <c r="M17" s="7">
        <v>80.717300415039063</v>
      </c>
    </row>
    <row r="18" spans="1:13" x14ac:dyDescent="0.25">
      <c r="A18" t="s">
        <v>73</v>
      </c>
      <c r="B18" s="4">
        <v>1</v>
      </c>
      <c r="C18" s="3">
        <v>9</v>
      </c>
      <c r="D18" s="3">
        <v>34</v>
      </c>
      <c r="E18" s="3">
        <v>50</v>
      </c>
      <c r="F18" s="3">
        <v>129</v>
      </c>
      <c r="G18" s="3">
        <v>162.58000183105469</v>
      </c>
      <c r="H18" s="3">
        <v>0.69385343790054321</v>
      </c>
      <c r="I18" s="3">
        <v>112.80669403076172</v>
      </c>
      <c r="J18" s="3">
        <v>15.953275680541992</v>
      </c>
      <c r="K18" s="3">
        <v>153.40908813476562</v>
      </c>
      <c r="L18" s="3">
        <v>0.56831008195877075</v>
      </c>
      <c r="M18" s="6">
        <v>87.183929443359375</v>
      </c>
    </row>
    <row r="19" spans="1:13" x14ac:dyDescent="0.25">
      <c r="A19" t="s">
        <v>76</v>
      </c>
      <c r="B19" s="5">
        <v>2</v>
      </c>
      <c r="C19" s="2">
        <v>9</v>
      </c>
      <c r="D19" s="2">
        <v>34</v>
      </c>
      <c r="E19" s="2">
        <v>50</v>
      </c>
      <c r="F19" s="2">
        <v>366</v>
      </c>
      <c r="G19" s="2">
        <v>574.82000732421875</v>
      </c>
      <c r="H19" s="2">
        <v>2.4865829944610596</v>
      </c>
      <c r="I19" s="2">
        <v>1429.337646484375</v>
      </c>
      <c r="J19" s="2">
        <v>202.13887023925781</v>
      </c>
      <c r="K19" s="2">
        <v>369.20455932617187</v>
      </c>
      <c r="L19" s="2">
        <v>0.30249351263046265</v>
      </c>
      <c r="M19" s="7">
        <v>111.68197631835937</v>
      </c>
    </row>
    <row r="20" spans="1:13" x14ac:dyDescent="0.25">
      <c r="A20" s="1" t="s">
        <v>79</v>
      </c>
      <c r="B20" s="4">
        <v>3</v>
      </c>
      <c r="C20" s="3">
        <v>9</v>
      </c>
      <c r="D20" s="3">
        <v>34</v>
      </c>
      <c r="E20" s="3">
        <v>19</v>
      </c>
      <c r="F20" s="3">
        <v>613</v>
      </c>
      <c r="G20" s="3">
        <v>692.3157958984375</v>
      </c>
      <c r="H20" s="3">
        <v>0.3082844614982605</v>
      </c>
      <c r="I20" s="3">
        <v>213.43020629882813</v>
      </c>
      <c r="J20" s="3">
        <v>48.964244842529297</v>
      </c>
      <c r="K20" s="3">
        <v>691.058837890625</v>
      </c>
      <c r="L20" s="3">
        <v>0.25934368371963501</v>
      </c>
      <c r="M20" s="6">
        <v>179.22174072265625</v>
      </c>
    </row>
    <row r="21" spans="1:13" x14ac:dyDescent="0.25">
      <c r="A21" t="s">
        <v>82</v>
      </c>
      <c r="B21" s="5">
        <v>4</v>
      </c>
      <c r="C21" s="2">
        <v>9</v>
      </c>
      <c r="D21" s="2">
        <v>34</v>
      </c>
      <c r="E21" s="2">
        <v>50</v>
      </c>
      <c r="F21" s="2">
        <v>199.5</v>
      </c>
      <c r="G21" s="2">
        <v>447.760009765625</v>
      </c>
      <c r="H21" s="2">
        <v>3.0677597522735596</v>
      </c>
      <c r="I21" s="2">
        <v>1373.6201171875</v>
      </c>
      <c r="J21" s="2">
        <v>194.25921630859375</v>
      </c>
      <c r="K21" s="2">
        <v>234.61363220214844</v>
      </c>
      <c r="L21" s="2">
        <v>0.44331938028335571</v>
      </c>
      <c r="M21" s="7">
        <v>104.00876617431641</v>
      </c>
    </row>
    <row r="22" spans="1:13" x14ac:dyDescent="0.25">
      <c r="A22" t="s">
        <v>85</v>
      </c>
      <c r="B22" s="4">
        <v>5</v>
      </c>
      <c r="C22" s="3">
        <v>9</v>
      </c>
      <c r="D22" s="3">
        <v>34</v>
      </c>
      <c r="E22" s="3">
        <v>50</v>
      </c>
      <c r="F22" s="3">
        <v>164.5</v>
      </c>
      <c r="G22" s="3">
        <v>219.86000061035156</v>
      </c>
      <c r="H22" s="3">
        <v>0.84705424308776855</v>
      </c>
      <c r="I22" s="3">
        <v>186.23333740234375</v>
      </c>
      <c r="J22" s="3">
        <v>26.337371826171875</v>
      </c>
      <c r="K22" s="3">
        <v>193.27272033691406</v>
      </c>
      <c r="L22" s="3">
        <v>0.51044690608978271</v>
      </c>
      <c r="M22" s="6">
        <v>98.655464172363281</v>
      </c>
    </row>
    <row r="23" spans="1:13" x14ac:dyDescent="0.25">
      <c r="A23" t="s">
        <v>88</v>
      </c>
      <c r="B23" s="5">
        <v>6</v>
      </c>
      <c r="C23" s="2">
        <v>9</v>
      </c>
      <c r="D23" s="2">
        <v>34</v>
      </c>
      <c r="E23" s="2">
        <v>40</v>
      </c>
      <c r="F23" s="2">
        <v>184.5</v>
      </c>
      <c r="G23" s="2">
        <v>191.14999389648437</v>
      </c>
      <c r="H23" s="2">
        <v>0.42332357168197632</v>
      </c>
      <c r="I23" s="2">
        <v>80.918304443359375</v>
      </c>
      <c r="J23" s="2">
        <v>12.794306755065918</v>
      </c>
      <c r="K23" s="2">
        <v>186.30555725097656</v>
      </c>
      <c r="L23" s="2">
        <v>0.32832372188568115</v>
      </c>
      <c r="M23" s="7">
        <v>61.168533325195313</v>
      </c>
    </row>
    <row r="24" spans="1:13" x14ac:dyDescent="0.25">
      <c r="A24" t="s">
        <v>91</v>
      </c>
      <c r="B24" s="4">
        <v>7</v>
      </c>
      <c r="C24" s="3">
        <v>9</v>
      </c>
      <c r="D24" s="3">
        <v>34</v>
      </c>
      <c r="E24" s="3">
        <v>50</v>
      </c>
      <c r="F24" s="3">
        <v>280.5</v>
      </c>
      <c r="G24" s="3">
        <v>287.42001342773437</v>
      </c>
      <c r="H24" s="3">
        <v>0.41789373755455017</v>
      </c>
      <c r="I24" s="3">
        <v>120.11101531982422</v>
      </c>
      <c r="J24" s="3">
        <v>16.986263275146484</v>
      </c>
      <c r="K24" s="3">
        <v>279.40908813476562</v>
      </c>
      <c r="L24" s="3">
        <v>0.28391584753990173</v>
      </c>
      <c r="M24" s="6">
        <v>79.32867431640625</v>
      </c>
    </row>
    <row r="25" spans="1:13" x14ac:dyDescent="0.25">
      <c r="A25" t="s">
        <v>41</v>
      </c>
      <c r="B25" s="5">
        <v>8</v>
      </c>
      <c r="C25" s="2">
        <v>9</v>
      </c>
      <c r="D25" s="2">
        <v>34</v>
      </c>
      <c r="E25" s="2">
        <v>50</v>
      </c>
      <c r="F25" s="2">
        <v>513.5</v>
      </c>
      <c r="G25" s="2">
        <v>575.17999267578125</v>
      </c>
      <c r="H25" s="2">
        <v>0.38019657135009766</v>
      </c>
      <c r="I25" s="2">
        <v>218.68145751953125</v>
      </c>
      <c r="J25" s="2">
        <v>30.926227569580078</v>
      </c>
      <c r="K25" s="2">
        <v>564.70452880859375</v>
      </c>
      <c r="L25" s="2">
        <v>0.26582667231559753</v>
      </c>
      <c r="M25" s="7">
        <v>150.11354064941406</v>
      </c>
    </row>
    <row r="26" spans="1:13" x14ac:dyDescent="0.25">
      <c r="A26" t="s">
        <v>15</v>
      </c>
      <c r="B26" s="4">
        <v>1</v>
      </c>
      <c r="C26" s="3">
        <v>10</v>
      </c>
      <c r="D26" s="3">
        <v>34</v>
      </c>
      <c r="E26" s="3">
        <v>50</v>
      </c>
      <c r="F26" s="3">
        <v>150.5</v>
      </c>
      <c r="G26" s="3">
        <v>174.91999816894531</v>
      </c>
      <c r="H26" s="3">
        <v>0.72481626272201538</v>
      </c>
      <c r="I26" s="3">
        <v>126.78486633300781</v>
      </c>
      <c r="J26" s="3">
        <v>17.930088043212891</v>
      </c>
      <c r="K26" s="3">
        <v>158.95454406738281</v>
      </c>
      <c r="L26" s="3">
        <v>0.44195464253425598</v>
      </c>
      <c r="M26" s="6">
        <v>70.250701904296875</v>
      </c>
    </row>
    <row r="27" spans="1:13" x14ac:dyDescent="0.25">
      <c r="A27" t="s">
        <v>16</v>
      </c>
      <c r="B27" s="5">
        <v>2</v>
      </c>
      <c r="C27" s="2">
        <v>10</v>
      </c>
      <c r="D27" s="2">
        <v>34</v>
      </c>
      <c r="E27" s="2">
        <v>50</v>
      </c>
      <c r="F27" s="2">
        <v>655.5</v>
      </c>
      <c r="G27" s="2">
        <v>712.44000244140625</v>
      </c>
      <c r="H27" s="2">
        <v>0.58666175603866577</v>
      </c>
      <c r="I27" s="2">
        <v>417.9613037109375</v>
      </c>
      <c r="J27" s="2">
        <v>59.108654022216797</v>
      </c>
      <c r="K27" s="2">
        <v>670.477294921875</v>
      </c>
      <c r="L27" s="2">
        <v>0.27857524156570435</v>
      </c>
      <c r="M27" s="7">
        <v>186.77838134765625</v>
      </c>
    </row>
    <row r="28" spans="1:13" x14ac:dyDescent="0.25">
      <c r="A28" s="1" t="s">
        <v>17</v>
      </c>
      <c r="B28" s="4">
        <v>3</v>
      </c>
      <c r="C28" s="3">
        <v>10</v>
      </c>
      <c r="D28" s="3">
        <v>34</v>
      </c>
      <c r="E28" s="3">
        <v>50</v>
      </c>
      <c r="F28" s="3">
        <v>697</v>
      </c>
      <c r="G28" s="3">
        <v>812.1199951171875</v>
      </c>
      <c r="H28" s="3">
        <v>0.93572920560836792</v>
      </c>
      <c r="I28" s="3">
        <v>759.92437744140625</v>
      </c>
      <c r="J28" s="3">
        <v>107.46953582763672</v>
      </c>
      <c r="K28" s="3">
        <v>721.20452880859375</v>
      </c>
      <c r="L28" s="3">
        <v>0.19004565477371216</v>
      </c>
      <c r="M28" s="6">
        <v>137.06178283691406</v>
      </c>
    </row>
    <row r="29" spans="1:13" x14ac:dyDescent="0.25">
      <c r="A29" t="s">
        <v>18</v>
      </c>
      <c r="B29" s="5">
        <v>4</v>
      </c>
      <c r="C29" s="2">
        <v>10</v>
      </c>
      <c r="D29" s="2">
        <v>34</v>
      </c>
      <c r="E29" s="2">
        <v>50</v>
      </c>
      <c r="F29" s="2">
        <v>221.5</v>
      </c>
      <c r="G29" s="2">
        <v>240.91999816894531</v>
      </c>
      <c r="H29" s="2">
        <v>0.64803177118301392</v>
      </c>
      <c r="I29" s="2">
        <v>156.12382507324219</v>
      </c>
      <c r="J29" s="2">
        <v>22.079242706298828</v>
      </c>
      <c r="K29" s="2">
        <v>220.95454406738281</v>
      </c>
      <c r="L29" s="2">
        <v>0.43423169851303101</v>
      </c>
      <c r="M29" s="7">
        <v>95.945465087890625</v>
      </c>
    </row>
    <row r="30" spans="1:13" x14ac:dyDescent="0.25">
      <c r="A30" t="s">
        <v>19</v>
      </c>
      <c r="B30" s="4">
        <v>5</v>
      </c>
      <c r="C30" s="3">
        <v>10</v>
      </c>
      <c r="D30" s="3">
        <v>34</v>
      </c>
      <c r="E30" s="3">
        <v>50</v>
      </c>
      <c r="F30" s="3">
        <v>193.5</v>
      </c>
      <c r="G30" s="3">
        <v>231.75999450683594</v>
      </c>
      <c r="H30" s="3">
        <v>0.5876961350440979</v>
      </c>
      <c r="I30" s="3">
        <v>136.2044677734375</v>
      </c>
      <c r="J30" s="3">
        <v>19.26222038269043</v>
      </c>
      <c r="K30" s="3">
        <v>218.02272033691406</v>
      </c>
      <c r="L30" s="3">
        <v>0.39704608917236328</v>
      </c>
      <c r="M30" s="6">
        <v>86.565071105957031</v>
      </c>
    </row>
    <row r="31" spans="1:13" x14ac:dyDescent="0.25">
      <c r="A31" t="s">
        <v>20</v>
      </c>
      <c r="B31" s="5">
        <v>6</v>
      </c>
      <c r="C31" s="2">
        <v>10</v>
      </c>
      <c r="D31" s="2">
        <v>34</v>
      </c>
      <c r="E31" s="2">
        <v>46</v>
      </c>
      <c r="F31" s="2">
        <v>188.5</v>
      </c>
      <c r="G31" s="2">
        <v>223.5</v>
      </c>
      <c r="H31" s="2">
        <v>0.5667991042137146</v>
      </c>
      <c r="I31" s="2">
        <v>126.67960357666016</v>
      </c>
      <c r="J31" s="2">
        <v>18.677888870239258</v>
      </c>
      <c r="K31" s="2">
        <v>211.45237731933594</v>
      </c>
      <c r="L31" s="2">
        <v>0.38643321394920349</v>
      </c>
      <c r="M31" s="7">
        <v>81.712226867675781</v>
      </c>
    </row>
    <row r="32" spans="1:13" x14ac:dyDescent="0.25">
      <c r="A32" t="s">
        <v>21</v>
      </c>
      <c r="B32" s="4">
        <v>7</v>
      </c>
      <c r="C32" s="3">
        <v>10</v>
      </c>
      <c r="D32" s="3">
        <v>34</v>
      </c>
      <c r="E32" s="3">
        <v>50</v>
      </c>
      <c r="F32" s="3">
        <v>249.5</v>
      </c>
      <c r="G32" s="3">
        <v>303.72000122070313</v>
      </c>
      <c r="H32" s="3">
        <v>0.68392807245254517</v>
      </c>
      <c r="I32" s="3">
        <v>207.72264099121094</v>
      </c>
      <c r="J32" s="3">
        <v>29.37641716003418</v>
      </c>
      <c r="K32" s="3">
        <v>274.6363525390625</v>
      </c>
      <c r="L32" s="3">
        <v>0.35649237036705017</v>
      </c>
      <c r="M32" s="6">
        <v>97.905769348144531</v>
      </c>
    </row>
    <row r="33" spans="1:13" x14ac:dyDescent="0.25">
      <c r="A33" t="s">
        <v>40</v>
      </c>
      <c r="B33" s="5">
        <v>8</v>
      </c>
      <c r="C33" s="2">
        <v>10</v>
      </c>
      <c r="D33" s="2">
        <v>34</v>
      </c>
      <c r="E33" s="2">
        <v>50</v>
      </c>
      <c r="F33" s="2">
        <v>10864.5</v>
      </c>
      <c r="G33" s="2">
        <v>11155.240234375</v>
      </c>
      <c r="H33" s="2">
        <v>0.32648411393165588</v>
      </c>
      <c r="I33" s="2">
        <v>3642.008544921875</v>
      </c>
      <c r="J33" s="2">
        <v>515.05780029296875</v>
      </c>
      <c r="K33" s="2">
        <v>10775.4541015625</v>
      </c>
      <c r="L33" s="2">
        <v>0.14857286214828491</v>
      </c>
      <c r="M33" s="7">
        <v>1600.9400634765625</v>
      </c>
    </row>
    <row r="34" spans="1:13" x14ac:dyDescent="0.25">
      <c r="A34" t="s">
        <v>23</v>
      </c>
      <c r="B34" s="4">
        <v>1</v>
      </c>
      <c r="C34" s="3">
        <v>11</v>
      </c>
      <c r="D34" s="3">
        <v>34</v>
      </c>
      <c r="E34" s="3">
        <v>50</v>
      </c>
      <c r="F34" s="3">
        <v>182.5</v>
      </c>
      <c r="G34" s="3">
        <v>564.47998046875</v>
      </c>
      <c r="H34" s="3">
        <v>3.3713438510894775</v>
      </c>
      <c r="I34" s="3">
        <v>1903.05615234375</v>
      </c>
      <c r="J34" s="3">
        <v>269.13278198242187</v>
      </c>
      <c r="K34" s="3">
        <v>185.45454406738281</v>
      </c>
      <c r="L34" s="3">
        <v>0.37836611270904541</v>
      </c>
      <c r="M34" s="6">
        <v>70.169715881347656</v>
      </c>
    </row>
    <row r="35" spans="1:13" x14ac:dyDescent="0.25">
      <c r="A35" t="s">
        <v>24</v>
      </c>
      <c r="B35" s="5">
        <v>2</v>
      </c>
      <c r="C35" s="2">
        <v>11</v>
      </c>
      <c r="D35" s="2">
        <v>34</v>
      </c>
      <c r="E35" s="2">
        <v>50</v>
      </c>
      <c r="F35" s="2">
        <v>487</v>
      </c>
      <c r="G35" s="2">
        <v>507.04000854492187</v>
      </c>
      <c r="H35" s="2">
        <v>0.40032631158828735</v>
      </c>
      <c r="I35" s="2">
        <v>202.9814453125</v>
      </c>
      <c r="J35" s="2">
        <v>28.705911636352539</v>
      </c>
      <c r="K35" s="2">
        <v>504</v>
      </c>
      <c r="L35" s="2">
        <v>0.28385549783706665</v>
      </c>
      <c r="M35" s="7">
        <v>143.06317138671875</v>
      </c>
    </row>
    <row r="36" spans="1:13" x14ac:dyDescent="0.25">
      <c r="A36" t="s">
        <v>25</v>
      </c>
      <c r="B36" s="4">
        <v>3</v>
      </c>
      <c r="C36" s="3">
        <v>11</v>
      </c>
      <c r="D36" s="3">
        <v>34</v>
      </c>
      <c r="E36" s="3">
        <v>27</v>
      </c>
      <c r="F36" s="3">
        <v>909</v>
      </c>
      <c r="G36" s="3">
        <v>962.70367431640625</v>
      </c>
      <c r="H36" s="3">
        <v>0.24674805998802185</v>
      </c>
      <c r="I36" s="3">
        <v>237.54527282714844</v>
      </c>
      <c r="J36" s="3">
        <v>45.715606689453125</v>
      </c>
      <c r="K36" s="3">
        <v>959.84002685546875</v>
      </c>
      <c r="L36" s="3">
        <v>0.23050284385681152</v>
      </c>
      <c r="M36" s="6">
        <v>221.245849609375</v>
      </c>
    </row>
    <row r="37" spans="1:13" x14ac:dyDescent="0.25">
      <c r="A37" t="s">
        <v>26</v>
      </c>
      <c r="B37" s="5">
        <v>4</v>
      </c>
      <c r="C37" s="2">
        <v>11</v>
      </c>
      <c r="D37" s="2">
        <v>34</v>
      </c>
      <c r="E37" s="2">
        <v>50</v>
      </c>
      <c r="F37" s="2">
        <v>168.5</v>
      </c>
      <c r="G37" s="2">
        <v>250.46000671386719</v>
      </c>
      <c r="H37" s="2">
        <v>1.1738443374633789</v>
      </c>
      <c r="I37" s="2">
        <v>294.00106811523437</v>
      </c>
      <c r="J37" s="2">
        <v>41.578029632568359</v>
      </c>
      <c r="K37" s="2">
        <v>192.18182373046875</v>
      </c>
      <c r="L37" s="2">
        <v>0.60726767778396606</v>
      </c>
      <c r="M37" s="7">
        <v>116.70580291748047</v>
      </c>
    </row>
    <row r="38" spans="1:13" x14ac:dyDescent="0.25">
      <c r="A38" t="s">
        <v>27</v>
      </c>
      <c r="B38" s="4">
        <v>5</v>
      </c>
      <c r="C38" s="3">
        <v>11</v>
      </c>
      <c r="D38" s="3">
        <v>34</v>
      </c>
      <c r="E38" s="3">
        <v>50</v>
      </c>
      <c r="F38" s="3">
        <v>170.5</v>
      </c>
      <c r="G38" s="3">
        <v>198.83999633789062</v>
      </c>
      <c r="H38" s="3">
        <v>0.59564310312271118</v>
      </c>
      <c r="I38" s="3">
        <v>118.43768310546875</v>
      </c>
      <c r="J38" s="3">
        <v>16.749616622924805</v>
      </c>
      <c r="K38" s="3">
        <v>186.43182373046875</v>
      </c>
      <c r="L38" s="3">
        <v>0.41980665922164917</v>
      </c>
      <c r="M38" s="6">
        <v>78.26531982421875</v>
      </c>
    </row>
    <row r="39" spans="1:13" x14ac:dyDescent="0.25">
      <c r="A39" t="s">
        <v>28</v>
      </c>
      <c r="B39" s="5">
        <v>6</v>
      </c>
      <c r="C39" s="2">
        <v>11</v>
      </c>
      <c r="D39" s="2">
        <v>34</v>
      </c>
      <c r="E39" s="2">
        <v>46</v>
      </c>
      <c r="F39" s="2">
        <v>150.5</v>
      </c>
      <c r="G39" s="2">
        <v>456.2608642578125</v>
      </c>
      <c r="H39" s="2">
        <v>4.1141204833984375</v>
      </c>
      <c r="I39" s="2">
        <v>1877.1121826171875</v>
      </c>
      <c r="J39" s="2">
        <v>276.76507568359375</v>
      </c>
      <c r="K39" s="2">
        <v>174.42857360839844</v>
      </c>
      <c r="L39" s="2">
        <v>0.62810629606246948</v>
      </c>
      <c r="M39" s="7">
        <v>109.55968475341797</v>
      </c>
    </row>
    <row r="40" spans="1:13" x14ac:dyDescent="0.25">
      <c r="A40" t="s">
        <v>29</v>
      </c>
      <c r="B40" s="4">
        <v>7</v>
      </c>
      <c r="C40" s="3">
        <v>11</v>
      </c>
      <c r="D40" s="3">
        <v>34</v>
      </c>
      <c r="E40" s="3">
        <v>50</v>
      </c>
      <c r="F40" s="3">
        <v>268</v>
      </c>
      <c r="G40" s="3">
        <v>352.67999267578125</v>
      </c>
      <c r="H40" s="3">
        <v>1.6083353757858276</v>
      </c>
      <c r="I40" s="3">
        <v>567.22772216796875</v>
      </c>
      <c r="J40" s="3">
        <v>80.218116760253906</v>
      </c>
      <c r="K40" s="3">
        <v>277.34091186523437</v>
      </c>
      <c r="L40" s="3">
        <v>0.35864755511283875</v>
      </c>
      <c r="M40" s="6">
        <v>99.467636108398438</v>
      </c>
    </row>
    <row r="41" spans="1:13" x14ac:dyDescent="0.25">
      <c r="A41" t="s">
        <v>30</v>
      </c>
      <c r="B41" s="5">
        <v>8</v>
      </c>
      <c r="C41" s="2">
        <v>11</v>
      </c>
      <c r="D41" s="2">
        <v>34</v>
      </c>
      <c r="E41" s="2">
        <v>50</v>
      </c>
      <c r="F41" s="2">
        <v>415</v>
      </c>
      <c r="G41" s="2">
        <v>437.8599853515625</v>
      </c>
      <c r="H41" s="2">
        <v>0.38888120651245117</v>
      </c>
      <c r="I41" s="2">
        <v>170.27552795410156</v>
      </c>
      <c r="J41" s="2">
        <v>24.080596923828125</v>
      </c>
      <c r="K41" s="2">
        <v>424.40908813476562</v>
      </c>
      <c r="L41" s="2">
        <v>0.26198491454124451</v>
      </c>
      <c r="M41" s="7">
        <v>111.18878173828125</v>
      </c>
    </row>
    <row r="42" spans="1:13" x14ac:dyDescent="0.25">
      <c r="A42" t="s">
        <v>31</v>
      </c>
      <c r="B42" s="4">
        <v>1</v>
      </c>
      <c r="C42" s="3">
        <v>12</v>
      </c>
      <c r="D42" s="3">
        <v>34</v>
      </c>
      <c r="E42" s="3">
        <v>50</v>
      </c>
      <c r="F42" s="3">
        <v>144.5</v>
      </c>
      <c r="G42" s="3">
        <v>161.02000427246094</v>
      </c>
      <c r="H42" s="3">
        <v>0.56574434041976929</v>
      </c>
      <c r="I42" s="3">
        <v>91.096153259277344</v>
      </c>
      <c r="J42" s="3">
        <v>12.882942199707031</v>
      </c>
      <c r="K42" s="3">
        <v>153.90908813476562</v>
      </c>
      <c r="L42" s="3">
        <v>0.43725109100341797</v>
      </c>
      <c r="M42" s="6">
        <v>67.296920776367188</v>
      </c>
    </row>
    <row r="43" spans="1:13" x14ac:dyDescent="0.25">
      <c r="A43" t="s">
        <v>32</v>
      </c>
      <c r="B43" s="5">
        <v>2</v>
      </c>
      <c r="C43" s="2">
        <v>12</v>
      </c>
      <c r="D43" s="2">
        <v>34</v>
      </c>
      <c r="E43" s="2">
        <v>50</v>
      </c>
      <c r="F43" s="2">
        <v>647</v>
      </c>
      <c r="G43" s="2">
        <v>946.3800048828125</v>
      </c>
      <c r="H43" s="2">
        <v>2.459200382232666</v>
      </c>
      <c r="I43" s="2">
        <v>2327.338134765625</v>
      </c>
      <c r="J43" s="2">
        <v>329.13531494140625</v>
      </c>
      <c r="K43" s="2">
        <v>623.25</v>
      </c>
      <c r="L43" s="2">
        <v>0.25731098651885986</v>
      </c>
      <c r="M43" s="7">
        <v>160.36906433105469</v>
      </c>
    </row>
    <row r="44" spans="1:13" x14ac:dyDescent="0.25">
      <c r="A44" t="s">
        <v>33</v>
      </c>
      <c r="B44" s="4">
        <v>3</v>
      </c>
      <c r="C44" s="3">
        <v>12</v>
      </c>
      <c r="D44" s="3">
        <v>34</v>
      </c>
      <c r="E44" s="3">
        <v>50</v>
      </c>
      <c r="F44" s="3">
        <v>1170.5</v>
      </c>
      <c r="G44" s="3">
        <v>1274.5799560546875</v>
      </c>
      <c r="H44" s="3">
        <v>0.60642427206039429</v>
      </c>
      <c r="I44" s="3">
        <v>772.936279296875</v>
      </c>
      <c r="J44" s="3">
        <v>109.30970001220703</v>
      </c>
      <c r="K44" s="3">
        <v>1181.9317626953125</v>
      </c>
      <c r="L44" s="3">
        <v>0.25470271706581116</v>
      </c>
      <c r="M44" s="6">
        <v>301.041259765625</v>
      </c>
    </row>
    <row r="45" spans="1:13" x14ac:dyDescent="0.25">
      <c r="A45" t="s">
        <v>34</v>
      </c>
      <c r="B45" s="5">
        <v>4</v>
      </c>
      <c r="C45" s="2">
        <v>12</v>
      </c>
      <c r="D45" s="2">
        <v>34</v>
      </c>
      <c r="E45" s="2">
        <v>50</v>
      </c>
      <c r="F45" s="2">
        <v>159.5</v>
      </c>
      <c r="G45" s="2">
        <v>195.19999694824219</v>
      </c>
      <c r="H45" s="2">
        <v>0.65968161821365356</v>
      </c>
      <c r="I45" s="2">
        <v>128.76985168457031</v>
      </c>
      <c r="J45" s="2">
        <v>18.210805892944336</v>
      </c>
      <c r="K45" s="2">
        <v>180.54545593261719</v>
      </c>
      <c r="L45" s="2">
        <v>0.49195095896720886</v>
      </c>
      <c r="M45" s="7">
        <v>88.819503784179688</v>
      </c>
    </row>
    <row r="46" spans="1:13" x14ac:dyDescent="0.25">
      <c r="A46" t="s">
        <v>35</v>
      </c>
      <c r="B46" s="4">
        <v>5</v>
      </c>
      <c r="C46" s="3">
        <v>12</v>
      </c>
      <c r="D46" s="3">
        <v>34</v>
      </c>
      <c r="E46" s="3">
        <v>50</v>
      </c>
      <c r="F46" s="3">
        <v>170.5</v>
      </c>
      <c r="G46" s="3">
        <v>300.60000610351562</v>
      </c>
      <c r="H46" s="3">
        <v>2.0845177173614502</v>
      </c>
      <c r="I46" s="3">
        <v>626.60601806640625</v>
      </c>
      <c r="J46" s="3">
        <v>88.615470886230469</v>
      </c>
      <c r="K46" s="3">
        <v>207.45454406738281</v>
      </c>
      <c r="L46" s="3">
        <v>0.54881978034973145</v>
      </c>
      <c r="M46" s="6">
        <v>113.85516357421875</v>
      </c>
    </row>
    <row r="47" spans="1:13" x14ac:dyDescent="0.25">
      <c r="A47" t="s">
        <v>36</v>
      </c>
      <c r="B47" s="5">
        <v>6</v>
      </c>
      <c r="C47" s="2">
        <v>12</v>
      </c>
      <c r="D47" s="2">
        <v>34</v>
      </c>
      <c r="E47" s="2">
        <v>50</v>
      </c>
      <c r="F47" s="2">
        <v>181</v>
      </c>
      <c r="G47" s="2">
        <v>356.07998657226562</v>
      </c>
      <c r="H47" s="2">
        <v>2.7636723518371582</v>
      </c>
      <c r="I47" s="2">
        <v>984.0885009765625</v>
      </c>
      <c r="J47" s="2">
        <v>139.17112731933594</v>
      </c>
      <c r="K47" s="2">
        <v>210.81817626953125</v>
      </c>
      <c r="L47" s="2">
        <v>0.52463817596435547</v>
      </c>
      <c r="M47" s="7">
        <v>110.60326385498047</v>
      </c>
    </row>
    <row r="48" spans="1:13" x14ac:dyDescent="0.25">
      <c r="A48" t="s">
        <v>37</v>
      </c>
      <c r="B48" s="4">
        <v>7</v>
      </c>
      <c r="C48" s="3">
        <v>12</v>
      </c>
      <c r="D48" s="3">
        <v>34</v>
      </c>
      <c r="E48" s="3">
        <v>50</v>
      </c>
      <c r="F48" s="3">
        <v>266</v>
      </c>
      <c r="G48" s="3">
        <v>311.3599853515625</v>
      </c>
      <c r="H48" s="3">
        <v>0.56212198734283447</v>
      </c>
      <c r="I48" s="3">
        <v>175.02230834960937</v>
      </c>
      <c r="J48" s="3">
        <v>24.75189208984375</v>
      </c>
      <c r="K48" s="3">
        <v>292.65908813476562</v>
      </c>
      <c r="L48" s="3">
        <v>0.39910650253295898</v>
      </c>
      <c r="M48" s="6">
        <v>116.80214691162109</v>
      </c>
    </row>
    <row r="49" spans="1:17" x14ac:dyDescent="0.25">
      <c r="A49" t="s">
        <v>38</v>
      </c>
      <c r="B49" s="5">
        <v>8</v>
      </c>
      <c r="C49" s="2">
        <v>12</v>
      </c>
      <c r="D49" s="2">
        <v>34</v>
      </c>
      <c r="E49" s="2">
        <v>50</v>
      </c>
      <c r="F49" s="2">
        <v>193</v>
      </c>
      <c r="G49" s="2">
        <v>224.22000122070312</v>
      </c>
      <c r="H49" s="2">
        <v>1.1860146522521973</v>
      </c>
      <c r="I49" s="2">
        <v>265.92819213867187</v>
      </c>
      <c r="J49" s="2">
        <v>37.607925415039063</v>
      </c>
      <c r="K49" s="2">
        <v>189.95454406738281</v>
      </c>
      <c r="L49" s="2">
        <v>0.37764278054237366</v>
      </c>
      <c r="M49" s="7">
        <v>71.734962463378906</v>
      </c>
    </row>
    <row r="52" spans="1:17" x14ac:dyDescent="0.25">
      <c r="A52" t="s">
        <v>58</v>
      </c>
      <c r="B52" s="8" t="s">
        <v>59</v>
      </c>
      <c r="C52" s="19" t="s">
        <v>60</v>
      </c>
      <c r="D52" s="19"/>
      <c r="E52" s="19"/>
      <c r="F52" s="19" t="s">
        <v>61</v>
      </c>
      <c r="G52" s="19"/>
      <c r="H52" s="19"/>
      <c r="J52" t="s">
        <v>62</v>
      </c>
      <c r="K52" s="8" t="s">
        <v>59</v>
      </c>
      <c r="L52" s="19" t="s">
        <v>60</v>
      </c>
      <c r="M52" s="19"/>
      <c r="N52" s="19"/>
      <c r="O52" s="19" t="s">
        <v>61</v>
      </c>
      <c r="P52" s="19"/>
      <c r="Q52" s="19"/>
    </row>
    <row r="53" spans="1:17" x14ac:dyDescent="0.25">
      <c r="B53" s="9">
        <v>0</v>
      </c>
      <c r="C53" s="3">
        <f>K2</f>
        <v>201.68182373046875</v>
      </c>
      <c r="D53" s="3">
        <f>K10</f>
        <v>197.93182373046875</v>
      </c>
      <c r="E53" s="3">
        <f>K18</f>
        <v>153.40908813476562</v>
      </c>
      <c r="F53" s="3">
        <f>K26</f>
        <v>158.95454406738281</v>
      </c>
      <c r="G53" s="3">
        <f>K34</f>
        <v>185.45454406738281</v>
      </c>
      <c r="H53" s="3">
        <f>K42</f>
        <v>153.90908813476562</v>
      </c>
      <c r="K53" s="9">
        <v>0</v>
      </c>
      <c r="L53">
        <f>C53/$C$62</f>
        <v>1.0940697954120557</v>
      </c>
      <c r="M53">
        <f t="shared" ref="M53:N59" si="0">D53/$C$62</f>
        <v>1.0737270512970569</v>
      </c>
      <c r="N53">
        <f t="shared" si="0"/>
        <v>0.83220315329088745</v>
      </c>
      <c r="O53">
        <f>F53/$F$62</f>
        <v>0.95694609370263384</v>
      </c>
      <c r="P53">
        <f t="shared" ref="P53:Q59" si="1">G53/$F$62</f>
        <v>1.1164827186661188</v>
      </c>
      <c r="Q53">
        <f t="shared" si="1"/>
        <v>0.92657118763124746</v>
      </c>
    </row>
    <row r="54" spans="1:17" x14ac:dyDescent="0.25">
      <c r="B54" s="9">
        <v>0.25</v>
      </c>
      <c r="C54" s="3">
        <f t="shared" ref="C54:C59" si="2">K3</f>
        <v>405.97726440429687</v>
      </c>
      <c r="D54" s="3">
        <f t="shared" ref="D54:D59" si="3">K11</f>
        <v>403.29544067382812</v>
      </c>
      <c r="E54" s="3">
        <f t="shared" ref="E54:E59" si="4">K19</f>
        <v>369.20455932617187</v>
      </c>
      <c r="F54" s="3">
        <f t="shared" ref="F54:F59" si="5">K27</f>
        <v>670.477294921875</v>
      </c>
      <c r="G54" s="3">
        <f t="shared" ref="G54:G59" si="6">K35</f>
        <v>504</v>
      </c>
      <c r="H54" s="3">
        <f t="shared" ref="H54:H59" si="7">K43</f>
        <v>623.25</v>
      </c>
      <c r="K54" s="9">
        <v>0.25</v>
      </c>
      <c r="L54">
        <f t="shared" ref="L54:L59" si="8">C54/$C$62</f>
        <v>2.2023177616756806</v>
      </c>
      <c r="M54">
        <f t="shared" si="0"/>
        <v>2.1877695872995586</v>
      </c>
      <c r="N54">
        <f t="shared" si="0"/>
        <v>2.0028357003901842</v>
      </c>
      <c r="O54">
        <f t="shared" ref="O54:O59" si="9">F54/$F$62</f>
        <v>4.0364409338295504</v>
      </c>
      <c r="P54">
        <f t="shared" si="1"/>
        <v>3.0342059993055255</v>
      </c>
      <c r="Q54">
        <f t="shared" si="1"/>
        <v>3.7521208116412077</v>
      </c>
    </row>
    <row r="55" spans="1:17" x14ac:dyDescent="0.25">
      <c r="B55" s="9">
        <v>1</v>
      </c>
      <c r="C55" s="3">
        <f t="shared" si="2"/>
        <v>828.3863525390625</v>
      </c>
      <c r="D55" s="3">
        <f t="shared" si="3"/>
        <v>945.6363525390625</v>
      </c>
      <c r="E55" s="3">
        <f t="shared" si="4"/>
        <v>691.058837890625</v>
      </c>
      <c r="F55" s="3">
        <f t="shared" si="5"/>
        <v>721.20452880859375</v>
      </c>
      <c r="G55" s="3">
        <f t="shared" si="6"/>
        <v>959.84002685546875</v>
      </c>
      <c r="H55" s="3">
        <f t="shared" si="7"/>
        <v>1181.9317626953125</v>
      </c>
      <c r="K55" s="9">
        <v>1</v>
      </c>
      <c r="L55">
        <f t="shared" si="8"/>
        <v>4.4937737594824787</v>
      </c>
      <c r="M55">
        <f t="shared" si="0"/>
        <v>5.1298235588114398</v>
      </c>
      <c r="N55">
        <f t="shared" si="0"/>
        <v>3.7488088286979702</v>
      </c>
      <c r="O55">
        <f t="shared" si="9"/>
        <v>4.3418315635661706</v>
      </c>
      <c r="P55">
        <f t="shared" si="1"/>
        <v>5.7784769203540476</v>
      </c>
      <c r="Q55">
        <f t="shared" si="1"/>
        <v>7.1155246927378411</v>
      </c>
    </row>
    <row r="56" spans="1:17" x14ac:dyDescent="0.25">
      <c r="B56" s="9">
        <v>4</v>
      </c>
      <c r="C56" s="3">
        <f t="shared" si="2"/>
        <v>204.47727966308594</v>
      </c>
      <c r="D56" s="3">
        <f t="shared" si="3"/>
        <v>234.38636779785156</v>
      </c>
      <c r="E56" s="3">
        <f t="shared" si="4"/>
        <v>234.61363220214844</v>
      </c>
      <c r="F56" s="3">
        <f t="shared" si="5"/>
        <v>220.95454406738281</v>
      </c>
      <c r="G56" s="3">
        <f t="shared" si="6"/>
        <v>192.18182373046875</v>
      </c>
      <c r="H56" s="3">
        <f t="shared" si="7"/>
        <v>180.54545593261719</v>
      </c>
      <c r="K56" s="9">
        <v>4</v>
      </c>
      <c r="L56">
        <f t="shared" si="8"/>
        <v>1.1092343940045855</v>
      </c>
      <c r="M56">
        <f t="shared" si="0"/>
        <v>1.271483174441514</v>
      </c>
      <c r="N56">
        <f t="shared" si="0"/>
        <v>1.2727160228743297</v>
      </c>
      <c r="O56">
        <f t="shared" si="9"/>
        <v>1.3302015936172025</v>
      </c>
      <c r="P56">
        <f t="shared" si="1"/>
        <v>1.1569826240485424</v>
      </c>
      <c r="Q56">
        <f t="shared" si="1"/>
        <v>1.0869287808295605</v>
      </c>
    </row>
    <row r="57" spans="1:17" x14ac:dyDescent="0.25">
      <c r="B57" s="9">
        <v>8</v>
      </c>
      <c r="C57" s="3">
        <f t="shared" si="2"/>
        <v>203.38636779785156</v>
      </c>
      <c r="D57" s="3">
        <f t="shared" si="3"/>
        <v>217.06817626953125</v>
      </c>
      <c r="E57" s="3">
        <f t="shared" si="4"/>
        <v>193.27272033691406</v>
      </c>
      <c r="F57" s="3">
        <f t="shared" si="5"/>
        <v>218.02272033691406</v>
      </c>
      <c r="G57" s="3">
        <f t="shared" si="6"/>
        <v>186.43182373046875</v>
      </c>
      <c r="H57" s="3">
        <f t="shared" si="7"/>
        <v>207.45454406738281</v>
      </c>
      <c r="K57" s="9">
        <v>8</v>
      </c>
      <c r="L57">
        <f t="shared" si="8"/>
        <v>1.1033164897575243</v>
      </c>
      <c r="M57">
        <f t="shared" si="0"/>
        <v>1.1775366307628048</v>
      </c>
      <c r="N57">
        <f t="shared" si="0"/>
        <v>1.0484526651262822</v>
      </c>
      <c r="O57">
        <f t="shared" si="9"/>
        <v>1.3125512818078877</v>
      </c>
      <c r="P57">
        <f t="shared" si="1"/>
        <v>1.1223661865564654</v>
      </c>
      <c r="Q57">
        <f t="shared" si="1"/>
        <v>1.2489282186358044</v>
      </c>
    </row>
    <row r="58" spans="1:17" x14ac:dyDescent="0.25">
      <c r="B58" s="9">
        <v>16</v>
      </c>
      <c r="C58" s="3">
        <f t="shared" si="2"/>
        <v>198.52272033691406</v>
      </c>
      <c r="D58" s="3">
        <f t="shared" si="3"/>
        <v>226.63636779785156</v>
      </c>
      <c r="E58" s="3">
        <f t="shared" si="4"/>
        <v>186.30555725097656</v>
      </c>
      <c r="F58" s="3">
        <f t="shared" si="5"/>
        <v>211.45237731933594</v>
      </c>
      <c r="G58" s="3">
        <f t="shared" si="6"/>
        <v>174.42857360839844</v>
      </c>
      <c r="H58" s="3">
        <f t="shared" si="7"/>
        <v>210.81817626953125</v>
      </c>
      <c r="K58" s="9">
        <v>16</v>
      </c>
      <c r="L58">
        <f t="shared" si="8"/>
        <v>1.0769325068872804</v>
      </c>
      <c r="M58">
        <f t="shared" si="0"/>
        <v>1.2294415032705166</v>
      </c>
      <c r="N58">
        <f t="shared" si="0"/>
        <v>1.010657674229031</v>
      </c>
      <c r="O58">
        <f t="shared" si="9"/>
        <v>1.2729961742653666</v>
      </c>
      <c r="P58">
        <f t="shared" si="1"/>
        <v>1.0501036200256111</v>
      </c>
      <c r="Q58">
        <f t="shared" si="1"/>
        <v>1.2691781253961538</v>
      </c>
    </row>
    <row r="59" spans="1:17" x14ac:dyDescent="0.25">
      <c r="B59" s="9">
        <v>24</v>
      </c>
      <c r="C59" s="3">
        <f t="shared" si="2"/>
        <v>281.8863525390625</v>
      </c>
      <c r="D59" s="3">
        <f t="shared" si="3"/>
        <v>284.22726440429687</v>
      </c>
      <c r="E59" s="3">
        <f t="shared" si="4"/>
        <v>279.40908813476562</v>
      </c>
      <c r="F59" s="3">
        <f t="shared" si="5"/>
        <v>274.6363525390625</v>
      </c>
      <c r="G59" s="3">
        <f t="shared" si="6"/>
        <v>277.34091186523437</v>
      </c>
      <c r="H59" s="3">
        <f t="shared" si="7"/>
        <v>292.65908813476562</v>
      </c>
      <c r="K59" s="9">
        <v>24</v>
      </c>
      <c r="L59">
        <f t="shared" si="8"/>
        <v>1.5291578504566605</v>
      </c>
      <c r="M59">
        <f t="shared" si="0"/>
        <v>1.541856669408721</v>
      </c>
      <c r="N59">
        <f t="shared" si="0"/>
        <v>1.5157193555548456</v>
      </c>
      <c r="O59">
        <f t="shared" si="9"/>
        <v>1.6533795009948626</v>
      </c>
      <c r="P59">
        <f t="shared" si="1"/>
        <v>1.6696616242745221</v>
      </c>
      <c r="Q59">
        <f t="shared" si="1"/>
        <v>1.7618808749400603</v>
      </c>
    </row>
    <row r="61" spans="1:17" x14ac:dyDescent="0.25">
      <c r="C61" s="19" t="s">
        <v>60</v>
      </c>
      <c r="D61" s="19"/>
      <c r="E61" s="19"/>
      <c r="F61" s="19" t="s">
        <v>61</v>
      </c>
      <c r="G61" s="19"/>
      <c r="H61" s="19"/>
      <c r="J61" t="s">
        <v>63</v>
      </c>
      <c r="K61" s="8" t="s">
        <v>59</v>
      </c>
      <c r="L61" s="19" t="s">
        <v>60</v>
      </c>
      <c r="M61" s="19"/>
      <c r="N61" s="19"/>
      <c r="O61" s="19" t="s">
        <v>61</v>
      </c>
      <c r="P61" s="19"/>
      <c r="Q61" s="19"/>
    </row>
    <row r="62" spans="1:17" x14ac:dyDescent="0.25">
      <c r="A62" t="s">
        <v>64</v>
      </c>
      <c r="C62">
        <f>AVERAGE(C53:E53)</f>
        <v>184.34091186523437</v>
      </c>
      <c r="F62">
        <f>AVERAGE(F53:H53)</f>
        <v>166.10605875651041</v>
      </c>
      <c r="K62" s="9">
        <v>0</v>
      </c>
      <c r="L62">
        <f>C53/MAX($C$53:$C$59)</f>
        <v>0.24346347946498606</v>
      </c>
      <c r="M62">
        <f>D53/MAX(D$53:D$59)</f>
        <v>0.20931071780290145</v>
      </c>
      <c r="N62">
        <f>E53/MAX(E$53:E$59)</f>
        <v>0.22199135547275345</v>
      </c>
      <c r="O62">
        <f t="shared" ref="O62:Q68" si="10">F53/MAX(F$53:F$59)</f>
        <v>0.22040147796904508</v>
      </c>
      <c r="P62">
        <f t="shared" si="10"/>
        <v>0.19321401366741323</v>
      </c>
      <c r="Q62">
        <f t="shared" si="10"/>
        <v>0.1302182520112555</v>
      </c>
    </row>
    <row r="63" spans="1:17" x14ac:dyDescent="0.25">
      <c r="K63" s="9">
        <v>0.25</v>
      </c>
      <c r="L63">
        <f t="shared" ref="L63:L68" si="11">C54/MAX($C$53:$C$59)</f>
        <v>0.49008202894693759</v>
      </c>
      <c r="M63">
        <f t="shared" ref="M63:N68" si="12">D54/MAX(D$53:D$59)</f>
        <v>0.42648047485798057</v>
      </c>
      <c r="N63">
        <f t="shared" si="12"/>
        <v>0.53425922523923564</v>
      </c>
      <c r="O63">
        <f t="shared" si="10"/>
        <v>0.92966317894520367</v>
      </c>
      <c r="P63">
        <f t="shared" si="10"/>
        <v>0.52508749989428349</v>
      </c>
      <c r="Q63">
        <f t="shared" si="10"/>
        <v>0.52731470603575459</v>
      </c>
    </row>
    <row r="64" spans="1:17" x14ac:dyDescent="0.25">
      <c r="A64" t="s">
        <v>92</v>
      </c>
      <c r="C64" s="15">
        <f>STDEV(C53:E53)/ AVERAGE(C53:E53)</f>
        <v>0.14567186802424525</v>
      </c>
      <c r="F64" s="15">
        <f>STDEV(F53:H53)/ AVERAGE(F53:H53)</f>
        <v>0.10201385465023376</v>
      </c>
      <c r="K64" s="9">
        <v>1</v>
      </c>
      <c r="L64">
        <f t="shared" si="11"/>
        <v>1</v>
      </c>
      <c r="M64">
        <f t="shared" si="12"/>
        <v>1</v>
      </c>
      <c r="N64">
        <f t="shared" si="12"/>
        <v>1</v>
      </c>
      <c r="O64">
        <f t="shared" si="10"/>
        <v>1</v>
      </c>
      <c r="P64">
        <f t="shared" si="10"/>
        <v>1</v>
      </c>
      <c r="Q64">
        <f t="shared" si="10"/>
        <v>1</v>
      </c>
    </row>
    <row r="65" spans="1:17" x14ac:dyDescent="0.25">
      <c r="C65" s="15">
        <f t="shared" ref="C65:C70" si="13">STDEV(C54:E54)/ AVERAGE(C54:E54)</f>
        <v>5.2187148820647226E-2</v>
      </c>
      <c r="F65" s="15">
        <f t="shared" ref="F65:F70" si="14">STDEV(F54:H54)/ AVERAGE(F54:H54)</f>
        <v>0.14317402253090153</v>
      </c>
      <c r="K65" s="9">
        <v>4</v>
      </c>
      <c r="L65">
        <f t="shared" si="11"/>
        <v>0.24683805936245651</v>
      </c>
      <c r="M65">
        <f t="shared" si="12"/>
        <v>0.24786099558093025</v>
      </c>
      <c r="N65">
        <f t="shared" si="12"/>
        <v>0.33949877975409254</v>
      </c>
      <c r="O65">
        <f t="shared" si="10"/>
        <v>0.30636876952560527</v>
      </c>
      <c r="P65">
        <f t="shared" si="10"/>
        <v>0.20022276457888039</v>
      </c>
      <c r="Q65">
        <f t="shared" si="10"/>
        <v>0.15275455117721512</v>
      </c>
    </row>
    <row r="66" spans="1:17" x14ac:dyDescent="0.25">
      <c r="C66" s="15">
        <f t="shared" si="13"/>
        <v>0.15507070202107351</v>
      </c>
      <c r="F66" s="15">
        <f t="shared" si="14"/>
        <v>0.24144081930249078</v>
      </c>
      <c r="K66" s="9">
        <v>8</v>
      </c>
      <c r="L66">
        <f t="shared" si="11"/>
        <v>0.24552114743858108</v>
      </c>
      <c r="M66">
        <f t="shared" si="12"/>
        <v>0.22954719928722767</v>
      </c>
      <c r="N66">
        <f t="shared" si="12"/>
        <v>0.27967621530875153</v>
      </c>
      <c r="O66">
        <f t="shared" si="10"/>
        <v>0.3023035929864174</v>
      </c>
      <c r="P66">
        <f t="shared" si="10"/>
        <v>0.19423218298286427</v>
      </c>
      <c r="Q66">
        <f t="shared" si="10"/>
        <v>0.17552159152935976</v>
      </c>
    </row>
    <row r="67" spans="1:17" x14ac:dyDescent="0.25">
      <c r="C67" s="15">
        <f t="shared" si="13"/>
        <v>7.7214177750360047E-2</v>
      </c>
      <c r="F67" s="15">
        <f t="shared" si="14"/>
        <v>0.10511346388799965</v>
      </c>
      <c r="K67" s="9">
        <v>16</v>
      </c>
      <c r="L67">
        <f t="shared" si="11"/>
        <v>0.23964991664629426</v>
      </c>
      <c r="M67">
        <f t="shared" si="12"/>
        <v>0.2396654561653917</v>
      </c>
      <c r="N67">
        <f t="shared" si="12"/>
        <v>0.2695943486080753</v>
      </c>
      <c r="O67">
        <f t="shared" si="10"/>
        <v>0.29319335760224402</v>
      </c>
      <c r="P67">
        <f t="shared" si="10"/>
        <v>0.18172671354396813</v>
      </c>
      <c r="Q67">
        <f t="shared" si="10"/>
        <v>0.17836746834586725</v>
      </c>
    </row>
    <row r="68" spans="1:17" x14ac:dyDescent="0.25">
      <c r="C68" s="15">
        <f t="shared" si="13"/>
        <v>5.8375599259934866E-2</v>
      </c>
      <c r="F68" s="15">
        <f t="shared" si="14"/>
        <v>7.8841019552511743E-2</v>
      </c>
      <c r="K68" s="9">
        <v>24</v>
      </c>
      <c r="L68">
        <f t="shared" si="11"/>
        <v>0.34028367521393971</v>
      </c>
      <c r="M68">
        <f t="shared" si="12"/>
        <v>0.30056719334143406</v>
      </c>
      <c r="N68">
        <f t="shared" si="12"/>
        <v>0.4043202587317003</v>
      </c>
      <c r="O68">
        <f t="shared" si="10"/>
        <v>0.3808023127541264</v>
      </c>
      <c r="P68">
        <f t="shared" si="10"/>
        <v>0.28894493259864434</v>
      </c>
      <c r="Q68">
        <f t="shared" si="10"/>
        <v>0.24761081593016596</v>
      </c>
    </row>
    <row r="69" spans="1:17" x14ac:dyDescent="0.25">
      <c r="C69" s="15">
        <f t="shared" si="13"/>
        <v>0.10146597179967913</v>
      </c>
      <c r="F69" s="15">
        <f t="shared" si="14"/>
        <v>0.10656122768883577</v>
      </c>
    </row>
    <row r="70" spans="1:17" x14ac:dyDescent="0.25">
      <c r="C70" s="15">
        <f t="shared" si="13"/>
        <v>8.5488289996724573E-3</v>
      </c>
      <c r="F70" s="15">
        <f t="shared" si="14"/>
        <v>3.4520985188661105E-2</v>
      </c>
      <c r="J70" t="s">
        <v>65</v>
      </c>
      <c r="K70" s="16" t="s">
        <v>59</v>
      </c>
      <c r="L70" s="19" t="s">
        <v>60</v>
      </c>
      <c r="M70" s="19"/>
      <c r="N70" s="19"/>
      <c r="O70" s="19" t="s">
        <v>61</v>
      </c>
      <c r="P70" s="19"/>
      <c r="Q70" s="19"/>
    </row>
    <row r="71" spans="1:17" x14ac:dyDescent="0.25">
      <c r="C71" s="15"/>
      <c r="K71" s="9">
        <v>0</v>
      </c>
      <c r="L71">
        <f>C53/$C$80</f>
        <v>0.21133443099456958</v>
      </c>
      <c r="M71">
        <f t="shared" ref="M71:Q77" si="15">D53/$C$80</f>
        <v>0.20740495385294699</v>
      </c>
      <c r="N71">
        <f t="shared" si="15"/>
        <v>0.16075133470472769</v>
      </c>
      <c r="O71">
        <f t="shared" si="15"/>
        <v>0.16656219932528626</v>
      </c>
      <c r="P71">
        <f t="shared" si="15"/>
        <v>0.19433050445941932</v>
      </c>
      <c r="Q71">
        <f t="shared" si="15"/>
        <v>0.16127526499027736</v>
      </c>
    </row>
    <row r="72" spans="1:17" x14ac:dyDescent="0.25">
      <c r="A72" t="s">
        <v>94</v>
      </c>
      <c r="C72" s="17">
        <f>AVERAGE(C53:E53)</f>
        <v>184.34091186523437</v>
      </c>
      <c r="F72" s="17">
        <f>AVERAGE(F53:H53)</f>
        <v>166.10605875651041</v>
      </c>
      <c r="K72" s="9">
        <v>0.25</v>
      </c>
      <c r="L72">
        <f t="shared" ref="L72:L77" si="16">C54/$C$80</f>
        <v>0.42540756813204272</v>
      </c>
      <c r="M72">
        <f t="shared" si="15"/>
        <v>0.42259739078624592</v>
      </c>
      <c r="N72">
        <f t="shared" si="15"/>
        <v>0.38687490038801031</v>
      </c>
      <c r="O72">
        <f t="shared" si="15"/>
        <v>0.7025667211659905</v>
      </c>
      <c r="P72">
        <f t="shared" si="15"/>
        <v>0.52812172783407785</v>
      </c>
      <c r="Q72">
        <f t="shared" si="15"/>
        <v>0.65307910093767663</v>
      </c>
    </row>
    <row r="73" spans="1:17" x14ac:dyDescent="0.25">
      <c r="C73" s="17">
        <f t="shared" ref="C73:C78" si="17">AVERAGE(C54:E54)</f>
        <v>392.82575480143231</v>
      </c>
      <c r="F73" s="17">
        <f t="shared" ref="F73:F78" si="18">AVERAGE(F54:H54)</f>
        <v>599.242431640625</v>
      </c>
      <c r="K73" s="9">
        <v>1</v>
      </c>
      <c r="L73">
        <f t="shared" si="16"/>
        <v>0.86803339646249844</v>
      </c>
      <c r="M73">
        <f t="shared" si="15"/>
        <v>0.99089504842389853</v>
      </c>
      <c r="N73">
        <f t="shared" si="15"/>
        <v>0.72413330853533087</v>
      </c>
      <c r="O73">
        <f t="shared" si="15"/>
        <v>0.75572178943681845</v>
      </c>
      <c r="P73">
        <f t="shared" si="15"/>
        <v>1.0057785187047972</v>
      </c>
      <c r="Q73">
        <f t="shared" si="15"/>
        <v>1.2384996918583844</v>
      </c>
    </row>
    <row r="74" spans="1:17" x14ac:dyDescent="0.25">
      <c r="C74" s="17">
        <f t="shared" si="17"/>
        <v>821.69384765625</v>
      </c>
      <c r="F74" s="17">
        <f t="shared" si="18"/>
        <v>954.325439453125</v>
      </c>
      <c r="K74" s="9">
        <v>4</v>
      </c>
      <c r="L74">
        <f t="shared" si="16"/>
        <v>0.21426367904460494</v>
      </c>
      <c r="M74">
        <f t="shared" si="15"/>
        <v>0.24560423321856156</v>
      </c>
      <c r="N74">
        <f t="shared" si="15"/>
        <v>0.24584237462703865</v>
      </c>
      <c r="O74">
        <f t="shared" si="15"/>
        <v>0.23152955473344664</v>
      </c>
      <c r="P74">
        <f t="shared" si="15"/>
        <v>0.20137975556912566</v>
      </c>
      <c r="Q74">
        <f t="shared" si="15"/>
        <v>0.18918646456294672</v>
      </c>
    </row>
    <row r="75" spans="1:17" x14ac:dyDescent="0.25">
      <c r="C75" s="17">
        <f t="shared" si="17"/>
        <v>224.49242655436197</v>
      </c>
      <c r="F75" s="17">
        <f t="shared" si="18"/>
        <v>197.89394124348959</v>
      </c>
      <c r="K75" s="9">
        <v>8</v>
      </c>
      <c r="L75">
        <f t="shared" si="16"/>
        <v>0.21312055551448136</v>
      </c>
      <c r="M75">
        <f t="shared" si="15"/>
        <v>0.22745718315328772</v>
      </c>
      <c r="N75">
        <f t="shared" si="15"/>
        <v>0.20252286311016582</v>
      </c>
      <c r="O75">
        <f t="shared" si="15"/>
        <v>0.22845741224487498</v>
      </c>
      <c r="P75">
        <f t="shared" si="15"/>
        <v>0.19535455728530435</v>
      </c>
      <c r="Q75">
        <f t="shared" si="15"/>
        <v>0.21738343702360527</v>
      </c>
    </row>
    <row r="76" spans="1:17" x14ac:dyDescent="0.25">
      <c r="C76" s="17">
        <f t="shared" si="17"/>
        <v>204.57575480143228</v>
      </c>
      <c r="F76" s="17">
        <f t="shared" si="18"/>
        <v>203.96969604492187</v>
      </c>
      <c r="K76" s="9">
        <v>16</v>
      </c>
      <c r="L76">
        <f t="shared" si="16"/>
        <v>0.20802413110843745</v>
      </c>
      <c r="M76">
        <f t="shared" si="15"/>
        <v>0.23748331379254151</v>
      </c>
      <c r="N76">
        <f t="shared" si="15"/>
        <v>0.19522224761999296</v>
      </c>
      <c r="O76">
        <f t="shared" si="15"/>
        <v>0.22157260885815688</v>
      </c>
      <c r="P76">
        <f t="shared" si="15"/>
        <v>0.18277682475734328</v>
      </c>
      <c r="Q76">
        <f t="shared" si="15"/>
        <v>0.22090805458391671</v>
      </c>
    </row>
    <row r="77" spans="1:17" x14ac:dyDescent="0.25">
      <c r="C77" s="17">
        <f t="shared" si="17"/>
        <v>203.82154846191406</v>
      </c>
      <c r="F77" s="17">
        <f t="shared" si="18"/>
        <v>198.89970906575522</v>
      </c>
      <c r="K77" s="9">
        <v>24</v>
      </c>
      <c r="L77">
        <f t="shared" si="16"/>
        <v>0.2953775943566978</v>
      </c>
      <c r="M77">
        <f t="shared" si="15"/>
        <v>0.29783054360069555</v>
      </c>
      <c r="N77">
        <f t="shared" si="15"/>
        <v>0.29278176666324712</v>
      </c>
      <c r="O77">
        <f t="shared" si="15"/>
        <v>0.28778060521622739</v>
      </c>
      <c r="P77">
        <f t="shared" si="15"/>
        <v>0.29061460629632196</v>
      </c>
      <c r="Q77">
        <f t="shared" si="15"/>
        <v>0.30666591923031367</v>
      </c>
    </row>
    <row r="78" spans="1:17" x14ac:dyDescent="0.25">
      <c r="C78" s="17">
        <f t="shared" si="17"/>
        <v>281.84090169270831</v>
      </c>
      <c r="F78" s="17">
        <f t="shared" si="18"/>
        <v>281.54545084635419</v>
      </c>
    </row>
    <row r="79" spans="1:17" x14ac:dyDescent="0.25">
      <c r="C79" s="17"/>
    </row>
    <row r="80" spans="1:17" x14ac:dyDescent="0.25">
      <c r="A80" t="s">
        <v>95</v>
      </c>
      <c r="C80" s="18">
        <f>MAX(C72:F78)</f>
        <v>954.325439453125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60" workbookViewId="0">
      <selection activeCell="L71" sqref="L71:Q77"/>
    </sheetView>
  </sheetViews>
  <sheetFormatPr defaultRowHeight="15" x14ac:dyDescent="0.25"/>
  <cols>
    <col min="1" max="1" width="14.140625" customWidth="1"/>
    <col min="11" max="11" width="12.1406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71</v>
      </c>
      <c r="B2" s="4">
        <v>1</v>
      </c>
      <c r="C2" s="3">
        <v>7</v>
      </c>
      <c r="D2" s="3">
        <v>75</v>
      </c>
      <c r="E2" s="3">
        <v>147</v>
      </c>
      <c r="F2" s="3">
        <v>7938</v>
      </c>
      <c r="G2" s="3">
        <v>8023.69384765625</v>
      </c>
      <c r="H2" s="3">
        <v>0.21952399611473083</v>
      </c>
      <c r="I2" s="3">
        <v>1761.393310546875</v>
      </c>
      <c r="J2" s="3">
        <v>145.27726745605469</v>
      </c>
      <c r="K2" s="3">
        <v>7959.955078125</v>
      </c>
      <c r="L2" s="3">
        <v>0.1790425032377243</v>
      </c>
      <c r="M2" s="6">
        <v>1425.170166015625</v>
      </c>
    </row>
    <row r="3" spans="1:13" x14ac:dyDescent="0.25">
      <c r="A3" t="s">
        <v>74</v>
      </c>
      <c r="B3" s="5">
        <v>2</v>
      </c>
      <c r="C3" s="2">
        <v>7</v>
      </c>
      <c r="D3" s="2">
        <v>75</v>
      </c>
      <c r="E3" s="2">
        <v>148</v>
      </c>
      <c r="F3" s="2">
        <v>8709.5</v>
      </c>
      <c r="G3" s="2">
        <v>8549.2158203125</v>
      </c>
      <c r="H3" s="2">
        <v>0.24527527391910553</v>
      </c>
      <c r="I3" s="2">
        <v>2096.911376953125</v>
      </c>
      <c r="J3" s="2">
        <v>172.36505126953125</v>
      </c>
      <c r="K3" s="2">
        <v>8580.208984375</v>
      </c>
      <c r="L3" s="2">
        <v>0.18840421736240387</v>
      </c>
      <c r="M3" s="7">
        <v>1616.5474853515625</v>
      </c>
    </row>
    <row r="4" spans="1:13" x14ac:dyDescent="0.25">
      <c r="A4" t="s">
        <v>77</v>
      </c>
      <c r="B4" s="4">
        <v>3</v>
      </c>
      <c r="C4" s="3">
        <v>7</v>
      </c>
      <c r="D4" s="3">
        <v>75</v>
      </c>
      <c r="E4" s="3">
        <v>79</v>
      </c>
      <c r="F4" s="3">
        <v>8847</v>
      </c>
      <c r="G4" s="3">
        <v>9125.0888671875</v>
      </c>
      <c r="H4" s="3">
        <v>0.29901731014251709</v>
      </c>
      <c r="I4" s="3">
        <v>2728.559326171875</v>
      </c>
      <c r="J4" s="3">
        <v>306.98690795898437</v>
      </c>
      <c r="K4" s="3">
        <v>8988.197265625</v>
      </c>
      <c r="L4" s="3">
        <v>0.20112791657447815</v>
      </c>
      <c r="M4" s="6">
        <v>1807.77734375</v>
      </c>
    </row>
    <row r="5" spans="1:13" x14ac:dyDescent="0.25">
      <c r="A5" t="s">
        <v>80</v>
      </c>
      <c r="B5" s="5">
        <v>4</v>
      </c>
      <c r="C5" s="2">
        <v>7</v>
      </c>
      <c r="D5" s="2">
        <v>75</v>
      </c>
      <c r="E5" s="2">
        <v>61</v>
      </c>
      <c r="F5" s="2">
        <v>10432</v>
      </c>
      <c r="G5" s="2">
        <v>10292</v>
      </c>
      <c r="H5" s="2">
        <v>0.27143204212188721</v>
      </c>
      <c r="I5" s="2">
        <v>2793.578369140625</v>
      </c>
      <c r="J5" s="2">
        <v>357.68106079101562</v>
      </c>
      <c r="K5" s="2">
        <v>10311.3818359375</v>
      </c>
      <c r="L5" s="2">
        <v>0.17107363045215607</v>
      </c>
      <c r="M5" s="7">
        <v>1764.0054931640625</v>
      </c>
    </row>
    <row r="6" spans="1:13" x14ac:dyDescent="0.25">
      <c r="A6" t="s">
        <v>83</v>
      </c>
      <c r="B6" s="4">
        <v>5</v>
      </c>
      <c r="C6" s="3">
        <v>7</v>
      </c>
      <c r="D6" s="3">
        <v>75</v>
      </c>
      <c r="E6" s="3">
        <v>122</v>
      </c>
      <c r="F6" s="3">
        <v>9378.5</v>
      </c>
      <c r="G6" s="3">
        <v>9461.57421875</v>
      </c>
      <c r="H6" s="3">
        <v>0.32082930207252502</v>
      </c>
      <c r="I6" s="3">
        <v>3035.550048828125</v>
      </c>
      <c r="J6" s="3">
        <v>274.8258056640625</v>
      </c>
      <c r="K6" s="3">
        <v>9473.47265625</v>
      </c>
      <c r="L6" s="3">
        <v>0.2147076427936554</v>
      </c>
      <c r="M6" s="6">
        <v>2034.0269775390625</v>
      </c>
    </row>
    <row r="7" spans="1:13" x14ac:dyDescent="0.25">
      <c r="A7" t="s">
        <v>86</v>
      </c>
      <c r="B7" s="5">
        <v>6</v>
      </c>
      <c r="C7" s="2">
        <v>7</v>
      </c>
      <c r="D7" s="2">
        <v>75</v>
      </c>
      <c r="E7" s="2">
        <v>118</v>
      </c>
      <c r="F7" s="2">
        <v>7989</v>
      </c>
      <c r="G7" s="2">
        <v>8330.5419921875</v>
      </c>
      <c r="H7" s="2">
        <v>0.25965201854705811</v>
      </c>
      <c r="I7" s="2">
        <v>2163.042236328125</v>
      </c>
      <c r="J7" s="2">
        <v>199.12417602539062</v>
      </c>
      <c r="K7" s="2">
        <v>8252.83984375</v>
      </c>
      <c r="L7" s="2">
        <v>0.16752210259437561</v>
      </c>
      <c r="M7" s="7">
        <v>1382.5330810546875</v>
      </c>
    </row>
    <row r="8" spans="1:13" x14ac:dyDescent="0.25">
      <c r="A8" t="s">
        <v>89</v>
      </c>
      <c r="B8" s="4">
        <v>7</v>
      </c>
      <c r="C8" s="3">
        <v>7</v>
      </c>
      <c r="D8" s="3">
        <v>75</v>
      </c>
      <c r="E8" s="3">
        <v>137</v>
      </c>
      <c r="F8" s="3">
        <v>5052</v>
      </c>
      <c r="G8" s="3">
        <v>5233.03662109375</v>
      </c>
      <c r="H8" s="3">
        <v>0.23234941065311432</v>
      </c>
      <c r="I8" s="3">
        <v>1215.8929443359375</v>
      </c>
      <c r="J8" s="3">
        <v>103.88074493408203</v>
      </c>
      <c r="K8" s="3">
        <v>5169.11376953125</v>
      </c>
      <c r="L8" s="3">
        <v>0.16768795251846313</v>
      </c>
      <c r="M8" s="6">
        <v>866.79815673828125</v>
      </c>
    </row>
    <row r="9" spans="1:13" x14ac:dyDescent="0.25">
      <c r="A9" t="s">
        <v>49</v>
      </c>
      <c r="B9" s="5">
        <v>8</v>
      </c>
      <c r="C9" s="2">
        <v>7</v>
      </c>
      <c r="D9" s="2">
        <v>75</v>
      </c>
      <c r="E9" s="2">
        <v>68</v>
      </c>
      <c r="F9" s="2">
        <v>241.5</v>
      </c>
      <c r="G9" s="2">
        <v>333.5</v>
      </c>
      <c r="H9" s="2">
        <v>1.4899711608886719</v>
      </c>
      <c r="I9" s="2">
        <v>496.90536499023437</v>
      </c>
      <c r="J9" s="2">
        <v>60.258625030517578</v>
      </c>
      <c r="K9" s="2">
        <v>272.91934204101562</v>
      </c>
      <c r="L9" s="2">
        <v>0.43660321831703186</v>
      </c>
      <c r="M9" s="7">
        <v>119.15746307373047</v>
      </c>
    </row>
    <row r="10" spans="1:13" x14ac:dyDescent="0.25">
      <c r="A10" t="s">
        <v>72</v>
      </c>
      <c r="B10" s="4">
        <v>1</v>
      </c>
      <c r="C10" s="3">
        <v>8</v>
      </c>
      <c r="D10" s="3">
        <v>75</v>
      </c>
      <c r="E10" s="3">
        <v>62</v>
      </c>
      <c r="F10" s="3">
        <v>8148.5</v>
      </c>
      <c r="G10" s="3">
        <v>8683.0322265625</v>
      </c>
      <c r="H10" s="3">
        <v>0.23614279925823212</v>
      </c>
      <c r="I10" s="3">
        <v>2050.435546875</v>
      </c>
      <c r="J10" s="3">
        <v>260.40557861328125</v>
      </c>
      <c r="K10" s="3">
        <v>8513.892578125</v>
      </c>
      <c r="L10" s="3">
        <v>0.15794257819652557</v>
      </c>
      <c r="M10" s="6">
        <v>1344.7061767578125</v>
      </c>
    </row>
    <row r="11" spans="1:13" x14ac:dyDescent="0.25">
      <c r="A11" t="s">
        <v>75</v>
      </c>
      <c r="B11" s="5">
        <v>2</v>
      </c>
      <c r="C11" s="2">
        <v>8</v>
      </c>
      <c r="D11" s="2">
        <v>75</v>
      </c>
      <c r="E11" s="2">
        <v>118</v>
      </c>
      <c r="F11" s="2">
        <v>7022</v>
      </c>
      <c r="G11" s="2">
        <v>7024.3896484375</v>
      </c>
      <c r="H11" s="2">
        <v>0.24532651901245117</v>
      </c>
      <c r="I11" s="2">
        <v>1723.2691650390625</v>
      </c>
      <c r="J11" s="2">
        <v>158.63978576660156</v>
      </c>
      <c r="K11" s="2">
        <v>7054.54736328125</v>
      </c>
      <c r="L11" s="2">
        <v>0.17327602207660675</v>
      </c>
      <c r="M11" s="7">
        <v>1222.3837890625</v>
      </c>
    </row>
    <row r="12" spans="1:13" x14ac:dyDescent="0.25">
      <c r="A12" t="s">
        <v>78</v>
      </c>
      <c r="B12" s="4">
        <v>3</v>
      </c>
      <c r="C12" s="3">
        <v>8</v>
      </c>
      <c r="D12" s="3">
        <v>75</v>
      </c>
      <c r="E12" s="3">
        <v>81</v>
      </c>
      <c r="F12" s="3">
        <v>7580</v>
      </c>
      <c r="G12" s="3">
        <v>7831.46923828125</v>
      </c>
      <c r="H12" s="3">
        <v>0.32668492197990417</v>
      </c>
      <c r="I12" s="3">
        <v>2558.423095703125</v>
      </c>
      <c r="J12" s="3">
        <v>284.26922607421875</v>
      </c>
      <c r="K12" s="3">
        <v>7654.02734375</v>
      </c>
      <c r="L12" s="3">
        <v>0.18902800977230072</v>
      </c>
      <c r="M12" s="6">
        <v>1446.8255615234375</v>
      </c>
    </row>
    <row r="13" spans="1:13" x14ac:dyDescent="0.25">
      <c r="A13" t="s">
        <v>81</v>
      </c>
      <c r="B13" s="5">
        <v>4</v>
      </c>
      <c r="C13" s="2">
        <v>8</v>
      </c>
      <c r="D13" s="2">
        <v>75</v>
      </c>
      <c r="E13" s="2">
        <v>101</v>
      </c>
      <c r="F13" s="2">
        <v>8314</v>
      </c>
      <c r="G13" s="2">
        <v>8279.177734375</v>
      </c>
      <c r="H13" s="2">
        <v>0.24426564574241638</v>
      </c>
      <c r="I13" s="2">
        <v>2022.3187255859375</v>
      </c>
      <c r="J13" s="2">
        <v>201.22824096679687</v>
      </c>
      <c r="K13" s="2">
        <v>8369.142578125</v>
      </c>
      <c r="L13" s="2">
        <v>0.17702195048332214</v>
      </c>
      <c r="M13" s="7">
        <v>1481.52197265625</v>
      </c>
    </row>
    <row r="14" spans="1:13" x14ac:dyDescent="0.25">
      <c r="A14" t="s">
        <v>84</v>
      </c>
      <c r="B14" s="4">
        <v>5</v>
      </c>
      <c r="C14" s="3">
        <v>8</v>
      </c>
      <c r="D14" s="3">
        <v>75</v>
      </c>
      <c r="E14" s="3">
        <v>126</v>
      </c>
      <c r="F14" s="3">
        <v>9389.5</v>
      </c>
      <c r="G14" s="3">
        <v>9649.404296875</v>
      </c>
      <c r="H14" s="3">
        <v>0.35410836338996887</v>
      </c>
      <c r="I14" s="3">
        <v>3416.934814453125</v>
      </c>
      <c r="J14" s="3">
        <v>304.40475463867187</v>
      </c>
      <c r="K14" s="3">
        <v>9435.32421875</v>
      </c>
      <c r="L14" s="3">
        <v>0.16408160328865051</v>
      </c>
      <c r="M14" s="6">
        <v>1548.1632080078125</v>
      </c>
    </row>
    <row r="15" spans="1:13" x14ac:dyDescent="0.25">
      <c r="A15" t="s">
        <v>87</v>
      </c>
      <c r="B15" s="5">
        <v>6</v>
      </c>
      <c r="C15" s="2">
        <v>8</v>
      </c>
      <c r="D15" s="2">
        <v>75</v>
      </c>
      <c r="E15" s="2">
        <v>90</v>
      </c>
      <c r="F15" s="2">
        <v>8499</v>
      </c>
      <c r="G15" s="2">
        <v>8435.3662109375</v>
      </c>
      <c r="H15" s="2">
        <v>0.26886740326881409</v>
      </c>
      <c r="I15" s="2">
        <v>2267.9951171875</v>
      </c>
      <c r="J15" s="2">
        <v>239.06767272949219</v>
      </c>
      <c r="K15" s="2">
        <v>8490.1748046875</v>
      </c>
      <c r="L15" s="2">
        <v>0.18003669381141663</v>
      </c>
      <c r="M15" s="7">
        <v>1528.54296875</v>
      </c>
    </row>
    <row r="16" spans="1:13" x14ac:dyDescent="0.25">
      <c r="A16" t="s">
        <v>90</v>
      </c>
      <c r="B16" s="4">
        <v>7</v>
      </c>
      <c r="C16" s="3">
        <v>8</v>
      </c>
      <c r="D16" s="3">
        <v>75</v>
      </c>
      <c r="E16" s="3">
        <v>88</v>
      </c>
      <c r="F16" s="3">
        <v>5351</v>
      </c>
      <c r="G16" s="3">
        <v>5454.02294921875</v>
      </c>
      <c r="H16" s="3">
        <v>0.24560737609863281</v>
      </c>
      <c r="I16" s="3">
        <v>1339.5482177734375</v>
      </c>
      <c r="J16" s="3">
        <v>142.79631042480469</v>
      </c>
      <c r="K16" s="3">
        <v>5452.58740234375</v>
      </c>
      <c r="L16" s="3">
        <v>0.19510617852210999</v>
      </c>
      <c r="M16" s="6">
        <v>1063.83349609375</v>
      </c>
    </row>
    <row r="17" spans="1:13" x14ac:dyDescent="0.25">
      <c r="A17" t="s">
        <v>49</v>
      </c>
      <c r="B17" s="5">
        <v>8</v>
      </c>
      <c r="C17" s="2">
        <v>8</v>
      </c>
      <c r="D17" s="2">
        <v>75</v>
      </c>
      <c r="E17" s="2">
        <v>58</v>
      </c>
      <c r="F17" s="2">
        <v>347.5</v>
      </c>
      <c r="G17" s="2">
        <v>368.96551513671875</v>
      </c>
      <c r="H17" s="2">
        <v>0.57223671674728394</v>
      </c>
      <c r="I17" s="2">
        <v>211.13560485839844</v>
      </c>
      <c r="J17" s="2">
        <v>27.72346305847168</v>
      </c>
      <c r="K17" s="2">
        <v>347.84616088867187</v>
      </c>
      <c r="L17" s="2">
        <v>0.39791944622993469</v>
      </c>
      <c r="M17" s="7">
        <v>138.41474914550781</v>
      </c>
    </row>
    <row r="18" spans="1:13" x14ac:dyDescent="0.25">
      <c r="A18" t="s">
        <v>73</v>
      </c>
      <c r="B18" s="4">
        <v>1</v>
      </c>
      <c r="C18" s="3">
        <v>9</v>
      </c>
      <c r="D18" s="3">
        <v>75</v>
      </c>
      <c r="E18" s="3">
        <v>139</v>
      </c>
      <c r="F18" s="3">
        <v>6870</v>
      </c>
      <c r="G18" s="3">
        <v>7109.6689453125</v>
      </c>
      <c r="H18" s="3">
        <v>0.35015296936035156</v>
      </c>
      <c r="I18" s="3">
        <v>2489.4716796875</v>
      </c>
      <c r="J18" s="3">
        <v>211.15423583984375</v>
      </c>
      <c r="K18" s="3">
        <v>7053.52001953125</v>
      </c>
      <c r="L18" s="3">
        <v>0.18783934414386749</v>
      </c>
      <c r="M18" s="6">
        <v>1324.9285888671875</v>
      </c>
    </row>
    <row r="19" spans="1:13" x14ac:dyDescent="0.25">
      <c r="A19" t="s">
        <v>76</v>
      </c>
      <c r="B19" s="5">
        <v>2</v>
      </c>
      <c r="C19" s="2">
        <v>9</v>
      </c>
      <c r="D19" s="2">
        <v>75</v>
      </c>
      <c r="E19" s="2">
        <v>151</v>
      </c>
      <c r="F19" s="2">
        <v>7371</v>
      </c>
      <c r="G19" s="2">
        <v>7673.74853515625</v>
      </c>
      <c r="H19" s="2">
        <v>0.24144828319549561</v>
      </c>
      <c r="I19" s="2">
        <v>1852.8133544921875</v>
      </c>
      <c r="J19" s="2">
        <v>150.77981567382812</v>
      </c>
      <c r="K19" s="2">
        <v>7599.4443359375</v>
      </c>
      <c r="L19" s="2">
        <v>0.19121263921260834</v>
      </c>
      <c r="M19" s="7">
        <v>1453.10986328125</v>
      </c>
    </row>
    <row r="20" spans="1:13" x14ac:dyDescent="0.25">
      <c r="A20" s="1" t="s">
        <v>79</v>
      </c>
      <c r="B20" s="4">
        <v>3</v>
      </c>
      <c r="C20" s="3">
        <v>9</v>
      </c>
      <c r="D20" s="3">
        <v>75</v>
      </c>
      <c r="E20" s="3">
        <v>112</v>
      </c>
      <c r="F20" s="3">
        <v>6571.5</v>
      </c>
      <c r="G20" s="3">
        <v>6509.2412109375</v>
      </c>
      <c r="H20" s="3">
        <v>0.25724157691001892</v>
      </c>
      <c r="I20" s="3">
        <v>1674.447509765625</v>
      </c>
      <c r="J20" s="3">
        <v>158.22041320800781</v>
      </c>
      <c r="K20" s="3">
        <v>6557.31982421875</v>
      </c>
      <c r="L20" s="3">
        <v>0.19848960638046265</v>
      </c>
      <c r="M20" s="6">
        <v>1301.559814453125</v>
      </c>
    </row>
    <row r="21" spans="1:13" x14ac:dyDescent="0.25">
      <c r="A21" t="s">
        <v>82</v>
      </c>
      <c r="B21" s="5">
        <v>4</v>
      </c>
      <c r="C21" s="2">
        <v>9</v>
      </c>
      <c r="D21" s="2">
        <v>75</v>
      </c>
      <c r="E21" s="2">
        <v>116</v>
      </c>
      <c r="F21" s="2">
        <v>7870</v>
      </c>
      <c r="G21" s="2">
        <v>7636.23291015625</v>
      </c>
      <c r="H21" s="2">
        <v>0.26431012153625488</v>
      </c>
      <c r="I21" s="2">
        <v>2018.33349609375</v>
      </c>
      <c r="J21" s="2">
        <v>187.39756774902344</v>
      </c>
      <c r="K21" s="2">
        <v>7730.3076171875</v>
      </c>
      <c r="L21" s="2">
        <v>0.18442328274250031</v>
      </c>
      <c r="M21" s="7">
        <v>1425.648681640625</v>
      </c>
    </row>
    <row r="22" spans="1:13" x14ac:dyDescent="0.25">
      <c r="A22" t="s">
        <v>85</v>
      </c>
      <c r="B22" s="4">
        <v>5</v>
      </c>
      <c r="C22" s="3">
        <v>9</v>
      </c>
      <c r="D22" s="3">
        <v>75</v>
      </c>
      <c r="E22" s="3">
        <v>123</v>
      </c>
      <c r="F22" s="3">
        <v>9127</v>
      </c>
      <c r="G22" s="3">
        <v>9664.5771484375</v>
      </c>
      <c r="H22" s="3">
        <v>0.31426742672920227</v>
      </c>
      <c r="I22" s="3">
        <v>3037.261962890625</v>
      </c>
      <c r="J22" s="3">
        <v>273.86068725585937</v>
      </c>
      <c r="K22" s="3">
        <v>9440.396484375</v>
      </c>
      <c r="L22" s="3">
        <v>0.18797227740287781</v>
      </c>
      <c r="M22" s="6">
        <v>1774.53271484375</v>
      </c>
    </row>
    <row r="23" spans="1:13" x14ac:dyDescent="0.25">
      <c r="A23" t="s">
        <v>88</v>
      </c>
      <c r="B23" s="5">
        <v>6</v>
      </c>
      <c r="C23" s="2">
        <v>9</v>
      </c>
      <c r="D23" s="2">
        <v>75</v>
      </c>
      <c r="E23" s="2">
        <v>112</v>
      </c>
      <c r="F23" s="2">
        <v>7957</v>
      </c>
      <c r="G23" s="2">
        <v>8062.54443359375</v>
      </c>
      <c r="H23" s="2">
        <v>0.24960337579250336</v>
      </c>
      <c r="I23" s="2">
        <v>2012.4383544921875</v>
      </c>
      <c r="J23" s="2">
        <v>190.15754699707031</v>
      </c>
      <c r="K23" s="2">
        <v>8044.3701171875</v>
      </c>
      <c r="L23" s="2">
        <v>0.19326087832450867</v>
      </c>
      <c r="M23" s="7">
        <v>1554.662109375</v>
      </c>
    </row>
    <row r="24" spans="1:13" x14ac:dyDescent="0.25">
      <c r="A24" t="s">
        <v>91</v>
      </c>
      <c r="B24" s="4">
        <v>7</v>
      </c>
      <c r="C24" s="3">
        <v>9</v>
      </c>
      <c r="D24" s="3">
        <v>75</v>
      </c>
      <c r="E24" s="3">
        <v>81</v>
      </c>
      <c r="F24" s="3">
        <v>4297</v>
      </c>
      <c r="G24" s="3">
        <v>4643</v>
      </c>
      <c r="H24" s="3">
        <v>0.38134205341339111</v>
      </c>
      <c r="I24" s="3">
        <v>1770.571044921875</v>
      </c>
      <c r="J24" s="3">
        <v>196.73011779785156</v>
      </c>
      <c r="K24" s="3">
        <v>4468.23291015625</v>
      </c>
      <c r="L24" s="3">
        <v>0.22096835076808929</v>
      </c>
      <c r="M24" s="6">
        <v>987.33807373046875</v>
      </c>
    </row>
    <row r="25" spans="1:13" x14ac:dyDescent="0.25">
      <c r="A25" t="s">
        <v>41</v>
      </c>
      <c r="B25" s="5">
        <v>8</v>
      </c>
      <c r="C25" s="2">
        <v>9</v>
      </c>
      <c r="D25" s="2">
        <v>75</v>
      </c>
      <c r="E25" s="2">
        <v>71</v>
      </c>
      <c r="F25" s="2">
        <v>950</v>
      </c>
      <c r="G25" s="2">
        <v>895.16900634765625</v>
      </c>
      <c r="H25" s="2">
        <v>0.32365351915359497</v>
      </c>
      <c r="I25" s="2">
        <v>289.724609375</v>
      </c>
      <c r="J25" s="2">
        <v>34.383983612060547</v>
      </c>
      <c r="K25" s="2">
        <v>892.19049072265625</v>
      </c>
      <c r="L25" s="2">
        <v>0.27052643895149231</v>
      </c>
      <c r="M25" s="7">
        <v>241.36111450195312</v>
      </c>
    </row>
    <row r="26" spans="1:13" x14ac:dyDescent="0.25">
      <c r="A26" t="s">
        <v>15</v>
      </c>
      <c r="B26" s="4">
        <v>1</v>
      </c>
      <c r="C26" s="3">
        <v>10</v>
      </c>
      <c r="D26" s="3">
        <v>75</v>
      </c>
      <c r="E26" s="3">
        <v>55</v>
      </c>
      <c r="F26" s="3">
        <v>3488</v>
      </c>
      <c r="G26" s="3">
        <v>3464.3818359375</v>
      </c>
      <c r="H26" s="3">
        <v>0.27216443419456482</v>
      </c>
      <c r="I26" s="3">
        <v>942.8814697265625</v>
      </c>
      <c r="J26" s="3">
        <v>127.13811492919922</v>
      </c>
      <c r="K26" s="3">
        <v>3466.428466796875</v>
      </c>
      <c r="L26" s="3">
        <v>0.19430220127105713</v>
      </c>
      <c r="M26" s="6">
        <v>673.53472900390625</v>
      </c>
    </row>
    <row r="27" spans="1:13" x14ac:dyDescent="0.25">
      <c r="A27" t="s">
        <v>16</v>
      </c>
      <c r="B27" s="5">
        <v>2</v>
      </c>
      <c r="C27" s="2">
        <v>10</v>
      </c>
      <c r="D27" s="2">
        <v>75</v>
      </c>
      <c r="E27" s="2">
        <v>88</v>
      </c>
      <c r="F27" s="2">
        <v>3895</v>
      </c>
      <c r="G27" s="2">
        <v>4089.102294921875</v>
      </c>
      <c r="H27" s="2">
        <v>0.28999993205070496</v>
      </c>
      <c r="I27" s="2">
        <v>1185.83935546875</v>
      </c>
      <c r="J27" s="2">
        <v>126.41089630126953</v>
      </c>
      <c r="K27" s="2">
        <v>4054.737548828125</v>
      </c>
      <c r="L27" s="2">
        <v>0.2396123856306076</v>
      </c>
      <c r="M27" s="7">
        <v>971.5653076171875</v>
      </c>
    </row>
    <row r="28" spans="1:13" x14ac:dyDescent="0.25">
      <c r="A28" s="1" t="s">
        <v>17</v>
      </c>
      <c r="B28" s="4">
        <v>3</v>
      </c>
      <c r="C28" s="3">
        <v>10</v>
      </c>
      <c r="D28" s="3">
        <v>75</v>
      </c>
      <c r="E28" s="3">
        <v>91</v>
      </c>
      <c r="F28" s="3">
        <v>2238</v>
      </c>
      <c r="G28" s="3">
        <v>2483.230712890625</v>
      </c>
      <c r="H28" s="3">
        <v>0.44251438975334167</v>
      </c>
      <c r="I28" s="3">
        <v>1098.8653564453125</v>
      </c>
      <c r="J28" s="3">
        <v>115.19239044189453</v>
      </c>
      <c r="K28" s="3">
        <v>2410.2099609375</v>
      </c>
      <c r="L28" s="3">
        <v>0.28328821063041687</v>
      </c>
      <c r="M28" s="6">
        <v>682.7840576171875</v>
      </c>
    </row>
    <row r="29" spans="1:13" x14ac:dyDescent="0.25">
      <c r="A29" t="s">
        <v>18</v>
      </c>
      <c r="B29" s="5">
        <v>4</v>
      </c>
      <c r="C29" s="2">
        <v>10</v>
      </c>
      <c r="D29" s="2">
        <v>75</v>
      </c>
      <c r="E29" s="2">
        <v>108</v>
      </c>
      <c r="F29" s="2">
        <v>4293.5</v>
      </c>
      <c r="G29" s="2">
        <v>4537.79638671875</v>
      </c>
      <c r="H29" s="2">
        <v>0.31284976005554199</v>
      </c>
      <c r="I29" s="2">
        <v>1419.6484375</v>
      </c>
      <c r="J29" s="2">
        <v>136.60574340820312</v>
      </c>
      <c r="K29" s="2">
        <v>4512.46923828125</v>
      </c>
      <c r="L29" s="2">
        <v>0.22718560695648193</v>
      </c>
      <c r="M29" s="7">
        <v>1025.1680908203125</v>
      </c>
    </row>
    <row r="30" spans="1:13" x14ac:dyDescent="0.25">
      <c r="A30" t="s">
        <v>19</v>
      </c>
      <c r="B30" s="4">
        <v>5</v>
      </c>
      <c r="C30" s="3">
        <v>10</v>
      </c>
      <c r="D30" s="3">
        <v>75</v>
      </c>
      <c r="E30" s="3">
        <v>66</v>
      </c>
      <c r="F30" s="3">
        <v>7392.5</v>
      </c>
      <c r="G30" s="3">
        <v>7291.69677734375</v>
      </c>
      <c r="H30" s="3">
        <v>0.2299024760723114</v>
      </c>
      <c r="I30" s="3">
        <v>1676.379150390625</v>
      </c>
      <c r="J30" s="3">
        <v>206.34800720214844</v>
      </c>
      <c r="K30" s="3">
        <v>7319.81689453125</v>
      </c>
      <c r="L30" s="3">
        <v>0.17811250686645508</v>
      </c>
      <c r="M30" s="6">
        <v>1303.7508544921875</v>
      </c>
    </row>
    <row r="31" spans="1:13" x14ac:dyDescent="0.25">
      <c r="A31" t="s">
        <v>20</v>
      </c>
      <c r="B31" s="5">
        <v>6</v>
      </c>
      <c r="C31" s="2">
        <v>10</v>
      </c>
      <c r="D31" s="2">
        <v>75</v>
      </c>
      <c r="E31" s="2">
        <v>125</v>
      </c>
      <c r="F31" s="2">
        <v>4964</v>
      </c>
      <c r="G31" s="2">
        <v>5071.16015625</v>
      </c>
      <c r="H31" s="2">
        <v>0.29123511910438538</v>
      </c>
      <c r="I31" s="2">
        <v>1476.89990234375</v>
      </c>
      <c r="J31" s="2">
        <v>132.09794616699219</v>
      </c>
      <c r="K31" s="2">
        <v>5040.24755859375</v>
      </c>
      <c r="L31" s="2">
        <v>0.24660350382328033</v>
      </c>
      <c r="M31" s="7">
        <v>1242.9427490234375</v>
      </c>
    </row>
    <row r="32" spans="1:13" x14ac:dyDescent="0.25">
      <c r="A32" t="s">
        <v>21</v>
      </c>
      <c r="B32" s="4">
        <v>7</v>
      </c>
      <c r="C32" s="3">
        <v>10</v>
      </c>
      <c r="D32" s="3">
        <v>75</v>
      </c>
      <c r="E32" s="3">
        <v>97</v>
      </c>
      <c r="F32" s="3">
        <v>3801</v>
      </c>
      <c r="G32" s="3">
        <v>3943.2783203125</v>
      </c>
      <c r="H32" s="3">
        <v>0.28559482097625732</v>
      </c>
      <c r="I32" s="3">
        <v>1126.1798095703125</v>
      </c>
      <c r="J32" s="3">
        <v>114.34623718261719</v>
      </c>
      <c r="K32" s="3">
        <v>3904.298828125</v>
      </c>
      <c r="L32" s="3">
        <v>0.22404186427593231</v>
      </c>
      <c r="M32" s="6">
        <v>874.72637939453125</v>
      </c>
    </row>
    <row r="33" spans="1:13" x14ac:dyDescent="0.25">
      <c r="A33" t="s">
        <v>40</v>
      </c>
      <c r="B33" s="5">
        <v>8</v>
      </c>
      <c r="C33" s="2">
        <v>10</v>
      </c>
      <c r="D33" s="2">
        <v>75</v>
      </c>
      <c r="E33" s="2">
        <v>67</v>
      </c>
      <c r="F33" s="2">
        <v>252</v>
      </c>
      <c r="G33" s="2">
        <v>291.23880004882812</v>
      </c>
      <c r="H33" s="2">
        <v>0.59784090518951416</v>
      </c>
      <c r="I33" s="2">
        <v>174.11447143554687</v>
      </c>
      <c r="J33" s="2">
        <v>21.271469116210937</v>
      </c>
      <c r="K33" s="2">
        <v>273.65573120117187</v>
      </c>
      <c r="L33" s="2">
        <v>0.39592429995536804</v>
      </c>
      <c r="M33" s="7">
        <v>108.34695434570312</v>
      </c>
    </row>
    <row r="34" spans="1:13" x14ac:dyDescent="0.25">
      <c r="A34" t="s">
        <v>23</v>
      </c>
      <c r="B34" s="4">
        <v>1</v>
      </c>
      <c r="C34" s="3">
        <v>11</v>
      </c>
      <c r="D34" s="3">
        <v>75</v>
      </c>
      <c r="E34" s="3">
        <v>86</v>
      </c>
      <c r="F34" s="3">
        <v>3441.5</v>
      </c>
      <c r="G34" s="3">
        <v>3465.837158203125</v>
      </c>
      <c r="H34" s="3">
        <v>0.30942067503929138</v>
      </c>
      <c r="I34" s="3">
        <v>1072.401611328125</v>
      </c>
      <c r="J34" s="3">
        <v>115.64004516601562</v>
      </c>
      <c r="K34" s="3">
        <v>3426.03857421875</v>
      </c>
      <c r="L34" s="3">
        <v>0.21438634395599365</v>
      </c>
      <c r="M34" s="6">
        <v>734.495849609375</v>
      </c>
    </row>
    <row r="35" spans="1:13" x14ac:dyDescent="0.25">
      <c r="A35" t="s">
        <v>24</v>
      </c>
      <c r="B35" s="5">
        <v>2</v>
      </c>
      <c r="C35" s="2">
        <v>11</v>
      </c>
      <c r="D35" s="2">
        <v>75</v>
      </c>
      <c r="E35" s="2">
        <v>166</v>
      </c>
      <c r="F35" s="2">
        <v>3839</v>
      </c>
      <c r="G35" s="2">
        <v>3965.632568359375</v>
      </c>
      <c r="H35" s="2">
        <v>0.32717299461364746</v>
      </c>
      <c r="I35" s="2">
        <v>1297.4478759765625</v>
      </c>
      <c r="J35" s="2">
        <v>100.70148468017578</v>
      </c>
      <c r="K35" s="2">
        <v>3900.7265625</v>
      </c>
      <c r="L35" s="2">
        <v>0.20202425122261047</v>
      </c>
      <c r="M35" s="7">
        <v>788.0413818359375</v>
      </c>
    </row>
    <row r="36" spans="1:13" x14ac:dyDescent="0.25">
      <c r="A36" t="s">
        <v>25</v>
      </c>
      <c r="B36" s="4">
        <v>3</v>
      </c>
      <c r="C36" s="3">
        <v>11</v>
      </c>
      <c r="D36" s="3">
        <v>75</v>
      </c>
      <c r="E36" s="3">
        <v>120</v>
      </c>
      <c r="F36" s="3">
        <v>4215.5</v>
      </c>
      <c r="G36" s="3">
        <v>4156.43310546875</v>
      </c>
      <c r="H36" s="3">
        <v>0.33011355996131897</v>
      </c>
      <c r="I36" s="3">
        <v>1372.094970703125</v>
      </c>
      <c r="J36" s="3">
        <v>125.25456237792969</v>
      </c>
      <c r="K36" s="3">
        <v>4156.87060546875</v>
      </c>
      <c r="L36" s="3">
        <v>0.24553115665912628</v>
      </c>
      <c r="M36" s="6">
        <v>1020.6412353515625</v>
      </c>
    </row>
    <row r="37" spans="1:13" x14ac:dyDescent="0.25">
      <c r="A37" t="s">
        <v>26</v>
      </c>
      <c r="B37" s="5">
        <v>4</v>
      </c>
      <c r="C37" s="2">
        <v>11</v>
      </c>
      <c r="D37" s="2">
        <v>75</v>
      </c>
      <c r="E37" s="2">
        <v>110</v>
      </c>
      <c r="F37" s="2">
        <v>6047</v>
      </c>
      <c r="G37" s="2">
        <v>6273.791015625</v>
      </c>
      <c r="H37" s="2">
        <v>0.37873849272727966</v>
      </c>
      <c r="I37" s="2">
        <v>2376.126220703125</v>
      </c>
      <c r="J37" s="2">
        <v>226.55473327636719</v>
      </c>
      <c r="K37" s="2">
        <v>6076.80615234375</v>
      </c>
      <c r="L37" s="2">
        <v>0.17837667465209961</v>
      </c>
      <c r="M37" s="7">
        <v>1083.96044921875</v>
      </c>
    </row>
    <row r="38" spans="1:13" x14ac:dyDescent="0.25">
      <c r="A38" t="s">
        <v>27</v>
      </c>
      <c r="B38" s="4">
        <v>5</v>
      </c>
      <c r="C38" s="3">
        <v>11</v>
      </c>
      <c r="D38" s="3">
        <v>75</v>
      </c>
      <c r="E38" s="3">
        <v>79</v>
      </c>
      <c r="F38" s="3">
        <v>5633</v>
      </c>
      <c r="G38" s="3">
        <v>5636.79736328125</v>
      </c>
      <c r="H38" s="3">
        <v>0.24053637683391571</v>
      </c>
      <c r="I38" s="3">
        <v>1355.8548583984375</v>
      </c>
      <c r="J38" s="3">
        <v>152.54559326171875</v>
      </c>
      <c r="K38" s="3">
        <v>5614.873046875</v>
      </c>
      <c r="L38" s="3">
        <v>0.19717603921890259</v>
      </c>
      <c r="M38" s="6">
        <v>1107.118408203125</v>
      </c>
    </row>
    <row r="39" spans="1:13" x14ac:dyDescent="0.25">
      <c r="A39" t="s">
        <v>28</v>
      </c>
      <c r="B39" s="5">
        <v>6</v>
      </c>
      <c r="C39" s="2">
        <v>11</v>
      </c>
      <c r="D39" s="2">
        <v>75</v>
      </c>
      <c r="E39" s="2">
        <v>145</v>
      </c>
      <c r="F39" s="2">
        <v>6000</v>
      </c>
      <c r="G39" s="2">
        <v>6209.95849609375</v>
      </c>
      <c r="H39" s="2">
        <v>0.39372521638870239</v>
      </c>
      <c r="I39" s="2">
        <v>2445.017333984375</v>
      </c>
      <c r="J39" s="2">
        <v>203.04763793945312</v>
      </c>
      <c r="K39" s="2">
        <v>6084.6640625</v>
      </c>
      <c r="L39" s="2">
        <v>0.24055278301239014</v>
      </c>
      <c r="M39" s="7">
        <v>1463.682861328125</v>
      </c>
    </row>
    <row r="40" spans="1:13" x14ac:dyDescent="0.25">
      <c r="A40" t="s">
        <v>29</v>
      </c>
      <c r="B40" s="4">
        <v>7</v>
      </c>
      <c r="C40" s="3">
        <v>11</v>
      </c>
      <c r="D40" s="3">
        <v>75</v>
      </c>
      <c r="E40" s="3">
        <v>140</v>
      </c>
      <c r="F40" s="3">
        <v>4083</v>
      </c>
      <c r="G40" s="3">
        <v>4249.85693359375</v>
      </c>
      <c r="H40" s="3">
        <v>0.3151639997959137</v>
      </c>
      <c r="I40" s="3">
        <v>1339.40185546875</v>
      </c>
      <c r="J40" s="3">
        <v>113.20011901855469</v>
      </c>
      <c r="K40" s="3">
        <v>4177.72998046875</v>
      </c>
      <c r="L40" s="3">
        <v>0.23445121943950653</v>
      </c>
      <c r="M40" s="6">
        <v>979.47393798828125</v>
      </c>
    </row>
    <row r="41" spans="1:13" x14ac:dyDescent="0.25">
      <c r="A41" t="s">
        <v>30</v>
      </c>
      <c r="B41" s="5">
        <v>8</v>
      </c>
      <c r="C41" s="2">
        <v>11</v>
      </c>
      <c r="D41" s="2">
        <v>75</v>
      </c>
      <c r="E41" s="2">
        <v>57</v>
      </c>
      <c r="F41" s="2">
        <v>275</v>
      </c>
      <c r="G41" s="2">
        <v>452.6842041015625</v>
      </c>
      <c r="H41" s="2">
        <v>1.7699747085571289</v>
      </c>
      <c r="I41" s="2">
        <v>801.2396240234375</v>
      </c>
      <c r="J41" s="2">
        <v>106.12677764892578</v>
      </c>
      <c r="K41" s="2">
        <v>311.50979614257812</v>
      </c>
      <c r="L41" s="2">
        <v>0.45089346170425415</v>
      </c>
      <c r="M41" s="7">
        <v>140.45773315429687</v>
      </c>
    </row>
    <row r="42" spans="1:13" x14ac:dyDescent="0.25">
      <c r="A42" t="s">
        <v>31</v>
      </c>
      <c r="B42" s="4">
        <v>1</v>
      </c>
      <c r="C42" s="3">
        <v>12</v>
      </c>
      <c r="D42" s="3">
        <v>75</v>
      </c>
      <c r="E42" s="3">
        <v>74</v>
      </c>
      <c r="F42" s="3">
        <v>3626</v>
      </c>
      <c r="G42" s="3">
        <v>3581.78369140625</v>
      </c>
      <c r="H42" s="3">
        <v>0.25024479627609253</v>
      </c>
      <c r="I42" s="3">
        <v>896.32281494140625</v>
      </c>
      <c r="J42" s="3">
        <v>104.19541168212891</v>
      </c>
      <c r="K42" s="3">
        <v>3539.242431640625</v>
      </c>
      <c r="L42" s="3">
        <v>0.18985073268413544</v>
      </c>
      <c r="M42" s="6">
        <v>671.92779541015625</v>
      </c>
    </row>
    <row r="43" spans="1:13" x14ac:dyDescent="0.25">
      <c r="A43" t="s">
        <v>32</v>
      </c>
      <c r="B43" s="5">
        <v>2</v>
      </c>
      <c r="C43" s="2">
        <v>12</v>
      </c>
      <c r="D43" s="2">
        <v>75</v>
      </c>
      <c r="E43" s="2">
        <v>185</v>
      </c>
      <c r="F43" s="2">
        <v>3836</v>
      </c>
      <c r="G43" s="2">
        <v>3929.99462890625</v>
      </c>
      <c r="H43" s="2">
        <v>0.27231153845787048</v>
      </c>
      <c r="I43" s="2">
        <v>1070.182861328125</v>
      </c>
      <c r="J43" s="2">
        <v>78.681404113769531</v>
      </c>
      <c r="K43" s="2">
        <v>3909.359375</v>
      </c>
      <c r="L43" s="2">
        <v>0.20467206835746765</v>
      </c>
      <c r="M43" s="7">
        <v>800.13665771484375</v>
      </c>
    </row>
    <row r="44" spans="1:13" x14ac:dyDescent="0.25">
      <c r="A44" t="s">
        <v>33</v>
      </c>
      <c r="B44" s="4">
        <v>3</v>
      </c>
      <c r="C44" s="3">
        <v>12</v>
      </c>
      <c r="D44" s="3">
        <v>75</v>
      </c>
      <c r="E44" s="3">
        <v>78</v>
      </c>
      <c r="F44" s="3">
        <v>4310</v>
      </c>
      <c r="G44" s="3">
        <v>4481.7822265625</v>
      </c>
      <c r="H44" s="3">
        <v>0.22257643938064575</v>
      </c>
      <c r="I44" s="3">
        <v>997.5390625</v>
      </c>
      <c r="J44" s="3">
        <v>112.94905853271484</v>
      </c>
      <c r="K44" s="3">
        <v>4462.24267578125</v>
      </c>
      <c r="L44" s="3">
        <v>0.17297264933586121</v>
      </c>
      <c r="M44" s="6">
        <v>771.84600830078125</v>
      </c>
    </row>
    <row r="45" spans="1:13" x14ac:dyDescent="0.25">
      <c r="A45" t="s">
        <v>34</v>
      </c>
      <c r="B45" s="5">
        <v>4</v>
      </c>
      <c r="C45" s="2">
        <v>12</v>
      </c>
      <c r="D45" s="2">
        <v>75</v>
      </c>
      <c r="E45" s="2">
        <v>97</v>
      </c>
      <c r="F45" s="2">
        <v>5442</v>
      </c>
      <c r="G45" s="2">
        <v>5539.2783203125</v>
      </c>
      <c r="H45" s="2">
        <v>0.50558769702911377</v>
      </c>
      <c r="I45" s="2">
        <v>2800.5908203125</v>
      </c>
      <c r="J45" s="2">
        <v>284.35693359375</v>
      </c>
      <c r="K45" s="2">
        <v>5306.58642578125</v>
      </c>
      <c r="L45" s="2">
        <v>0.24325865507125854</v>
      </c>
      <c r="M45" s="7">
        <v>1290.873046875</v>
      </c>
    </row>
    <row r="46" spans="1:13" x14ac:dyDescent="0.25">
      <c r="A46" t="s">
        <v>35</v>
      </c>
      <c r="B46" s="4">
        <v>5</v>
      </c>
      <c r="C46" s="3">
        <v>12</v>
      </c>
      <c r="D46" s="3">
        <v>75</v>
      </c>
      <c r="E46" s="3">
        <v>175</v>
      </c>
      <c r="F46" s="3">
        <v>5672</v>
      </c>
      <c r="G46" s="3">
        <v>5790.98876953125</v>
      </c>
      <c r="H46" s="3">
        <v>0.22502292692661285</v>
      </c>
      <c r="I46" s="3">
        <v>1303.105224609375</v>
      </c>
      <c r="J46" s="3">
        <v>98.5054931640625</v>
      </c>
      <c r="K46" s="3">
        <v>5784.03173828125</v>
      </c>
      <c r="L46" s="3">
        <v>0.16966165602207184</v>
      </c>
      <c r="M46" s="6">
        <v>981.32843017578125</v>
      </c>
    </row>
    <row r="47" spans="1:13" x14ac:dyDescent="0.25">
      <c r="A47" t="s">
        <v>36</v>
      </c>
      <c r="B47" s="5">
        <v>6</v>
      </c>
      <c r="C47" s="2">
        <v>12</v>
      </c>
      <c r="D47" s="2">
        <v>75</v>
      </c>
      <c r="E47" s="2">
        <v>86</v>
      </c>
      <c r="F47" s="2">
        <v>5638</v>
      </c>
      <c r="G47" s="2">
        <v>6060.0234375</v>
      </c>
      <c r="H47" s="2">
        <v>0.33764192461967468</v>
      </c>
      <c r="I47" s="2">
        <v>2046.117919921875</v>
      </c>
      <c r="J47" s="2">
        <v>220.63856506347656</v>
      </c>
      <c r="K47" s="2">
        <v>5862.52587890625</v>
      </c>
      <c r="L47" s="2">
        <v>0.19139078259468079</v>
      </c>
      <c r="M47" s="7">
        <v>1122.033447265625</v>
      </c>
    </row>
    <row r="48" spans="1:13" x14ac:dyDescent="0.25">
      <c r="A48" t="s">
        <v>37</v>
      </c>
      <c r="B48" s="4">
        <v>7</v>
      </c>
      <c r="C48" s="3">
        <v>12</v>
      </c>
      <c r="D48" s="3">
        <v>75</v>
      </c>
      <c r="E48" s="3">
        <v>178</v>
      </c>
      <c r="F48" s="3">
        <v>3839</v>
      </c>
      <c r="G48" s="3">
        <v>4231.9326171875</v>
      </c>
      <c r="H48" s="3">
        <v>0.55606800317764282</v>
      </c>
      <c r="I48" s="3">
        <v>2353.242431640625</v>
      </c>
      <c r="J48" s="3">
        <v>176.38298034667969</v>
      </c>
      <c r="K48" s="3">
        <v>3968.481201171875</v>
      </c>
      <c r="L48" s="3">
        <v>0.24347776174545288</v>
      </c>
      <c r="M48" s="6">
        <v>966.2369384765625</v>
      </c>
    </row>
    <row r="49" spans="1:17" x14ac:dyDescent="0.25">
      <c r="A49" t="s">
        <v>38</v>
      </c>
      <c r="B49" s="5">
        <v>8</v>
      </c>
      <c r="C49" s="2">
        <v>12</v>
      </c>
      <c r="D49" s="2">
        <v>75</v>
      </c>
      <c r="E49" s="2">
        <v>67</v>
      </c>
      <c r="F49" s="2">
        <v>245</v>
      </c>
      <c r="G49" s="2">
        <v>374.6119384765625</v>
      </c>
      <c r="H49" s="2">
        <v>1.8093345165252686</v>
      </c>
      <c r="I49" s="2">
        <v>677.79827880859375</v>
      </c>
      <c r="J49" s="2">
        <v>82.806243896484375</v>
      </c>
      <c r="K49" s="2">
        <v>259</v>
      </c>
      <c r="L49" s="2">
        <v>0.37651222944259644</v>
      </c>
      <c r="M49" s="7">
        <v>97.51666259765625</v>
      </c>
    </row>
    <row r="52" spans="1:17" x14ac:dyDescent="0.25">
      <c r="A52" t="s">
        <v>58</v>
      </c>
      <c r="B52" s="8" t="s">
        <v>59</v>
      </c>
      <c r="C52" s="19" t="s">
        <v>60</v>
      </c>
      <c r="D52" s="19"/>
      <c r="E52" s="19"/>
      <c r="F52" s="19" t="s">
        <v>61</v>
      </c>
      <c r="G52" s="19"/>
      <c r="H52" s="19"/>
      <c r="J52" t="s">
        <v>62</v>
      </c>
      <c r="K52" s="8" t="s">
        <v>59</v>
      </c>
      <c r="L52" s="19" t="s">
        <v>60</v>
      </c>
      <c r="M52" s="19"/>
      <c r="N52" s="19"/>
      <c r="O52" s="19" t="s">
        <v>61</v>
      </c>
      <c r="P52" s="19"/>
      <c r="Q52" s="19"/>
    </row>
    <row r="53" spans="1:17" x14ac:dyDescent="0.25">
      <c r="B53" s="9">
        <v>0</v>
      </c>
      <c r="C53" s="3">
        <f>K2</f>
        <v>7959.955078125</v>
      </c>
      <c r="D53" s="3">
        <f>K10</f>
        <v>8513.892578125</v>
      </c>
      <c r="E53" s="3">
        <f>K18</f>
        <v>7053.52001953125</v>
      </c>
      <c r="F53" s="3">
        <f>K26</f>
        <v>3466.428466796875</v>
      </c>
      <c r="G53" s="3">
        <f>K34</f>
        <v>3426.03857421875</v>
      </c>
      <c r="H53" s="3">
        <f>K42</f>
        <v>3539.242431640625</v>
      </c>
      <c r="K53" s="9">
        <v>0</v>
      </c>
      <c r="L53">
        <f>C53/$C$62</f>
        <v>1.0149824478220999</v>
      </c>
      <c r="M53">
        <f t="shared" ref="M53:N59" si="0">D53/$C$62</f>
        <v>1.0856156152422973</v>
      </c>
      <c r="N53">
        <f t="shared" si="0"/>
        <v>0.89940193693560289</v>
      </c>
      <c r="O53">
        <f>F53/$F$62</f>
        <v>0.99689177767549841</v>
      </c>
      <c r="P53">
        <f t="shared" ref="P53:Q59" si="1">G53/$F$62</f>
        <v>0.98527626268708868</v>
      </c>
      <c r="Q53">
        <f t="shared" si="1"/>
        <v>1.017831959637413</v>
      </c>
    </row>
    <row r="54" spans="1:17" x14ac:dyDescent="0.25">
      <c r="B54" s="9">
        <v>0.25</v>
      </c>
      <c r="C54" s="3">
        <f t="shared" ref="C54:C59" si="2">K3</f>
        <v>8580.208984375</v>
      </c>
      <c r="D54" s="3">
        <f t="shared" ref="D54:D59" si="3">K11</f>
        <v>7054.54736328125</v>
      </c>
      <c r="E54" s="3">
        <f t="shared" ref="E54:E59" si="4">K19</f>
        <v>7599.4443359375</v>
      </c>
      <c r="F54" s="3">
        <f t="shared" ref="F54:F59" si="5">K27</f>
        <v>4054.737548828125</v>
      </c>
      <c r="G54" s="3">
        <f t="shared" ref="G54:G59" si="6">K35</f>
        <v>3900.7265625</v>
      </c>
      <c r="H54" s="3">
        <f t="shared" ref="H54:H59" si="7">K43</f>
        <v>3909.359375</v>
      </c>
      <c r="K54" s="9">
        <v>0.25</v>
      </c>
      <c r="L54">
        <f t="shared" ref="L54:L59" si="8">C54/$C$62</f>
        <v>1.094071691650488</v>
      </c>
      <c r="M54">
        <f t="shared" si="0"/>
        <v>0.89953293464399398</v>
      </c>
      <c r="N54">
        <f t="shared" si="0"/>
        <v>0.9690133346826042</v>
      </c>
      <c r="O54">
        <f t="shared" ref="O54:O59" si="9">F54/$F$62</f>
        <v>1.1660804663290698</v>
      </c>
      <c r="P54">
        <f t="shared" si="1"/>
        <v>1.1217892636076499</v>
      </c>
      <c r="Q54">
        <f t="shared" si="1"/>
        <v>1.1242719283681941</v>
      </c>
    </row>
    <row r="55" spans="1:17" x14ac:dyDescent="0.25">
      <c r="B55" s="9">
        <v>1</v>
      </c>
      <c r="C55" s="3">
        <f t="shared" si="2"/>
        <v>8988.197265625</v>
      </c>
      <c r="D55" s="3">
        <f t="shared" si="3"/>
        <v>7654.02734375</v>
      </c>
      <c r="E55" s="3">
        <f t="shared" si="4"/>
        <v>6557.31982421875</v>
      </c>
      <c r="F55" s="3">
        <f t="shared" si="5"/>
        <v>2410.2099609375</v>
      </c>
      <c r="G55" s="3">
        <f t="shared" si="6"/>
        <v>4156.87060546875</v>
      </c>
      <c r="H55" s="3">
        <f t="shared" si="7"/>
        <v>4462.24267578125</v>
      </c>
      <c r="K55" s="9">
        <v>1</v>
      </c>
      <c r="L55">
        <f t="shared" si="8"/>
        <v>1.1460947169466809</v>
      </c>
      <c r="M55">
        <f t="shared" si="0"/>
        <v>0.97597327281482715</v>
      </c>
      <c r="N55">
        <f t="shared" si="0"/>
        <v>0.83613091544050189</v>
      </c>
      <c r="O55">
        <f t="shared" si="9"/>
        <v>0.6931394995005884</v>
      </c>
      <c r="P55">
        <f t="shared" si="1"/>
        <v>1.1954523703995401</v>
      </c>
      <c r="Q55">
        <f t="shared" si="1"/>
        <v>1.2832727044817762</v>
      </c>
    </row>
    <row r="56" spans="1:17" x14ac:dyDescent="0.25">
      <c r="B56" s="9">
        <v>4</v>
      </c>
      <c r="C56" s="3">
        <f t="shared" si="2"/>
        <v>10311.3818359375</v>
      </c>
      <c r="D56" s="3">
        <f t="shared" si="3"/>
        <v>8369.142578125</v>
      </c>
      <c r="E56" s="3">
        <f t="shared" si="4"/>
        <v>7730.3076171875</v>
      </c>
      <c r="F56" s="3">
        <f t="shared" si="5"/>
        <v>4512.46923828125</v>
      </c>
      <c r="G56" s="3">
        <f t="shared" si="6"/>
        <v>6076.80615234375</v>
      </c>
      <c r="H56" s="3">
        <f t="shared" si="7"/>
        <v>5306.58642578125</v>
      </c>
      <c r="K56" s="9">
        <v>4</v>
      </c>
      <c r="L56">
        <f t="shared" si="8"/>
        <v>1.3148154070655209</v>
      </c>
      <c r="M56">
        <f t="shared" si="0"/>
        <v>1.0671583867931067</v>
      </c>
      <c r="N56">
        <f t="shared" si="0"/>
        <v>0.98569985266285953</v>
      </c>
      <c r="O56">
        <f t="shared" si="9"/>
        <v>1.2977170952017214</v>
      </c>
      <c r="P56">
        <f t="shared" si="1"/>
        <v>1.7475964514557361</v>
      </c>
      <c r="Q56">
        <f t="shared" si="1"/>
        <v>1.5260930453510864</v>
      </c>
    </row>
    <row r="57" spans="1:17" x14ac:dyDescent="0.25">
      <c r="B57" s="9">
        <v>8</v>
      </c>
      <c r="C57" s="3">
        <f t="shared" si="2"/>
        <v>9473.47265625</v>
      </c>
      <c r="D57" s="3">
        <f t="shared" si="3"/>
        <v>9435.32421875</v>
      </c>
      <c r="E57" s="3">
        <f t="shared" si="4"/>
        <v>9440.396484375</v>
      </c>
      <c r="F57" s="3">
        <f t="shared" si="5"/>
        <v>7319.81689453125</v>
      </c>
      <c r="G57" s="3">
        <f t="shared" si="6"/>
        <v>5614.873046875</v>
      </c>
      <c r="H57" s="3">
        <f t="shared" si="7"/>
        <v>5784.03173828125</v>
      </c>
      <c r="K57" s="9">
        <v>8</v>
      </c>
      <c r="L57">
        <f t="shared" si="8"/>
        <v>1.2079727048260307</v>
      </c>
      <c r="M57">
        <f t="shared" si="0"/>
        <v>1.2031083564604543</v>
      </c>
      <c r="N57">
        <f t="shared" si="0"/>
        <v>1.2037551265150008</v>
      </c>
      <c r="O57">
        <f t="shared" si="9"/>
        <v>2.1050673181758164</v>
      </c>
      <c r="P57">
        <f t="shared" si="1"/>
        <v>1.6147515596344362</v>
      </c>
      <c r="Q57">
        <f t="shared" si="1"/>
        <v>1.6633990105195431</v>
      </c>
    </row>
    <row r="58" spans="1:17" x14ac:dyDescent="0.25">
      <c r="B58" s="9">
        <v>16</v>
      </c>
      <c r="C58" s="3">
        <f t="shared" si="2"/>
        <v>8252.83984375</v>
      </c>
      <c r="D58" s="3">
        <f t="shared" si="3"/>
        <v>8490.1748046875</v>
      </c>
      <c r="E58" s="3">
        <f t="shared" si="4"/>
        <v>8044.3701171875</v>
      </c>
      <c r="F58" s="3">
        <f t="shared" si="5"/>
        <v>5040.24755859375</v>
      </c>
      <c r="G58" s="3">
        <f t="shared" si="6"/>
        <v>6084.6640625</v>
      </c>
      <c r="H58" s="3">
        <f t="shared" si="7"/>
        <v>5862.52587890625</v>
      </c>
      <c r="K58" s="9">
        <v>16</v>
      </c>
      <c r="L58">
        <f t="shared" si="8"/>
        <v>1.0523284998319673</v>
      </c>
      <c r="M58">
        <f t="shared" si="0"/>
        <v>1.0825913363984834</v>
      </c>
      <c r="N58">
        <f t="shared" si="0"/>
        <v>1.0257463003991218</v>
      </c>
      <c r="O58">
        <f t="shared" si="9"/>
        <v>1.4494980631329855</v>
      </c>
      <c r="P58">
        <f t="shared" si="1"/>
        <v>1.7498562661611343</v>
      </c>
      <c r="Q58">
        <f t="shared" si="1"/>
        <v>1.6859727241081213</v>
      </c>
    </row>
    <row r="59" spans="1:17" x14ac:dyDescent="0.25">
      <c r="B59" s="9">
        <v>24</v>
      </c>
      <c r="C59" s="3">
        <f t="shared" si="2"/>
        <v>5169.11376953125</v>
      </c>
      <c r="D59" s="3">
        <f t="shared" si="3"/>
        <v>5452.58740234375</v>
      </c>
      <c r="E59" s="3">
        <f t="shared" si="4"/>
        <v>4468.23291015625</v>
      </c>
      <c r="F59" s="3">
        <f t="shared" si="5"/>
        <v>3904.298828125</v>
      </c>
      <c r="G59" s="3">
        <f t="shared" si="6"/>
        <v>4177.72998046875</v>
      </c>
      <c r="H59" s="3">
        <f t="shared" si="7"/>
        <v>3968.481201171875</v>
      </c>
      <c r="K59" s="9">
        <v>24</v>
      </c>
      <c r="L59">
        <f t="shared" si="8"/>
        <v>0.65911926579686153</v>
      </c>
      <c r="M59">
        <f t="shared" si="0"/>
        <v>0.69526529412254257</v>
      </c>
      <c r="N59">
        <f t="shared" si="0"/>
        <v>0.56974919231050924</v>
      </c>
      <c r="O59">
        <f t="shared" si="9"/>
        <v>1.1228165925323186</v>
      </c>
      <c r="P59">
        <f t="shared" si="1"/>
        <v>1.2014512074227557</v>
      </c>
      <c r="Q59">
        <f t="shared" si="1"/>
        <v>1.1412744607892262</v>
      </c>
    </row>
    <row r="61" spans="1:17" x14ac:dyDescent="0.25">
      <c r="C61" s="19" t="s">
        <v>60</v>
      </c>
      <c r="D61" s="19"/>
      <c r="E61" s="19"/>
      <c r="F61" s="19" t="s">
        <v>61</v>
      </c>
      <c r="G61" s="19"/>
      <c r="H61" s="19"/>
      <c r="J61" t="s">
        <v>63</v>
      </c>
      <c r="K61" s="8" t="s">
        <v>59</v>
      </c>
      <c r="L61" s="19" t="s">
        <v>60</v>
      </c>
      <c r="M61" s="19"/>
      <c r="N61" s="19"/>
      <c r="O61" s="19" t="s">
        <v>61</v>
      </c>
      <c r="P61" s="19"/>
      <c r="Q61" s="19"/>
    </row>
    <row r="62" spans="1:17" x14ac:dyDescent="0.25">
      <c r="A62" t="s">
        <v>64</v>
      </c>
      <c r="C62">
        <f>AVERAGE(C53:E53)</f>
        <v>7842.455891927083</v>
      </c>
      <c r="F62">
        <f>AVERAGE(F53:H53)</f>
        <v>3477.2364908854165</v>
      </c>
      <c r="K62" s="9">
        <v>0</v>
      </c>
      <c r="L62">
        <f>C53/MAX($C$53:$C$59)</f>
        <v>0.77195813371809729</v>
      </c>
      <c r="M62">
        <f>D53/MAX(D$53:D$59)</f>
        <v>0.90234234465479002</v>
      </c>
      <c r="N62">
        <f>E53/MAX(E$53:E$59)</f>
        <v>0.74716353610843356</v>
      </c>
      <c r="O62">
        <f t="shared" ref="O62:Q68" si="10">F53/MAX(F$53:F$59)</f>
        <v>0.4735676474894745</v>
      </c>
      <c r="P62">
        <f t="shared" si="10"/>
        <v>0.56306125351004122</v>
      </c>
      <c r="Q62">
        <f t="shared" si="10"/>
        <v>0.60370606539666627</v>
      </c>
    </row>
    <row r="63" spans="1:17" x14ac:dyDescent="0.25">
      <c r="K63" s="9">
        <v>0.25</v>
      </c>
      <c r="L63">
        <f t="shared" ref="L63:L68" si="11">C54/MAX($C$53:$C$59)</f>
        <v>0.83211048925285935</v>
      </c>
      <c r="M63">
        <f t="shared" ref="M63:N68" si="12">D54/MAX(D$53:D$59)</f>
        <v>0.74767408090358578</v>
      </c>
      <c r="N63">
        <f t="shared" si="12"/>
        <v>0.80499207300408426</v>
      </c>
      <c r="O63">
        <f t="shared" si="10"/>
        <v>0.55393975112375871</v>
      </c>
      <c r="P63">
        <f t="shared" si="10"/>
        <v>0.64107509016649178</v>
      </c>
      <c r="Q63">
        <f t="shared" si="10"/>
        <v>0.6668387408004679</v>
      </c>
    </row>
    <row r="64" spans="1:17" x14ac:dyDescent="0.25">
      <c r="A64" t="s">
        <v>92</v>
      </c>
      <c r="C64" s="15">
        <f>STDEV(C53:E53)/ AVERAGE(C53:E53)</f>
        <v>9.4006589153014825E-2</v>
      </c>
      <c r="F64" s="15">
        <f>STDEV(F53:H53)/ AVERAGE(F53:H53)</f>
        <v>1.6498913161000564E-2</v>
      </c>
      <c r="K64" s="9">
        <v>1</v>
      </c>
      <c r="L64">
        <f t="shared" si="11"/>
        <v>0.87167727940198059</v>
      </c>
      <c r="M64">
        <f t="shared" si="12"/>
        <v>0.81120978636217045</v>
      </c>
      <c r="N64">
        <f t="shared" si="12"/>
        <v>0.69460216369851724</v>
      </c>
      <c r="O64">
        <f t="shared" si="10"/>
        <v>0.32927189240733679</v>
      </c>
      <c r="P64">
        <f t="shared" si="10"/>
        <v>0.68317175159885835</v>
      </c>
      <c r="Q64">
        <f t="shared" si="10"/>
        <v>0.76114677665418751</v>
      </c>
    </row>
    <row r="65" spans="1:17" x14ac:dyDescent="0.25">
      <c r="C65" s="15">
        <f t="shared" ref="C65:C70" si="13">STDEV(C54:E54)/ AVERAGE(C54:E54)</f>
        <v>9.9827595326761068E-2</v>
      </c>
      <c r="F65" s="15">
        <f t="shared" ref="F65:F70" si="14">STDEV(F54:H54)/ AVERAGE(F54:H54)</f>
        <v>2.1879952980486391E-2</v>
      </c>
      <c r="K65" s="9">
        <v>4</v>
      </c>
      <c r="L65">
        <f t="shared" si="11"/>
        <v>1</v>
      </c>
      <c r="M65">
        <f t="shared" si="12"/>
        <v>0.88700105943299012</v>
      </c>
      <c r="N65">
        <f t="shared" si="12"/>
        <v>0.81885412651704781</v>
      </c>
      <c r="O65">
        <f t="shared" si="10"/>
        <v>0.61647296691978548</v>
      </c>
      <c r="P65">
        <f t="shared" si="10"/>
        <v>0.99870857124147927</v>
      </c>
      <c r="Q65">
        <f t="shared" si="10"/>
        <v>0.90517066114363665</v>
      </c>
    </row>
    <row r="66" spans="1:17" x14ac:dyDescent="0.25">
      <c r="C66" s="15">
        <f t="shared" si="13"/>
        <v>0.15742165753527412</v>
      </c>
      <c r="F66" s="15">
        <f t="shared" si="14"/>
        <v>0.30115186513197389</v>
      </c>
      <c r="K66" s="9">
        <v>8</v>
      </c>
      <c r="L66">
        <f t="shared" si="11"/>
        <v>0.91873938982967374</v>
      </c>
      <c r="M66">
        <f t="shared" si="12"/>
        <v>1</v>
      </c>
      <c r="N66">
        <f t="shared" si="12"/>
        <v>1</v>
      </c>
      <c r="O66">
        <f t="shared" si="10"/>
        <v>1</v>
      </c>
      <c r="P66">
        <f t="shared" si="10"/>
        <v>0.92279096909879732</v>
      </c>
      <c r="Q66">
        <f t="shared" si="10"/>
        <v>0.98661086667311315</v>
      </c>
    </row>
    <row r="67" spans="1:17" x14ac:dyDescent="0.25">
      <c r="C67" s="15">
        <f t="shared" si="13"/>
        <v>0.15269513801464585</v>
      </c>
      <c r="F67" s="15">
        <f t="shared" si="14"/>
        <v>0.14762311495332836</v>
      </c>
      <c r="K67" s="9">
        <v>16</v>
      </c>
      <c r="L67">
        <f t="shared" si="11"/>
        <v>0.80036216048046871</v>
      </c>
      <c r="M67">
        <f t="shared" si="12"/>
        <v>0.8998286235692583</v>
      </c>
      <c r="N67">
        <f t="shared" si="12"/>
        <v>0.85212206187546335</v>
      </c>
      <c r="O67">
        <f t="shared" si="10"/>
        <v>0.68857563395600752</v>
      </c>
      <c r="P67">
        <f t="shared" si="10"/>
        <v>1</v>
      </c>
      <c r="Q67">
        <f t="shared" si="10"/>
        <v>1</v>
      </c>
    </row>
    <row r="68" spans="1:17" x14ac:dyDescent="0.25">
      <c r="C68" s="15">
        <f t="shared" si="13"/>
        <v>2.1922948472194153E-3</v>
      </c>
      <c r="F68" s="15">
        <f t="shared" si="14"/>
        <v>0.15054449043125298</v>
      </c>
      <c r="K68" s="9">
        <v>24</v>
      </c>
      <c r="L68">
        <f t="shared" si="11"/>
        <v>0.50130175099478114</v>
      </c>
      <c r="M68">
        <f t="shared" si="12"/>
        <v>0.57789083617373704</v>
      </c>
      <c r="N68">
        <f t="shared" si="12"/>
        <v>0.47330987819756476</v>
      </c>
      <c r="O68">
        <f t="shared" si="10"/>
        <v>0.53338749922036477</v>
      </c>
      <c r="P68">
        <f t="shared" si="10"/>
        <v>0.68659994003880143</v>
      </c>
      <c r="Q68">
        <f t="shared" si="10"/>
        <v>0.67692344275199345</v>
      </c>
    </row>
    <row r="69" spans="1:17" x14ac:dyDescent="0.25">
      <c r="C69" s="15">
        <f t="shared" si="13"/>
        <v>2.699655975856724E-2</v>
      </c>
      <c r="F69" s="15">
        <f t="shared" si="14"/>
        <v>9.7165187567522071E-2</v>
      </c>
    </row>
    <row r="70" spans="1:17" x14ac:dyDescent="0.25">
      <c r="C70" s="15">
        <f t="shared" si="13"/>
        <v>0.10073850181646056</v>
      </c>
      <c r="F70" s="15">
        <f t="shared" si="14"/>
        <v>3.5596529325596905E-2</v>
      </c>
      <c r="J70" t="s">
        <v>65</v>
      </c>
      <c r="K70" s="16" t="s">
        <v>59</v>
      </c>
      <c r="L70" s="19" t="s">
        <v>60</v>
      </c>
      <c r="M70" s="19"/>
      <c r="N70" s="19"/>
      <c r="O70" s="19" t="s">
        <v>61</v>
      </c>
      <c r="P70" s="19"/>
      <c r="Q70" s="19"/>
    </row>
    <row r="71" spans="1:17" x14ac:dyDescent="0.25">
      <c r="C71" s="15"/>
      <c r="K71" s="9">
        <v>0</v>
      </c>
      <c r="L71">
        <f>C53/$C$80</f>
        <v>0.84234725593975313</v>
      </c>
      <c r="M71">
        <f t="shared" ref="M71:Q77" si="15">D53/$C$80</f>
        <v>0.9009666487010799</v>
      </c>
      <c r="N71">
        <f t="shared" si="15"/>
        <v>0.74642547286432803</v>
      </c>
      <c r="O71">
        <f t="shared" si="15"/>
        <v>0.36682826451397466</v>
      </c>
      <c r="P71">
        <f t="shared" si="15"/>
        <v>0.36255408019421853</v>
      </c>
      <c r="Q71">
        <f t="shared" si="15"/>
        <v>0.37453366522016479</v>
      </c>
    </row>
    <row r="72" spans="1:17" x14ac:dyDescent="0.25">
      <c r="A72" t="s">
        <v>94</v>
      </c>
      <c r="C72" s="17">
        <f>AVERAGE(C53:E53)</f>
        <v>7842.455891927083</v>
      </c>
      <c r="F72" s="17">
        <f>AVERAGE(F53:H53)</f>
        <v>3477.2364908854165</v>
      </c>
      <c r="K72" s="9">
        <v>0.25</v>
      </c>
      <c r="L72">
        <f t="shared" ref="L72:L77" si="16">C54/$C$80</f>
        <v>0.90798445750530132</v>
      </c>
      <c r="M72">
        <f t="shared" si="15"/>
        <v>0.74653418958197604</v>
      </c>
      <c r="N72">
        <f t="shared" si="15"/>
        <v>0.80419688556228908</v>
      </c>
      <c r="O72">
        <f t="shared" si="15"/>
        <v>0.42908496521512857</v>
      </c>
      <c r="P72">
        <f t="shared" si="15"/>
        <v>0.41278704262074256</v>
      </c>
      <c r="Q72">
        <f t="shared" si="15"/>
        <v>0.41370059374622586</v>
      </c>
    </row>
    <row r="73" spans="1:17" x14ac:dyDescent="0.25">
      <c r="C73" s="17">
        <f t="shared" ref="C73:C78" si="17">AVERAGE(C54:E54)</f>
        <v>7744.733561197917</v>
      </c>
      <c r="F73" s="17">
        <f t="shared" ref="F73:F78" si="18">AVERAGE(F54:H54)</f>
        <v>3954.941162109375</v>
      </c>
      <c r="K73" s="9">
        <v>1</v>
      </c>
      <c r="L73">
        <f t="shared" si="16"/>
        <v>0.95115904904426096</v>
      </c>
      <c r="M73">
        <f t="shared" si="15"/>
        <v>0.80997302957322082</v>
      </c>
      <c r="N73">
        <f t="shared" si="15"/>
        <v>0.69391602164055188</v>
      </c>
      <c r="O73">
        <f t="shared" si="15"/>
        <v>0.25505593020414286</v>
      </c>
      <c r="P73">
        <f t="shared" si="15"/>
        <v>0.43989300359695255</v>
      </c>
      <c r="Q73">
        <f t="shared" si="15"/>
        <v>0.47220842786049844</v>
      </c>
    </row>
    <row r="74" spans="1:17" x14ac:dyDescent="0.25">
      <c r="C74" s="17">
        <f t="shared" si="17"/>
        <v>7733.181477864583</v>
      </c>
      <c r="F74" s="17">
        <f t="shared" si="18"/>
        <v>3676.4410807291665</v>
      </c>
      <c r="K74" s="9">
        <v>4</v>
      </c>
      <c r="L74">
        <f t="shared" si="16"/>
        <v>1.0911825643738349</v>
      </c>
      <c r="M74">
        <f t="shared" si="15"/>
        <v>0.88564875254456032</v>
      </c>
      <c r="N74">
        <f t="shared" si="15"/>
        <v>0.81804524585858551</v>
      </c>
      <c r="O74">
        <f t="shared" si="15"/>
        <v>0.4775235592503011</v>
      </c>
      <c r="P74">
        <f t="shared" si="15"/>
        <v>0.64306656721865785</v>
      </c>
      <c r="Q74">
        <f t="shared" si="15"/>
        <v>0.56155951513446256</v>
      </c>
    </row>
    <row r="75" spans="1:17" x14ac:dyDescent="0.25">
      <c r="C75" s="17">
        <f t="shared" si="17"/>
        <v>8803.6106770833339</v>
      </c>
      <c r="F75" s="17">
        <f t="shared" si="18"/>
        <v>5298.62060546875</v>
      </c>
      <c r="K75" s="9">
        <v>8</v>
      </c>
      <c r="L75">
        <f t="shared" si="16"/>
        <v>1.0025124033855957</v>
      </c>
      <c r="M75">
        <f t="shared" si="15"/>
        <v>0.9984754168283696</v>
      </c>
      <c r="N75">
        <f t="shared" si="15"/>
        <v>0.99901217978603485</v>
      </c>
      <c r="O75">
        <f t="shared" si="15"/>
        <v>0.77460583817041206</v>
      </c>
      <c r="P75">
        <f t="shared" si="15"/>
        <v>0.59418336624574652</v>
      </c>
      <c r="Q75">
        <f t="shared" si="15"/>
        <v>0.6120842662038376</v>
      </c>
    </row>
    <row r="76" spans="1:17" x14ac:dyDescent="0.25">
      <c r="C76" s="17">
        <f t="shared" si="17"/>
        <v>9449.7311197916661</v>
      </c>
      <c r="F76" s="17">
        <f t="shared" si="18"/>
        <v>6239.573893229167</v>
      </c>
      <c r="K76" s="9">
        <v>16</v>
      </c>
      <c r="L76">
        <f t="shared" si="16"/>
        <v>0.87334123470086067</v>
      </c>
      <c r="M76">
        <f t="shared" si="15"/>
        <v>0.89845675999241326</v>
      </c>
      <c r="N76">
        <f t="shared" si="15"/>
        <v>0.85128031847797703</v>
      </c>
      <c r="O76">
        <f t="shared" si="15"/>
        <v>0.53337470608421611</v>
      </c>
      <c r="P76">
        <f t="shared" si="15"/>
        <v>0.64389811576291134</v>
      </c>
      <c r="Q76">
        <f t="shared" si="15"/>
        <v>0.62039076081516042</v>
      </c>
    </row>
    <row r="77" spans="1:17" x14ac:dyDescent="0.25">
      <c r="C77" s="17">
        <f t="shared" si="17"/>
        <v>8262.4615885416661</v>
      </c>
      <c r="F77" s="17">
        <f t="shared" si="18"/>
        <v>5662.479166666667</v>
      </c>
      <c r="K77" s="9">
        <v>24</v>
      </c>
      <c r="L77">
        <f t="shared" si="16"/>
        <v>0.54701173017557891</v>
      </c>
      <c r="M77">
        <f t="shared" si="15"/>
        <v>0.57700979352986725</v>
      </c>
      <c r="N77">
        <f t="shared" si="15"/>
        <v>0.47284233313241181</v>
      </c>
      <c r="O77">
        <f t="shared" si="15"/>
        <v>0.41316507090321064</v>
      </c>
      <c r="P77">
        <f t="shared" si="15"/>
        <v>0.44210040767391218</v>
      </c>
      <c r="Q77">
        <f t="shared" si="15"/>
        <v>0.41995704966252695</v>
      </c>
    </row>
    <row r="78" spans="1:17" x14ac:dyDescent="0.25">
      <c r="C78" s="17">
        <f t="shared" si="17"/>
        <v>5029.97802734375</v>
      </c>
      <c r="F78" s="17">
        <f t="shared" si="18"/>
        <v>4016.836669921875</v>
      </c>
    </row>
    <row r="79" spans="1:17" x14ac:dyDescent="0.25">
      <c r="C79" s="17"/>
    </row>
    <row r="80" spans="1:17" x14ac:dyDescent="0.25">
      <c r="A80" t="s">
        <v>95</v>
      </c>
      <c r="C80" s="18">
        <f>MAX(C72:F78)</f>
        <v>9449.7311197916661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Coversheet</vt:lpstr>
      <vt:lpstr>Plate Placement</vt:lpstr>
      <vt:lpstr>p38 (36)</vt:lpstr>
      <vt:lpstr>pErk (38)</vt:lpstr>
      <vt:lpstr>pIkB (67)</vt:lpstr>
      <vt:lpstr>pJnk (34)</vt:lpstr>
      <vt:lpstr>pAkt (75)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Endah Sulistijo</dc:creator>
  <cp:lastModifiedBy>Linda E Fong</cp:lastModifiedBy>
  <dcterms:created xsi:type="dcterms:W3CDTF">2014-07-18T17:21:48Z</dcterms:created>
  <dcterms:modified xsi:type="dcterms:W3CDTF">2017-02-28T21:37:45Z</dcterms:modified>
</cp:coreProperties>
</file>