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"/>
    </mc:Choice>
  </mc:AlternateContent>
  <bookViews>
    <workbookView xWindow="240" yWindow="375" windowWidth="20115" windowHeight="7245"/>
  </bookViews>
  <sheets>
    <sheet name="Coversheet" sheetId="9" r:id="rId1"/>
    <sheet name="Placement-NovPrimary-CD3CD28" sheetId="2" r:id="rId2"/>
    <sheet name="p-p38 (36)" sheetId="3" r:id="rId3"/>
    <sheet name="pErk (38)" sheetId="4" r:id="rId4"/>
    <sheet name="pIkB (67)" sheetId="5" r:id="rId5"/>
    <sheet name="pJnk (34)" sheetId="7" r:id="rId6"/>
    <sheet name="pAkt (75)" sheetId="8" r:id="rId7"/>
  </sheets>
  <calcPr calcId="152511"/>
</workbook>
</file>

<file path=xl/calcChain.xml><?xml version="1.0" encoding="utf-8"?>
<calcChain xmlns="http://schemas.openxmlformats.org/spreadsheetml/2006/main">
  <c r="F78" i="8" l="1"/>
  <c r="C78" i="8"/>
  <c r="F77" i="8"/>
  <c r="C77" i="8"/>
  <c r="F76" i="8"/>
  <c r="C76" i="8"/>
  <c r="F75" i="8"/>
  <c r="C75" i="8"/>
  <c r="F74" i="8"/>
  <c r="C74" i="8"/>
  <c r="F73" i="8"/>
  <c r="C73" i="8"/>
  <c r="F72" i="8"/>
  <c r="C72" i="8"/>
  <c r="C80" i="8" s="1"/>
  <c r="F70" i="8"/>
  <c r="C70" i="8"/>
  <c r="F78" i="7"/>
  <c r="C78" i="7"/>
  <c r="F77" i="7"/>
  <c r="C77" i="7"/>
  <c r="F76" i="7"/>
  <c r="C76" i="7"/>
  <c r="F75" i="7"/>
  <c r="C75" i="7"/>
  <c r="F74" i="7"/>
  <c r="C74" i="7"/>
  <c r="F73" i="7"/>
  <c r="C73" i="7"/>
  <c r="F72" i="7"/>
  <c r="C72" i="7"/>
  <c r="C80" i="7" s="1"/>
  <c r="F70" i="7"/>
  <c r="C70" i="7"/>
  <c r="F78" i="5"/>
  <c r="C78" i="5"/>
  <c r="F77" i="5"/>
  <c r="C77" i="5"/>
  <c r="F76" i="5"/>
  <c r="C76" i="5"/>
  <c r="F75" i="5"/>
  <c r="C75" i="5"/>
  <c r="F74" i="5"/>
  <c r="C74" i="5"/>
  <c r="F73" i="5"/>
  <c r="C73" i="5"/>
  <c r="F72" i="5"/>
  <c r="C72" i="5"/>
  <c r="C80" i="5" s="1"/>
  <c r="F70" i="5"/>
  <c r="C70" i="5"/>
  <c r="F78" i="4"/>
  <c r="C78" i="4"/>
  <c r="F77" i="4"/>
  <c r="C77" i="4"/>
  <c r="F76" i="4"/>
  <c r="C76" i="4"/>
  <c r="F75" i="4"/>
  <c r="C75" i="4"/>
  <c r="F74" i="4"/>
  <c r="C74" i="4"/>
  <c r="F73" i="4"/>
  <c r="C73" i="4"/>
  <c r="F72" i="4"/>
  <c r="C72" i="4"/>
  <c r="C80" i="4" s="1"/>
  <c r="F70" i="4"/>
  <c r="C70" i="4"/>
  <c r="F78" i="3"/>
  <c r="C78" i="3"/>
  <c r="F77" i="3"/>
  <c r="C77" i="3"/>
  <c r="F76" i="3"/>
  <c r="C76" i="3"/>
  <c r="F75" i="3"/>
  <c r="C75" i="3"/>
  <c r="F74" i="3"/>
  <c r="C74" i="3"/>
  <c r="F73" i="3"/>
  <c r="C73" i="3"/>
  <c r="F72" i="3"/>
  <c r="C80" i="3" s="1"/>
  <c r="C72" i="3"/>
  <c r="F70" i="3"/>
  <c r="C70" i="3"/>
  <c r="L77" i="8" l="1"/>
  <c r="L76" i="8"/>
  <c r="L75" i="8"/>
  <c r="L74" i="8"/>
  <c r="L73" i="8"/>
  <c r="L72" i="8"/>
  <c r="L71" i="8"/>
  <c r="O73" i="8"/>
  <c r="N75" i="8"/>
  <c r="N72" i="8"/>
  <c r="M77" i="8"/>
  <c r="M72" i="8"/>
  <c r="M75" i="8"/>
  <c r="Q77" i="8"/>
  <c r="Q76" i="8"/>
  <c r="Q75" i="8"/>
  <c r="Q74" i="8"/>
  <c r="Q73" i="8"/>
  <c r="Q72" i="8"/>
  <c r="Q71" i="8"/>
  <c r="O76" i="8"/>
  <c r="O75" i="8"/>
  <c r="O72" i="8"/>
  <c r="N76" i="8"/>
  <c r="N74" i="8"/>
  <c r="N71" i="8"/>
  <c r="M74" i="8"/>
  <c r="M71" i="8"/>
  <c r="P77" i="8"/>
  <c r="P76" i="8"/>
  <c r="P75" i="8"/>
  <c r="P74" i="8"/>
  <c r="P73" i="8"/>
  <c r="P72" i="8"/>
  <c r="P71" i="8"/>
  <c r="O77" i="8"/>
  <c r="O74" i="8"/>
  <c r="O71" i="8"/>
  <c r="N77" i="8"/>
  <c r="N73" i="8"/>
  <c r="M76" i="8"/>
  <c r="M73" i="8"/>
  <c r="L77" i="7"/>
  <c r="L76" i="7"/>
  <c r="L75" i="7"/>
  <c r="L74" i="7"/>
  <c r="L73" i="7"/>
  <c r="L72" i="7"/>
  <c r="L71" i="7"/>
  <c r="M71" i="7"/>
  <c r="Q77" i="7"/>
  <c r="Q76" i="7"/>
  <c r="Q75" i="7"/>
  <c r="Q74" i="7"/>
  <c r="Q73" i="7"/>
  <c r="Q72" i="7"/>
  <c r="Q71" i="7"/>
  <c r="M77" i="7"/>
  <c r="M73" i="7"/>
  <c r="P77" i="7"/>
  <c r="P76" i="7"/>
  <c r="P75" i="7"/>
  <c r="P74" i="7"/>
  <c r="P73" i="7"/>
  <c r="P72" i="7"/>
  <c r="P71" i="7"/>
  <c r="N71" i="7"/>
  <c r="M76" i="7"/>
  <c r="O77" i="7"/>
  <c r="O76" i="7"/>
  <c r="O75" i="7"/>
  <c r="O74" i="7"/>
  <c r="O73" i="7"/>
  <c r="O72" i="7"/>
  <c r="O71" i="7"/>
  <c r="N72" i="7"/>
  <c r="M75" i="7"/>
  <c r="M72" i="7"/>
  <c r="N77" i="7"/>
  <c r="N76" i="7"/>
  <c r="N75" i="7"/>
  <c r="N74" i="7"/>
  <c r="N73" i="7"/>
  <c r="M74" i="7"/>
  <c r="L77" i="5"/>
  <c r="L76" i="5"/>
  <c r="L75" i="5"/>
  <c r="L74" i="5"/>
  <c r="L73" i="5"/>
  <c r="L72" i="5"/>
  <c r="L71" i="5"/>
  <c r="Q77" i="5"/>
  <c r="Q76" i="5"/>
  <c r="Q75" i="5"/>
  <c r="Q74" i="5"/>
  <c r="Q73" i="5"/>
  <c r="Q72" i="5"/>
  <c r="Q71" i="5"/>
  <c r="O77" i="5"/>
  <c r="O75" i="5"/>
  <c r="O74" i="5"/>
  <c r="O73" i="5"/>
  <c r="P77" i="5"/>
  <c r="P76" i="5"/>
  <c r="P75" i="5"/>
  <c r="P74" i="5"/>
  <c r="P73" i="5"/>
  <c r="P72" i="5"/>
  <c r="P71" i="5"/>
  <c r="O76" i="5"/>
  <c r="O72" i="5"/>
  <c r="N77" i="5"/>
  <c r="N76" i="5"/>
  <c r="N75" i="5"/>
  <c r="N74" i="5"/>
  <c r="N73" i="5"/>
  <c r="N72" i="5"/>
  <c r="N71" i="5"/>
  <c r="O71" i="5"/>
  <c r="M77" i="5"/>
  <c r="M76" i="5"/>
  <c r="M75" i="5"/>
  <c r="M74" i="5"/>
  <c r="M73" i="5"/>
  <c r="M72" i="5"/>
  <c r="M71" i="5"/>
  <c r="L77" i="4"/>
  <c r="L76" i="4"/>
  <c r="L75" i="4"/>
  <c r="L74" i="4"/>
  <c r="L73" i="4"/>
  <c r="L72" i="4"/>
  <c r="L71" i="4"/>
  <c r="Q77" i="4"/>
  <c r="Q76" i="4"/>
  <c r="Q75" i="4"/>
  <c r="Q74" i="4"/>
  <c r="Q73" i="4"/>
  <c r="Q72" i="4"/>
  <c r="Q71" i="4"/>
  <c r="M77" i="4"/>
  <c r="M71" i="4"/>
  <c r="P77" i="4"/>
  <c r="P76" i="4"/>
  <c r="P75" i="4"/>
  <c r="P74" i="4"/>
  <c r="P73" i="4"/>
  <c r="P72" i="4"/>
  <c r="P71" i="4"/>
  <c r="N71" i="4"/>
  <c r="M75" i="4"/>
  <c r="M72" i="4"/>
  <c r="O77" i="4"/>
  <c r="O76" i="4"/>
  <c r="O75" i="4"/>
  <c r="O74" i="4"/>
  <c r="O73" i="4"/>
  <c r="O72" i="4"/>
  <c r="O71" i="4"/>
  <c r="N72" i="4"/>
  <c r="M76" i="4"/>
  <c r="M73" i="4"/>
  <c r="N77" i="4"/>
  <c r="N76" i="4"/>
  <c r="N75" i="4"/>
  <c r="N74" i="4"/>
  <c r="N73" i="4"/>
  <c r="M74" i="4"/>
  <c r="Q77" i="3"/>
  <c r="Q76" i="3"/>
  <c r="Q75" i="3"/>
  <c r="Q74" i="3"/>
  <c r="Q73" i="3"/>
  <c r="Q72" i="3"/>
  <c r="Q71" i="3"/>
  <c r="O76" i="3"/>
  <c r="O74" i="3"/>
  <c r="O72" i="3"/>
  <c r="M71" i="3"/>
  <c r="L76" i="3"/>
  <c r="L74" i="3"/>
  <c r="L72" i="3"/>
  <c r="P77" i="3"/>
  <c r="P76" i="3"/>
  <c r="P75" i="3"/>
  <c r="P74" i="3"/>
  <c r="P73" i="3"/>
  <c r="P72" i="3"/>
  <c r="P71" i="3"/>
  <c r="O77" i="3"/>
  <c r="O75" i="3"/>
  <c r="O73" i="3"/>
  <c r="O71" i="3"/>
  <c r="N77" i="3"/>
  <c r="N76" i="3"/>
  <c r="N75" i="3"/>
  <c r="N74" i="3"/>
  <c r="N73" i="3"/>
  <c r="N72" i="3"/>
  <c r="N71" i="3"/>
  <c r="M77" i="3"/>
  <c r="M76" i="3"/>
  <c r="M75" i="3"/>
  <c r="M74" i="3"/>
  <c r="M73" i="3"/>
  <c r="M72" i="3"/>
  <c r="L77" i="3"/>
  <c r="L75" i="3"/>
  <c r="L73" i="3"/>
  <c r="L71" i="3"/>
  <c r="Q68" i="8"/>
  <c r="P68" i="8"/>
  <c r="O68" i="8"/>
  <c r="N68" i="8"/>
  <c r="M68" i="8"/>
  <c r="L68" i="8"/>
  <c r="Q67" i="8"/>
  <c r="P67" i="8"/>
  <c r="O67" i="8"/>
  <c r="N67" i="8"/>
  <c r="M67" i="8"/>
  <c r="L67" i="8"/>
  <c r="Q66" i="8"/>
  <c r="P66" i="8"/>
  <c r="O66" i="8"/>
  <c r="N66" i="8"/>
  <c r="M66" i="8"/>
  <c r="L66" i="8"/>
  <c r="Q65" i="8"/>
  <c r="P65" i="8"/>
  <c r="O65" i="8"/>
  <c r="N65" i="8"/>
  <c r="M65" i="8"/>
  <c r="L65" i="8"/>
  <c r="Q64" i="8"/>
  <c r="P64" i="8"/>
  <c r="O64" i="8"/>
  <c r="N64" i="8"/>
  <c r="M64" i="8"/>
  <c r="L64" i="8"/>
  <c r="Q63" i="8"/>
  <c r="P63" i="8"/>
  <c r="O63" i="8"/>
  <c r="N63" i="8"/>
  <c r="M63" i="8"/>
  <c r="L63" i="8"/>
  <c r="Q62" i="8"/>
  <c r="P62" i="8"/>
  <c r="O62" i="8"/>
  <c r="N62" i="8"/>
  <c r="M62" i="8"/>
  <c r="L62" i="8"/>
  <c r="Q59" i="8"/>
  <c r="P59" i="8"/>
  <c r="O59" i="8"/>
  <c r="N59" i="8"/>
  <c r="M59" i="8"/>
  <c r="L59" i="8"/>
  <c r="Q58" i="8"/>
  <c r="P58" i="8"/>
  <c r="O58" i="8"/>
  <c r="N58" i="8"/>
  <c r="M58" i="8"/>
  <c r="L58" i="8"/>
  <c r="Q57" i="8"/>
  <c r="P57" i="8"/>
  <c r="O57" i="8"/>
  <c r="N57" i="8"/>
  <c r="M57" i="8"/>
  <c r="L57" i="8"/>
  <c r="Q56" i="8"/>
  <c r="P56" i="8"/>
  <c r="O56" i="8"/>
  <c r="N56" i="8"/>
  <c r="M56" i="8"/>
  <c r="L56" i="8"/>
  <c r="Q55" i="8"/>
  <c r="P55" i="8"/>
  <c r="O55" i="8"/>
  <c r="N55" i="8"/>
  <c r="M55" i="8"/>
  <c r="L55" i="8"/>
  <c r="Q54" i="8"/>
  <c r="P54" i="8"/>
  <c r="O54" i="8"/>
  <c r="N54" i="8"/>
  <c r="M54" i="8"/>
  <c r="L54" i="8"/>
  <c r="Q53" i="8"/>
  <c r="P53" i="8"/>
  <c r="O53" i="8"/>
  <c r="N53" i="8"/>
  <c r="M53" i="8"/>
  <c r="L53" i="8"/>
  <c r="Q68" i="7"/>
  <c r="P68" i="7"/>
  <c r="O68" i="7"/>
  <c r="N68" i="7"/>
  <c r="M68" i="7"/>
  <c r="L68" i="7"/>
  <c r="Q67" i="7"/>
  <c r="P67" i="7"/>
  <c r="O67" i="7"/>
  <c r="N67" i="7"/>
  <c r="M67" i="7"/>
  <c r="L67" i="7"/>
  <c r="Q66" i="7"/>
  <c r="P66" i="7"/>
  <c r="O66" i="7"/>
  <c r="N66" i="7"/>
  <c r="M66" i="7"/>
  <c r="L66" i="7"/>
  <c r="Q65" i="7"/>
  <c r="P65" i="7"/>
  <c r="O65" i="7"/>
  <c r="N65" i="7"/>
  <c r="M65" i="7"/>
  <c r="L65" i="7"/>
  <c r="Q64" i="7"/>
  <c r="P64" i="7"/>
  <c r="O64" i="7"/>
  <c r="N64" i="7"/>
  <c r="M64" i="7"/>
  <c r="L64" i="7"/>
  <c r="Q63" i="7"/>
  <c r="P63" i="7"/>
  <c r="O63" i="7"/>
  <c r="N63" i="7"/>
  <c r="M63" i="7"/>
  <c r="L63" i="7"/>
  <c r="Q62" i="7"/>
  <c r="P62" i="7"/>
  <c r="O62" i="7"/>
  <c r="N62" i="7"/>
  <c r="M62" i="7"/>
  <c r="L62" i="7"/>
  <c r="Q59" i="7"/>
  <c r="P59" i="7"/>
  <c r="O59" i="7"/>
  <c r="N59" i="7"/>
  <c r="M59" i="7"/>
  <c r="L59" i="7"/>
  <c r="Q58" i="7"/>
  <c r="P58" i="7"/>
  <c r="O58" i="7"/>
  <c r="N58" i="7"/>
  <c r="M58" i="7"/>
  <c r="L58" i="7"/>
  <c r="Q57" i="7"/>
  <c r="P57" i="7"/>
  <c r="O57" i="7"/>
  <c r="N57" i="7"/>
  <c r="M57" i="7"/>
  <c r="L57" i="7"/>
  <c r="Q56" i="7"/>
  <c r="P56" i="7"/>
  <c r="O56" i="7"/>
  <c r="N56" i="7"/>
  <c r="M56" i="7"/>
  <c r="L56" i="7"/>
  <c r="Q55" i="7"/>
  <c r="P55" i="7"/>
  <c r="O55" i="7"/>
  <c r="N55" i="7"/>
  <c r="M55" i="7"/>
  <c r="L55" i="7"/>
  <c r="Q54" i="7"/>
  <c r="P54" i="7"/>
  <c r="O54" i="7"/>
  <c r="N54" i="7"/>
  <c r="M54" i="7"/>
  <c r="L54" i="7"/>
  <c r="Q53" i="7"/>
  <c r="P53" i="7"/>
  <c r="O53" i="7"/>
  <c r="N53" i="7"/>
  <c r="M53" i="7"/>
  <c r="L53" i="7"/>
  <c r="Q68" i="5"/>
  <c r="P68" i="5"/>
  <c r="O68" i="5"/>
  <c r="N68" i="5"/>
  <c r="M68" i="5"/>
  <c r="L68" i="5"/>
  <c r="Q67" i="5"/>
  <c r="P67" i="5"/>
  <c r="O67" i="5"/>
  <c r="N67" i="5"/>
  <c r="M67" i="5"/>
  <c r="L67" i="5"/>
  <c r="Q66" i="5"/>
  <c r="P66" i="5"/>
  <c r="O66" i="5"/>
  <c r="N66" i="5"/>
  <c r="M66" i="5"/>
  <c r="L66" i="5"/>
  <c r="Q65" i="5"/>
  <c r="P65" i="5"/>
  <c r="O65" i="5"/>
  <c r="N65" i="5"/>
  <c r="M65" i="5"/>
  <c r="L65" i="5"/>
  <c r="Q64" i="5"/>
  <c r="P64" i="5"/>
  <c r="O64" i="5"/>
  <c r="N64" i="5"/>
  <c r="M64" i="5"/>
  <c r="L64" i="5"/>
  <c r="Q63" i="5"/>
  <c r="P63" i="5"/>
  <c r="O63" i="5"/>
  <c r="N63" i="5"/>
  <c r="M63" i="5"/>
  <c r="L63" i="5"/>
  <c r="Q62" i="5"/>
  <c r="P62" i="5"/>
  <c r="O62" i="5"/>
  <c r="N62" i="5"/>
  <c r="M62" i="5"/>
  <c r="L62" i="5"/>
  <c r="Q59" i="5"/>
  <c r="P59" i="5"/>
  <c r="O59" i="5"/>
  <c r="N59" i="5"/>
  <c r="M59" i="5"/>
  <c r="L59" i="5"/>
  <c r="Q58" i="5"/>
  <c r="P58" i="5"/>
  <c r="O58" i="5"/>
  <c r="N58" i="5"/>
  <c r="M58" i="5"/>
  <c r="L58" i="5"/>
  <c r="Q57" i="5"/>
  <c r="P57" i="5"/>
  <c r="O57" i="5"/>
  <c r="N57" i="5"/>
  <c r="M57" i="5"/>
  <c r="L57" i="5"/>
  <c r="Q56" i="5"/>
  <c r="P56" i="5"/>
  <c r="O56" i="5"/>
  <c r="N56" i="5"/>
  <c r="M56" i="5"/>
  <c r="L56" i="5"/>
  <c r="Q55" i="5"/>
  <c r="P55" i="5"/>
  <c r="O55" i="5"/>
  <c r="N55" i="5"/>
  <c r="M55" i="5"/>
  <c r="L55" i="5"/>
  <c r="Q54" i="5"/>
  <c r="P54" i="5"/>
  <c r="O54" i="5"/>
  <c r="N54" i="5"/>
  <c r="M54" i="5"/>
  <c r="L54" i="5"/>
  <c r="Q53" i="5"/>
  <c r="P53" i="5"/>
  <c r="O53" i="5"/>
  <c r="N53" i="5"/>
  <c r="M53" i="5"/>
  <c r="L53" i="5"/>
  <c r="Q68" i="4"/>
  <c r="P68" i="4"/>
  <c r="O68" i="4"/>
  <c r="N68" i="4"/>
  <c r="M68" i="4"/>
  <c r="L68" i="4"/>
  <c r="Q67" i="4"/>
  <c r="P67" i="4"/>
  <c r="O67" i="4"/>
  <c r="N67" i="4"/>
  <c r="M67" i="4"/>
  <c r="L67" i="4"/>
  <c r="Q66" i="4"/>
  <c r="P66" i="4"/>
  <c r="O66" i="4"/>
  <c r="N66" i="4"/>
  <c r="M66" i="4"/>
  <c r="L66" i="4"/>
  <c r="Q65" i="4"/>
  <c r="P65" i="4"/>
  <c r="O65" i="4"/>
  <c r="N65" i="4"/>
  <c r="M65" i="4"/>
  <c r="L65" i="4"/>
  <c r="Q64" i="4"/>
  <c r="P64" i="4"/>
  <c r="O64" i="4"/>
  <c r="N64" i="4"/>
  <c r="M64" i="4"/>
  <c r="L64" i="4"/>
  <c r="Q63" i="4"/>
  <c r="P63" i="4"/>
  <c r="O63" i="4"/>
  <c r="N63" i="4"/>
  <c r="M63" i="4"/>
  <c r="L63" i="4"/>
  <c r="Q62" i="4"/>
  <c r="P62" i="4"/>
  <c r="O62" i="4"/>
  <c r="N62" i="4"/>
  <c r="M62" i="4"/>
  <c r="L62" i="4"/>
  <c r="Q59" i="4"/>
  <c r="P59" i="4"/>
  <c r="O59" i="4"/>
  <c r="N59" i="4"/>
  <c r="M59" i="4"/>
  <c r="L59" i="4"/>
  <c r="Q58" i="4"/>
  <c r="P58" i="4"/>
  <c r="O58" i="4"/>
  <c r="N58" i="4"/>
  <c r="M58" i="4"/>
  <c r="L58" i="4"/>
  <c r="Q57" i="4"/>
  <c r="P57" i="4"/>
  <c r="O57" i="4"/>
  <c r="N57" i="4"/>
  <c r="M57" i="4"/>
  <c r="L57" i="4"/>
  <c r="Q56" i="4"/>
  <c r="P56" i="4"/>
  <c r="O56" i="4"/>
  <c r="N56" i="4"/>
  <c r="M56" i="4"/>
  <c r="L56" i="4"/>
  <c r="Q55" i="4"/>
  <c r="P55" i="4"/>
  <c r="O55" i="4"/>
  <c r="N55" i="4"/>
  <c r="M55" i="4"/>
  <c r="L55" i="4"/>
  <c r="Q54" i="4"/>
  <c r="P54" i="4"/>
  <c r="O54" i="4"/>
  <c r="N54" i="4"/>
  <c r="M54" i="4"/>
  <c r="L54" i="4"/>
  <c r="Q53" i="4"/>
  <c r="P53" i="4"/>
  <c r="O53" i="4"/>
  <c r="N53" i="4"/>
  <c r="M53" i="4"/>
  <c r="L53" i="4"/>
  <c r="Q68" i="3"/>
  <c r="P68" i="3"/>
  <c r="O68" i="3"/>
  <c r="N68" i="3"/>
  <c r="M68" i="3"/>
  <c r="L68" i="3"/>
  <c r="Q67" i="3"/>
  <c r="P67" i="3"/>
  <c r="O67" i="3"/>
  <c r="N67" i="3"/>
  <c r="M67" i="3"/>
  <c r="L67" i="3"/>
  <c r="Q66" i="3"/>
  <c r="P66" i="3"/>
  <c r="O66" i="3"/>
  <c r="N66" i="3"/>
  <c r="M66" i="3"/>
  <c r="L66" i="3"/>
  <c r="Q65" i="3"/>
  <c r="P65" i="3"/>
  <c r="O65" i="3"/>
  <c r="N65" i="3"/>
  <c r="M65" i="3"/>
  <c r="L65" i="3"/>
  <c r="Q64" i="3"/>
  <c r="P64" i="3"/>
  <c r="O64" i="3"/>
  <c r="N64" i="3"/>
  <c r="M64" i="3"/>
  <c r="L64" i="3"/>
  <c r="Q63" i="3"/>
  <c r="P63" i="3"/>
  <c r="O63" i="3"/>
  <c r="N63" i="3"/>
  <c r="M63" i="3"/>
  <c r="L63" i="3"/>
  <c r="Q62" i="3"/>
  <c r="P62" i="3"/>
  <c r="O62" i="3"/>
  <c r="N62" i="3"/>
  <c r="M62" i="3"/>
  <c r="L62" i="3"/>
  <c r="Q59" i="3"/>
  <c r="P59" i="3"/>
  <c r="O59" i="3"/>
  <c r="N59" i="3"/>
  <c r="M59" i="3"/>
  <c r="L59" i="3"/>
  <c r="Q58" i="3"/>
  <c r="P58" i="3"/>
  <c r="O58" i="3"/>
  <c r="N58" i="3"/>
  <c r="M58" i="3"/>
  <c r="L58" i="3"/>
  <c r="Q57" i="3"/>
  <c r="P57" i="3"/>
  <c r="O57" i="3"/>
  <c r="N57" i="3"/>
  <c r="M57" i="3"/>
  <c r="L57" i="3"/>
  <c r="Q56" i="3"/>
  <c r="P56" i="3"/>
  <c r="O56" i="3"/>
  <c r="N56" i="3"/>
  <c r="M56" i="3"/>
  <c r="L56" i="3"/>
  <c r="Q55" i="3"/>
  <c r="P55" i="3"/>
  <c r="O55" i="3"/>
  <c r="N55" i="3"/>
  <c r="M55" i="3"/>
  <c r="L55" i="3"/>
  <c r="Q54" i="3"/>
  <c r="P54" i="3"/>
  <c r="O54" i="3"/>
  <c r="N54" i="3"/>
  <c r="M54" i="3"/>
  <c r="L54" i="3"/>
  <c r="Q53" i="3"/>
  <c r="P53" i="3"/>
  <c r="O53" i="3"/>
  <c r="N53" i="3"/>
  <c r="M53" i="3"/>
  <c r="L53" i="3"/>
  <c r="F69" i="8"/>
  <c r="C69" i="8"/>
  <c r="F68" i="8"/>
  <c r="C68" i="8"/>
  <c r="F67" i="8"/>
  <c r="C67" i="8"/>
  <c r="F66" i="8"/>
  <c r="C66" i="8"/>
  <c r="F65" i="8"/>
  <c r="C65" i="8"/>
  <c r="F64" i="8"/>
  <c r="C64" i="8"/>
  <c r="F62" i="8"/>
  <c r="C62" i="8"/>
  <c r="F69" i="7"/>
  <c r="C69" i="7"/>
  <c r="F68" i="7"/>
  <c r="C68" i="7"/>
  <c r="F67" i="7"/>
  <c r="C67" i="7"/>
  <c r="F66" i="7"/>
  <c r="C66" i="7"/>
  <c r="F65" i="7"/>
  <c r="C65" i="7"/>
  <c r="F64" i="7"/>
  <c r="C64" i="7"/>
  <c r="F62" i="7"/>
  <c r="C62" i="7"/>
  <c r="F69" i="5"/>
  <c r="C69" i="5"/>
  <c r="F68" i="5"/>
  <c r="C68" i="5"/>
  <c r="F67" i="5"/>
  <c r="C67" i="5"/>
  <c r="F66" i="5"/>
  <c r="C66" i="5"/>
  <c r="F65" i="5"/>
  <c r="C65" i="5"/>
  <c r="F64" i="5"/>
  <c r="C64" i="5"/>
  <c r="F62" i="5"/>
  <c r="C62" i="5"/>
  <c r="F69" i="4"/>
  <c r="C69" i="4"/>
  <c r="F68" i="4"/>
  <c r="C68" i="4"/>
  <c r="F67" i="4"/>
  <c r="C67" i="4"/>
  <c r="F66" i="4"/>
  <c r="C66" i="4"/>
  <c r="F65" i="4"/>
  <c r="C65" i="4"/>
  <c r="F64" i="4"/>
  <c r="C64" i="4"/>
  <c r="F62" i="4"/>
  <c r="C62" i="4"/>
  <c r="F69" i="3"/>
  <c r="C69" i="3"/>
  <c r="F68" i="3"/>
  <c r="C68" i="3"/>
  <c r="F67" i="3"/>
  <c r="C67" i="3"/>
  <c r="F66" i="3"/>
  <c r="C66" i="3"/>
  <c r="F65" i="3"/>
  <c r="C65" i="3"/>
  <c r="F64" i="3"/>
  <c r="C64" i="3"/>
  <c r="F62" i="3"/>
  <c r="C62" i="3"/>
  <c r="H59" i="8" l="1"/>
  <c r="G59" i="8"/>
  <c r="F59" i="8"/>
  <c r="E59" i="8"/>
  <c r="D59" i="8"/>
  <c r="C59" i="8"/>
  <c r="H58" i="8"/>
  <c r="G58" i="8"/>
  <c r="F58" i="8"/>
  <c r="E58" i="8"/>
  <c r="D58" i="8"/>
  <c r="C58" i="8"/>
  <c r="H57" i="8"/>
  <c r="G57" i="8"/>
  <c r="F57" i="8"/>
  <c r="E57" i="8"/>
  <c r="D57" i="8"/>
  <c r="C57" i="8"/>
  <c r="H56" i="8"/>
  <c r="G56" i="8"/>
  <c r="F56" i="8"/>
  <c r="E56" i="8"/>
  <c r="D56" i="8"/>
  <c r="C56" i="8"/>
  <c r="H55" i="8"/>
  <c r="G55" i="8"/>
  <c r="F55" i="8"/>
  <c r="E55" i="8"/>
  <c r="D55" i="8"/>
  <c r="C55" i="8"/>
  <c r="H54" i="8"/>
  <c r="G54" i="8"/>
  <c r="F54" i="8"/>
  <c r="E54" i="8"/>
  <c r="D54" i="8"/>
  <c r="C54" i="8"/>
  <c r="H53" i="8"/>
  <c r="G53" i="8"/>
  <c r="F53" i="8"/>
  <c r="E53" i="8"/>
  <c r="D53" i="8"/>
  <c r="C53" i="8"/>
  <c r="H59" i="7"/>
  <c r="G59" i="7"/>
  <c r="F59" i="7"/>
  <c r="E59" i="7"/>
  <c r="D59" i="7"/>
  <c r="C59" i="7"/>
  <c r="H58" i="7"/>
  <c r="G58" i="7"/>
  <c r="F58" i="7"/>
  <c r="E58" i="7"/>
  <c r="D58" i="7"/>
  <c r="C58" i="7"/>
  <c r="H57" i="7"/>
  <c r="G57" i="7"/>
  <c r="F57" i="7"/>
  <c r="E57" i="7"/>
  <c r="D57" i="7"/>
  <c r="C57" i="7"/>
  <c r="H56" i="7"/>
  <c r="G56" i="7"/>
  <c r="F56" i="7"/>
  <c r="E56" i="7"/>
  <c r="D56" i="7"/>
  <c r="C56" i="7"/>
  <c r="H55" i="7"/>
  <c r="G55" i="7"/>
  <c r="F55" i="7"/>
  <c r="E55" i="7"/>
  <c r="D55" i="7"/>
  <c r="C55" i="7"/>
  <c r="H54" i="7"/>
  <c r="G54" i="7"/>
  <c r="F54" i="7"/>
  <c r="E54" i="7"/>
  <c r="D54" i="7"/>
  <c r="C54" i="7"/>
  <c r="H53" i="7"/>
  <c r="G53" i="7"/>
  <c r="F53" i="7"/>
  <c r="E53" i="7"/>
  <c r="D53" i="7"/>
  <c r="C53" i="7"/>
  <c r="C53" i="3" l="1"/>
  <c r="H59" i="3" l="1"/>
  <c r="G59" i="3"/>
  <c r="F59" i="3"/>
  <c r="E59" i="3"/>
  <c r="D59" i="3"/>
  <c r="C59" i="3"/>
  <c r="H58" i="3"/>
  <c r="G58" i="3"/>
  <c r="F58" i="3"/>
  <c r="E58" i="3"/>
  <c r="D58" i="3"/>
  <c r="C58" i="3"/>
  <c r="H57" i="3"/>
  <c r="G57" i="3"/>
  <c r="F57" i="3"/>
  <c r="E57" i="3"/>
  <c r="D57" i="3"/>
  <c r="C57" i="3"/>
  <c r="H56" i="3"/>
  <c r="G56" i="3"/>
  <c r="F56" i="3"/>
  <c r="E56" i="3"/>
  <c r="D56" i="3"/>
  <c r="C56" i="3"/>
  <c r="H55" i="3"/>
  <c r="G55" i="3"/>
  <c r="F55" i="3"/>
  <c r="E55" i="3"/>
  <c r="D55" i="3"/>
  <c r="C55" i="3"/>
  <c r="H54" i="3"/>
  <c r="G54" i="3"/>
  <c r="F54" i="3"/>
  <c r="E54" i="3"/>
  <c r="D54" i="3"/>
  <c r="C54" i="3"/>
  <c r="H53" i="3"/>
  <c r="G53" i="3"/>
  <c r="F53" i="3"/>
  <c r="E53" i="3"/>
  <c r="D53" i="3"/>
  <c r="H59" i="4"/>
  <c r="G59" i="4"/>
  <c r="F59" i="4"/>
  <c r="E59" i="4"/>
  <c r="D59" i="4"/>
  <c r="C59" i="4"/>
  <c r="H58" i="4"/>
  <c r="G58" i="4"/>
  <c r="F58" i="4"/>
  <c r="E58" i="4"/>
  <c r="D58" i="4"/>
  <c r="C58" i="4"/>
  <c r="H57" i="4"/>
  <c r="G57" i="4"/>
  <c r="F57" i="4"/>
  <c r="E57" i="4"/>
  <c r="D57" i="4"/>
  <c r="C57" i="4"/>
  <c r="H56" i="4"/>
  <c r="G56" i="4"/>
  <c r="F56" i="4"/>
  <c r="E56" i="4"/>
  <c r="D56" i="4"/>
  <c r="C56" i="4"/>
  <c r="H55" i="4"/>
  <c r="G55" i="4"/>
  <c r="F55" i="4"/>
  <c r="E55" i="4"/>
  <c r="D55" i="4"/>
  <c r="C55" i="4"/>
  <c r="H54" i="4"/>
  <c r="G54" i="4"/>
  <c r="F54" i="4"/>
  <c r="E54" i="4"/>
  <c r="D54" i="4"/>
  <c r="C54" i="4"/>
  <c r="H53" i="4"/>
  <c r="G53" i="4"/>
  <c r="F53" i="4"/>
  <c r="E53" i="4"/>
  <c r="D53" i="4"/>
  <c r="C53" i="4"/>
  <c r="H59" i="5"/>
  <c r="G59" i="5"/>
  <c r="F59" i="5"/>
  <c r="E59" i="5"/>
  <c r="D59" i="5"/>
  <c r="C59" i="5"/>
  <c r="H58" i="5"/>
  <c r="G58" i="5"/>
  <c r="F58" i="5"/>
  <c r="E58" i="5"/>
  <c r="D58" i="5"/>
  <c r="C58" i="5"/>
  <c r="H57" i="5"/>
  <c r="G57" i="5"/>
  <c r="F57" i="5"/>
  <c r="E57" i="5"/>
  <c r="D57" i="5"/>
  <c r="C57" i="5"/>
  <c r="H56" i="5"/>
  <c r="G56" i="5"/>
  <c r="F56" i="5"/>
  <c r="E56" i="5"/>
  <c r="D56" i="5"/>
  <c r="C56" i="5"/>
  <c r="H55" i="5"/>
  <c r="G55" i="5"/>
  <c r="F55" i="5"/>
  <c r="E55" i="5"/>
  <c r="D55" i="5"/>
  <c r="C55" i="5"/>
  <c r="H54" i="5"/>
  <c r="G54" i="5"/>
  <c r="F54" i="5"/>
  <c r="E54" i="5"/>
  <c r="D54" i="5"/>
  <c r="C54" i="5"/>
  <c r="H53" i="5"/>
  <c r="G53" i="5"/>
  <c r="F53" i="5"/>
  <c r="E53" i="5"/>
  <c r="D53" i="5"/>
  <c r="C53" i="5"/>
</calcChain>
</file>

<file path=xl/connections.xml><?xml version="1.0" encoding="utf-8"?>
<connections xmlns="http://schemas.openxmlformats.org/spreadsheetml/2006/main">
  <connection id="1" name="20150112-3plex-CD3CD28-Novprimary" type="4" refreshedVersion="0" background="1">
    <webPr xml="1" sourceData="1" parsePre="1" consecutive="1" url="C:\Users\Linda E Fong.LindaEFong-PC\Documents\HIV\Bioplex\01122015\20150112-3plex-CD3CD28-Novprimary.xml" htmlTables="1"/>
  </connection>
  <connection id="2" name="20150130-2plex-CD3CD28-Novprimary" type="4" refreshedVersion="0" background="1">
    <webPr xml="1" sourceData="1" parsePre="1" consecutive="1" url="C:\Users\Linda E Fong.LindaEFong-PC\Documents\HIV\Bioplex\Primary Nov Donor\BioPlex-20150130-NovPrimary-CD3CD28\20150130-2plex-CD3CD28-Novprimary.xml" htmlTables="1"/>
  </connection>
</connections>
</file>

<file path=xl/sharedStrings.xml><?xml version="1.0" encoding="utf-8"?>
<sst xmlns="http://schemas.openxmlformats.org/spreadsheetml/2006/main" count="515" uniqueCount="124">
  <si>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</si>
  <si>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</si>
  <si>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</si>
  <si>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</si>
  <si>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</si>
  <si>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</si>
  <si>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</si>
  <si>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</si>
  <si>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</si>
  <si>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</si>
  <si>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</si>
  <si>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</si>
  <si>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B</t>
  </si>
  <si>
    <t>Prim-infect- 1-0</t>
  </si>
  <si>
    <t>Prim-infect- 1-15</t>
  </si>
  <si>
    <t>Prim-infect- 1-1</t>
  </si>
  <si>
    <t>Prim-infect- 1-4</t>
  </si>
  <si>
    <t>Prim-infect- 1-8</t>
  </si>
  <si>
    <t>Prim-infect- 1-24</t>
  </si>
  <si>
    <t>Prim-infect- 1-48</t>
  </si>
  <si>
    <t>Prim-infect- 2-0</t>
  </si>
  <si>
    <t>Prim-infect- 2-15</t>
  </si>
  <si>
    <t>Prim-infect- 2-1</t>
  </si>
  <si>
    <t>Prim-infect- 2-4</t>
  </si>
  <si>
    <t>Prim-infect- 2-8</t>
  </si>
  <si>
    <t>Prim-infect- 2-24</t>
  </si>
  <si>
    <t>Prim-infect- 2-48</t>
  </si>
  <si>
    <t>Prim-infect- 3-0</t>
  </si>
  <si>
    <t>Prim-infect- 3-15</t>
  </si>
  <si>
    <t>Prim-infect- 3-1</t>
  </si>
  <si>
    <t>Prim-infect- 3-4</t>
  </si>
  <si>
    <t>Prim-infect- 3-8</t>
  </si>
  <si>
    <t>Prim-infect- 3-24</t>
  </si>
  <si>
    <t>Prim-infect- 3-48</t>
  </si>
  <si>
    <t>Prim-uninfect- 1-0</t>
  </si>
  <si>
    <t>Prim-uninfect- 1-15</t>
  </si>
  <si>
    <t>Prim-uninfect- 1-1</t>
  </si>
  <si>
    <t>Prim-uninfect- 1-4</t>
  </si>
  <si>
    <t>Prim-uninfect- 1-8</t>
  </si>
  <si>
    <t>Prim-uninfect- 1-24</t>
  </si>
  <si>
    <t>Prim-uninfect- 1-48</t>
  </si>
  <si>
    <t>Prim-uninfect- 2-0</t>
  </si>
  <si>
    <t>Prim-uninfect- 2-15</t>
  </si>
  <si>
    <t>Prim-uninfect- 2-1</t>
  </si>
  <si>
    <t>Prim-uninfect- 2-4</t>
  </si>
  <si>
    <t>Prim-uninfect- 2-8</t>
  </si>
  <si>
    <t>Prim-uninfect- 2-24</t>
  </si>
  <si>
    <t>Prim-uninfect- 2-48</t>
  </si>
  <si>
    <t>Prim-uninfect- 3-0</t>
  </si>
  <si>
    <t>Prim-uninfect- 3-15</t>
  </si>
  <si>
    <t>Prim-uninfect- 3-1</t>
  </si>
  <si>
    <t>Prim-uninfect- 3-4</t>
  </si>
  <si>
    <t>Prim-uninfect- 3-8</t>
  </si>
  <si>
    <t>Prim-uninfect- 3-24</t>
  </si>
  <si>
    <t>Prim-uninfect- 3-48</t>
  </si>
  <si>
    <t>A</t>
  </si>
  <si>
    <t>C</t>
  </si>
  <si>
    <t>D</t>
  </si>
  <si>
    <t>E</t>
  </si>
  <si>
    <t>F</t>
  </si>
  <si>
    <t>G</t>
  </si>
  <si>
    <t>H</t>
  </si>
  <si>
    <t>RIPA</t>
  </si>
  <si>
    <t>PBS</t>
  </si>
  <si>
    <t>X</t>
  </si>
  <si>
    <t>Infected 1-0</t>
  </si>
  <si>
    <t>Infected 1-15</t>
  </si>
  <si>
    <t>Infected 1-1</t>
  </si>
  <si>
    <t>Infected 1-4</t>
  </si>
  <si>
    <t>Infected 1-8</t>
  </si>
  <si>
    <t>Infected 1-24</t>
  </si>
  <si>
    <t>Infected 1-48</t>
  </si>
  <si>
    <t>Infected 2-0</t>
  </si>
  <si>
    <t>Infected 2-15</t>
  </si>
  <si>
    <t>Infected 2-1</t>
  </si>
  <si>
    <t>Infected 2-4</t>
  </si>
  <si>
    <t>Infected 2-8</t>
  </si>
  <si>
    <t>Infected 2-24</t>
  </si>
  <si>
    <t>Infected 2-48</t>
  </si>
  <si>
    <t>Infected 3-0</t>
  </si>
  <si>
    <t>Infected 3-15</t>
  </si>
  <si>
    <t>Infected 3-4</t>
  </si>
  <si>
    <t>Infected 3-8</t>
  </si>
  <si>
    <t>Infected 3-24</t>
  </si>
  <si>
    <t>Infected 3-48</t>
  </si>
  <si>
    <t>Uninfected 1-0</t>
  </si>
  <si>
    <t>Uninfected 1-15</t>
  </si>
  <si>
    <t>Uninfected 1-4</t>
  </si>
  <si>
    <t>Uninfected 1-8</t>
  </si>
  <si>
    <t>Uninfected 1-24</t>
  </si>
  <si>
    <t>Uninfected 1-48</t>
  </si>
  <si>
    <t>Uninfected 2-0</t>
  </si>
  <si>
    <t>Uninfected 2-15</t>
  </si>
  <si>
    <t>Uninfected 2-1</t>
  </si>
  <si>
    <t>Uninfected 2-4</t>
  </si>
  <si>
    <t>Uninfected 2-8</t>
  </si>
  <si>
    <t>Uninfected 2-24</t>
  </si>
  <si>
    <t>Uninfected 2-48</t>
  </si>
  <si>
    <t>Uninfected 3-0</t>
  </si>
  <si>
    <t>Uninfected 3-15</t>
  </si>
  <si>
    <t>Uninfected 3-1</t>
  </si>
  <si>
    <t>Uninfected 3-4</t>
  </si>
  <si>
    <t>Uninfected 3-8</t>
  </si>
  <si>
    <t>Uninfected 3-24</t>
  </si>
  <si>
    <t>Uninfected 3-48</t>
  </si>
  <si>
    <t>MFI</t>
  </si>
  <si>
    <t>mean zero</t>
  </si>
  <si>
    <t>Time (hrs)</t>
  </si>
  <si>
    <t>Infected</t>
  </si>
  <si>
    <t>Uninfected</t>
  </si>
  <si>
    <t>FC</t>
  </si>
  <si>
    <t>Kinetics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</si>
  <si>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</si>
  <si>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</si>
  <si>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</si>
  <si>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</si>
  <si>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</si>
  <si>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r>
      <t>Phospho-protein time course data for Donor 2 Primary T</t>
    </r>
    <r>
      <rPr>
        <vertAlign val="subscript"/>
        <sz val="11"/>
        <color theme="1"/>
        <rFont val="Calibri"/>
        <family val="2"/>
        <scheme val="minor"/>
      </rPr>
      <t>CM</t>
    </r>
    <r>
      <rPr>
        <sz val="11"/>
        <color theme="1"/>
        <rFont val="Calibri"/>
        <family val="2"/>
        <scheme val="minor"/>
      </rPr>
      <t xml:space="preserve"> cells (Uninfected and Latent DHIV-infected) stimulated with CD3/CD28 Beads (1:1 cell: bead ratio)</t>
    </r>
  </si>
  <si>
    <t>Infected 3-1</t>
  </si>
  <si>
    <t>Uninfected 1-1</t>
  </si>
  <si>
    <t>std deviation (% of signal):</t>
  </si>
  <si>
    <t>Norm to Max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</si>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</sst>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2" xfId="0" applyFont="1" applyFill="1" applyBorder="1"/>
    <xf numFmtId="0" fontId="0" fillId="0" borderId="2" xfId="0" applyFont="1" applyBorder="1"/>
    <xf numFmtId="0" fontId="0" fillId="0" borderId="0" xfId="0" applyFill="1"/>
    <xf numFmtId="0" fontId="0" fillId="2" borderId="1" xfId="0" applyFont="1" applyFill="1" applyBorder="1"/>
    <xf numFmtId="0" fontId="0" fillId="0" borderId="1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2"/>
    <xf numFmtId="9" fontId="0" fillId="0" borderId="0" xfId="1" applyFont="1"/>
    <xf numFmtId="0" fontId="1" fillId="0" borderId="0" xfId="0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3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4" SchemaRef="Schema3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  <Map ID="2" Name="BioPlexManager_Map1" RootElement="BioPlexManager" SchemaID="Schema4" ShowImportExportValidationErrors="false" AutoFit="true" Append="false" PreserveSortAFLayout="true" PreserveFormat="true">
    <DataBinding FileBinding="true" ConnectionID="2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K13" sqref="K13"/>
    </sheetView>
  </sheetViews>
  <sheetFormatPr defaultRowHeight="15" x14ac:dyDescent="0.25"/>
  <sheetData>
    <row r="2" spans="1:1" ht="18" x14ac:dyDescent="0.25">
      <c r="A2" s="12" t="s">
        <v>112</v>
      </c>
    </row>
    <row r="4" spans="1:1" ht="16.5" x14ac:dyDescent="0.25">
      <c r="A4" s="13" t="s">
        <v>113</v>
      </c>
    </row>
    <row r="5" spans="1:1" x14ac:dyDescent="0.25">
      <c r="A5" s="14"/>
    </row>
    <row r="6" spans="1:1" ht="16.5" x14ac:dyDescent="0.25">
      <c r="A6" s="15" t="s">
        <v>114</v>
      </c>
    </row>
    <row r="7" spans="1:1" ht="16.5" x14ac:dyDescent="0.25">
      <c r="A7" s="15" t="s">
        <v>115</v>
      </c>
    </row>
    <row r="8" spans="1:1" x14ac:dyDescent="0.25">
      <c r="A8" s="16" t="s">
        <v>116</v>
      </c>
    </row>
    <row r="11" spans="1:1" ht="18" x14ac:dyDescent="0.35">
      <c r="A11" t="s">
        <v>117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G9" sqref="G9"/>
    </sheetView>
  </sheetViews>
  <sheetFormatPr defaultRowHeight="15" x14ac:dyDescent="0.25"/>
  <cols>
    <col min="14" max="14" width="3" customWidth="1"/>
  </cols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55</v>
      </c>
      <c r="B2" t="s">
        <v>13</v>
      </c>
      <c r="C2" t="s">
        <v>20</v>
      </c>
      <c r="D2" t="s">
        <v>27</v>
      </c>
      <c r="E2" t="s">
        <v>34</v>
      </c>
      <c r="F2" t="s">
        <v>41</v>
      </c>
      <c r="G2" t="s">
        <v>48</v>
      </c>
      <c r="H2" t="s">
        <v>13</v>
      </c>
      <c r="I2" t="s">
        <v>20</v>
      </c>
      <c r="J2" t="s">
        <v>27</v>
      </c>
      <c r="K2" t="s">
        <v>34</v>
      </c>
      <c r="L2" t="s">
        <v>41</v>
      </c>
      <c r="M2" t="s">
        <v>48</v>
      </c>
      <c r="N2">
        <v>0</v>
      </c>
    </row>
    <row r="3" spans="1:14" x14ac:dyDescent="0.25">
      <c r="A3" t="s">
        <v>12</v>
      </c>
      <c r="B3" t="s">
        <v>14</v>
      </c>
      <c r="C3" t="s">
        <v>21</v>
      </c>
      <c r="D3" t="s">
        <v>28</v>
      </c>
      <c r="E3" t="s">
        <v>35</v>
      </c>
      <c r="F3" t="s">
        <v>42</v>
      </c>
      <c r="G3" t="s">
        <v>49</v>
      </c>
      <c r="H3" t="s">
        <v>14</v>
      </c>
      <c r="I3" t="s">
        <v>21</v>
      </c>
      <c r="J3" t="s">
        <v>28</v>
      </c>
      <c r="K3" t="s">
        <v>35</v>
      </c>
      <c r="L3" t="s">
        <v>42</v>
      </c>
      <c r="M3" t="s">
        <v>49</v>
      </c>
      <c r="N3">
        <v>15</v>
      </c>
    </row>
    <row r="4" spans="1:14" x14ac:dyDescent="0.25">
      <c r="A4" t="s">
        <v>56</v>
      </c>
      <c r="B4" t="s">
        <v>15</v>
      </c>
      <c r="C4" t="s">
        <v>22</v>
      </c>
      <c r="D4" t="s">
        <v>29</v>
      </c>
      <c r="E4" t="s">
        <v>36</v>
      </c>
      <c r="F4" t="s">
        <v>43</v>
      </c>
      <c r="G4" t="s">
        <v>50</v>
      </c>
      <c r="H4" t="s">
        <v>15</v>
      </c>
      <c r="I4" t="s">
        <v>22</v>
      </c>
      <c r="J4" t="s">
        <v>29</v>
      </c>
      <c r="K4" t="s">
        <v>36</v>
      </c>
      <c r="L4" t="s">
        <v>43</v>
      </c>
      <c r="M4" t="s">
        <v>50</v>
      </c>
      <c r="N4">
        <v>1</v>
      </c>
    </row>
    <row r="5" spans="1:14" x14ac:dyDescent="0.25">
      <c r="A5" t="s">
        <v>57</v>
      </c>
      <c r="B5" t="s">
        <v>16</v>
      </c>
      <c r="C5" t="s">
        <v>23</v>
      </c>
      <c r="D5" t="s">
        <v>30</v>
      </c>
      <c r="E5" t="s">
        <v>37</v>
      </c>
      <c r="F5" t="s">
        <v>44</v>
      </c>
      <c r="G5" t="s">
        <v>51</v>
      </c>
      <c r="H5" t="s">
        <v>16</v>
      </c>
      <c r="I5" t="s">
        <v>23</v>
      </c>
      <c r="J5" t="s">
        <v>30</v>
      </c>
      <c r="K5" t="s">
        <v>37</v>
      </c>
      <c r="L5" t="s">
        <v>44</v>
      </c>
      <c r="M5" t="s">
        <v>51</v>
      </c>
      <c r="N5">
        <v>4</v>
      </c>
    </row>
    <row r="6" spans="1:14" x14ac:dyDescent="0.25">
      <c r="A6" t="s">
        <v>58</v>
      </c>
      <c r="B6" t="s">
        <v>17</v>
      </c>
      <c r="C6" t="s">
        <v>24</v>
      </c>
      <c r="D6" t="s">
        <v>31</v>
      </c>
      <c r="E6" t="s">
        <v>38</v>
      </c>
      <c r="F6" t="s">
        <v>45</v>
      </c>
      <c r="G6" t="s">
        <v>52</v>
      </c>
      <c r="H6" t="s">
        <v>17</v>
      </c>
      <c r="I6" t="s">
        <v>24</v>
      </c>
      <c r="J6" t="s">
        <v>31</v>
      </c>
      <c r="K6" t="s">
        <v>38</v>
      </c>
      <c r="L6" t="s">
        <v>45</v>
      </c>
      <c r="M6" t="s">
        <v>52</v>
      </c>
      <c r="N6">
        <v>8</v>
      </c>
    </row>
    <row r="7" spans="1:14" x14ac:dyDescent="0.25">
      <c r="A7" t="s">
        <v>59</v>
      </c>
      <c r="B7" t="s">
        <v>18</v>
      </c>
      <c r="C7" t="s">
        <v>25</v>
      </c>
      <c r="D7" t="s">
        <v>32</v>
      </c>
      <c r="E7" t="s">
        <v>39</v>
      </c>
      <c r="F7" t="s">
        <v>46</v>
      </c>
      <c r="G7" t="s">
        <v>53</v>
      </c>
      <c r="H7" t="s">
        <v>18</v>
      </c>
      <c r="I7" t="s">
        <v>25</v>
      </c>
      <c r="J7" t="s">
        <v>32</v>
      </c>
      <c r="K7" t="s">
        <v>39</v>
      </c>
      <c r="L7" t="s">
        <v>46</v>
      </c>
      <c r="M7" t="s">
        <v>53</v>
      </c>
      <c r="N7">
        <v>24</v>
      </c>
    </row>
    <row r="8" spans="1:14" x14ac:dyDescent="0.25">
      <c r="A8" t="s">
        <v>60</v>
      </c>
      <c r="B8" t="s">
        <v>19</v>
      </c>
      <c r="C8" t="s">
        <v>26</v>
      </c>
      <c r="D8" t="s">
        <v>33</v>
      </c>
      <c r="E8" t="s">
        <v>40</v>
      </c>
      <c r="F8" t="s">
        <v>47</v>
      </c>
      <c r="G8" t="s">
        <v>54</v>
      </c>
      <c r="H8" t="s">
        <v>19</v>
      </c>
      <c r="I8" t="s">
        <v>26</v>
      </c>
      <c r="J8" t="s">
        <v>33</v>
      </c>
      <c r="K8" t="s">
        <v>40</v>
      </c>
      <c r="L8" t="s">
        <v>47</v>
      </c>
      <c r="M8" t="s">
        <v>54</v>
      </c>
      <c r="N8">
        <v>48</v>
      </c>
    </row>
    <row r="9" spans="1:14" x14ac:dyDescent="0.25">
      <c r="A9" t="s">
        <v>61</v>
      </c>
      <c r="B9" t="s">
        <v>62</v>
      </c>
      <c r="C9" t="s">
        <v>62</v>
      </c>
      <c r="D9" t="s">
        <v>62</v>
      </c>
      <c r="E9" t="s">
        <v>63</v>
      </c>
      <c r="F9" t="s">
        <v>63</v>
      </c>
      <c r="G9" t="s">
        <v>64</v>
      </c>
      <c r="H9" t="s">
        <v>62</v>
      </c>
      <c r="I9" t="s">
        <v>62</v>
      </c>
      <c r="J9" t="s">
        <v>62</v>
      </c>
      <c r="K9" t="s">
        <v>64</v>
      </c>
      <c r="L9" t="s">
        <v>64</v>
      </c>
      <c r="M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5.7109375" customWidth="1"/>
    <col min="11" max="11" width="15.42578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 s="4">
        <v>1</v>
      </c>
      <c r="C2" s="1">
        <v>1</v>
      </c>
      <c r="D2" s="1">
        <v>36</v>
      </c>
      <c r="E2" s="1">
        <v>50</v>
      </c>
      <c r="F2" s="1">
        <v>1468.5</v>
      </c>
      <c r="G2" s="1">
        <v>1453.8399658203125</v>
      </c>
      <c r="H2" s="1">
        <v>0.29862168431282043</v>
      </c>
      <c r="I2" s="1">
        <v>434.14816284179687</v>
      </c>
      <c r="J2" s="1">
        <v>61.397823333740234</v>
      </c>
      <c r="K2" s="1">
        <v>1304.0999999999999</v>
      </c>
      <c r="L2" s="1">
        <v>0.19355657696723938</v>
      </c>
      <c r="M2" s="6">
        <v>276.97946166992187</v>
      </c>
    </row>
    <row r="3" spans="1:13" x14ac:dyDescent="0.25">
      <c r="A3" t="s">
        <v>66</v>
      </c>
      <c r="B3" s="5">
        <v>2</v>
      </c>
      <c r="C3" s="2">
        <v>1</v>
      </c>
      <c r="D3" s="2">
        <v>36</v>
      </c>
      <c r="E3" s="2">
        <v>50</v>
      </c>
      <c r="F3" s="2">
        <v>1530</v>
      </c>
      <c r="G3" s="2">
        <v>1537.6600341796875</v>
      </c>
      <c r="H3" s="2">
        <v>0.22389274835586548</v>
      </c>
      <c r="I3" s="2">
        <v>344.27093505859375</v>
      </c>
      <c r="J3" s="2">
        <v>48.687263488769531</v>
      </c>
      <c r="K3" s="2">
        <v>1548.5</v>
      </c>
      <c r="L3" s="2">
        <v>0.13931092619895935</v>
      </c>
      <c r="M3" s="7">
        <v>215.72296142578125</v>
      </c>
    </row>
    <row r="4" spans="1:13" x14ac:dyDescent="0.25">
      <c r="A4" t="s">
        <v>67</v>
      </c>
      <c r="B4" s="4">
        <v>3</v>
      </c>
      <c r="C4" s="1">
        <v>1</v>
      </c>
      <c r="D4" s="1">
        <v>36</v>
      </c>
      <c r="E4" s="1">
        <v>50</v>
      </c>
      <c r="F4" s="1">
        <v>1691.5</v>
      </c>
      <c r="G4" s="1">
        <v>1672</v>
      </c>
      <c r="H4" s="1">
        <v>0.2673344612121582</v>
      </c>
      <c r="I4" s="1">
        <v>446.98321533203125</v>
      </c>
      <c r="J4" s="1">
        <v>63.212974548339844</v>
      </c>
      <c r="K4" s="1">
        <v>1681.45458984375</v>
      </c>
      <c r="L4" s="1">
        <v>0.19833770394325256</v>
      </c>
      <c r="M4" s="6">
        <v>333.49581909179687</v>
      </c>
    </row>
    <row r="5" spans="1:13" x14ac:dyDescent="0.25">
      <c r="A5" t="s">
        <v>68</v>
      </c>
      <c r="B5" s="5">
        <v>4</v>
      </c>
      <c r="C5" s="2">
        <v>1</v>
      </c>
      <c r="D5" s="2">
        <v>36</v>
      </c>
      <c r="E5" s="2">
        <v>50</v>
      </c>
      <c r="F5" s="2">
        <v>4466</v>
      </c>
      <c r="G5" s="2">
        <v>4385.68017578125</v>
      </c>
      <c r="H5" s="2">
        <v>0.220229372382164</v>
      </c>
      <c r="I5" s="2">
        <v>965.8555908203125</v>
      </c>
      <c r="J5" s="2">
        <v>136.59260559082031</v>
      </c>
      <c r="K5" s="2">
        <v>4414.13623046875</v>
      </c>
      <c r="L5" s="2">
        <v>0.17326989769935608</v>
      </c>
      <c r="M5" s="7">
        <v>764.83697509765625</v>
      </c>
    </row>
    <row r="6" spans="1:13" x14ac:dyDescent="0.25">
      <c r="A6" t="s">
        <v>69</v>
      </c>
      <c r="B6" s="4">
        <v>5</v>
      </c>
      <c r="C6" s="1">
        <v>1</v>
      </c>
      <c r="D6" s="1">
        <v>36</v>
      </c>
      <c r="E6" s="1">
        <v>50</v>
      </c>
      <c r="F6" s="1">
        <v>3239</v>
      </c>
      <c r="G6" s="1">
        <v>3715</v>
      </c>
      <c r="H6" s="1">
        <v>0.93312251567840576</v>
      </c>
      <c r="I6" s="1">
        <v>3466.55029296875</v>
      </c>
      <c r="J6" s="1">
        <v>490.24423217773437</v>
      </c>
      <c r="K6" s="1">
        <v>3256.113525390625</v>
      </c>
      <c r="L6" s="1">
        <v>0.17199088633060455</v>
      </c>
      <c r="M6" s="6">
        <v>560.0218505859375</v>
      </c>
    </row>
    <row r="7" spans="1:13" x14ac:dyDescent="0.25">
      <c r="A7" t="s">
        <v>70</v>
      </c>
      <c r="B7" s="5">
        <v>6</v>
      </c>
      <c r="C7" s="2">
        <v>1</v>
      </c>
      <c r="D7" s="2">
        <v>36</v>
      </c>
      <c r="E7" s="2">
        <v>50</v>
      </c>
      <c r="F7" s="2">
        <v>2941</v>
      </c>
      <c r="G7" s="2">
        <v>2955.580078125</v>
      </c>
      <c r="H7" s="2">
        <v>0.26726216077804565</v>
      </c>
      <c r="I7" s="2">
        <v>789.9146728515625</v>
      </c>
      <c r="J7" s="2">
        <v>111.71080780029297</v>
      </c>
      <c r="K7" s="2">
        <v>2949.681884765625</v>
      </c>
      <c r="L7" s="2">
        <v>0.17927896976470947</v>
      </c>
      <c r="M7" s="7">
        <v>528.81591796875</v>
      </c>
    </row>
    <row r="8" spans="1:13" x14ac:dyDescent="0.25">
      <c r="A8" t="s">
        <v>71</v>
      </c>
      <c r="B8" s="4">
        <v>7</v>
      </c>
      <c r="C8" s="1">
        <v>1</v>
      </c>
      <c r="D8" s="1">
        <v>36</v>
      </c>
      <c r="E8" s="1">
        <v>50</v>
      </c>
      <c r="F8" s="1">
        <v>6676</v>
      </c>
      <c r="G8" s="1">
        <v>6686.72021484375</v>
      </c>
      <c r="H8" s="1">
        <v>0.24792793393135071</v>
      </c>
      <c r="I8" s="1">
        <v>1657.82470703125</v>
      </c>
      <c r="J8" s="1">
        <v>234.45181274414062</v>
      </c>
      <c r="K8" s="1">
        <v>6700.9091796875</v>
      </c>
      <c r="L8" s="1">
        <v>0.15050636231899261</v>
      </c>
      <c r="M8" s="6">
        <v>1008.5294799804687</v>
      </c>
    </row>
    <row r="9" spans="1:13" x14ac:dyDescent="0.25">
      <c r="A9" t="s">
        <v>62</v>
      </c>
      <c r="B9" s="5">
        <v>8</v>
      </c>
      <c r="C9" s="2">
        <v>1</v>
      </c>
      <c r="D9" s="2">
        <v>36</v>
      </c>
      <c r="E9" s="2">
        <v>50</v>
      </c>
      <c r="F9" s="2">
        <v>181.5</v>
      </c>
      <c r="G9" s="2">
        <v>179.6199951171875</v>
      </c>
      <c r="H9" s="2">
        <v>0.35115930438041687</v>
      </c>
      <c r="I9" s="2">
        <v>63.075233459472656</v>
      </c>
      <c r="J9" s="2">
        <v>8.9201850891113281</v>
      </c>
      <c r="K9" s="2">
        <v>179.61363220214844</v>
      </c>
      <c r="L9" s="2">
        <v>0.28853315114974976</v>
      </c>
      <c r="M9" s="7">
        <v>51.824485778808594</v>
      </c>
    </row>
    <row r="10" spans="1:13" x14ac:dyDescent="0.25">
      <c r="A10" t="s">
        <v>72</v>
      </c>
      <c r="B10" s="4">
        <v>1</v>
      </c>
      <c r="C10" s="1">
        <v>2</v>
      </c>
      <c r="D10" s="1">
        <v>36</v>
      </c>
      <c r="E10" s="1">
        <v>50</v>
      </c>
      <c r="F10" s="1">
        <v>1383</v>
      </c>
      <c r="G10" s="1">
        <v>1619.219970703125</v>
      </c>
      <c r="H10" s="1">
        <v>0.92880642414093018</v>
      </c>
      <c r="I10" s="1">
        <v>1503.94189453125</v>
      </c>
      <c r="J10" s="1">
        <v>212.68949890136719</v>
      </c>
      <c r="K10" s="1">
        <v>1386.29541015625</v>
      </c>
      <c r="L10" s="1">
        <v>0.18271668255329132</v>
      </c>
      <c r="M10" s="6">
        <v>253.29930114746094</v>
      </c>
    </row>
    <row r="11" spans="1:13" x14ac:dyDescent="0.25">
      <c r="A11" t="s">
        <v>73</v>
      </c>
      <c r="B11" s="5">
        <v>2</v>
      </c>
      <c r="C11" s="2">
        <v>2</v>
      </c>
      <c r="D11" s="2">
        <v>36</v>
      </c>
      <c r="E11" s="2">
        <v>50</v>
      </c>
      <c r="F11" s="2">
        <v>1402.5</v>
      </c>
      <c r="G11" s="2">
        <v>2024.56005859375</v>
      </c>
      <c r="H11" s="2">
        <v>1.8185595273971558</v>
      </c>
      <c r="I11" s="2">
        <v>3681.782958984375</v>
      </c>
      <c r="J11" s="2">
        <v>520.6827392578125</v>
      </c>
      <c r="K11" s="2">
        <v>1500.54541015625</v>
      </c>
      <c r="L11" s="2">
        <v>0.23152603209018707</v>
      </c>
      <c r="M11" s="7">
        <v>347.41534423828125</v>
      </c>
    </row>
    <row r="12" spans="1:13" x14ac:dyDescent="0.25">
      <c r="A12" t="s">
        <v>74</v>
      </c>
      <c r="B12" s="4">
        <v>3</v>
      </c>
      <c r="C12" s="1">
        <v>2</v>
      </c>
      <c r="D12" s="1">
        <v>36</v>
      </c>
      <c r="E12" s="1">
        <v>50</v>
      </c>
      <c r="F12" s="1">
        <v>1834</v>
      </c>
      <c r="G12" s="1">
        <v>1856.9599609375</v>
      </c>
      <c r="H12" s="1">
        <v>0.32131925225257874</v>
      </c>
      <c r="I12" s="1">
        <v>596.677001953125</v>
      </c>
      <c r="J12" s="1">
        <v>84.382865905761719</v>
      </c>
      <c r="K12" s="1">
        <v>1874.8636474609375</v>
      </c>
      <c r="L12" s="1">
        <v>0.190125972032547</v>
      </c>
      <c r="M12" s="6">
        <v>356.46029663085937</v>
      </c>
    </row>
    <row r="13" spans="1:13" x14ac:dyDescent="0.25">
      <c r="A13" t="s">
        <v>75</v>
      </c>
      <c r="B13" s="5">
        <v>4</v>
      </c>
      <c r="C13" s="2">
        <v>2</v>
      </c>
      <c r="D13" s="2">
        <v>36</v>
      </c>
      <c r="E13" s="2">
        <v>50</v>
      </c>
      <c r="F13" s="2">
        <v>4869.5</v>
      </c>
      <c r="G13" s="2">
        <v>4779.27978515625</v>
      </c>
      <c r="H13" s="2">
        <v>0.26093298196792603</v>
      </c>
      <c r="I13" s="2">
        <v>1247.07177734375</v>
      </c>
      <c r="J13" s="2">
        <v>176.36257934570312</v>
      </c>
      <c r="K13" s="2">
        <v>4818.11376953125</v>
      </c>
      <c r="L13" s="2">
        <v>0.18271613121032715</v>
      </c>
      <c r="M13" s="7">
        <v>880.3470458984375</v>
      </c>
    </row>
    <row r="14" spans="1:13" x14ac:dyDescent="0.25">
      <c r="A14" t="s">
        <v>76</v>
      </c>
      <c r="B14" s="4">
        <v>5</v>
      </c>
      <c r="C14" s="1">
        <v>2</v>
      </c>
      <c r="D14" s="1">
        <v>36</v>
      </c>
      <c r="E14" s="1">
        <v>50</v>
      </c>
      <c r="F14" s="1">
        <v>3224</v>
      </c>
      <c r="G14" s="1">
        <v>3268.159912109375</v>
      </c>
      <c r="H14" s="1">
        <v>0.1848393976688385</v>
      </c>
      <c r="I14" s="1">
        <v>604.08477783203125</v>
      </c>
      <c r="J14" s="1">
        <v>85.43048095703125</v>
      </c>
      <c r="K14" s="1">
        <v>3219.568115234375</v>
      </c>
      <c r="L14" s="1">
        <v>0.13809473812580109</v>
      </c>
      <c r="M14" s="6">
        <v>444.60540771484375</v>
      </c>
    </row>
    <row r="15" spans="1:13" x14ac:dyDescent="0.25">
      <c r="A15" t="s">
        <v>77</v>
      </c>
      <c r="B15" s="5">
        <v>6</v>
      </c>
      <c r="C15" s="2">
        <v>2</v>
      </c>
      <c r="D15" s="2">
        <v>36</v>
      </c>
      <c r="E15" s="2">
        <v>50</v>
      </c>
      <c r="F15" s="2">
        <v>2958.5</v>
      </c>
      <c r="G15" s="2">
        <v>3049.5</v>
      </c>
      <c r="H15" s="2">
        <v>0.34880197048187256</v>
      </c>
      <c r="I15" s="2">
        <v>1063.671630859375</v>
      </c>
      <c r="J15" s="2">
        <v>150.42588806152344</v>
      </c>
      <c r="K15" s="2">
        <v>2969.363525390625</v>
      </c>
      <c r="L15" s="2">
        <v>0.1672445684671402</v>
      </c>
      <c r="M15" s="7">
        <v>496.60995483398437</v>
      </c>
    </row>
    <row r="16" spans="1:13" x14ac:dyDescent="0.25">
      <c r="A16" t="s">
        <v>78</v>
      </c>
      <c r="B16" s="4">
        <v>7</v>
      </c>
      <c r="C16" s="1">
        <v>2</v>
      </c>
      <c r="D16" s="1">
        <v>36</v>
      </c>
      <c r="E16" s="1">
        <v>50</v>
      </c>
      <c r="F16" s="1">
        <v>5344</v>
      </c>
      <c r="G16" s="1">
        <v>5854.43994140625</v>
      </c>
      <c r="H16" s="1">
        <v>0.40052920579910278</v>
      </c>
      <c r="I16" s="1">
        <v>2344.874267578125</v>
      </c>
      <c r="J16" s="1">
        <v>331.61529541015625</v>
      </c>
      <c r="K16" s="1">
        <v>5628.681640625</v>
      </c>
      <c r="L16" s="1">
        <v>0.21617883443832397</v>
      </c>
      <c r="M16" s="6">
        <v>1216.8018798828125</v>
      </c>
    </row>
    <row r="17" spans="1:13" x14ac:dyDescent="0.25">
      <c r="A17" t="s">
        <v>62</v>
      </c>
      <c r="B17" s="5">
        <v>8</v>
      </c>
      <c r="C17" s="2">
        <v>2</v>
      </c>
      <c r="D17" s="2">
        <v>36</v>
      </c>
      <c r="E17" s="2">
        <v>50</v>
      </c>
      <c r="F17" s="2">
        <v>166</v>
      </c>
      <c r="G17" s="2">
        <v>193.1199951171875</v>
      </c>
      <c r="H17" s="2">
        <v>0.53698021173477173</v>
      </c>
      <c r="I17" s="2">
        <v>103.70162200927734</v>
      </c>
      <c r="J17" s="2">
        <v>14.665623664855957</v>
      </c>
      <c r="K17" s="2">
        <v>183.27272033691406</v>
      </c>
      <c r="L17" s="2">
        <v>0.38710018992424011</v>
      </c>
      <c r="M17" s="7">
        <v>70.944908142089844</v>
      </c>
    </row>
    <row r="18" spans="1:13" x14ac:dyDescent="0.25">
      <c r="A18" t="s">
        <v>79</v>
      </c>
      <c r="B18" s="4">
        <v>1</v>
      </c>
      <c r="C18" s="1">
        <v>3</v>
      </c>
      <c r="D18" s="1">
        <v>36</v>
      </c>
      <c r="E18" s="1">
        <v>50</v>
      </c>
      <c r="F18" s="1">
        <v>1287</v>
      </c>
      <c r="G18" s="1">
        <v>1296.0400390625</v>
      </c>
      <c r="H18" s="1">
        <v>0.23759707808494568</v>
      </c>
      <c r="I18" s="1">
        <v>307.93533325195312</v>
      </c>
      <c r="J18" s="1">
        <v>43.548629760742188</v>
      </c>
      <c r="K18" s="1">
        <v>1310.20458984375</v>
      </c>
      <c r="L18" s="1">
        <v>0.17639438807964325</v>
      </c>
      <c r="M18" s="6">
        <v>231.11273193359375</v>
      </c>
    </row>
    <row r="19" spans="1:13" x14ac:dyDescent="0.25">
      <c r="A19" t="s">
        <v>80</v>
      </c>
      <c r="B19" s="5">
        <v>2</v>
      </c>
      <c r="C19" s="2">
        <v>3</v>
      </c>
      <c r="D19" s="2">
        <v>36</v>
      </c>
      <c r="E19" s="2">
        <v>50</v>
      </c>
      <c r="F19" s="2">
        <v>1621</v>
      </c>
      <c r="G19" s="2">
        <v>1639.9000244140625</v>
      </c>
      <c r="H19" s="2">
        <v>0.26827841997146606</v>
      </c>
      <c r="I19" s="2">
        <v>439.94976806640625</v>
      </c>
      <c r="J19" s="2">
        <v>62.218292236328125</v>
      </c>
      <c r="K19" s="2">
        <v>1644.5</v>
      </c>
      <c r="L19" s="2">
        <v>0.18844127655029297</v>
      </c>
      <c r="M19" s="7">
        <v>309.89169311523437</v>
      </c>
    </row>
    <row r="20" spans="1:13" x14ac:dyDescent="0.25">
      <c r="A20" s="3" t="s">
        <v>118</v>
      </c>
      <c r="B20" s="4">
        <v>3</v>
      </c>
      <c r="C20" s="1">
        <v>3</v>
      </c>
      <c r="D20" s="1">
        <v>36</v>
      </c>
      <c r="E20" s="1">
        <v>58</v>
      </c>
      <c r="F20" s="1">
        <v>1673.5</v>
      </c>
      <c r="G20" s="1">
        <v>1730.689697265625</v>
      </c>
      <c r="H20" s="1">
        <v>0.22872088849544525</v>
      </c>
      <c r="I20" s="1">
        <v>395.84487915039063</v>
      </c>
      <c r="J20" s="1">
        <v>51.976978302001953</v>
      </c>
      <c r="K20" s="1">
        <v>1725.1153564453125</v>
      </c>
      <c r="L20" s="1">
        <v>0.19293713569641113</v>
      </c>
      <c r="M20" s="6">
        <v>332.83880615234375</v>
      </c>
    </row>
    <row r="21" spans="1:13" x14ac:dyDescent="0.25">
      <c r="A21" t="s">
        <v>81</v>
      </c>
      <c r="B21" s="5">
        <v>4</v>
      </c>
      <c r="C21" s="2">
        <v>3</v>
      </c>
      <c r="D21" s="2">
        <v>36</v>
      </c>
      <c r="E21" s="2">
        <v>54</v>
      </c>
      <c r="F21" s="2">
        <v>4404</v>
      </c>
      <c r="G21" s="2">
        <v>4388.87060546875</v>
      </c>
      <c r="H21" s="2">
        <v>0.24709078669548035</v>
      </c>
      <c r="I21" s="2">
        <v>1084.449462890625</v>
      </c>
      <c r="J21" s="2">
        <v>147.57487487792969</v>
      </c>
      <c r="K21" s="2">
        <v>4423.29150390625</v>
      </c>
      <c r="L21" s="2">
        <v>0.18117840588092804</v>
      </c>
      <c r="M21" s="7">
        <v>801.4049072265625</v>
      </c>
    </row>
    <row r="22" spans="1:13" x14ac:dyDescent="0.25">
      <c r="A22" t="s">
        <v>82</v>
      </c>
      <c r="B22" s="4">
        <v>5</v>
      </c>
      <c r="C22" s="1">
        <v>3</v>
      </c>
      <c r="D22" s="1">
        <v>36</v>
      </c>
      <c r="E22" s="1">
        <v>50</v>
      </c>
      <c r="F22" s="1">
        <v>3114.5</v>
      </c>
      <c r="G22" s="1">
        <v>3332.179931640625</v>
      </c>
      <c r="H22" s="1">
        <v>0.42838066816329956</v>
      </c>
      <c r="I22" s="1">
        <v>1427.44140625</v>
      </c>
      <c r="J22" s="1">
        <v>201.87071228027344</v>
      </c>
      <c r="K22" s="1">
        <v>3195.272705078125</v>
      </c>
      <c r="L22" s="1">
        <v>0.21654310822486877</v>
      </c>
      <c r="M22" s="6">
        <v>691.914306640625</v>
      </c>
    </row>
    <row r="23" spans="1:13" x14ac:dyDescent="0.25">
      <c r="A23" t="s">
        <v>83</v>
      </c>
      <c r="B23" s="5">
        <v>6</v>
      </c>
      <c r="C23" s="2">
        <v>3</v>
      </c>
      <c r="D23" s="2">
        <v>36</v>
      </c>
      <c r="E23" s="2">
        <v>54</v>
      </c>
      <c r="F23" s="2">
        <v>2992</v>
      </c>
      <c r="G23" s="2">
        <v>3046.185302734375</v>
      </c>
      <c r="H23" s="2">
        <v>0.27225527167320251</v>
      </c>
      <c r="I23" s="2">
        <v>829.3399658203125</v>
      </c>
      <c r="J23" s="2">
        <v>112.85887908935547</v>
      </c>
      <c r="K23" s="2">
        <v>3060.895751953125</v>
      </c>
      <c r="L23" s="2">
        <v>0.19905738532543182</v>
      </c>
      <c r="M23" s="7">
        <v>609.29388427734375</v>
      </c>
    </row>
    <row r="24" spans="1:13" x14ac:dyDescent="0.25">
      <c r="A24" t="s">
        <v>84</v>
      </c>
      <c r="B24" s="4">
        <v>7</v>
      </c>
      <c r="C24" s="1">
        <v>3</v>
      </c>
      <c r="D24" s="1">
        <v>36</v>
      </c>
      <c r="E24" s="1">
        <v>57</v>
      </c>
      <c r="F24" s="1">
        <v>5966</v>
      </c>
      <c r="G24" s="1">
        <v>6458.876953125</v>
      </c>
      <c r="H24" s="1">
        <v>0.58297812938690186</v>
      </c>
      <c r="I24" s="1">
        <v>3765.38427734375</v>
      </c>
      <c r="J24" s="1">
        <v>498.73733520507812</v>
      </c>
      <c r="K24" s="1">
        <v>6029.05859375</v>
      </c>
      <c r="L24" s="1">
        <v>0.18328234553337097</v>
      </c>
      <c r="M24" s="6">
        <v>1105.02001953125</v>
      </c>
    </row>
    <row r="25" spans="1:13" x14ac:dyDescent="0.25">
      <c r="A25" t="s">
        <v>62</v>
      </c>
      <c r="B25" s="5">
        <v>8</v>
      </c>
      <c r="C25" s="2">
        <v>3</v>
      </c>
      <c r="D25" s="2">
        <v>36</v>
      </c>
      <c r="E25" s="2">
        <v>50</v>
      </c>
      <c r="F25" s="2">
        <v>160</v>
      </c>
      <c r="G25" s="2">
        <v>194.89999389648437</v>
      </c>
      <c r="H25" s="2">
        <v>0.71689701080322266</v>
      </c>
      <c r="I25" s="2">
        <v>139.72323608398437</v>
      </c>
      <c r="J25" s="2">
        <v>19.759849548339844</v>
      </c>
      <c r="K25" s="2">
        <v>175.29545593261719</v>
      </c>
      <c r="L25" s="2">
        <v>0.35006788372993469</v>
      </c>
      <c r="M25" s="7">
        <v>61.365310668945313</v>
      </c>
    </row>
    <row r="26" spans="1:13" x14ac:dyDescent="0.25">
      <c r="A26" t="s">
        <v>85</v>
      </c>
      <c r="B26" s="4">
        <v>1</v>
      </c>
      <c r="C26" s="1">
        <v>4</v>
      </c>
      <c r="D26" s="1">
        <v>36</v>
      </c>
      <c r="E26" s="1">
        <v>50</v>
      </c>
      <c r="F26" s="1">
        <v>905</v>
      </c>
      <c r="G26" s="1">
        <v>953.5</v>
      </c>
      <c r="H26" s="1">
        <v>0.40549561381340027</v>
      </c>
      <c r="I26" s="1">
        <v>305.54095458984375</v>
      </c>
      <c r="J26" s="1">
        <v>43.210018157958984</v>
      </c>
      <c r="K26" s="1">
        <v>913.522705078125</v>
      </c>
      <c r="L26" s="1">
        <v>0.29398024082183838</v>
      </c>
      <c r="M26" s="6">
        <v>225.63652038574219</v>
      </c>
    </row>
    <row r="27" spans="1:13" x14ac:dyDescent="0.25">
      <c r="A27" t="s">
        <v>86</v>
      </c>
      <c r="B27" s="5">
        <v>2</v>
      </c>
      <c r="C27" s="2">
        <v>4</v>
      </c>
      <c r="D27" s="2">
        <v>36</v>
      </c>
      <c r="E27" s="2">
        <v>50</v>
      </c>
      <c r="F27" s="2">
        <v>1059</v>
      </c>
      <c r="G27" s="2">
        <v>1102.5400390625</v>
      </c>
      <c r="H27" s="2">
        <v>0.32055211067199707</v>
      </c>
      <c r="I27" s="2">
        <v>353.42153930664062</v>
      </c>
      <c r="J27" s="2">
        <v>49.981353759765625</v>
      </c>
      <c r="K27" s="2">
        <v>1098.8863525390625</v>
      </c>
      <c r="L27" s="2">
        <v>0.2304280549287796</v>
      </c>
      <c r="M27" s="7">
        <v>253.21424865722656</v>
      </c>
    </row>
    <row r="28" spans="1:13" x14ac:dyDescent="0.25">
      <c r="A28" s="3" t="s">
        <v>119</v>
      </c>
      <c r="B28" s="4">
        <v>3</v>
      </c>
      <c r="C28" s="1">
        <v>4</v>
      </c>
      <c r="D28" s="1">
        <v>36</v>
      </c>
      <c r="E28" s="1">
        <v>57</v>
      </c>
      <c r="F28" s="1">
        <v>1434</v>
      </c>
      <c r="G28" s="1">
        <v>1411.4912109375</v>
      </c>
      <c r="H28" s="1">
        <v>0.23130033910274506</v>
      </c>
      <c r="I28" s="1">
        <v>326.4783935546875</v>
      </c>
      <c r="J28" s="1">
        <v>43.243122100830078</v>
      </c>
      <c r="K28" s="1">
        <v>1410.6666259765625</v>
      </c>
      <c r="L28" s="1">
        <v>0.18610671162605286</v>
      </c>
      <c r="M28" s="6">
        <v>262.5345458984375</v>
      </c>
    </row>
    <row r="29" spans="1:13" x14ac:dyDescent="0.25">
      <c r="A29" t="s">
        <v>87</v>
      </c>
      <c r="B29" s="5">
        <v>4</v>
      </c>
      <c r="C29" s="2">
        <v>4</v>
      </c>
      <c r="D29" s="2">
        <v>36</v>
      </c>
      <c r="E29" s="2">
        <v>50</v>
      </c>
      <c r="F29" s="2">
        <v>2555.5</v>
      </c>
      <c r="G29" s="2">
        <v>2507.60009765625</v>
      </c>
      <c r="H29" s="2">
        <v>0.31592410802841187</v>
      </c>
      <c r="I29" s="2">
        <v>792.2113037109375</v>
      </c>
      <c r="J29" s="2">
        <v>112.03559875488281</v>
      </c>
      <c r="K29" s="2">
        <v>2565.45458984375</v>
      </c>
      <c r="L29" s="2">
        <v>0.2107098400592804</v>
      </c>
      <c r="M29" s="7">
        <v>540.5665283203125</v>
      </c>
    </row>
    <row r="30" spans="1:13" x14ac:dyDescent="0.25">
      <c r="A30" t="s">
        <v>88</v>
      </c>
      <c r="B30" s="4">
        <v>5</v>
      </c>
      <c r="C30" s="1">
        <v>4</v>
      </c>
      <c r="D30" s="1">
        <v>36</v>
      </c>
      <c r="E30" s="1">
        <v>50</v>
      </c>
      <c r="F30" s="1">
        <v>2498</v>
      </c>
      <c r="G30" s="1">
        <v>3060.5400390625</v>
      </c>
      <c r="H30" s="1">
        <v>1.3047343492507935</v>
      </c>
      <c r="I30" s="1">
        <v>3993.19189453125</v>
      </c>
      <c r="J30" s="1">
        <v>564.72259521484375</v>
      </c>
      <c r="K30" s="1">
        <v>2519.5</v>
      </c>
      <c r="L30" s="1">
        <v>0.17816236615180969</v>
      </c>
      <c r="M30" s="6">
        <v>448.88006591796875</v>
      </c>
    </row>
    <row r="31" spans="1:13" x14ac:dyDescent="0.25">
      <c r="A31" t="s">
        <v>89</v>
      </c>
      <c r="B31" s="5">
        <v>6</v>
      </c>
      <c r="C31" s="2">
        <v>4</v>
      </c>
      <c r="D31" s="2">
        <v>36</v>
      </c>
      <c r="E31" s="2">
        <v>50</v>
      </c>
      <c r="F31" s="2">
        <v>1529</v>
      </c>
      <c r="G31" s="2">
        <v>1747.739990234375</v>
      </c>
      <c r="H31" s="2">
        <v>0.88725340366363525</v>
      </c>
      <c r="I31" s="2">
        <v>1550.688232421875</v>
      </c>
      <c r="J31" s="2">
        <v>219.30043029785156</v>
      </c>
      <c r="K31" s="2">
        <v>1560.3409423828125</v>
      </c>
      <c r="L31" s="2">
        <v>0.2165398895740509</v>
      </c>
      <c r="M31" s="7">
        <v>337.87606811523437</v>
      </c>
    </row>
    <row r="32" spans="1:13" x14ac:dyDescent="0.25">
      <c r="A32" t="s">
        <v>90</v>
      </c>
      <c r="B32" s="4">
        <v>7</v>
      </c>
      <c r="C32" s="1">
        <v>4</v>
      </c>
      <c r="D32" s="1">
        <v>36</v>
      </c>
      <c r="E32" s="1">
        <v>50</v>
      </c>
      <c r="F32" s="1">
        <v>1906.5</v>
      </c>
      <c r="G32" s="1">
        <v>2487.239990234375</v>
      </c>
      <c r="H32" s="1">
        <v>1.7433807849884033</v>
      </c>
      <c r="I32" s="1">
        <v>4336.20654296875</v>
      </c>
      <c r="J32" s="1">
        <v>613.232177734375</v>
      </c>
      <c r="K32" s="1">
        <v>1895</v>
      </c>
      <c r="L32" s="1">
        <v>0.1956917941570282</v>
      </c>
      <c r="M32" s="6">
        <v>370.8359375</v>
      </c>
    </row>
    <row r="33" spans="1:13" x14ac:dyDescent="0.25">
      <c r="A33" t="s">
        <v>63</v>
      </c>
      <c r="B33" s="5">
        <v>8</v>
      </c>
      <c r="C33" s="2">
        <v>4</v>
      </c>
      <c r="D33" s="2">
        <v>36</v>
      </c>
      <c r="E33" s="2">
        <v>50</v>
      </c>
      <c r="F33" s="2">
        <v>157.5</v>
      </c>
      <c r="G33" s="2">
        <v>169.89999389648437</v>
      </c>
      <c r="H33" s="2">
        <v>0.44795882701873779</v>
      </c>
      <c r="I33" s="2">
        <v>76.108207702636719</v>
      </c>
      <c r="J33" s="2">
        <v>10.763325691223145</v>
      </c>
      <c r="K33" s="2">
        <v>167.27272033691406</v>
      </c>
      <c r="L33" s="2">
        <v>0.35794726014137268</v>
      </c>
      <c r="M33" s="7">
        <v>59.87481689453125</v>
      </c>
    </row>
    <row r="34" spans="1:13" x14ac:dyDescent="0.25">
      <c r="A34" t="s">
        <v>91</v>
      </c>
      <c r="B34" s="4">
        <v>1</v>
      </c>
      <c r="C34" s="1">
        <v>5</v>
      </c>
      <c r="D34" s="1">
        <v>36</v>
      </c>
      <c r="E34" s="1">
        <v>50</v>
      </c>
      <c r="F34" s="1">
        <v>959</v>
      </c>
      <c r="G34" s="1">
        <v>959.94000244140602</v>
      </c>
      <c r="H34" s="1">
        <v>0.29193839430809021</v>
      </c>
      <c r="I34" s="1">
        <v>221.85566711425781</v>
      </c>
      <c r="J34" s="1">
        <v>31.375127792358398</v>
      </c>
      <c r="K34" s="1">
        <v>954.09088134765602</v>
      </c>
      <c r="L34" s="1">
        <v>0.22374771535396576</v>
      </c>
      <c r="M34" s="6">
        <v>168.72611999511719</v>
      </c>
    </row>
    <row r="35" spans="1:13" x14ac:dyDescent="0.25">
      <c r="A35" t="s">
        <v>92</v>
      </c>
      <c r="B35" s="5">
        <v>2</v>
      </c>
      <c r="C35" s="2">
        <v>5</v>
      </c>
      <c r="D35" s="2">
        <v>36</v>
      </c>
      <c r="E35" s="2">
        <v>50</v>
      </c>
      <c r="F35" s="2">
        <v>1105</v>
      </c>
      <c r="G35" s="2">
        <v>1128.9200439453125</v>
      </c>
      <c r="H35" s="2">
        <v>0.24843132495880127</v>
      </c>
      <c r="I35" s="2">
        <v>280.45907592773437</v>
      </c>
      <c r="J35" s="2">
        <v>39.66290283203125</v>
      </c>
      <c r="K35" s="2">
        <v>1106.79541015625</v>
      </c>
      <c r="L35" s="2">
        <v>0.1739029735326767</v>
      </c>
      <c r="M35" s="7">
        <v>192.47502136230469</v>
      </c>
    </row>
    <row r="36" spans="1:13" x14ac:dyDescent="0.25">
      <c r="A36" t="s">
        <v>93</v>
      </c>
      <c r="B36" s="4">
        <v>3</v>
      </c>
      <c r="C36" s="1">
        <v>5</v>
      </c>
      <c r="D36" s="1">
        <v>36</v>
      </c>
      <c r="E36" s="1">
        <v>50</v>
      </c>
      <c r="F36" s="1">
        <v>1276.5</v>
      </c>
      <c r="G36" s="1">
        <v>1289.6800537109375</v>
      </c>
      <c r="H36" s="1">
        <v>0.28758388757705688</v>
      </c>
      <c r="I36" s="1">
        <v>370.89117431640625</v>
      </c>
      <c r="J36" s="1">
        <v>52.451930999755859</v>
      </c>
      <c r="K36" s="1">
        <v>1287.6590576171875</v>
      </c>
      <c r="L36" s="1">
        <v>0.21564798057079315</v>
      </c>
      <c r="M36" s="6">
        <v>277.68109130859375</v>
      </c>
    </row>
    <row r="37" spans="1:13" x14ac:dyDescent="0.25">
      <c r="A37" t="s">
        <v>94</v>
      </c>
      <c r="B37" s="5">
        <v>4</v>
      </c>
      <c r="C37" s="2">
        <v>5</v>
      </c>
      <c r="D37" s="2">
        <v>36</v>
      </c>
      <c r="E37" s="2">
        <v>50</v>
      </c>
      <c r="F37" s="2">
        <v>2318</v>
      </c>
      <c r="G37" s="2">
        <v>2980.0400390625</v>
      </c>
      <c r="H37" s="2">
        <v>1.4445360898971558</v>
      </c>
      <c r="I37" s="2">
        <v>4304.775390625</v>
      </c>
      <c r="J37" s="2">
        <v>608.78717041015625</v>
      </c>
      <c r="K37" s="2">
        <v>2387.886474609375</v>
      </c>
      <c r="L37" s="2">
        <v>0.20652252435684204</v>
      </c>
      <c r="M37" s="7">
        <v>493.15234375</v>
      </c>
    </row>
    <row r="38" spans="1:13" x14ac:dyDescent="0.25">
      <c r="A38" t="s">
        <v>95</v>
      </c>
      <c r="B38" s="4">
        <v>5</v>
      </c>
      <c r="C38" s="1">
        <v>5</v>
      </c>
      <c r="D38" s="1">
        <v>36</v>
      </c>
      <c r="E38" s="1">
        <v>59</v>
      </c>
      <c r="F38" s="1">
        <v>2257</v>
      </c>
      <c r="G38" s="1">
        <v>2254.220458984375</v>
      </c>
      <c r="H38" s="1">
        <v>0.27451345324516296</v>
      </c>
      <c r="I38" s="1">
        <v>618.8138427734375</v>
      </c>
      <c r="J38" s="1">
        <v>80.562698364257813</v>
      </c>
      <c r="K38" s="1">
        <v>2240</v>
      </c>
      <c r="L38" s="1">
        <v>0.21398191154003143</v>
      </c>
      <c r="M38" s="6">
        <v>479.3194580078125</v>
      </c>
    </row>
    <row r="39" spans="1:13" x14ac:dyDescent="0.25">
      <c r="A39" t="s">
        <v>96</v>
      </c>
      <c r="B39" s="5">
        <v>6</v>
      </c>
      <c r="C39" s="2">
        <v>5</v>
      </c>
      <c r="D39" s="2">
        <v>36</v>
      </c>
      <c r="E39" s="2">
        <v>50</v>
      </c>
      <c r="F39" s="2">
        <v>1442</v>
      </c>
      <c r="G39" s="2">
        <v>1521.8599853515625</v>
      </c>
      <c r="H39" s="2">
        <v>0.33725428581237793</v>
      </c>
      <c r="I39" s="2">
        <v>513.2537841796875</v>
      </c>
      <c r="J39" s="2">
        <v>72.585052490234375</v>
      </c>
      <c r="K39" s="2">
        <v>1469.1817626953125</v>
      </c>
      <c r="L39" s="2">
        <v>0.21559955179691315</v>
      </c>
      <c r="M39" s="7">
        <v>316.75494384765625</v>
      </c>
    </row>
    <row r="40" spans="1:13" x14ac:dyDescent="0.25">
      <c r="A40" t="s">
        <v>97</v>
      </c>
      <c r="B40" s="4">
        <v>7</v>
      </c>
      <c r="C40" s="1">
        <v>5</v>
      </c>
      <c r="D40" s="1">
        <v>36</v>
      </c>
      <c r="E40" s="1">
        <v>50</v>
      </c>
      <c r="F40" s="1">
        <v>1976.5</v>
      </c>
      <c r="G40" s="1">
        <v>1997.6600341796875</v>
      </c>
      <c r="H40" s="1">
        <v>0.207955002784729</v>
      </c>
      <c r="I40" s="1">
        <v>415.42340087890625</v>
      </c>
      <c r="J40" s="1">
        <v>58.749740600585938</v>
      </c>
      <c r="K40" s="1">
        <v>1997.79541015625</v>
      </c>
      <c r="L40" s="1">
        <v>0.16403371095657349</v>
      </c>
      <c r="M40" s="6">
        <v>327.705810546875</v>
      </c>
    </row>
    <row r="41" spans="1:13" x14ac:dyDescent="0.25">
      <c r="A41" t="s">
        <v>63</v>
      </c>
      <c r="B41" s="5">
        <v>8</v>
      </c>
      <c r="C41" s="2">
        <v>5</v>
      </c>
      <c r="D41" s="2">
        <v>36</v>
      </c>
      <c r="E41" s="2">
        <v>50</v>
      </c>
      <c r="F41" s="2">
        <v>157</v>
      </c>
      <c r="G41" s="2">
        <v>164.36000061035156</v>
      </c>
      <c r="H41" s="2">
        <v>0.34810483455657959</v>
      </c>
      <c r="I41" s="2">
        <v>57.214511871337891</v>
      </c>
      <c r="J41" s="2">
        <v>8.0913543701171875</v>
      </c>
      <c r="K41" s="2">
        <v>160.52272033691406</v>
      </c>
      <c r="L41" s="2">
        <v>0.24669787287712097</v>
      </c>
      <c r="M41" s="7">
        <v>39.600616455078125</v>
      </c>
    </row>
    <row r="42" spans="1:13" x14ac:dyDescent="0.25">
      <c r="A42" t="s">
        <v>98</v>
      </c>
      <c r="B42" s="4">
        <v>1</v>
      </c>
      <c r="C42" s="1">
        <v>6</v>
      </c>
      <c r="D42" s="1">
        <v>36</v>
      </c>
      <c r="E42" s="1">
        <v>53</v>
      </c>
      <c r="F42" s="1">
        <v>938</v>
      </c>
      <c r="G42" s="1">
        <v>940.96228027343705</v>
      </c>
      <c r="H42" s="1">
        <v>0.33985224366188049</v>
      </c>
      <c r="I42" s="1">
        <v>251.81770324707031</v>
      </c>
      <c r="J42" s="1">
        <v>34.589820861816406</v>
      </c>
      <c r="K42" s="1">
        <v>950</v>
      </c>
      <c r="L42" s="1">
        <v>0.2645719051361084</v>
      </c>
      <c r="M42" s="6">
        <v>198.42893981933594</v>
      </c>
    </row>
    <row r="43" spans="1:13" x14ac:dyDescent="0.25">
      <c r="A43" t="s">
        <v>99</v>
      </c>
      <c r="B43" s="5">
        <v>2</v>
      </c>
      <c r="C43" s="2">
        <v>6</v>
      </c>
      <c r="D43" s="2">
        <v>36</v>
      </c>
      <c r="E43" s="2">
        <v>50</v>
      </c>
      <c r="F43" s="2">
        <v>1149.5</v>
      </c>
      <c r="G43" s="2">
        <v>1157.3399658203125</v>
      </c>
      <c r="H43" s="2">
        <v>0.25903931260108948</v>
      </c>
      <c r="I43" s="2">
        <v>299.79656982421875</v>
      </c>
      <c r="J43" s="2">
        <v>42.397636413574219</v>
      </c>
      <c r="K43" s="2">
        <v>1147.79541015625</v>
      </c>
      <c r="L43" s="2">
        <v>0.21744656562805176</v>
      </c>
      <c r="M43" s="7">
        <v>249.58416748046875</v>
      </c>
    </row>
    <row r="44" spans="1:13" x14ac:dyDescent="0.25">
      <c r="A44" t="s">
        <v>100</v>
      </c>
      <c r="B44" s="4">
        <v>3</v>
      </c>
      <c r="C44" s="1">
        <v>6</v>
      </c>
      <c r="D44" s="1">
        <v>36</v>
      </c>
      <c r="E44" s="1">
        <v>50</v>
      </c>
      <c r="F44" s="1">
        <v>1242.5</v>
      </c>
      <c r="G44" s="1">
        <v>1208.93994140625</v>
      </c>
      <c r="H44" s="1">
        <v>0.26699411869049072</v>
      </c>
      <c r="I44" s="1">
        <v>322.77984619140625</v>
      </c>
      <c r="J44" s="1">
        <v>45.647964477539062</v>
      </c>
      <c r="K44" s="1">
        <v>1221.9090576171875</v>
      </c>
      <c r="L44" s="1">
        <v>0.20176874101161957</v>
      </c>
      <c r="M44" s="6">
        <v>246.54306030273438</v>
      </c>
    </row>
    <row r="45" spans="1:13" x14ac:dyDescent="0.25">
      <c r="A45" t="s">
        <v>101</v>
      </c>
      <c r="B45" s="5">
        <v>4</v>
      </c>
      <c r="C45" s="2">
        <v>6</v>
      </c>
      <c r="D45" s="2">
        <v>36</v>
      </c>
      <c r="E45" s="2">
        <v>50</v>
      </c>
      <c r="F45" s="2">
        <v>3145.5</v>
      </c>
      <c r="G45" s="2">
        <v>3057.659912109375</v>
      </c>
      <c r="H45" s="2">
        <v>0.21898968517780304</v>
      </c>
      <c r="I45" s="2">
        <v>669.59600830078125</v>
      </c>
      <c r="J45" s="2">
        <v>94.695175170898438</v>
      </c>
      <c r="K45" s="2">
        <v>3053.818115234375</v>
      </c>
      <c r="L45" s="2">
        <v>0.17611980438232422</v>
      </c>
      <c r="M45" s="7">
        <v>537.83782958984375</v>
      </c>
    </row>
    <row r="46" spans="1:13" x14ac:dyDescent="0.25">
      <c r="A46" t="s">
        <v>102</v>
      </c>
      <c r="B46" s="4">
        <v>5</v>
      </c>
      <c r="C46" s="1">
        <v>6</v>
      </c>
      <c r="D46" s="1">
        <v>36</v>
      </c>
      <c r="E46" s="1">
        <v>50</v>
      </c>
      <c r="F46" s="1">
        <v>2167</v>
      </c>
      <c r="G46" s="1">
        <v>2195.139892578125</v>
      </c>
      <c r="H46" s="1">
        <v>0.28775954246520996</v>
      </c>
      <c r="I46" s="1">
        <v>631.6724853515625</v>
      </c>
      <c r="J46" s="1">
        <v>89.331977844238281</v>
      </c>
      <c r="K46" s="1">
        <v>2175.04541015625</v>
      </c>
      <c r="L46" s="1">
        <v>0.19337156414985657</v>
      </c>
      <c r="M46" s="6">
        <v>420.59194946289062</v>
      </c>
    </row>
    <row r="47" spans="1:13" x14ac:dyDescent="0.25">
      <c r="A47" t="s">
        <v>103</v>
      </c>
      <c r="B47" s="5">
        <v>6</v>
      </c>
      <c r="C47" s="2">
        <v>6</v>
      </c>
      <c r="D47" s="2">
        <v>36</v>
      </c>
      <c r="E47" s="2">
        <v>50</v>
      </c>
      <c r="F47" s="2">
        <v>1416.5</v>
      </c>
      <c r="G47" s="2">
        <v>1425.43994140625</v>
      </c>
      <c r="H47" s="2">
        <v>0.24346102774143219</v>
      </c>
      <c r="I47" s="2">
        <v>347.03909301757812</v>
      </c>
      <c r="J47" s="2">
        <v>49.078739166259766</v>
      </c>
      <c r="K47" s="2">
        <v>1416.75</v>
      </c>
      <c r="L47" s="2">
        <v>0.17078424990177155</v>
      </c>
      <c r="M47" s="7">
        <v>241.95858764648437</v>
      </c>
    </row>
    <row r="48" spans="1:13" x14ac:dyDescent="0.25">
      <c r="A48" t="s">
        <v>104</v>
      </c>
      <c r="B48" s="4">
        <v>7</v>
      </c>
      <c r="C48" s="1">
        <v>6</v>
      </c>
      <c r="D48" s="1">
        <v>36</v>
      </c>
      <c r="E48" s="1">
        <v>50</v>
      </c>
      <c r="F48" s="1">
        <v>1927</v>
      </c>
      <c r="G48" s="1">
        <v>2161.760009765625</v>
      </c>
      <c r="H48" s="1">
        <v>0.80715608596801758</v>
      </c>
      <c r="I48" s="1">
        <v>1744.877685546875</v>
      </c>
      <c r="J48" s="1">
        <v>246.76296997070312</v>
      </c>
      <c r="K48" s="1">
        <v>1941.79541015625</v>
      </c>
      <c r="L48" s="1">
        <v>0.18922951817512512</v>
      </c>
      <c r="M48" s="6">
        <v>367.44500732421875</v>
      </c>
    </row>
    <row r="52" spans="1:17" x14ac:dyDescent="0.25">
      <c r="A52" t="s">
        <v>105</v>
      </c>
      <c r="B52" s="8" t="s">
        <v>107</v>
      </c>
      <c r="C52" s="21" t="s">
        <v>108</v>
      </c>
      <c r="D52" s="21"/>
      <c r="E52" s="21"/>
      <c r="F52" s="21" t="s">
        <v>109</v>
      </c>
      <c r="G52" s="21"/>
      <c r="H52" s="21"/>
      <c r="J52" t="s">
        <v>110</v>
      </c>
      <c r="K52" s="11" t="s">
        <v>107</v>
      </c>
      <c r="L52" s="21" t="s">
        <v>108</v>
      </c>
      <c r="M52" s="21"/>
      <c r="N52" s="21"/>
      <c r="O52" s="21" t="s">
        <v>109</v>
      </c>
      <c r="P52" s="21"/>
      <c r="Q52" s="21"/>
    </row>
    <row r="53" spans="1:17" x14ac:dyDescent="0.25">
      <c r="B53" s="9">
        <v>0</v>
      </c>
      <c r="C53" s="1">
        <f>K2</f>
        <v>1304.0999999999999</v>
      </c>
      <c r="D53" s="1">
        <f>K10</f>
        <v>1386.29541015625</v>
      </c>
      <c r="E53" s="1">
        <f>K18</f>
        <v>1310.20458984375</v>
      </c>
      <c r="F53" s="1">
        <f>K26</f>
        <v>913.522705078125</v>
      </c>
      <c r="G53" s="1">
        <f>K34</f>
        <v>954.09088134765602</v>
      </c>
      <c r="H53" s="1">
        <f>K42</f>
        <v>950</v>
      </c>
      <c r="K53" s="9">
        <v>0</v>
      </c>
      <c r="L53">
        <f>C53/$C$62</f>
        <v>0.97792831075338693</v>
      </c>
      <c r="M53">
        <f t="shared" ref="M53:N59" si="0">D53/$C$62</f>
        <v>1.0395656227737715</v>
      </c>
      <c r="N53">
        <f t="shared" si="0"/>
        <v>0.98250606647284155</v>
      </c>
      <c r="O53">
        <f>F53/$F$62</f>
        <v>0.97265577098201728</v>
      </c>
      <c r="P53">
        <f t="shared" ref="P53:Q59" si="1">G53/$F$62</f>
        <v>1.0158499582172438</v>
      </c>
      <c r="Q53">
        <f t="shared" si="1"/>
        <v>1.0114942708007388</v>
      </c>
    </row>
    <row r="54" spans="1:17" x14ac:dyDescent="0.25">
      <c r="B54" s="9">
        <v>0.25</v>
      </c>
      <c r="C54" s="1">
        <f t="shared" ref="C54:C59" si="2">K3</f>
        <v>1548.5</v>
      </c>
      <c r="D54" s="1">
        <f t="shared" ref="D54:D59" si="3">K11</f>
        <v>1500.54541015625</v>
      </c>
      <c r="E54" s="1">
        <f t="shared" ref="E54:E59" si="4">K19</f>
        <v>1644.5</v>
      </c>
      <c r="F54" s="1">
        <f t="shared" ref="F54:F59" si="5">K27</f>
        <v>1098.8863525390625</v>
      </c>
      <c r="G54" s="1">
        <f t="shared" ref="G54:G59" si="6">K35</f>
        <v>1106.79541015625</v>
      </c>
      <c r="H54" s="1">
        <f t="shared" ref="H54:H59" si="7">K43</f>
        <v>1147.79541015625</v>
      </c>
      <c r="K54" s="9">
        <v>0.25</v>
      </c>
      <c r="L54">
        <f t="shared" ref="L54:L59" si="8">C54/$C$62</f>
        <v>1.1612008198770185</v>
      </c>
      <c r="M54">
        <f t="shared" si="0"/>
        <v>1.1252402715764511</v>
      </c>
      <c r="N54">
        <f t="shared" si="0"/>
        <v>1.2331900214967755</v>
      </c>
      <c r="O54">
        <f t="shared" ref="O54:O59" si="9">F54/$F$62</f>
        <v>1.1700181577414555</v>
      </c>
      <c r="P54">
        <f t="shared" si="1"/>
        <v>1.1784391750753691</v>
      </c>
      <c r="Q54">
        <f t="shared" si="1"/>
        <v>1.2220931383415063</v>
      </c>
    </row>
    <row r="55" spans="1:17" x14ac:dyDescent="0.25">
      <c r="B55" s="9">
        <v>1</v>
      </c>
      <c r="C55" s="1">
        <f t="shared" si="2"/>
        <v>1681.45458984375</v>
      </c>
      <c r="D55" s="1">
        <f t="shared" si="3"/>
        <v>1874.8636474609375</v>
      </c>
      <c r="E55" s="1">
        <f t="shared" si="4"/>
        <v>1725.1153564453125</v>
      </c>
      <c r="F55" s="1">
        <f t="shared" si="5"/>
        <v>1410.6666259765625</v>
      </c>
      <c r="G55" s="1">
        <f t="shared" si="6"/>
        <v>1287.6590576171875</v>
      </c>
      <c r="H55" s="1">
        <f t="shared" si="7"/>
        <v>1221.9090576171875</v>
      </c>
      <c r="K55" s="9">
        <v>1</v>
      </c>
      <c r="L55">
        <f t="shared" si="8"/>
        <v>1.2609018071117457</v>
      </c>
      <c r="M55">
        <f t="shared" si="0"/>
        <v>1.4059368450689429</v>
      </c>
      <c r="N55">
        <f t="shared" si="0"/>
        <v>1.2936424709633398</v>
      </c>
      <c r="O55">
        <f t="shared" si="9"/>
        <v>1.5019802212474753</v>
      </c>
      <c r="P55">
        <f t="shared" si="1"/>
        <v>1.3710102731836458</v>
      </c>
      <c r="Q55">
        <f t="shared" si="1"/>
        <v>1.3010042223361211</v>
      </c>
    </row>
    <row r="56" spans="1:17" x14ac:dyDescent="0.25">
      <c r="B56" s="9">
        <v>4</v>
      </c>
      <c r="C56" s="1">
        <f t="shared" si="2"/>
        <v>4414.13623046875</v>
      </c>
      <c r="D56" s="1">
        <f t="shared" si="3"/>
        <v>4818.11376953125</v>
      </c>
      <c r="E56" s="1">
        <f t="shared" si="4"/>
        <v>4423.29150390625</v>
      </c>
      <c r="F56" s="1">
        <f t="shared" si="5"/>
        <v>2565.45458984375</v>
      </c>
      <c r="G56" s="1">
        <f t="shared" si="6"/>
        <v>2387.886474609375</v>
      </c>
      <c r="H56" s="1">
        <f t="shared" si="7"/>
        <v>3053.818115234375</v>
      </c>
      <c r="K56" s="9">
        <v>4</v>
      </c>
      <c r="L56">
        <f t="shared" si="8"/>
        <v>3.3101056570030121</v>
      </c>
      <c r="M56">
        <f t="shared" si="0"/>
        <v>3.6130433706428411</v>
      </c>
      <c r="N56">
        <f t="shared" si="0"/>
        <v>3.3169710822673473</v>
      </c>
      <c r="O56">
        <f t="shared" si="9"/>
        <v>2.7315185469751708</v>
      </c>
      <c r="P56">
        <f t="shared" si="1"/>
        <v>2.5424563035683754</v>
      </c>
      <c r="Q56">
        <f t="shared" si="1"/>
        <v>3.2514942396074531</v>
      </c>
    </row>
    <row r="57" spans="1:17" x14ac:dyDescent="0.25">
      <c r="B57" s="9">
        <v>8</v>
      </c>
      <c r="C57" s="1">
        <f t="shared" si="2"/>
        <v>3256.113525390625</v>
      </c>
      <c r="D57" s="1">
        <f t="shared" si="3"/>
        <v>3219.568115234375</v>
      </c>
      <c r="E57" s="1">
        <f t="shared" si="4"/>
        <v>3195.272705078125</v>
      </c>
      <c r="F57" s="1">
        <f t="shared" si="5"/>
        <v>2519.5</v>
      </c>
      <c r="G57" s="1">
        <f t="shared" si="6"/>
        <v>2240</v>
      </c>
      <c r="H57" s="1">
        <f t="shared" si="7"/>
        <v>2175.04541015625</v>
      </c>
      <c r="K57" s="9">
        <v>8</v>
      </c>
      <c r="L57">
        <f t="shared" si="8"/>
        <v>2.4417188862100372</v>
      </c>
      <c r="M57">
        <f t="shared" si="0"/>
        <v>2.4143139393348809</v>
      </c>
      <c r="N57">
        <f t="shared" si="0"/>
        <v>2.3960951145414127</v>
      </c>
      <c r="O57">
        <f t="shared" si="9"/>
        <v>2.6825892792446964</v>
      </c>
      <c r="P57">
        <f t="shared" si="1"/>
        <v>2.384997017467005</v>
      </c>
      <c r="Q57">
        <f t="shared" si="1"/>
        <v>2.3158378643205157</v>
      </c>
    </row>
    <row r="58" spans="1:17" x14ac:dyDescent="0.25">
      <c r="B58" s="9">
        <v>16</v>
      </c>
      <c r="C58" s="1">
        <f t="shared" si="2"/>
        <v>2949.681884765625</v>
      </c>
      <c r="D58" s="1">
        <f t="shared" si="3"/>
        <v>2969.363525390625</v>
      </c>
      <c r="E58" s="1">
        <f t="shared" si="4"/>
        <v>3060.895751953125</v>
      </c>
      <c r="F58" s="1">
        <f t="shared" si="5"/>
        <v>1560.3409423828125</v>
      </c>
      <c r="G58" s="1">
        <f t="shared" si="6"/>
        <v>1469.1817626953125</v>
      </c>
      <c r="H58" s="1">
        <f t="shared" si="7"/>
        <v>1416.75</v>
      </c>
      <c r="K58" s="9">
        <v>16</v>
      </c>
      <c r="L58">
        <f t="shared" si="8"/>
        <v>2.2119296241305992</v>
      </c>
      <c r="M58">
        <f t="shared" si="0"/>
        <v>2.2266886407468567</v>
      </c>
      <c r="N58">
        <f t="shared" si="0"/>
        <v>2.2953275148376182</v>
      </c>
      <c r="O58">
        <f t="shared" si="9"/>
        <v>1.6613430775958322</v>
      </c>
      <c r="P58">
        <f t="shared" si="1"/>
        <v>1.5642830902434097</v>
      </c>
      <c r="Q58">
        <f t="shared" si="1"/>
        <v>1.5084573770073122</v>
      </c>
    </row>
    <row r="59" spans="1:17" x14ac:dyDescent="0.25">
      <c r="B59" s="9">
        <v>24</v>
      </c>
      <c r="C59" s="1">
        <f t="shared" si="2"/>
        <v>6700.9091796875</v>
      </c>
      <c r="D59" s="1">
        <f t="shared" si="3"/>
        <v>5628.681640625</v>
      </c>
      <c r="E59" s="1">
        <f t="shared" si="4"/>
        <v>6029.05859375</v>
      </c>
      <c r="F59" s="1">
        <f t="shared" si="5"/>
        <v>1895</v>
      </c>
      <c r="G59" s="1">
        <f t="shared" si="6"/>
        <v>1997.79541015625</v>
      </c>
      <c r="H59" s="1">
        <f t="shared" si="7"/>
        <v>1941.79541015625</v>
      </c>
      <c r="K59" s="9">
        <v>24</v>
      </c>
      <c r="L59">
        <f t="shared" si="8"/>
        <v>5.024928145543794</v>
      </c>
      <c r="M59">
        <f t="shared" si="0"/>
        <v>4.2208780987539374</v>
      </c>
      <c r="N59">
        <f t="shared" si="0"/>
        <v>4.5211157779458082</v>
      </c>
      <c r="O59">
        <f t="shared" si="9"/>
        <v>2.0176648875446315</v>
      </c>
      <c r="P59">
        <f t="shared" si="1"/>
        <v>2.1271143280053253</v>
      </c>
      <c r="Q59">
        <f t="shared" si="1"/>
        <v>2.0674894025686501</v>
      </c>
    </row>
    <row r="61" spans="1:17" x14ac:dyDescent="0.25">
      <c r="C61" s="21" t="s">
        <v>108</v>
      </c>
      <c r="D61" s="21"/>
      <c r="E61" s="21"/>
      <c r="F61" s="21" t="s">
        <v>109</v>
      </c>
      <c r="G61" s="21"/>
      <c r="H61" s="21"/>
      <c r="J61" t="s">
        <v>111</v>
      </c>
      <c r="K61" s="11" t="s">
        <v>107</v>
      </c>
      <c r="L61" s="21" t="s">
        <v>108</v>
      </c>
      <c r="M61" s="21"/>
      <c r="N61" s="21"/>
      <c r="O61" s="21" t="s">
        <v>109</v>
      </c>
      <c r="P61" s="21"/>
      <c r="Q61" s="21"/>
    </row>
    <row r="62" spans="1:17" x14ac:dyDescent="0.25">
      <c r="A62" t="s">
        <v>106</v>
      </c>
      <c r="C62">
        <f>AVERAGE(C53:E53)</f>
        <v>1333.5333333333333</v>
      </c>
      <c r="F62">
        <f>AVERAGE(F53:H53)</f>
        <v>939.20452880859375</v>
      </c>
      <c r="K62" s="9">
        <v>0</v>
      </c>
      <c r="L62">
        <f>C53/MAX($C$53:$C$59)</f>
        <v>0.19461538203698162</v>
      </c>
      <c r="M62">
        <f>D53/MAX(D$53:D$59)</f>
        <v>0.24629131627389711</v>
      </c>
      <c r="N62">
        <f>E53/MAX(E$53:E$59)</f>
        <v>0.21731495381417731</v>
      </c>
      <c r="O62">
        <f t="shared" ref="O62:Q68" si="10">F53/MAX(F$53:F$59)</f>
        <v>0.35608609432987992</v>
      </c>
      <c r="P62">
        <f t="shared" si="10"/>
        <v>0.39955453975412797</v>
      </c>
      <c r="Q62">
        <f t="shared" si="10"/>
        <v>0.31108597963342988</v>
      </c>
    </row>
    <row r="63" spans="1:17" x14ac:dyDescent="0.25">
      <c r="K63" s="9">
        <v>0.25</v>
      </c>
      <c r="L63">
        <f t="shared" ref="L63:L68" si="11">C54/MAX($C$53:$C$59)</f>
        <v>0.23108804469309566</v>
      </c>
      <c r="M63">
        <f t="shared" ref="M63:N68" si="12">D54/MAX(D$53:D$59)</f>
        <v>0.26658914217604102</v>
      </c>
      <c r="N63">
        <f t="shared" si="12"/>
        <v>0.27276231843305759</v>
      </c>
      <c r="O63">
        <f t="shared" si="10"/>
        <v>0.4283398181707791</v>
      </c>
      <c r="P63">
        <f t="shared" si="10"/>
        <v>0.4635042000216138</v>
      </c>
      <c r="Q63">
        <f t="shared" si="10"/>
        <v>0.37585585219706474</v>
      </c>
    </row>
    <row r="64" spans="1:17" x14ac:dyDescent="0.25">
      <c r="A64" t="s">
        <v>120</v>
      </c>
      <c r="C64" s="17">
        <f>STDEV(C53:E53)/ AVERAGE(C53:E53)</f>
        <v>3.4341197430550335E-2</v>
      </c>
      <c r="F64" s="17">
        <f>STDEV(F53:H53)/ AVERAGE(F53:H53)</f>
        <v>2.3780730616583003E-2</v>
      </c>
      <c r="K64" s="9">
        <v>1</v>
      </c>
      <c r="L64">
        <f t="shared" si="11"/>
        <v>0.25092932089584974</v>
      </c>
      <c r="M64">
        <f t="shared" si="12"/>
        <v>0.33309108014372535</v>
      </c>
      <c r="N64">
        <f t="shared" si="12"/>
        <v>0.28613345344390029</v>
      </c>
      <c r="O64">
        <f t="shared" si="10"/>
        <v>0.54987004313433574</v>
      </c>
      <c r="P64">
        <f t="shared" si="10"/>
        <v>0.53924634663707394</v>
      </c>
      <c r="Q64">
        <f t="shared" si="10"/>
        <v>0.40012502759137253</v>
      </c>
    </row>
    <row r="65" spans="1:17" x14ac:dyDescent="0.25">
      <c r="C65" s="17">
        <f t="shared" ref="C65:C70" si="13">STDEV(C54:E54)/ AVERAGE(C54:E54)</f>
        <v>4.6852467445882735E-2</v>
      </c>
      <c r="F65" s="17">
        <f t="shared" ref="F65:F70" si="14">STDEV(F54:H54)/ AVERAGE(F54:H54)</f>
        <v>2.3486706299380732E-2</v>
      </c>
      <c r="K65" s="9">
        <v>4</v>
      </c>
      <c r="L65">
        <f t="shared" si="11"/>
        <v>0.65873691346979357</v>
      </c>
      <c r="M65">
        <f t="shared" si="12"/>
        <v>0.85599329952444325</v>
      </c>
      <c r="N65">
        <f t="shared" si="12"/>
        <v>0.73366205272770746</v>
      </c>
      <c r="O65">
        <f t="shared" si="10"/>
        <v>1</v>
      </c>
      <c r="P65">
        <f t="shared" si="10"/>
        <v>1</v>
      </c>
      <c r="Q65">
        <f t="shared" si="10"/>
        <v>1</v>
      </c>
    </row>
    <row r="66" spans="1:17" x14ac:dyDescent="0.25">
      <c r="C66" s="17">
        <f t="shared" si="13"/>
        <v>5.7619521950319948E-2</v>
      </c>
      <c r="F66" s="17">
        <f t="shared" si="14"/>
        <v>7.3323587440013716E-2</v>
      </c>
      <c r="K66" s="9">
        <v>8</v>
      </c>
      <c r="L66">
        <f t="shared" si="11"/>
        <v>0.48592115458912627</v>
      </c>
      <c r="M66">
        <f t="shared" si="12"/>
        <v>0.57199328737961441</v>
      </c>
      <c r="N66">
        <f t="shared" si="12"/>
        <v>0.52997871150074605</v>
      </c>
      <c r="O66">
        <f t="shared" si="10"/>
        <v>0.98208715522555834</v>
      </c>
      <c r="P66">
        <f t="shared" si="10"/>
        <v>0.93806804629036344</v>
      </c>
      <c r="Q66">
        <f t="shared" si="10"/>
        <v>0.71223803385858142</v>
      </c>
    </row>
    <row r="67" spans="1:17" x14ac:dyDescent="0.25">
      <c r="C67" s="17">
        <f t="shared" si="13"/>
        <v>5.0669335918738276E-2</v>
      </c>
      <c r="F67" s="17">
        <f t="shared" si="14"/>
        <v>0.12919997418928211</v>
      </c>
      <c r="K67" s="9">
        <v>16</v>
      </c>
      <c r="L67">
        <f t="shared" si="11"/>
        <v>0.44019129429585624</v>
      </c>
      <c r="M67">
        <f t="shared" si="12"/>
        <v>0.5275415656766318</v>
      </c>
      <c r="N67">
        <f t="shared" si="12"/>
        <v>0.5076904966765774</v>
      </c>
      <c r="O67">
        <f t="shared" si="10"/>
        <v>0.60821226326124356</v>
      </c>
      <c r="P67">
        <f t="shared" si="10"/>
        <v>0.61526449365045721</v>
      </c>
      <c r="Q67">
        <f t="shared" si="10"/>
        <v>0.46392743331122294</v>
      </c>
    </row>
    <row r="68" spans="1:17" x14ac:dyDescent="0.25">
      <c r="C68" s="17">
        <f t="shared" si="13"/>
        <v>9.5001772648460967E-3</v>
      </c>
      <c r="F68" s="17">
        <f t="shared" si="14"/>
        <v>7.9179551200516549E-2</v>
      </c>
      <c r="K68" s="9">
        <v>24</v>
      </c>
      <c r="L68">
        <f t="shared" si="11"/>
        <v>1</v>
      </c>
      <c r="M68">
        <f t="shared" si="12"/>
        <v>1</v>
      </c>
      <c r="N68">
        <f t="shared" si="12"/>
        <v>1</v>
      </c>
      <c r="O68">
        <f t="shared" si="10"/>
        <v>0.73866051166994762</v>
      </c>
      <c r="P68">
        <f t="shared" si="10"/>
        <v>0.83663751664871822</v>
      </c>
      <c r="Q68">
        <f t="shared" si="10"/>
        <v>0.63585823938542607</v>
      </c>
    </row>
    <row r="69" spans="1:17" x14ac:dyDescent="0.25">
      <c r="C69" s="17">
        <f t="shared" si="13"/>
        <v>1.9827291800263082E-2</v>
      </c>
      <c r="F69" s="17">
        <f t="shared" si="14"/>
        <v>4.902579027431312E-2</v>
      </c>
    </row>
    <row r="70" spans="1:17" x14ac:dyDescent="0.25">
      <c r="C70" s="17">
        <f t="shared" si="13"/>
        <v>8.8537768639950776E-2</v>
      </c>
      <c r="F70" s="17">
        <f t="shared" si="14"/>
        <v>2.646270042013758E-2</v>
      </c>
      <c r="J70" t="s">
        <v>121</v>
      </c>
      <c r="K70" s="18" t="s">
        <v>107</v>
      </c>
      <c r="L70" s="21" t="s">
        <v>108</v>
      </c>
      <c r="M70" s="21"/>
      <c r="N70" s="21"/>
      <c r="O70" s="21" t="s">
        <v>109</v>
      </c>
      <c r="P70" s="21"/>
      <c r="Q70" s="21"/>
    </row>
    <row r="71" spans="1:17" x14ac:dyDescent="0.25">
      <c r="C71" s="17"/>
      <c r="K71" s="9">
        <v>0</v>
      </c>
      <c r="L71">
        <f>C53/$C$80</f>
        <v>0.21310391150033214</v>
      </c>
      <c r="M71">
        <f t="shared" ref="M71:Q77" si="15">D53/$C$80</f>
        <v>0.22653552212196471</v>
      </c>
      <c r="N71">
        <f t="shared" si="15"/>
        <v>0.21410146688244114</v>
      </c>
      <c r="O71">
        <f t="shared" si="15"/>
        <v>0.14927939705276649</v>
      </c>
      <c r="P71">
        <f t="shared" si="15"/>
        <v>0.15590867168314149</v>
      </c>
      <c r="Q71">
        <f t="shared" si="15"/>
        <v>0.1552401778431988</v>
      </c>
    </row>
    <row r="72" spans="1:17" x14ac:dyDescent="0.25">
      <c r="A72" t="s">
        <v>122</v>
      </c>
      <c r="C72" s="19">
        <f>AVERAGE(C53:E53)</f>
        <v>1333.5333333333333</v>
      </c>
      <c r="F72" s="19">
        <f>AVERAGE(F53:H53)</f>
        <v>939.20452880859375</v>
      </c>
      <c r="K72" s="9">
        <v>0.25</v>
      </c>
      <c r="L72">
        <f t="shared" ref="L72:L77" si="16">C54/$C$80</f>
        <v>0.25304148988441405</v>
      </c>
      <c r="M72">
        <f t="shared" si="15"/>
        <v>0.24520519614152836</v>
      </c>
      <c r="N72">
        <f t="shared" si="15"/>
        <v>0.2687289183822531</v>
      </c>
      <c r="O72">
        <f t="shared" si="15"/>
        <v>0.17956980294487171</v>
      </c>
      <c r="P72">
        <f t="shared" si="15"/>
        <v>0.18086222769336044</v>
      </c>
      <c r="Q72">
        <f t="shared" si="15"/>
        <v>0.18756206694764585</v>
      </c>
    </row>
    <row r="73" spans="1:17" x14ac:dyDescent="0.25">
      <c r="C73" s="19">
        <f t="shared" ref="C73:C78" si="17">AVERAGE(C54:E54)</f>
        <v>1564.51513671875</v>
      </c>
      <c r="F73" s="19">
        <f t="shared" ref="F73:F78" si="18">AVERAGE(F54:H54)</f>
        <v>1117.8257242838542</v>
      </c>
      <c r="K73" s="9">
        <v>1</v>
      </c>
      <c r="L73">
        <f t="shared" si="16"/>
        <v>0.27476769427642805</v>
      </c>
      <c r="M73">
        <f t="shared" si="15"/>
        <v>0.30637280638272035</v>
      </c>
      <c r="N73">
        <f t="shared" si="15"/>
        <v>0.28190233129958275</v>
      </c>
      <c r="O73">
        <f t="shared" si="15"/>
        <v>0.23051803988849134</v>
      </c>
      <c r="P73">
        <f t="shared" si="15"/>
        <v>0.21041728537462942</v>
      </c>
      <c r="Q73">
        <f t="shared" si="15"/>
        <v>0.19967303096074487</v>
      </c>
    </row>
    <row r="74" spans="1:17" x14ac:dyDescent="0.25">
      <c r="C74" s="19">
        <f t="shared" si="17"/>
        <v>1760.4778645833333</v>
      </c>
      <c r="F74" s="19">
        <f t="shared" si="18"/>
        <v>1306.7449137369792</v>
      </c>
      <c r="K74" s="9">
        <v>4</v>
      </c>
      <c r="L74">
        <f t="shared" si="16"/>
        <v>0.72131715099165883</v>
      </c>
      <c r="M74">
        <f t="shared" si="15"/>
        <v>0.78733140889557496</v>
      </c>
      <c r="N74">
        <f t="shared" si="15"/>
        <v>0.72281322075654375</v>
      </c>
      <c r="O74">
        <f t="shared" si="15"/>
        <v>0.4192227650273625</v>
      </c>
      <c r="P74">
        <f t="shared" si="15"/>
        <v>0.3902062326186615</v>
      </c>
      <c r="Q74">
        <f t="shared" si="15"/>
        <v>0.49902659716817532</v>
      </c>
    </row>
    <row r="75" spans="1:17" x14ac:dyDescent="0.25">
      <c r="C75" s="19">
        <f t="shared" si="17"/>
        <v>4551.84716796875</v>
      </c>
      <c r="F75" s="19">
        <f t="shared" si="18"/>
        <v>2669.0530598958335</v>
      </c>
      <c r="K75" s="9">
        <v>8</v>
      </c>
      <c r="L75">
        <f t="shared" si="16"/>
        <v>0.53208383448345853</v>
      </c>
      <c r="M75">
        <f t="shared" si="15"/>
        <v>0.52611192293397557</v>
      </c>
      <c r="N75">
        <f t="shared" si="15"/>
        <v>0.52214179262510219</v>
      </c>
      <c r="O75">
        <f t="shared" si="15"/>
        <v>0.41171329271151513</v>
      </c>
      <c r="P75">
        <f t="shared" si="15"/>
        <v>0.36603999828291084</v>
      </c>
      <c r="Q75">
        <f t="shared" si="15"/>
        <v>0.35542572241019948</v>
      </c>
    </row>
    <row r="76" spans="1:17" x14ac:dyDescent="0.25">
      <c r="C76" s="19">
        <f t="shared" si="17"/>
        <v>3223.6514485677085</v>
      </c>
      <c r="F76" s="19">
        <f t="shared" si="18"/>
        <v>2311.51513671875</v>
      </c>
      <c r="K76" s="9">
        <v>16</v>
      </c>
      <c r="L76">
        <f t="shared" si="16"/>
        <v>0.48200962144408155</v>
      </c>
      <c r="M76">
        <f t="shared" si="15"/>
        <v>0.48522581238184043</v>
      </c>
      <c r="N76">
        <f t="shared" si="15"/>
        <v>0.50018315883441566</v>
      </c>
      <c r="O76">
        <f t="shared" si="15"/>
        <v>0.25497642672792864</v>
      </c>
      <c r="P76">
        <f t="shared" si="15"/>
        <v>0.24008004013137327</v>
      </c>
      <c r="Q76">
        <f t="shared" si="15"/>
        <v>0.23151212837826515</v>
      </c>
    </row>
    <row r="77" spans="1:17" x14ac:dyDescent="0.25">
      <c r="C77" s="19">
        <f t="shared" si="17"/>
        <v>2993.313720703125</v>
      </c>
      <c r="F77" s="19">
        <f t="shared" si="18"/>
        <v>1482.0909016927083</v>
      </c>
      <c r="K77" s="9">
        <v>24</v>
      </c>
      <c r="L77">
        <f t="shared" si="16"/>
        <v>1.0950003502798009</v>
      </c>
      <c r="M77">
        <f t="shared" si="15"/>
        <v>0.91978688306670842</v>
      </c>
      <c r="N77">
        <f t="shared" si="15"/>
        <v>0.98521276665349067</v>
      </c>
      <c r="O77">
        <f t="shared" si="15"/>
        <v>0.30966330211880183</v>
      </c>
      <c r="P77">
        <f t="shared" si="15"/>
        <v>0.326461173438929</v>
      </c>
      <c r="Q77">
        <f t="shared" si="15"/>
        <v>0.31731017348185625</v>
      </c>
    </row>
    <row r="78" spans="1:17" x14ac:dyDescent="0.25">
      <c r="C78" s="19">
        <f t="shared" si="17"/>
        <v>6119.5498046875</v>
      </c>
      <c r="F78" s="19">
        <f t="shared" si="18"/>
        <v>1944.8636067708333</v>
      </c>
    </row>
    <row r="79" spans="1:17" x14ac:dyDescent="0.25">
      <c r="C79" s="19"/>
    </row>
    <row r="80" spans="1:17" x14ac:dyDescent="0.25">
      <c r="A80" t="s">
        <v>123</v>
      </c>
      <c r="C80" s="20">
        <f>MAX(C72:F78)</f>
        <v>6119.5498046875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5.710937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 s="5">
        <v>1</v>
      </c>
      <c r="C2" s="2">
        <v>1</v>
      </c>
      <c r="D2" s="2">
        <v>38</v>
      </c>
      <c r="E2" s="2">
        <v>51</v>
      </c>
      <c r="F2" s="2">
        <v>184</v>
      </c>
      <c r="G2" s="2">
        <v>194.60784912109375</v>
      </c>
      <c r="H2" s="2">
        <v>0.37599232792854309</v>
      </c>
      <c r="I2" s="2">
        <v>73.171051025390625</v>
      </c>
      <c r="J2" s="2">
        <v>10.245997428894043</v>
      </c>
      <c r="K2" s="2">
        <v>192.71110534667969</v>
      </c>
      <c r="L2" s="2">
        <v>0.32096260786056519</v>
      </c>
      <c r="M2" s="7">
        <v>61.853061676025391</v>
      </c>
    </row>
    <row r="3" spans="1:13" x14ac:dyDescent="0.25">
      <c r="A3" t="s">
        <v>66</v>
      </c>
      <c r="B3" s="4">
        <v>2</v>
      </c>
      <c r="C3" s="1">
        <v>1</v>
      </c>
      <c r="D3" s="1">
        <v>38</v>
      </c>
      <c r="E3" s="1">
        <v>60</v>
      </c>
      <c r="F3" s="1">
        <v>818</v>
      </c>
      <c r="G3" s="1">
        <v>840.64999389648403</v>
      </c>
      <c r="H3" s="1">
        <v>0.45760080218315125</v>
      </c>
      <c r="I3" s="1">
        <v>110.12162780761719</v>
      </c>
      <c r="J3" s="1">
        <v>14.216641426086426</v>
      </c>
      <c r="K3" s="1">
        <v>833.5</v>
      </c>
      <c r="L3" s="1">
        <v>0.35709631443023682</v>
      </c>
      <c r="M3" s="6">
        <v>83.381988525390625</v>
      </c>
    </row>
    <row r="4" spans="1:13" x14ac:dyDescent="0.25">
      <c r="A4" t="s">
        <v>67</v>
      </c>
      <c r="B4" s="5">
        <v>3</v>
      </c>
      <c r="C4" s="2">
        <v>1</v>
      </c>
      <c r="D4" s="2">
        <v>38</v>
      </c>
      <c r="E4" s="2">
        <v>74</v>
      </c>
      <c r="F4" s="2">
        <v>330</v>
      </c>
      <c r="G4" s="2">
        <v>350.25674438476562</v>
      </c>
      <c r="H4" s="2">
        <v>0.37817433476448059</v>
      </c>
      <c r="I4" s="2">
        <v>132.45811462402344</v>
      </c>
      <c r="J4" s="2">
        <v>15.397943496704102</v>
      </c>
      <c r="K4" s="2">
        <v>340.742431640625</v>
      </c>
      <c r="L4" s="2">
        <v>0.28515887260437012</v>
      </c>
      <c r="M4" s="7">
        <v>97.165725708007813</v>
      </c>
    </row>
    <row r="5" spans="1:13" x14ac:dyDescent="0.25">
      <c r="A5" t="s">
        <v>68</v>
      </c>
      <c r="B5" s="4">
        <v>4</v>
      </c>
      <c r="C5" s="1">
        <v>1</v>
      </c>
      <c r="D5" s="1">
        <v>38</v>
      </c>
      <c r="E5" s="1">
        <v>56</v>
      </c>
      <c r="F5" s="1">
        <v>538</v>
      </c>
      <c r="G5" s="1">
        <v>535.46429443359375</v>
      </c>
      <c r="H5" s="1">
        <v>0.30793783068656921</v>
      </c>
      <c r="I5" s="1">
        <v>164.88970947265625</v>
      </c>
      <c r="J5" s="1">
        <v>22.03431510925293</v>
      </c>
      <c r="K5" s="1">
        <v>525.03997802734375</v>
      </c>
      <c r="L5" s="1">
        <v>0.22545383870601654</v>
      </c>
      <c r="M5" s="6">
        <v>118.37228393554687</v>
      </c>
    </row>
    <row r="6" spans="1:13" x14ac:dyDescent="0.25">
      <c r="A6" t="s">
        <v>69</v>
      </c>
      <c r="B6" s="5">
        <v>5</v>
      </c>
      <c r="C6" s="2">
        <v>1</v>
      </c>
      <c r="D6" s="2">
        <v>38</v>
      </c>
      <c r="E6" s="2">
        <v>68</v>
      </c>
      <c r="F6" s="2">
        <v>159</v>
      </c>
      <c r="G6" s="2">
        <v>176.41175842285156</v>
      </c>
      <c r="H6" s="2">
        <v>0.56171643733978271</v>
      </c>
      <c r="I6" s="2">
        <v>99.093391418457031</v>
      </c>
      <c r="J6" s="2">
        <v>12.016838073730469</v>
      </c>
      <c r="K6" s="2">
        <v>167.54838562011719</v>
      </c>
      <c r="L6" s="2">
        <v>0.39380735158920288</v>
      </c>
      <c r="M6" s="7">
        <v>65.981788635253906</v>
      </c>
    </row>
    <row r="7" spans="1:13" x14ac:dyDescent="0.25">
      <c r="A7" t="s">
        <v>70</v>
      </c>
      <c r="B7" s="4">
        <v>6</v>
      </c>
      <c r="C7" s="1">
        <v>1</v>
      </c>
      <c r="D7" s="1">
        <v>38</v>
      </c>
      <c r="E7" s="1">
        <v>50</v>
      </c>
      <c r="F7" s="1">
        <v>492</v>
      </c>
      <c r="G7" s="1">
        <v>527.53997802734375</v>
      </c>
      <c r="H7" s="1">
        <v>0.44630223512649536</v>
      </c>
      <c r="I7" s="1">
        <v>235.44229125976563</v>
      </c>
      <c r="J7" s="1">
        <v>33.296566009521484</v>
      </c>
      <c r="K7" s="1">
        <v>495.52273559570312</v>
      </c>
      <c r="L7" s="1">
        <v>0.23109908401966095</v>
      </c>
      <c r="M7" s="6">
        <v>114.51484680175781</v>
      </c>
    </row>
    <row r="8" spans="1:13" x14ac:dyDescent="0.25">
      <c r="A8" t="s">
        <v>71</v>
      </c>
      <c r="B8" s="5">
        <v>7</v>
      </c>
      <c r="C8" s="2">
        <v>1</v>
      </c>
      <c r="D8" s="2">
        <v>38</v>
      </c>
      <c r="E8" s="2">
        <v>65</v>
      </c>
      <c r="F8" s="2">
        <v>557</v>
      </c>
      <c r="G8" s="2">
        <v>598.81539916992097</v>
      </c>
      <c r="H8" s="2">
        <v>0.51413977146148682</v>
      </c>
      <c r="I8" s="2">
        <v>153.63287353515625</v>
      </c>
      <c r="J8" s="2">
        <v>19.055812835693359</v>
      </c>
      <c r="K8" s="2">
        <v>583.57626342773403</v>
      </c>
      <c r="L8" s="2">
        <v>0.35279151797294617</v>
      </c>
      <c r="M8" s="7">
        <v>100.04330444335937</v>
      </c>
    </row>
    <row r="9" spans="1:13" x14ac:dyDescent="0.25">
      <c r="A9" t="s">
        <v>62</v>
      </c>
      <c r="B9" s="4">
        <v>8</v>
      </c>
      <c r="C9" s="1">
        <v>1</v>
      </c>
      <c r="D9" s="1">
        <v>38</v>
      </c>
      <c r="E9" s="1">
        <v>64</v>
      </c>
      <c r="F9" s="1">
        <v>67.5</v>
      </c>
      <c r="G9" s="1">
        <v>79.375</v>
      </c>
      <c r="H9" s="1">
        <v>0.66538065671920776</v>
      </c>
      <c r="I9" s="1">
        <v>52.814590454101562</v>
      </c>
      <c r="J9" s="1">
        <v>6.6018238067626953</v>
      </c>
      <c r="K9" s="1">
        <v>73.741378784179688</v>
      </c>
      <c r="L9" s="1">
        <v>0.46281382441520691</v>
      </c>
      <c r="M9" s="6">
        <v>34.128528594970703</v>
      </c>
    </row>
    <row r="10" spans="1:13" x14ac:dyDescent="0.25">
      <c r="A10" t="s">
        <v>72</v>
      </c>
      <c r="B10" s="5">
        <v>1</v>
      </c>
      <c r="C10" s="2">
        <v>2</v>
      </c>
      <c r="D10" s="2">
        <v>38</v>
      </c>
      <c r="E10" s="2">
        <v>86</v>
      </c>
      <c r="F10" s="2">
        <v>175.5</v>
      </c>
      <c r="G10" s="2">
        <v>185.23255920410156</v>
      </c>
      <c r="H10" s="2">
        <v>0.41851428151130676</v>
      </c>
      <c r="I10" s="2">
        <v>77.522468566894531</v>
      </c>
      <c r="J10" s="2">
        <v>8.3594627380371094</v>
      </c>
      <c r="K10" s="2">
        <v>181.07691955566406</v>
      </c>
      <c r="L10" s="2">
        <v>0.32961761951446533</v>
      </c>
      <c r="M10" s="7">
        <v>59.686141967773438</v>
      </c>
    </row>
    <row r="11" spans="1:13" x14ac:dyDescent="0.25">
      <c r="A11" t="s">
        <v>73</v>
      </c>
      <c r="B11" s="4">
        <v>2</v>
      </c>
      <c r="C11" s="1">
        <v>2</v>
      </c>
      <c r="D11" s="1">
        <v>38</v>
      </c>
      <c r="E11" s="1">
        <v>62</v>
      </c>
      <c r="F11" s="1">
        <v>723.5</v>
      </c>
      <c r="G11" s="1">
        <v>734.17741394042901</v>
      </c>
      <c r="H11" s="1">
        <v>0.41883280873298645</v>
      </c>
      <c r="I11" s="1">
        <v>98.081184387207031</v>
      </c>
      <c r="J11" s="1">
        <v>12.45632266998291</v>
      </c>
      <c r="K11" s="1">
        <v>729.25</v>
      </c>
      <c r="L11" s="1">
        <v>0.3560481071472168</v>
      </c>
      <c r="M11" s="6">
        <v>81.6240234375</v>
      </c>
    </row>
    <row r="12" spans="1:13" x14ac:dyDescent="0.25">
      <c r="A12" t="s">
        <v>74</v>
      </c>
      <c r="B12" s="5">
        <v>3</v>
      </c>
      <c r="C12" s="2">
        <v>2</v>
      </c>
      <c r="D12" s="2">
        <v>38</v>
      </c>
      <c r="E12" s="2">
        <v>57</v>
      </c>
      <c r="F12" s="2">
        <v>322</v>
      </c>
      <c r="G12" s="2">
        <v>346</v>
      </c>
      <c r="H12" s="2">
        <v>0.36826792359352112</v>
      </c>
      <c r="I12" s="2">
        <v>127.42070007324219</v>
      </c>
      <c r="J12" s="2">
        <v>16.877285003662109</v>
      </c>
      <c r="K12" s="2">
        <v>334.19607543945313</v>
      </c>
      <c r="L12" s="2">
        <v>0.25577256083488464</v>
      </c>
      <c r="M12" s="7">
        <v>85.478187561035156</v>
      </c>
    </row>
    <row r="13" spans="1:13" x14ac:dyDescent="0.25">
      <c r="A13" t="s">
        <v>75</v>
      </c>
      <c r="B13" s="4">
        <v>4</v>
      </c>
      <c r="C13" s="1">
        <v>2</v>
      </c>
      <c r="D13" s="1">
        <v>38</v>
      </c>
      <c r="E13" s="1">
        <v>84</v>
      </c>
      <c r="F13" s="1">
        <v>489</v>
      </c>
      <c r="G13" s="1">
        <v>507.61904907226562</v>
      </c>
      <c r="H13" s="1">
        <v>0.38260442018508911</v>
      </c>
      <c r="I13" s="1">
        <v>194.21730041503906</v>
      </c>
      <c r="J13" s="1">
        <v>21.190845489501953</v>
      </c>
      <c r="K13" s="1">
        <v>490.72369384765625</v>
      </c>
      <c r="L13" s="1">
        <v>0.25667360424995422</v>
      </c>
      <c r="M13" s="6">
        <v>125.95582580566406</v>
      </c>
    </row>
    <row r="14" spans="1:13" x14ac:dyDescent="0.25">
      <c r="A14" t="s">
        <v>76</v>
      </c>
      <c r="B14" s="5">
        <v>5</v>
      </c>
      <c r="C14" s="2">
        <v>2</v>
      </c>
      <c r="D14" s="2">
        <v>38</v>
      </c>
      <c r="E14" s="2">
        <v>62</v>
      </c>
      <c r="F14" s="2">
        <v>160.5</v>
      </c>
      <c r="G14" s="2">
        <v>178.64515686035156</v>
      </c>
      <c r="H14" s="2">
        <v>0.6321144700050354</v>
      </c>
      <c r="I14" s="2">
        <v>112.92418670654297</v>
      </c>
      <c r="J14" s="2">
        <v>14.341385841369629</v>
      </c>
      <c r="K14" s="2">
        <v>168.08927917480469</v>
      </c>
      <c r="L14" s="2">
        <v>0.45139321684837341</v>
      </c>
      <c r="M14" s="7">
        <v>75.874366760253906</v>
      </c>
    </row>
    <row r="15" spans="1:13" x14ac:dyDescent="0.25">
      <c r="A15" t="s">
        <v>77</v>
      </c>
      <c r="B15" s="4">
        <v>6</v>
      </c>
      <c r="C15" s="1">
        <v>2</v>
      </c>
      <c r="D15" s="1">
        <v>38</v>
      </c>
      <c r="E15" s="1">
        <v>76</v>
      </c>
      <c r="F15" s="1">
        <v>530</v>
      </c>
      <c r="G15" s="1">
        <v>564.92108154296875</v>
      </c>
      <c r="H15" s="1">
        <v>0.4258008599281311</v>
      </c>
      <c r="I15" s="1">
        <v>240.54386901855469</v>
      </c>
      <c r="J15" s="1">
        <v>27.592273712158203</v>
      </c>
      <c r="K15" s="1">
        <v>547.32354736328125</v>
      </c>
      <c r="L15" s="1">
        <v>0.2558160126209259</v>
      </c>
      <c r="M15" s="6">
        <v>140.01411437988281</v>
      </c>
    </row>
    <row r="16" spans="1:13" x14ac:dyDescent="0.25">
      <c r="A16" t="s">
        <v>78</v>
      </c>
      <c r="B16" s="5">
        <v>7</v>
      </c>
      <c r="C16" s="2">
        <v>2</v>
      </c>
      <c r="D16" s="2">
        <v>38</v>
      </c>
      <c r="E16" s="2">
        <v>58</v>
      </c>
      <c r="F16" s="2">
        <v>554.5</v>
      </c>
      <c r="G16" s="2">
        <v>563.05172729492097</v>
      </c>
      <c r="H16" s="2">
        <v>0.38933715224266052</v>
      </c>
      <c r="I16" s="2">
        <v>102.41580200195312</v>
      </c>
      <c r="J16" s="2">
        <v>13.447854042053223</v>
      </c>
      <c r="K16" s="2">
        <v>560.96154785156205</v>
      </c>
      <c r="L16" s="2">
        <v>0.31884878873825073</v>
      </c>
      <c r="M16" s="7">
        <v>83.207267761230469</v>
      </c>
    </row>
    <row r="17" spans="1:13" x14ac:dyDescent="0.25">
      <c r="A17" t="s">
        <v>62</v>
      </c>
      <c r="B17" s="4">
        <v>8</v>
      </c>
      <c r="C17" s="1">
        <v>2</v>
      </c>
      <c r="D17" s="1">
        <v>38</v>
      </c>
      <c r="E17" s="1">
        <v>63</v>
      </c>
      <c r="F17" s="1">
        <v>70</v>
      </c>
      <c r="G17" s="1">
        <v>83.714286804199219</v>
      </c>
      <c r="H17" s="1">
        <v>0.66644096374511719</v>
      </c>
      <c r="I17" s="1">
        <v>55.790630340576172</v>
      </c>
      <c r="J17" s="1">
        <v>7.028958797454834</v>
      </c>
      <c r="K17" s="1">
        <v>80.526313781738281</v>
      </c>
      <c r="L17" s="1">
        <v>0.54203885793685913</v>
      </c>
      <c r="M17" s="6">
        <v>43.648395538330078</v>
      </c>
    </row>
    <row r="18" spans="1:13" x14ac:dyDescent="0.25">
      <c r="A18" t="s">
        <v>79</v>
      </c>
      <c r="B18" s="5">
        <v>1</v>
      </c>
      <c r="C18" s="2">
        <v>3</v>
      </c>
      <c r="D18" s="2">
        <v>38</v>
      </c>
      <c r="E18" s="2">
        <v>53</v>
      </c>
      <c r="F18" s="2">
        <v>162</v>
      </c>
      <c r="G18" s="2">
        <v>179.62263488769531</v>
      </c>
      <c r="H18" s="2">
        <v>0.45747283101081848</v>
      </c>
      <c r="I18" s="2">
        <v>82.172477722167969</v>
      </c>
      <c r="J18" s="2">
        <v>11.287258148193359</v>
      </c>
      <c r="K18" s="2">
        <v>174.06382751464844</v>
      </c>
      <c r="L18" s="2">
        <v>0.35818067193031311</v>
      </c>
      <c r="M18" s="7">
        <v>62.346298217773438</v>
      </c>
    </row>
    <row r="19" spans="1:13" x14ac:dyDescent="0.25">
      <c r="A19" t="s">
        <v>80</v>
      </c>
      <c r="B19" s="4">
        <v>2</v>
      </c>
      <c r="C19" s="1">
        <v>3</v>
      </c>
      <c r="D19" s="1">
        <v>38</v>
      </c>
      <c r="E19" s="1">
        <v>57</v>
      </c>
      <c r="F19" s="1">
        <v>825</v>
      </c>
      <c r="G19" s="1">
        <v>855.122802734375</v>
      </c>
      <c r="H19" s="1">
        <v>0.61451148986816406</v>
      </c>
      <c r="I19" s="1">
        <v>156.77589416503906</v>
      </c>
      <c r="J19" s="1">
        <v>20.765474319458008</v>
      </c>
      <c r="K19" s="1">
        <v>836.80392456054597</v>
      </c>
      <c r="L19" s="1">
        <v>0.33047720789909363</v>
      </c>
      <c r="M19" s="6">
        <v>78.258293151855469</v>
      </c>
    </row>
    <row r="20" spans="1:13" x14ac:dyDescent="0.25">
      <c r="A20" s="3" t="s">
        <v>118</v>
      </c>
      <c r="B20" s="5">
        <v>3</v>
      </c>
      <c r="C20" s="2">
        <v>3</v>
      </c>
      <c r="D20" s="2">
        <v>38</v>
      </c>
      <c r="E20" s="2">
        <v>50</v>
      </c>
      <c r="F20" s="2">
        <v>280.5</v>
      </c>
      <c r="G20" s="2">
        <v>319.32000732421875</v>
      </c>
      <c r="H20" s="2">
        <v>0.41779351234436035</v>
      </c>
      <c r="I20" s="2">
        <v>133.40982055664062</v>
      </c>
      <c r="J20" s="2">
        <v>18.866998672485352</v>
      </c>
      <c r="K20" s="2">
        <v>312.09091186523437</v>
      </c>
      <c r="L20" s="2">
        <v>0.30654352903366089</v>
      </c>
      <c r="M20" s="7">
        <v>95.669441223144531</v>
      </c>
    </row>
    <row r="21" spans="1:13" x14ac:dyDescent="0.25">
      <c r="A21" t="s">
        <v>81</v>
      </c>
      <c r="B21" s="4">
        <v>4</v>
      </c>
      <c r="C21" s="1">
        <v>3</v>
      </c>
      <c r="D21" s="1">
        <v>38</v>
      </c>
      <c r="E21" s="1">
        <v>50</v>
      </c>
      <c r="F21" s="1">
        <v>451</v>
      </c>
      <c r="G21" s="1">
        <v>454.07998657226563</v>
      </c>
      <c r="H21" s="1">
        <v>0.37327605485916138</v>
      </c>
      <c r="I21" s="1">
        <v>169.4971923828125</v>
      </c>
      <c r="J21" s="1">
        <v>23.970523834228516</v>
      </c>
      <c r="K21" s="1">
        <v>451.6136474609375</v>
      </c>
      <c r="L21" s="1">
        <v>0.24710427224636078</v>
      </c>
      <c r="M21" s="6">
        <v>111.59565734863281</v>
      </c>
    </row>
    <row r="22" spans="1:13" x14ac:dyDescent="0.25">
      <c r="A22" t="s">
        <v>82</v>
      </c>
      <c r="B22" s="5">
        <v>5</v>
      </c>
      <c r="C22" s="2">
        <v>3</v>
      </c>
      <c r="D22" s="2">
        <v>38</v>
      </c>
      <c r="E22" s="2">
        <v>76</v>
      </c>
      <c r="F22" s="2">
        <v>165</v>
      </c>
      <c r="G22" s="2">
        <v>167.35527038574219</v>
      </c>
      <c r="H22" s="2">
        <v>0.52217322587966919</v>
      </c>
      <c r="I22" s="2">
        <v>87.388435363769531</v>
      </c>
      <c r="J22" s="2">
        <v>10.024141311645508</v>
      </c>
      <c r="K22" s="2">
        <v>160.36764526367187</v>
      </c>
      <c r="L22" s="2">
        <v>0.33162552118301392</v>
      </c>
      <c r="M22" s="7">
        <v>53.182003021240234</v>
      </c>
    </row>
    <row r="23" spans="1:13" x14ac:dyDescent="0.25">
      <c r="A23" t="s">
        <v>83</v>
      </c>
      <c r="B23" s="4">
        <v>6</v>
      </c>
      <c r="C23" s="1">
        <v>3</v>
      </c>
      <c r="D23" s="1">
        <v>38</v>
      </c>
      <c r="E23" s="1">
        <v>50</v>
      </c>
      <c r="F23" s="1">
        <v>567</v>
      </c>
      <c r="G23" s="1">
        <v>572.96002197265625</v>
      </c>
      <c r="H23" s="1">
        <v>0.33418941497802734</v>
      </c>
      <c r="I23" s="1">
        <v>191.4771728515625</v>
      </c>
      <c r="J23" s="1">
        <v>27.078962326049805</v>
      </c>
      <c r="K23" s="1">
        <v>569.31817626953125</v>
      </c>
      <c r="L23" s="1">
        <v>0.2457507997751236</v>
      </c>
      <c r="M23" s="6">
        <v>139.910400390625</v>
      </c>
    </row>
    <row r="24" spans="1:13" x14ac:dyDescent="0.25">
      <c r="A24" t="s">
        <v>84</v>
      </c>
      <c r="B24" s="5">
        <v>7</v>
      </c>
      <c r="C24" s="2">
        <v>3</v>
      </c>
      <c r="D24" s="2">
        <v>38</v>
      </c>
      <c r="E24" s="2">
        <v>54</v>
      </c>
      <c r="F24" s="2">
        <v>549.5</v>
      </c>
      <c r="G24" s="2">
        <v>561.42593383789006</v>
      </c>
      <c r="H24" s="2">
        <v>0.53746074438095093</v>
      </c>
      <c r="I24" s="2">
        <v>140.50617980957031</v>
      </c>
      <c r="J24" s="2">
        <v>19.120468139648438</v>
      </c>
      <c r="K24" s="2">
        <v>545.52082824706997</v>
      </c>
      <c r="L24" s="2">
        <v>0.27353456616401672</v>
      </c>
      <c r="M24" s="7">
        <v>67.158432006835938</v>
      </c>
    </row>
    <row r="25" spans="1:13" x14ac:dyDescent="0.25">
      <c r="A25" t="s">
        <v>62</v>
      </c>
      <c r="B25" s="4">
        <v>8</v>
      </c>
      <c r="C25" s="1">
        <v>3</v>
      </c>
      <c r="D25" s="1">
        <v>38</v>
      </c>
      <c r="E25" s="1">
        <v>90</v>
      </c>
      <c r="F25" s="1">
        <v>67.5</v>
      </c>
      <c r="G25" s="1">
        <v>73.74444580078125</v>
      </c>
      <c r="H25" s="1">
        <v>0.48259857296943665</v>
      </c>
      <c r="I25" s="1">
        <v>35.588966369628906</v>
      </c>
      <c r="J25" s="1">
        <v>3.751406192779541</v>
      </c>
      <c r="K25" s="1">
        <v>72.1875</v>
      </c>
      <c r="L25" s="1">
        <v>0.36962008476257324</v>
      </c>
      <c r="M25" s="6">
        <v>26.681949615478516</v>
      </c>
    </row>
    <row r="26" spans="1:13" x14ac:dyDescent="0.25">
      <c r="A26" t="s">
        <v>85</v>
      </c>
      <c r="B26" s="5">
        <v>1</v>
      </c>
      <c r="C26" s="2">
        <v>4</v>
      </c>
      <c r="D26" s="2">
        <v>38</v>
      </c>
      <c r="E26" s="2">
        <v>51</v>
      </c>
      <c r="F26" s="2">
        <v>182</v>
      </c>
      <c r="G26" s="2">
        <v>199.80392456054599</v>
      </c>
      <c r="H26" s="2">
        <v>0.51137125492095947</v>
      </c>
      <c r="I26" s="2">
        <v>51.036857604980469</v>
      </c>
      <c r="J26" s="2">
        <v>7.1465892791748047</v>
      </c>
      <c r="K26" s="2">
        <v>197.82221984863199</v>
      </c>
      <c r="L26" s="2">
        <v>0.44258448481559753</v>
      </c>
      <c r="M26" s="7">
        <v>43.294597625732422</v>
      </c>
    </row>
    <row r="27" spans="1:13" x14ac:dyDescent="0.25">
      <c r="A27" t="s">
        <v>86</v>
      </c>
      <c r="B27" s="4">
        <v>2</v>
      </c>
      <c r="C27" s="1">
        <v>4</v>
      </c>
      <c r="D27" s="1">
        <v>38</v>
      </c>
      <c r="E27" s="1">
        <v>51</v>
      </c>
      <c r="F27" s="1">
        <v>279</v>
      </c>
      <c r="G27" s="1">
        <v>283.82353210449202</v>
      </c>
      <c r="H27" s="1">
        <v>0.44239839911460876</v>
      </c>
      <c r="I27" s="1">
        <v>81.323234558105469</v>
      </c>
      <c r="J27" s="1">
        <v>11.387530326843262</v>
      </c>
      <c r="K27" s="1">
        <v>276.91111755371003</v>
      </c>
      <c r="L27" s="1">
        <v>0.29693123698234558</v>
      </c>
      <c r="M27" s="6">
        <v>52.530433654785156</v>
      </c>
    </row>
    <row r="28" spans="1:13" x14ac:dyDescent="0.25">
      <c r="A28" s="3" t="s">
        <v>119</v>
      </c>
      <c r="B28" s="5">
        <v>3</v>
      </c>
      <c r="C28" s="2">
        <v>4</v>
      </c>
      <c r="D28" s="2">
        <v>38</v>
      </c>
      <c r="E28" s="2">
        <v>50</v>
      </c>
      <c r="F28" s="2">
        <v>227.5</v>
      </c>
      <c r="G28" s="2">
        <v>242.16000366210937</v>
      </c>
      <c r="H28" s="2">
        <v>0.3534400463104248</v>
      </c>
      <c r="I28" s="2">
        <v>85.589042663574219</v>
      </c>
      <c r="J28" s="2">
        <v>12.104118347167969</v>
      </c>
      <c r="K28" s="2">
        <v>237.15908813476562</v>
      </c>
      <c r="L28" s="2">
        <v>0.28562486171722412</v>
      </c>
      <c r="M28" s="7">
        <v>67.738533020019531</v>
      </c>
    </row>
    <row r="29" spans="1:13" x14ac:dyDescent="0.25">
      <c r="A29" t="s">
        <v>87</v>
      </c>
      <c r="B29" s="4">
        <v>4</v>
      </c>
      <c r="C29" s="1">
        <v>4</v>
      </c>
      <c r="D29" s="1">
        <v>38</v>
      </c>
      <c r="E29" s="1">
        <v>63</v>
      </c>
      <c r="F29" s="1">
        <v>263</v>
      </c>
      <c r="G29" s="1">
        <v>302.20635986328125</v>
      </c>
      <c r="H29" s="1">
        <v>0.91273105144500732</v>
      </c>
      <c r="I29" s="1">
        <v>275.8331298828125</v>
      </c>
      <c r="J29" s="1">
        <v>34.751705169677734</v>
      </c>
      <c r="K29" s="1">
        <v>270.35089111328125</v>
      </c>
      <c r="L29" s="1">
        <v>0.37820816040039063</v>
      </c>
      <c r="M29" s="6">
        <v>102.24890899658203</v>
      </c>
    </row>
    <row r="30" spans="1:13" x14ac:dyDescent="0.25">
      <c r="A30" t="s">
        <v>88</v>
      </c>
      <c r="B30" s="5">
        <v>5</v>
      </c>
      <c r="C30" s="2">
        <v>4</v>
      </c>
      <c r="D30" s="2">
        <v>38</v>
      </c>
      <c r="E30" s="2">
        <v>52</v>
      </c>
      <c r="F30" s="2">
        <v>208.5</v>
      </c>
      <c r="G30" s="2">
        <v>219.26922607421875</v>
      </c>
      <c r="H30" s="2">
        <v>0.42606982588768005</v>
      </c>
      <c r="I30" s="2">
        <v>93.424003601074219</v>
      </c>
      <c r="J30" s="2">
        <v>12.955577850341797</v>
      </c>
      <c r="K30" s="2">
        <v>217.13043212890625</v>
      </c>
      <c r="L30" s="2">
        <v>0.35083866119384766</v>
      </c>
      <c r="M30" s="7">
        <v>76.177749633789063</v>
      </c>
    </row>
    <row r="31" spans="1:13" x14ac:dyDescent="0.25">
      <c r="A31" t="s">
        <v>89</v>
      </c>
      <c r="B31" s="4">
        <v>6</v>
      </c>
      <c r="C31" s="1">
        <v>4</v>
      </c>
      <c r="D31" s="1">
        <v>38</v>
      </c>
      <c r="E31" s="1">
        <v>52</v>
      </c>
      <c r="F31" s="1">
        <v>460</v>
      </c>
      <c r="G31" s="1">
        <v>498.15383911132812</v>
      </c>
      <c r="H31" s="1">
        <v>0.32258790731430054</v>
      </c>
      <c r="I31" s="1">
        <v>160.69839477539062</v>
      </c>
      <c r="J31" s="1">
        <v>22.284858703613281</v>
      </c>
      <c r="K31" s="1">
        <v>490.478271484375</v>
      </c>
      <c r="L31" s="1">
        <v>0.24437686800956726</v>
      </c>
      <c r="M31" s="6">
        <v>119.86154174804687</v>
      </c>
    </row>
    <row r="32" spans="1:13" x14ac:dyDescent="0.25">
      <c r="A32" t="s">
        <v>90</v>
      </c>
      <c r="B32" s="5">
        <v>7</v>
      </c>
      <c r="C32" s="2">
        <v>4</v>
      </c>
      <c r="D32" s="2">
        <v>38</v>
      </c>
      <c r="E32" s="2">
        <v>59</v>
      </c>
      <c r="F32" s="2">
        <v>429</v>
      </c>
      <c r="G32" s="2">
        <v>434.83050537109301</v>
      </c>
      <c r="H32" s="2">
        <v>0.42343077063560486</v>
      </c>
      <c r="I32" s="2">
        <v>99.434463500976563</v>
      </c>
      <c r="J32" s="2">
        <v>12.945263862609863</v>
      </c>
      <c r="K32" s="2">
        <v>427.39622497558503</v>
      </c>
      <c r="L32" s="2">
        <v>0.28903058171272278</v>
      </c>
      <c r="M32" s="7">
        <v>65.724464416503906</v>
      </c>
    </row>
    <row r="33" spans="1:13" x14ac:dyDescent="0.25">
      <c r="A33" t="s">
        <v>63</v>
      </c>
      <c r="B33" s="4">
        <v>8</v>
      </c>
      <c r="C33" s="1">
        <v>4</v>
      </c>
      <c r="D33" s="1">
        <v>38</v>
      </c>
      <c r="E33" s="1">
        <v>83</v>
      </c>
      <c r="F33" s="1">
        <v>75</v>
      </c>
      <c r="G33" s="1">
        <v>80.204818725585938</v>
      </c>
      <c r="H33" s="1">
        <v>0.54053205251693726</v>
      </c>
      <c r="I33" s="1">
        <v>43.353275299072266</v>
      </c>
      <c r="J33" s="1">
        <v>4.7586398124694824</v>
      </c>
      <c r="K33" s="1">
        <v>78.720001220703125</v>
      </c>
      <c r="L33" s="1">
        <v>0.45697629451751709</v>
      </c>
      <c r="M33" s="6">
        <v>35.973175048828125</v>
      </c>
    </row>
    <row r="34" spans="1:13" x14ac:dyDescent="0.25">
      <c r="A34" t="s">
        <v>91</v>
      </c>
      <c r="B34" s="5">
        <v>1</v>
      </c>
      <c r="C34" s="2">
        <v>5</v>
      </c>
      <c r="D34" s="2">
        <v>38</v>
      </c>
      <c r="E34" s="2">
        <v>71</v>
      </c>
      <c r="F34" s="2">
        <v>194</v>
      </c>
      <c r="G34" s="2">
        <v>199.28169250488199</v>
      </c>
      <c r="H34" s="2">
        <v>0.52125805616378784</v>
      </c>
      <c r="I34" s="2">
        <v>51.751380920410156</v>
      </c>
      <c r="J34" s="2">
        <v>6.141758918762207</v>
      </c>
      <c r="K34" s="2">
        <v>196.841270446777</v>
      </c>
      <c r="L34" s="2">
        <v>0.37354323267936707</v>
      </c>
      <c r="M34" s="7">
        <v>36.174400329589844</v>
      </c>
    </row>
    <row r="35" spans="1:13" x14ac:dyDescent="0.25">
      <c r="A35" t="s">
        <v>92</v>
      </c>
      <c r="B35" s="4">
        <v>2</v>
      </c>
      <c r="C35" s="1">
        <v>5</v>
      </c>
      <c r="D35" s="1">
        <v>38</v>
      </c>
      <c r="E35" s="1">
        <v>83</v>
      </c>
      <c r="F35" s="1">
        <v>256</v>
      </c>
      <c r="G35" s="1">
        <v>267.59036254882801</v>
      </c>
      <c r="H35" s="1">
        <v>0.42141291499137878</v>
      </c>
      <c r="I35" s="1">
        <v>70.624748229980469</v>
      </c>
      <c r="J35" s="1">
        <v>7.752072811126709</v>
      </c>
      <c r="K35" s="1">
        <v>264.10667419433503</v>
      </c>
      <c r="L35" s="1">
        <v>0.34634923934936523</v>
      </c>
      <c r="M35" s="6">
        <v>56.838218688964844</v>
      </c>
    </row>
    <row r="36" spans="1:13" x14ac:dyDescent="0.25">
      <c r="A36" t="s">
        <v>93</v>
      </c>
      <c r="B36" s="5">
        <v>3</v>
      </c>
      <c r="C36" s="2">
        <v>5</v>
      </c>
      <c r="D36" s="2">
        <v>38</v>
      </c>
      <c r="E36" s="2">
        <v>51</v>
      </c>
      <c r="F36" s="2">
        <v>220</v>
      </c>
      <c r="G36" s="2">
        <v>237.27450561523437</v>
      </c>
      <c r="H36" s="2">
        <v>0.34399953484535217</v>
      </c>
      <c r="I36" s="2">
        <v>81.622322082519531</v>
      </c>
      <c r="J36" s="2">
        <v>11.429410934448242</v>
      </c>
      <c r="K36" s="2">
        <v>234.04444885253906</v>
      </c>
      <c r="L36" s="2">
        <v>0.28013914823532104</v>
      </c>
      <c r="M36" s="7">
        <v>65.565010070800781</v>
      </c>
    </row>
    <row r="37" spans="1:13" x14ac:dyDescent="0.25">
      <c r="A37" t="s">
        <v>94</v>
      </c>
      <c r="B37" s="4">
        <v>4</v>
      </c>
      <c r="C37" s="1">
        <v>5</v>
      </c>
      <c r="D37" s="1">
        <v>38</v>
      </c>
      <c r="E37" s="1">
        <v>59</v>
      </c>
      <c r="F37" s="1">
        <v>215</v>
      </c>
      <c r="G37" s="1">
        <v>229.15254211425781</v>
      </c>
      <c r="H37" s="1">
        <v>0.40642917156219482</v>
      </c>
      <c r="I37" s="1">
        <v>93.13427734375</v>
      </c>
      <c r="J37" s="1">
        <v>12.12505054473877</v>
      </c>
      <c r="K37" s="1">
        <v>224.41510009765625</v>
      </c>
      <c r="L37" s="1">
        <v>0.32034143805503845</v>
      </c>
      <c r="M37" s="6">
        <v>71.889457702636719</v>
      </c>
    </row>
    <row r="38" spans="1:13" x14ac:dyDescent="0.25">
      <c r="A38" t="s">
        <v>95</v>
      </c>
      <c r="B38" s="5">
        <v>5</v>
      </c>
      <c r="C38" s="2">
        <v>5</v>
      </c>
      <c r="D38" s="2">
        <v>38</v>
      </c>
      <c r="E38" s="2">
        <v>50</v>
      </c>
      <c r="F38" s="2">
        <v>199</v>
      </c>
      <c r="G38" s="2">
        <v>193.27999877929687</v>
      </c>
      <c r="H38" s="2">
        <v>0.47593602538108826</v>
      </c>
      <c r="I38" s="2">
        <v>91.988914489746094</v>
      </c>
      <c r="J38" s="2">
        <v>13.009197235107422</v>
      </c>
      <c r="K38" s="2">
        <v>189.40908813476562</v>
      </c>
      <c r="L38" s="2">
        <v>0.35858187079429626</v>
      </c>
      <c r="M38" s="7">
        <v>67.918663024902344</v>
      </c>
    </row>
    <row r="39" spans="1:13" x14ac:dyDescent="0.25">
      <c r="A39" t="s">
        <v>96</v>
      </c>
      <c r="B39" s="4">
        <v>6</v>
      </c>
      <c r="C39" s="1">
        <v>5</v>
      </c>
      <c r="D39" s="1">
        <v>38</v>
      </c>
      <c r="E39" s="1">
        <v>50</v>
      </c>
      <c r="F39" s="1">
        <v>427.5</v>
      </c>
      <c r="G39" s="1">
        <v>416.48001098632812</v>
      </c>
      <c r="H39" s="1">
        <v>0.32317414879798889</v>
      </c>
      <c r="I39" s="1">
        <v>134.5955810546875</v>
      </c>
      <c r="J39" s="1">
        <v>19.034688949584961</v>
      </c>
      <c r="K39" s="1">
        <v>418.47726440429687</v>
      </c>
      <c r="L39" s="1">
        <v>0.23614217340946198</v>
      </c>
      <c r="M39" s="6">
        <v>98.82012939453125</v>
      </c>
    </row>
    <row r="40" spans="1:13" x14ac:dyDescent="0.25">
      <c r="A40" t="s">
        <v>97</v>
      </c>
      <c r="B40" s="5">
        <v>7</v>
      </c>
      <c r="C40" s="2">
        <v>5</v>
      </c>
      <c r="D40" s="2">
        <v>38</v>
      </c>
      <c r="E40" s="2">
        <v>57</v>
      </c>
      <c r="F40" s="2">
        <v>476</v>
      </c>
      <c r="G40" s="2">
        <v>477.73684692382801</v>
      </c>
      <c r="H40" s="2">
        <v>0.34270527958869934</v>
      </c>
      <c r="I40" s="2">
        <v>95.181877136230469</v>
      </c>
      <c r="J40" s="2">
        <v>12.607148170471191</v>
      </c>
      <c r="K40" s="2">
        <v>475.03921508789</v>
      </c>
      <c r="L40" s="2">
        <v>0.26116806268692017</v>
      </c>
      <c r="M40" s="7">
        <v>71.831459045410156</v>
      </c>
    </row>
    <row r="41" spans="1:13" x14ac:dyDescent="0.25">
      <c r="A41" t="s">
        <v>63</v>
      </c>
      <c r="B41" s="4">
        <v>8</v>
      </c>
      <c r="C41" s="1">
        <v>5</v>
      </c>
      <c r="D41" s="1">
        <v>38</v>
      </c>
      <c r="E41" s="1">
        <v>64</v>
      </c>
      <c r="F41" s="1">
        <v>59</v>
      </c>
      <c r="G41" s="1">
        <v>74.5</v>
      </c>
      <c r="H41" s="1">
        <v>0.85992550849914551</v>
      </c>
      <c r="I41" s="1">
        <v>64.064453125</v>
      </c>
      <c r="J41" s="1">
        <v>8.008056640625</v>
      </c>
      <c r="K41" s="1">
        <v>66.53448486328125</v>
      </c>
      <c r="L41" s="1">
        <v>0.5151934027671814</v>
      </c>
      <c r="M41" s="6">
        <v>34.278125762939453</v>
      </c>
    </row>
    <row r="42" spans="1:13" x14ac:dyDescent="0.25">
      <c r="A42" t="s">
        <v>98</v>
      </c>
      <c r="B42" s="5">
        <v>1</v>
      </c>
      <c r="C42" s="2">
        <v>6</v>
      </c>
      <c r="D42" s="2">
        <v>38</v>
      </c>
      <c r="E42" s="2">
        <v>50</v>
      </c>
      <c r="F42" s="2">
        <v>183</v>
      </c>
      <c r="G42" s="2">
        <v>196.919998168945</v>
      </c>
      <c r="H42" s="2">
        <v>0.70463413000106812</v>
      </c>
      <c r="I42" s="2">
        <v>68.293136596679688</v>
      </c>
      <c r="J42" s="2">
        <v>9.6581077575683594</v>
      </c>
      <c r="K42" s="2">
        <v>190.909088134765</v>
      </c>
      <c r="L42" s="2">
        <v>0.52582013607025146</v>
      </c>
      <c r="M42" s="7">
        <v>47.801830291748047</v>
      </c>
    </row>
    <row r="43" spans="1:13" x14ac:dyDescent="0.25">
      <c r="A43" t="s">
        <v>99</v>
      </c>
      <c r="B43" s="4">
        <v>2</v>
      </c>
      <c r="C43" s="1">
        <v>6</v>
      </c>
      <c r="D43" s="1">
        <v>38</v>
      </c>
      <c r="E43" s="1">
        <v>53</v>
      </c>
      <c r="F43" s="1">
        <v>249</v>
      </c>
      <c r="G43" s="1">
        <v>265.47169494628901</v>
      </c>
      <c r="H43" s="1">
        <v>0.4587385356426239</v>
      </c>
      <c r="I43" s="1">
        <v>75.908248901367188</v>
      </c>
      <c r="J43" s="1">
        <v>10.426799774169922</v>
      </c>
      <c r="K43" s="1">
        <v>261.53192138671801</v>
      </c>
      <c r="L43" s="1">
        <v>0.34980252385139465</v>
      </c>
      <c r="M43" s="6">
        <v>56.5042724609375</v>
      </c>
    </row>
    <row r="44" spans="1:13" x14ac:dyDescent="0.25">
      <c r="A44" t="s">
        <v>100</v>
      </c>
      <c r="B44" s="5">
        <v>3</v>
      </c>
      <c r="C44" s="2">
        <v>6</v>
      </c>
      <c r="D44" s="2">
        <v>38</v>
      </c>
      <c r="E44" s="2">
        <v>63</v>
      </c>
      <c r="F44" s="2">
        <v>247</v>
      </c>
      <c r="G44" s="2">
        <v>264.22222900390625</v>
      </c>
      <c r="H44" s="2">
        <v>0.4346519410610199</v>
      </c>
      <c r="I44" s="2">
        <v>114.84469604492187</v>
      </c>
      <c r="J44" s="2">
        <v>14.469072341918945</v>
      </c>
      <c r="K44" s="2">
        <v>254.64912414550781</v>
      </c>
      <c r="L44" s="2">
        <v>0.33161619305610657</v>
      </c>
      <c r="M44" s="7">
        <v>84.445777893066406</v>
      </c>
    </row>
    <row r="45" spans="1:13" x14ac:dyDescent="0.25">
      <c r="A45" t="s">
        <v>101</v>
      </c>
      <c r="B45" s="4">
        <v>4</v>
      </c>
      <c r="C45" s="1">
        <v>6</v>
      </c>
      <c r="D45" s="1">
        <v>38</v>
      </c>
      <c r="E45" s="1">
        <v>52</v>
      </c>
      <c r="F45" s="1">
        <v>265</v>
      </c>
      <c r="G45" s="1">
        <v>271.65383911132812</v>
      </c>
      <c r="H45" s="1">
        <v>0.38037106394767761</v>
      </c>
      <c r="I45" s="1">
        <v>103.32926177978516</v>
      </c>
      <c r="J45" s="1">
        <v>14.329190254211426</v>
      </c>
      <c r="K45" s="1">
        <v>266.69564819335937</v>
      </c>
      <c r="L45" s="1">
        <v>0.29902839660644531</v>
      </c>
      <c r="M45" s="6">
        <v>79.74957275390625</v>
      </c>
    </row>
    <row r="46" spans="1:13" x14ac:dyDescent="0.25">
      <c r="A46" t="s">
        <v>102</v>
      </c>
      <c r="B46" s="5">
        <v>5</v>
      </c>
      <c r="C46" s="2">
        <v>6</v>
      </c>
      <c r="D46" s="2">
        <v>38</v>
      </c>
      <c r="E46" s="2">
        <v>59</v>
      </c>
      <c r="F46" s="2">
        <v>213</v>
      </c>
      <c r="G46" s="2">
        <v>245.52542114257812</v>
      </c>
      <c r="H46" s="2">
        <v>0.69743704795837402</v>
      </c>
      <c r="I46" s="2">
        <v>171.238525390625</v>
      </c>
      <c r="J46" s="2">
        <v>22.293357849121094</v>
      </c>
      <c r="K46" s="2">
        <v>225.50942993164062</v>
      </c>
      <c r="L46" s="2">
        <v>0.29013058543205261</v>
      </c>
      <c r="M46" s="7">
        <v>65.42718505859375</v>
      </c>
    </row>
    <row r="47" spans="1:13" x14ac:dyDescent="0.25">
      <c r="A47" t="s">
        <v>103</v>
      </c>
      <c r="B47" s="4">
        <v>6</v>
      </c>
      <c r="C47" s="1">
        <v>6</v>
      </c>
      <c r="D47" s="1">
        <v>38</v>
      </c>
      <c r="E47" s="1">
        <v>50</v>
      </c>
      <c r="F47" s="1">
        <v>468</v>
      </c>
      <c r="G47" s="1">
        <v>482.260009765625</v>
      </c>
      <c r="H47" s="1">
        <v>0.29934543371200562</v>
      </c>
      <c r="I47" s="1">
        <v>144.36233520507812</v>
      </c>
      <c r="J47" s="1">
        <v>20.415916442871094</v>
      </c>
      <c r="K47" s="1">
        <v>474.75</v>
      </c>
      <c r="L47" s="1">
        <v>0.23111595213413239</v>
      </c>
      <c r="M47" s="6">
        <v>109.72229766845703</v>
      </c>
    </row>
    <row r="48" spans="1:13" x14ac:dyDescent="0.25">
      <c r="A48" t="s">
        <v>104</v>
      </c>
      <c r="B48" s="5">
        <v>7</v>
      </c>
      <c r="C48" s="2">
        <v>6</v>
      </c>
      <c r="D48" s="2">
        <v>38</v>
      </c>
      <c r="E48" s="2">
        <v>53</v>
      </c>
      <c r="F48" s="2">
        <v>460</v>
      </c>
      <c r="G48" s="2">
        <v>475.79244995117102</v>
      </c>
      <c r="H48" s="2">
        <v>0.47198289632797241</v>
      </c>
      <c r="I48" s="2">
        <v>130.16932678222656</v>
      </c>
      <c r="J48" s="2">
        <v>17.880130767822266</v>
      </c>
      <c r="K48" s="2">
        <v>461.425537109375</v>
      </c>
      <c r="L48" s="2">
        <v>0.2986622154712677</v>
      </c>
      <c r="M48" s="7">
        <v>78.077926635742187</v>
      </c>
    </row>
    <row r="52" spans="1:17" x14ac:dyDescent="0.25">
      <c r="A52" t="s">
        <v>105</v>
      </c>
      <c r="B52" s="8" t="s">
        <v>107</v>
      </c>
      <c r="C52" s="21" t="s">
        <v>108</v>
      </c>
      <c r="D52" s="21"/>
      <c r="E52" s="21"/>
      <c r="F52" s="21" t="s">
        <v>109</v>
      </c>
      <c r="G52" s="21"/>
      <c r="H52" s="21"/>
      <c r="J52" t="s">
        <v>110</v>
      </c>
      <c r="K52" s="11" t="s">
        <v>107</v>
      </c>
      <c r="L52" s="21" t="s">
        <v>108</v>
      </c>
      <c r="M52" s="21"/>
      <c r="N52" s="21"/>
      <c r="O52" s="21" t="s">
        <v>109</v>
      </c>
      <c r="P52" s="21"/>
      <c r="Q52" s="21"/>
    </row>
    <row r="53" spans="1:17" x14ac:dyDescent="0.25">
      <c r="B53" s="9">
        <v>0</v>
      </c>
      <c r="C53" s="1">
        <f>K2</f>
        <v>192.71110534667969</v>
      </c>
      <c r="D53" s="1">
        <f>K10</f>
        <v>181.07691955566406</v>
      </c>
      <c r="E53" s="1">
        <f>K18</f>
        <v>174.06382751464844</v>
      </c>
      <c r="F53" s="1">
        <f>K26</f>
        <v>197.82221984863199</v>
      </c>
      <c r="G53" s="1">
        <f>K34</f>
        <v>196.841270446777</v>
      </c>
      <c r="H53" s="1">
        <f>K42</f>
        <v>190.909088134765</v>
      </c>
      <c r="K53" s="9">
        <v>0</v>
      </c>
      <c r="L53">
        <f>C53/$C$62</f>
        <v>1.0552730879515186</v>
      </c>
      <c r="M53">
        <f t="shared" ref="M53:N59" si="0">D53/$C$62</f>
        <v>0.9915650668522652</v>
      </c>
      <c r="N53">
        <f t="shared" si="0"/>
        <v>0.95316184519621605</v>
      </c>
      <c r="O53">
        <f>F53/$F$62</f>
        <v>1.0134809610396798</v>
      </c>
      <c r="P53">
        <f t="shared" ref="P53:Q59" si="1">G53/$F$62</f>
        <v>1.0084553701668042</v>
      </c>
      <c r="Q53">
        <f t="shared" si="1"/>
        <v>0.97806366879351625</v>
      </c>
    </row>
    <row r="54" spans="1:17" x14ac:dyDescent="0.25">
      <c r="B54" s="9">
        <v>0.25</v>
      </c>
      <c r="C54" s="1">
        <f t="shared" ref="C54:C59" si="2">K3</f>
        <v>833.5</v>
      </c>
      <c r="D54" s="1">
        <f t="shared" ref="D54:D59" si="3">K11</f>
        <v>729.25</v>
      </c>
      <c r="E54" s="1">
        <f t="shared" ref="E54:E59" si="4">K19</f>
        <v>836.80392456054597</v>
      </c>
      <c r="F54" s="1">
        <f t="shared" ref="F54:F59" si="5">K27</f>
        <v>276.91111755371003</v>
      </c>
      <c r="G54" s="1">
        <f t="shared" ref="G54:G59" si="6">K35</f>
        <v>264.10667419433503</v>
      </c>
      <c r="H54" s="1">
        <f t="shared" ref="H54:H59" si="7">K43</f>
        <v>261.53192138671801</v>
      </c>
      <c r="K54" s="9">
        <v>0.25</v>
      </c>
      <c r="L54">
        <f t="shared" ref="L54:L59" si="8">C54/$C$62</f>
        <v>4.5641900980500258</v>
      </c>
      <c r="M54">
        <f t="shared" si="0"/>
        <v>3.9933240899855806</v>
      </c>
      <c r="N54">
        <f t="shared" si="0"/>
        <v>4.5822821673529033</v>
      </c>
      <c r="O54">
        <f t="shared" ref="O54:O59" si="9">F54/$F$62</f>
        <v>1.4186684678578918</v>
      </c>
      <c r="P54">
        <f t="shared" si="1"/>
        <v>1.3530688624578149</v>
      </c>
      <c r="Q54">
        <f t="shared" si="1"/>
        <v>1.3398779127662181</v>
      </c>
    </row>
    <row r="55" spans="1:17" x14ac:dyDescent="0.25">
      <c r="B55" s="9">
        <v>1</v>
      </c>
      <c r="C55" s="1">
        <f t="shared" si="2"/>
        <v>340.742431640625</v>
      </c>
      <c r="D55" s="1">
        <f t="shared" si="3"/>
        <v>334.19607543945313</v>
      </c>
      <c r="E55" s="1">
        <f t="shared" si="4"/>
        <v>312.09091186523437</v>
      </c>
      <c r="F55" s="1">
        <f t="shared" si="5"/>
        <v>237.15908813476562</v>
      </c>
      <c r="G55" s="1">
        <f t="shared" si="6"/>
        <v>234.04444885253906</v>
      </c>
      <c r="H55" s="1">
        <f t="shared" si="7"/>
        <v>254.64912414550781</v>
      </c>
      <c r="K55" s="9">
        <v>1</v>
      </c>
      <c r="L55">
        <f t="shared" si="8"/>
        <v>1.865882702435067</v>
      </c>
      <c r="M55">
        <f t="shared" si="0"/>
        <v>1.8300352949345309</v>
      </c>
      <c r="N55">
        <f t="shared" si="0"/>
        <v>1.7089889017716928</v>
      </c>
      <c r="O55">
        <f t="shared" si="9"/>
        <v>1.215011239617219</v>
      </c>
      <c r="P55">
        <f t="shared" si="1"/>
        <v>1.1990543485487724</v>
      </c>
      <c r="Q55">
        <f t="shared" si="1"/>
        <v>1.3046160298088816</v>
      </c>
    </row>
    <row r="56" spans="1:17" x14ac:dyDescent="0.25">
      <c r="B56" s="9">
        <v>4</v>
      </c>
      <c r="C56" s="1">
        <f t="shared" si="2"/>
        <v>525.03997802734375</v>
      </c>
      <c r="D56" s="1">
        <f t="shared" si="3"/>
        <v>490.72369384765625</v>
      </c>
      <c r="E56" s="1">
        <f t="shared" si="4"/>
        <v>451.6136474609375</v>
      </c>
      <c r="F56" s="1">
        <f t="shared" si="5"/>
        <v>270.35089111328125</v>
      </c>
      <c r="G56" s="1">
        <f t="shared" si="6"/>
        <v>224.41510009765625</v>
      </c>
      <c r="H56" s="1">
        <f t="shared" si="7"/>
        <v>266.69564819335937</v>
      </c>
      <c r="K56" s="9">
        <v>4</v>
      </c>
      <c r="L56">
        <f t="shared" si="8"/>
        <v>2.8750837058102046</v>
      </c>
      <c r="M56">
        <f t="shared" si="0"/>
        <v>2.6871700351985663</v>
      </c>
      <c r="N56">
        <f t="shared" si="0"/>
        <v>2.4730060442537085</v>
      </c>
      <c r="O56">
        <f t="shared" si="9"/>
        <v>1.3850591766338269</v>
      </c>
      <c r="P56">
        <f t="shared" si="1"/>
        <v>1.1497213583631789</v>
      </c>
      <c r="Q56">
        <f t="shared" si="1"/>
        <v>1.3663326700252645</v>
      </c>
    </row>
    <row r="57" spans="1:17" x14ac:dyDescent="0.25">
      <c r="B57" s="9">
        <v>8</v>
      </c>
      <c r="C57" s="1">
        <f t="shared" si="2"/>
        <v>167.54838562011719</v>
      </c>
      <c r="D57" s="1">
        <f t="shared" si="3"/>
        <v>168.08927917480469</v>
      </c>
      <c r="E57" s="1">
        <f t="shared" si="4"/>
        <v>160.36764526367187</v>
      </c>
      <c r="F57" s="1">
        <f t="shared" si="5"/>
        <v>217.13043212890625</v>
      </c>
      <c r="G57" s="1">
        <f t="shared" si="6"/>
        <v>189.40908813476562</v>
      </c>
      <c r="H57" s="1">
        <f t="shared" si="7"/>
        <v>225.50942993164062</v>
      </c>
      <c r="K57" s="9">
        <v>8</v>
      </c>
      <c r="L57">
        <f t="shared" si="8"/>
        <v>0.91748372236545439</v>
      </c>
      <c r="M57">
        <f t="shared" si="0"/>
        <v>0.92044561919377321</v>
      </c>
      <c r="N57">
        <f t="shared" si="0"/>
        <v>0.87816246977810475</v>
      </c>
      <c r="O57">
        <f t="shared" si="9"/>
        <v>1.1124006150236649</v>
      </c>
      <c r="P57">
        <f t="shared" si="1"/>
        <v>0.97037888271275086</v>
      </c>
      <c r="Q57">
        <f t="shared" si="1"/>
        <v>1.1553278188138276</v>
      </c>
    </row>
    <row r="58" spans="1:17" x14ac:dyDescent="0.25">
      <c r="B58" s="9">
        <v>16</v>
      </c>
      <c r="C58" s="1">
        <f t="shared" si="2"/>
        <v>495.52273559570312</v>
      </c>
      <c r="D58" s="1">
        <f t="shared" si="3"/>
        <v>547.32354736328125</v>
      </c>
      <c r="E58" s="1">
        <f t="shared" si="4"/>
        <v>569.31817626953125</v>
      </c>
      <c r="F58" s="1">
        <f t="shared" si="5"/>
        <v>490.478271484375</v>
      </c>
      <c r="G58" s="1">
        <f t="shared" si="6"/>
        <v>418.47726440429687</v>
      </c>
      <c r="H58" s="1">
        <f t="shared" si="7"/>
        <v>474.75</v>
      </c>
      <c r="K58" s="9">
        <v>16</v>
      </c>
      <c r="L58">
        <f t="shared" si="8"/>
        <v>2.7134492659442944</v>
      </c>
      <c r="M58">
        <f t="shared" si="0"/>
        <v>2.9971070369587314</v>
      </c>
      <c r="N58">
        <f t="shared" si="0"/>
        <v>3.117548149693214</v>
      </c>
      <c r="O58">
        <f t="shared" si="9"/>
        <v>2.512813729081723</v>
      </c>
      <c r="P58">
        <f t="shared" si="1"/>
        <v>2.1439388377415174</v>
      </c>
      <c r="Q58">
        <f t="shared" si="1"/>
        <v>2.4322347945632727</v>
      </c>
    </row>
    <row r="59" spans="1:17" x14ac:dyDescent="0.25">
      <c r="B59" s="9">
        <v>24</v>
      </c>
      <c r="C59" s="1">
        <f t="shared" si="2"/>
        <v>583.57626342773403</v>
      </c>
      <c r="D59" s="1">
        <f t="shared" si="3"/>
        <v>560.96154785156205</v>
      </c>
      <c r="E59" s="1">
        <f t="shared" si="4"/>
        <v>545.52082824706997</v>
      </c>
      <c r="F59" s="1">
        <f t="shared" si="5"/>
        <v>427.39622497558503</v>
      </c>
      <c r="G59" s="1">
        <f t="shared" si="6"/>
        <v>475.03921508789</v>
      </c>
      <c r="H59" s="1">
        <f t="shared" si="7"/>
        <v>461.425537109375</v>
      </c>
      <c r="K59" s="9">
        <v>24</v>
      </c>
      <c r="L59">
        <f t="shared" si="8"/>
        <v>3.1956244786969372</v>
      </c>
      <c r="M59">
        <f t="shared" si="0"/>
        <v>3.0717878129465088</v>
      </c>
      <c r="N59">
        <f t="shared" si="0"/>
        <v>2.9872354679847937</v>
      </c>
      <c r="O59">
        <f t="shared" si="9"/>
        <v>2.189632373776957</v>
      </c>
      <c r="P59">
        <f t="shared" si="1"/>
        <v>2.4337164986177831</v>
      </c>
      <c r="Q59">
        <f t="shared" si="1"/>
        <v>2.3639710299262107</v>
      </c>
    </row>
    <row r="61" spans="1:17" x14ac:dyDescent="0.25">
      <c r="C61" s="21" t="s">
        <v>108</v>
      </c>
      <c r="D61" s="21"/>
      <c r="E61" s="21"/>
      <c r="F61" s="21" t="s">
        <v>109</v>
      </c>
      <c r="G61" s="21"/>
      <c r="H61" s="21"/>
      <c r="J61" t="s">
        <v>111</v>
      </c>
      <c r="K61" s="11" t="s">
        <v>107</v>
      </c>
      <c r="L61" s="21" t="s">
        <v>108</v>
      </c>
      <c r="M61" s="21"/>
      <c r="N61" s="21"/>
      <c r="O61" s="21" t="s">
        <v>109</v>
      </c>
      <c r="P61" s="21"/>
      <c r="Q61" s="21"/>
    </row>
    <row r="62" spans="1:17" x14ac:dyDescent="0.25">
      <c r="A62" t="s">
        <v>106</v>
      </c>
      <c r="C62">
        <f>AVERAGE(C53:E53)</f>
        <v>182.61728413899741</v>
      </c>
      <c r="F62">
        <f>AVERAGE(F53:H53)</f>
        <v>195.19085947672465</v>
      </c>
      <c r="K62" s="9">
        <v>0</v>
      </c>
      <c r="L62">
        <f>C53/MAX($C$53:$C$59)</f>
        <v>0.23120708499901582</v>
      </c>
      <c r="M62">
        <f>D53/MAX(D$53:D$59)</f>
        <v>0.24830568331253214</v>
      </c>
      <c r="N62">
        <f>E53/MAX(E$53:E$59)</f>
        <v>0.20801029058994841</v>
      </c>
      <c r="O62">
        <f t="shared" ref="O62:Q68" si="10">F53/MAX(F$53:F$59)</f>
        <v>0.40332514476114556</v>
      </c>
      <c r="P62">
        <f t="shared" si="10"/>
        <v>0.41436846515999348</v>
      </c>
      <c r="Q62">
        <f t="shared" si="10"/>
        <v>0.40212551476517117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0.56457366952397503</v>
      </c>
      <c r="P63">
        <f t="shared" si="10"/>
        <v>0.55596815127246069</v>
      </c>
      <c r="Q63">
        <f t="shared" si="10"/>
        <v>0.55088345737065403</v>
      </c>
    </row>
    <row r="64" spans="1:17" x14ac:dyDescent="0.25">
      <c r="A64" t="s">
        <v>120</v>
      </c>
      <c r="C64" s="17">
        <f>STDEV(C53:E53)/ AVERAGE(C53:E53)</f>
        <v>5.1575551835759889E-2</v>
      </c>
      <c r="F64" s="17">
        <f>STDEV(F53:H53)/ AVERAGE(F53:H53)</f>
        <v>1.916288368189397E-2</v>
      </c>
      <c r="K64" s="9">
        <v>1</v>
      </c>
      <c r="L64">
        <f t="shared" si="11"/>
        <v>0.4088091561375225</v>
      </c>
      <c r="M64">
        <f t="shared" si="12"/>
        <v>0.45827367218300052</v>
      </c>
      <c r="N64">
        <f t="shared" si="12"/>
        <v>0.37295584151225308</v>
      </c>
      <c r="O64">
        <f t="shared" si="10"/>
        <v>0.48352618642418438</v>
      </c>
      <c r="P64">
        <f t="shared" si="10"/>
        <v>0.49268448039439655</v>
      </c>
      <c r="Q64">
        <f t="shared" si="10"/>
        <v>0.53638572753134872</v>
      </c>
    </row>
    <row r="65" spans="1:17" x14ac:dyDescent="0.25">
      <c r="C65" s="17">
        <f t="shared" ref="C65:C70" si="13">STDEV(C54:E54)/ AVERAGE(C54:E54)</f>
        <v>7.6470261752169241E-2</v>
      </c>
      <c r="F65" s="17">
        <f t="shared" ref="F65:F70" si="14">STDEV(F54:H54)/ AVERAGE(F54:H54)</f>
        <v>3.0791137175550272E-2</v>
      </c>
      <c r="K65" s="9">
        <v>4</v>
      </c>
      <c r="L65">
        <f t="shared" si="11"/>
        <v>0.62992198923496545</v>
      </c>
      <c r="M65">
        <f t="shared" si="12"/>
        <v>0.67291558978081079</v>
      </c>
      <c r="N65">
        <f t="shared" si="12"/>
        <v>0.5396887301862332</v>
      </c>
      <c r="O65">
        <f t="shared" si="10"/>
        <v>0.55119850731633013</v>
      </c>
      <c r="P65">
        <f t="shared" si="10"/>
        <v>0.47241384073130849</v>
      </c>
      <c r="Q65">
        <f t="shared" si="10"/>
        <v>0.56176018576800291</v>
      </c>
    </row>
    <row r="66" spans="1:17" x14ac:dyDescent="0.25">
      <c r="C66" s="17">
        <f t="shared" si="13"/>
        <v>4.5631898125771973E-2</v>
      </c>
      <c r="F66" s="17">
        <f t="shared" si="14"/>
        <v>4.5904841198220026E-2</v>
      </c>
      <c r="K66" s="9">
        <v>8</v>
      </c>
      <c r="L66">
        <f t="shared" si="11"/>
        <v>0.20101785917230616</v>
      </c>
      <c r="M66">
        <f t="shared" si="12"/>
        <v>0.23049609760000642</v>
      </c>
      <c r="N66">
        <f t="shared" si="12"/>
        <v>0.19164303674590219</v>
      </c>
      <c r="O66">
        <f t="shared" si="10"/>
        <v>0.44269123578458724</v>
      </c>
      <c r="P66">
        <f t="shared" si="10"/>
        <v>0.39872305721059653</v>
      </c>
      <c r="Q66">
        <f t="shared" si="10"/>
        <v>0.47500669811825302</v>
      </c>
    </row>
    <row r="67" spans="1:17" x14ac:dyDescent="0.25">
      <c r="C67" s="17">
        <f t="shared" si="13"/>
        <v>7.5112044355929039E-2</v>
      </c>
      <c r="F67" s="17">
        <f t="shared" si="14"/>
        <v>0.10058823687584086</v>
      </c>
      <c r="K67" s="9">
        <v>16</v>
      </c>
      <c r="L67">
        <f t="shared" si="11"/>
        <v>0.59450838103863601</v>
      </c>
      <c r="M67">
        <f t="shared" si="12"/>
        <v>0.75052937588382751</v>
      </c>
      <c r="N67">
        <f t="shared" si="12"/>
        <v>0.68034835827104068</v>
      </c>
      <c r="O67">
        <f t="shared" si="10"/>
        <v>1</v>
      </c>
      <c r="P67">
        <f t="shared" si="10"/>
        <v>0.88093203910938545</v>
      </c>
      <c r="Q67">
        <f t="shared" si="10"/>
        <v>1</v>
      </c>
    </row>
    <row r="68" spans="1:17" x14ac:dyDescent="0.25">
      <c r="C68" s="17">
        <f t="shared" si="13"/>
        <v>2.6070915390491729E-2</v>
      </c>
      <c r="F68" s="17">
        <f t="shared" si="14"/>
        <v>8.9680093232657507E-2</v>
      </c>
      <c r="K68" s="9">
        <v>24</v>
      </c>
      <c r="L68">
        <f t="shared" si="11"/>
        <v>0.70015148581611764</v>
      </c>
      <c r="M68">
        <f t="shared" si="12"/>
        <v>0.76923078210704432</v>
      </c>
      <c r="N68">
        <f t="shared" si="12"/>
        <v>0.65190997823481101</v>
      </c>
      <c r="O68">
        <f t="shared" si="10"/>
        <v>0.8713866644532906</v>
      </c>
      <c r="P68">
        <f t="shared" si="10"/>
        <v>1</v>
      </c>
      <c r="Q68">
        <f t="shared" si="10"/>
        <v>0.97193372745523965</v>
      </c>
    </row>
    <row r="69" spans="1:17" x14ac:dyDescent="0.25">
      <c r="C69" s="17">
        <f t="shared" si="13"/>
        <v>7.0503365924127342E-2</v>
      </c>
      <c r="F69" s="17">
        <f t="shared" si="14"/>
        <v>8.2073757398877623E-2</v>
      </c>
    </row>
    <row r="70" spans="1:17" x14ac:dyDescent="0.25">
      <c r="C70" s="17">
        <f t="shared" si="13"/>
        <v>3.3975304970811054E-2</v>
      </c>
      <c r="F70" s="17">
        <f t="shared" si="14"/>
        <v>5.3978445587326368E-2</v>
      </c>
      <c r="J70" t="s">
        <v>121</v>
      </c>
      <c r="K70" s="18" t="s">
        <v>107</v>
      </c>
      <c r="L70" s="21" t="s">
        <v>108</v>
      </c>
      <c r="M70" s="21"/>
      <c r="N70" s="21"/>
      <c r="O70" s="21" t="s">
        <v>109</v>
      </c>
      <c r="P70" s="21"/>
      <c r="Q70" s="21"/>
    </row>
    <row r="71" spans="1:17" x14ac:dyDescent="0.25">
      <c r="C71" s="17"/>
      <c r="K71" s="9">
        <v>0</v>
      </c>
      <c r="L71">
        <f>C53/$C$80</f>
        <v>0.24093366276230627</v>
      </c>
      <c r="M71">
        <f t="shared" ref="M71:Q77" si="15">D53/$C$80</f>
        <v>0.22638822703952335</v>
      </c>
      <c r="N71">
        <f t="shared" si="15"/>
        <v>0.21762023232696445</v>
      </c>
      <c r="O71">
        <f t="shared" si="15"/>
        <v>0.24732374358062545</v>
      </c>
      <c r="P71">
        <f t="shared" si="15"/>
        <v>0.24609732888102503</v>
      </c>
      <c r="Q71">
        <f t="shared" si="15"/>
        <v>0.2386807225051982</v>
      </c>
    </row>
    <row r="72" spans="1:17" x14ac:dyDescent="0.25">
      <c r="A72" t="s">
        <v>122</v>
      </c>
      <c r="C72" s="19">
        <f>AVERAGE(C53:E53)</f>
        <v>182.61728413899741</v>
      </c>
      <c r="F72" s="19">
        <f>AVERAGE(F53:H53)</f>
        <v>195.19085947672465</v>
      </c>
      <c r="K72" s="9">
        <v>0.25</v>
      </c>
      <c r="L72">
        <f t="shared" ref="L72:L77" si="16">C54/$C$80</f>
        <v>1.0420686838525379</v>
      </c>
      <c r="M72">
        <f t="shared" si="15"/>
        <v>0.9117319588475864</v>
      </c>
      <c r="N72">
        <f t="shared" si="15"/>
        <v>1.0461993572998758</v>
      </c>
      <c r="O72">
        <f t="shared" si="15"/>
        <v>0.34620324392721058</v>
      </c>
      <c r="P72">
        <f t="shared" si="15"/>
        <v>0.33019471430637282</v>
      </c>
      <c r="Q72">
        <f t="shared" si="15"/>
        <v>0.326975674990861</v>
      </c>
    </row>
    <row r="73" spans="1:17" x14ac:dyDescent="0.25">
      <c r="C73" s="19">
        <f t="shared" ref="C73:C78" si="17">AVERAGE(C54:E54)</f>
        <v>799.85130818684866</v>
      </c>
      <c r="F73" s="19">
        <f t="shared" ref="F73:F78" si="18">AVERAGE(F54:H54)</f>
        <v>267.51657104492102</v>
      </c>
      <c r="K73" s="9">
        <v>1</v>
      </c>
      <c r="L73">
        <f t="shared" si="16"/>
        <v>0.42600721928309471</v>
      </c>
      <c r="M73">
        <f t="shared" si="15"/>
        <v>0.41782275282768372</v>
      </c>
      <c r="N73">
        <f t="shared" si="15"/>
        <v>0.39018616169135351</v>
      </c>
      <c r="O73">
        <f t="shared" si="15"/>
        <v>0.29650396980955396</v>
      </c>
      <c r="P73">
        <f t="shared" si="15"/>
        <v>0.29260994694512055</v>
      </c>
      <c r="Q73">
        <f t="shared" si="15"/>
        <v>0.31837057905520194</v>
      </c>
    </row>
    <row r="74" spans="1:17" x14ac:dyDescent="0.25">
      <c r="C74" s="19">
        <f t="shared" si="17"/>
        <v>329.00980631510419</v>
      </c>
      <c r="F74" s="19">
        <f t="shared" si="18"/>
        <v>241.95088704427084</v>
      </c>
      <c r="K74" s="9">
        <v>4</v>
      </c>
      <c r="L74">
        <f t="shared" si="16"/>
        <v>0.656421978251853</v>
      </c>
      <c r="M74">
        <f t="shared" si="15"/>
        <v>0.61351864880993745</v>
      </c>
      <c r="N74">
        <f t="shared" si="15"/>
        <v>0.56462200266282325</v>
      </c>
      <c r="O74">
        <f t="shared" si="15"/>
        <v>0.33800143644964337</v>
      </c>
      <c r="P74">
        <f t="shared" si="15"/>
        <v>0.28057102338980228</v>
      </c>
      <c r="Q74">
        <f t="shared" si="15"/>
        <v>0.33343153341578102</v>
      </c>
    </row>
    <row r="75" spans="1:17" x14ac:dyDescent="0.25">
      <c r="C75" s="19">
        <f t="shared" si="17"/>
        <v>489.12577311197919</v>
      </c>
      <c r="F75" s="19">
        <f t="shared" si="18"/>
        <v>253.82054646809897</v>
      </c>
      <c r="K75" s="9">
        <v>8</v>
      </c>
      <c r="L75">
        <f t="shared" si="16"/>
        <v>0.20947441593853988</v>
      </c>
      <c r="M75">
        <f t="shared" si="15"/>
        <v>0.2101506585715783</v>
      </c>
      <c r="N75">
        <f t="shared" si="15"/>
        <v>0.20049682187455936</v>
      </c>
      <c r="O75">
        <f t="shared" si="15"/>
        <v>0.2714634956603505</v>
      </c>
      <c r="P75">
        <f t="shared" si="15"/>
        <v>0.23680537394397666</v>
      </c>
      <c r="Q75">
        <f t="shared" si="15"/>
        <v>0.28193918997624579</v>
      </c>
    </row>
    <row r="76" spans="1:17" x14ac:dyDescent="0.25">
      <c r="C76" s="19">
        <f t="shared" si="17"/>
        <v>165.33510335286459</v>
      </c>
      <c r="F76" s="19">
        <f t="shared" si="18"/>
        <v>210.6829833984375</v>
      </c>
      <c r="K76" s="9">
        <v>16</v>
      </c>
      <c r="L76">
        <f t="shared" si="16"/>
        <v>0.61951856616823453</v>
      </c>
      <c r="M76">
        <f t="shared" si="15"/>
        <v>0.68428161804721854</v>
      </c>
      <c r="N76">
        <f t="shared" si="15"/>
        <v>0.71178001516318845</v>
      </c>
      <c r="O76">
        <f t="shared" si="15"/>
        <v>0.6132118138260233</v>
      </c>
      <c r="P76">
        <f t="shared" si="15"/>
        <v>0.52319382380323476</v>
      </c>
      <c r="Q76">
        <f t="shared" si="15"/>
        <v>0.59354781962686542</v>
      </c>
    </row>
    <row r="77" spans="1:17" x14ac:dyDescent="0.25">
      <c r="C77" s="19">
        <f t="shared" si="17"/>
        <v>537.38815307617187</v>
      </c>
      <c r="F77" s="19">
        <f t="shared" si="18"/>
        <v>461.23517862955731</v>
      </c>
      <c r="K77" s="9">
        <v>24</v>
      </c>
      <c r="L77">
        <f t="shared" si="16"/>
        <v>0.72960593732180046</v>
      </c>
      <c r="M77">
        <f t="shared" si="15"/>
        <v>0.7013322877763164</v>
      </c>
      <c r="N77">
        <f t="shared" si="15"/>
        <v>0.68202780024663534</v>
      </c>
      <c r="O77">
        <f t="shared" si="15"/>
        <v>0.53434459705321058</v>
      </c>
      <c r="P77">
        <f t="shared" si="15"/>
        <v>0.59390940569283768</v>
      </c>
      <c r="Q77">
        <f t="shared" si="15"/>
        <v>0.57688914475286956</v>
      </c>
    </row>
    <row r="78" spans="1:17" x14ac:dyDescent="0.25">
      <c r="C78" s="19">
        <f t="shared" si="17"/>
        <v>563.35287984212198</v>
      </c>
      <c r="F78" s="19">
        <f t="shared" si="18"/>
        <v>454.6203257242833</v>
      </c>
    </row>
    <row r="79" spans="1:17" x14ac:dyDescent="0.25">
      <c r="C79" s="19"/>
    </row>
    <row r="80" spans="1:17" x14ac:dyDescent="0.25">
      <c r="A80" t="s">
        <v>123</v>
      </c>
      <c r="C80" s="20">
        <f>MAX(C72:F78)</f>
        <v>799.85130818684866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5" workbookViewId="0">
      <selection activeCell="A70" sqref="A70:Q80"/>
    </sheetView>
  </sheetViews>
  <sheetFormatPr defaultRowHeight="15" x14ac:dyDescent="0.25"/>
  <cols>
    <col min="1" max="1" width="15.710937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 s="4">
        <v>1</v>
      </c>
      <c r="C2" s="1">
        <v>1</v>
      </c>
      <c r="D2" s="1">
        <v>67</v>
      </c>
      <c r="E2" s="1">
        <v>53</v>
      </c>
      <c r="F2" s="1">
        <v>1212</v>
      </c>
      <c r="G2" s="1">
        <v>1277.5283203125</v>
      </c>
      <c r="H2" s="1">
        <v>0.25949820876121521</v>
      </c>
      <c r="I2" s="1">
        <v>331.51629638671875</v>
      </c>
      <c r="J2" s="1">
        <v>45.537265777587891</v>
      </c>
      <c r="K2" s="1">
        <v>1272.723388671875</v>
      </c>
      <c r="L2" s="1">
        <v>0.21259330213069916</v>
      </c>
      <c r="M2" s="6">
        <v>270.57247924804687</v>
      </c>
    </row>
    <row r="3" spans="1:13" x14ac:dyDescent="0.25">
      <c r="A3" t="s">
        <v>66</v>
      </c>
      <c r="B3" s="5">
        <v>2</v>
      </c>
      <c r="C3" s="2">
        <v>1</v>
      </c>
      <c r="D3" s="2">
        <v>67</v>
      </c>
      <c r="E3" s="2">
        <v>53</v>
      </c>
      <c r="F3" s="2">
        <v>1265</v>
      </c>
      <c r="G3" s="2">
        <v>1855.867919921875</v>
      </c>
      <c r="H3" s="2">
        <v>2.2849204540252686</v>
      </c>
      <c r="I3" s="2">
        <v>4240.5107421875</v>
      </c>
      <c r="J3" s="2">
        <v>582.47894287109375</v>
      </c>
      <c r="K3" s="2">
        <v>1281.978759765625</v>
      </c>
      <c r="L3" s="2">
        <v>0.24199274182319641</v>
      </c>
      <c r="M3" s="7">
        <v>310.22955322265625</v>
      </c>
    </row>
    <row r="4" spans="1:13" x14ac:dyDescent="0.25">
      <c r="A4" t="s">
        <v>67</v>
      </c>
      <c r="B4" s="4">
        <v>3</v>
      </c>
      <c r="C4" s="1">
        <v>1</v>
      </c>
      <c r="D4" s="1">
        <v>67</v>
      </c>
      <c r="E4" s="1">
        <v>63</v>
      </c>
      <c r="F4" s="1">
        <v>1827</v>
      </c>
      <c r="G4" s="1">
        <v>2332.952392578125</v>
      </c>
      <c r="H4" s="1">
        <v>1.6809062957763672</v>
      </c>
      <c r="I4" s="1">
        <v>3921.474365234375</v>
      </c>
      <c r="J4" s="1">
        <v>494.059326171875</v>
      </c>
      <c r="K4" s="1">
        <v>1848.140380859375</v>
      </c>
      <c r="L4" s="1">
        <v>0.20835147798061371</v>
      </c>
      <c r="M4" s="6">
        <v>385.06277465820313</v>
      </c>
    </row>
    <row r="5" spans="1:13" x14ac:dyDescent="0.25">
      <c r="A5" t="s">
        <v>68</v>
      </c>
      <c r="B5" s="5">
        <v>4</v>
      </c>
      <c r="C5" s="2">
        <v>1</v>
      </c>
      <c r="D5" s="2">
        <v>67</v>
      </c>
      <c r="E5" s="2">
        <v>73</v>
      </c>
      <c r="F5" s="2">
        <v>3752</v>
      </c>
      <c r="G5" s="2">
        <v>4141.36962890625</v>
      </c>
      <c r="H5" s="2">
        <v>0.72179108858108521</v>
      </c>
      <c r="I5" s="2">
        <v>2989.203857421875</v>
      </c>
      <c r="J5" s="2">
        <v>349.85986328125</v>
      </c>
      <c r="K5" s="2">
        <v>3868.09228515625</v>
      </c>
      <c r="L5" s="2">
        <v>0.20068277418613434</v>
      </c>
      <c r="M5" s="7">
        <v>776.259521484375</v>
      </c>
    </row>
    <row r="6" spans="1:13" x14ac:dyDescent="0.25">
      <c r="A6" t="s">
        <v>69</v>
      </c>
      <c r="B6" s="4">
        <v>5</v>
      </c>
      <c r="C6" s="1">
        <v>1</v>
      </c>
      <c r="D6" s="1">
        <v>67</v>
      </c>
      <c r="E6" s="1">
        <v>59</v>
      </c>
      <c r="F6" s="1">
        <v>4520</v>
      </c>
      <c r="G6" s="1">
        <v>4946.83056640625</v>
      </c>
      <c r="H6" s="1">
        <v>0.69625240564346313</v>
      </c>
      <c r="I6" s="1">
        <v>3444.24267578125</v>
      </c>
      <c r="J6" s="1">
        <v>448.40219116210937</v>
      </c>
      <c r="K6" s="1">
        <v>4535</v>
      </c>
      <c r="L6" s="1">
        <v>0.16411814093589783</v>
      </c>
      <c r="M6" s="6">
        <v>744.2757568359375</v>
      </c>
    </row>
    <row r="7" spans="1:13" x14ac:dyDescent="0.25">
      <c r="A7" t="s">
        <v>70</v>
      </c>
      <c r="B7" s="5">
        <v>6</v>
      </c>
      <c r="C7" s="2">
        <v>1</v>
      </c>
      <c r="D7" s="2">
        <v>67</v>
      </c>
      <c r="E7" s="2">
        <v>64</v>
      </c>
      <c r="F7" s="2">
        <v>4020.5</v>
      </c>
      <c r="G7" s="2">
        <v>4098.140625</v>
      </c>
      <c r="H7" s="2">
        <v>0.20648388564586639</v>
      </c>
      <c r="I7" s="2">
        <v>846.20001220703125</v>
      </c>
      <c r="J7" s="2">
        <v>105.77500152587891</v>
      </c>
      <c r="K7" s="2">
        <v>4075.87939453125</v>
      </c>
      <c r="L7" s="2">
        <v>0.17502738535404205</v>
      </c>
      <c r="M7" s="7">
        <v>713.3905029296875</v>
      </c>
    </row>
    <row r="8" spans="1:13" x14ac:dyDescent="0.25">
      <c r="A8" t="s">
        <v>71</v>
      </c>
      <c r="B8" s="4">
        <v>7</v>
      </c>
      <c r="C8" s="1">
        <v>1</v>
      </c>
      <c r="D8" s="1">
        <v>67</v>
      </c>
      <c r="E8" s="1">
        <v>61</v>
      </c>
      <c r="F8" s="1">
        <v>6137</v>
      </c>
      <c r="G8" s="1">
        <v>6885.34423828125</v>
      </c>
      <c r="H8" s="1">
        <v>0.60948103666305542</v>
      </c>
      <c r="I8" s="1">
        <v>4196.48681640625</v>
      </c>
      <c r="J8" s="1">
        <v>537.30511474609375</v>
      </c>
      <c r="K8" s="1">
        <v>6210</v>
      </c>
      <c r="L8" s="1">
        <v>0.14968621730804443</v>
      </c>
      <c r="M8" s="6">
        <v>929.5513916015625</v>
      </c>
    </row>
    <row r="9" spans="1:13" x14ac:dyDescent="0.25">
      <c r="A9" t="s">
        <v>62</v>
      </c>
      <c r="B9" s="5">
        <v>8</v>
      </c>
      <c r="C9" s="2">
        <v>1</v>
      </c>
      <c r="D9" s="2">
        <v>67</v>
      </c>
      <c r="E9" s="2">
        <v>82</v>
      </c>
      <c r="F9" s="2">
        <v>319.5</v>
      </c>
      <c r="G9" s="2">
        <v>411.41464233398437</v>
      </c>
      <c r="H9" s="2">
        <v>1.6370912790298462</v>
      </c>
      <c r="I9" s="2">
        <v>673.5233154296875</v>
      </c>
      <c r="J9" s="2">
        <v>74.378211975097656</v>
      </c>
      <c r="K9" s="2">
        <v>338.14865112304687</v>
      </c>
      <c r="L9" s="2">
        <v>0.25617042183876038</v>
      </c>
      <c r="M9" s="7">
        <v>86.623680114746094</v>
      </c>
    </row>
    <row r="10" spans="1:13" x14ac:dyDescent="0.25">
      <c r="A10" t="s">
        <v>72</v>
      </c>
      <c r="B10" s="4">
        <v>1</v>
      </c>
      <c r="C10" s="1">
        <v>2</v>
      </c>
      <c r="D10" s="1">
        <v>67</v>
      </c>
      <c r="E10" s="1">
        <v>69</v>
      </c>
      <c r="F10" s="1">
        <v>1253</v>
      </c>
      <c r="G10" s="1">
        <v>1238.68115234375</v>
      </c>
      <c r="H10" s="1">
        <v>0.2229272723197937</v>
      </c>
      <c r="I10" s="1">
        <v>276.13580322265625</v>
      </c>
      <c r="J10" s="1">
        <v>33.242843627929688</v>
      </c>
      <c r="K10" s="1">
        <v>1236.142822265625</v>
      </c>
      <c r="L10" s="1">
        <v>0.18588645756244659</v>
      </c>
      <c r="M10" s="6">
        <v>229.78221130371094</v>
      </c>
    </row>
    <row r="11" spans="1:13" x14ac:dyDescent="0.25">
      <c r="A11" t="s">
        <v>73</v>
      </c>
      <c r="B11" s="5">
        <v>2</v>
      </c>
      <c r="C11" s="2">
        <v>2</v>
      </c>
      <c r="D11" s="2">
        <v>67</v>
      </c>
      <c r="E11" s="2">
        <v>65</v>
      </c>
      <c r="F11" s="2">
        <v>1238</v>
      </c>
      <c r="G11" s="2">
        <v>1248.90771484375</v>
      </c>
      <c r="H11" s="2">
        <v>0.2430158406496048</v>
      </c>
      <c r="I11" s="2">
        <v>303.50436401367187</v>
      </c>
      <c r="J11" s="2">
        <v>37.645084381103516</v>
      </c>
      <c r="K11" s="2">
        <v>1246.7626953125</v>
      </c>
      <c r="L11" s="2">
        <v>0.19055686891078949</v>
      </c>
      <c r="M11" s="7">
        <v>237.57919311523437</v>
      </c>
    </row>
    <row r="12" spans="1:13" x14ac:dyDescent="0.25">
      <c r="A12" t="s">
        <v>74</v>
      </c>
      <c r="B12" s="4">
        <v>3</v>
      </c>
      <c r="C12" s="1">
        <v>2</v>
      </c>
      <c r="D12" s="1">
        <v>67</v>
      </c>
      <c r="E12" s="1">
        <v>61</v>
      </c>
      <c r="F12" s="1">
        <v>2187</v>
      </c>
      <c r="G12" s="1">
        <v>2270.098388671875</v>
      </c>
      <c r="H12" s="1">
        <v>0.20958767831325531</v>
      </c>
      <c r="I12" s="1">
        <v>475.78463745117187</v>
      </c>
      <c r="J12" s="1">
        <v>60.917980194091797</v>
      </c>
      <c r="K12" s="1">
        <v>2247.563720703125</v>
      </c>
      <c r="L12" s="1">
        <v>0.16409118473529816</v>
      </c>
      <c r="M12" s="6">
        <v>368.80535888671875</v>
      </c>
    </row>
    <row r="13" spans="1:13" x14ac:dyDescent="0.25">
      <c r="A13" t="s">
        <v>75</v>
      </c>
      <c r="B13" s="5">
        <v>4</v>
      </c>
      <c r="C13" s="2">
        <v>2</v>
      </c>
      <c r="D13" s="2">
        <v>67</v>
      </c>
      <c r="E13" s="2">
        <v>82</v>
      </c>
      <c r="F13" s="2">
        <v>3660</v>
      </c>
      <c r="G13" s="2">
        <v>4489.353515625</v>
      </c>
      <c r="H13" s="2">
        <v>0.97480136156082153</v>
      </c>
      <c r="I13" s="2">
        <v>4376.22802734375</v>
      </c>
      <c r="J13" s="2">
        <v>483.2735595703125</v>
      </c>
      <c r="K13" s="2">
        <v>3776.5810546875</v>
      </c>
      <c r="L13" s="2">
        <v>0.18616105616092682</v>
      </c>
      <c r="M13" s="7">
        <v>703.0523681640625</v>
      </c>
    </row>
    <row r="14" spans="1:13" x14ac:dyDescent="0.25">
      <c r="A14" t="s">
        <v>76</v>
      </c>
      <c r="B14" s="4">
        <v>5</v>
      </c>
      <c r="C14" s="1">
        <v>2</v>
      </c>
      <c r="D14" s="1">
        <v>67</v>
      </c>
      <c r="E14" s="1">
        <v>55</v>
      </c>
      <c r="F14" s="1">
        <v>4608</v>
      </c>
      <c r="G14" s="1">
        <v>4665.236328125</v>
      </c>
      <c r="H14" s="1">
        <v>0.20514392852783203</v>
      </c>
      <c r="I14" s="1">
        <v>957.044921875</v>
      </c>
      <c r="J14" s="1">
        <v>129.04791259765625</v>
      </c>
      <c r="K14" s="1">
        <v>4665.06103515625</v>
      </c>
      <c r="L14" s="1">
        <v>0.16982604563236237</v>
      </c>
      <c r="M14" s="6">
        <v>792.2489013671875</v>
      </c>
    </row>
    <row r="15" spans="1:13" x14ac:dyDescent="0.25">
      <c r="A15" t="s">
        <v>77</v>
      </c>
      <c r="B15" s="5">
        <v>6</v>
      </c>
      <c r="C15" s="2">
        <v>2</v>
      </c>
      <c r="D15" s="2">
        <v>67</v>
      </c>
      <c r="E15" s="2">
        <v>79</v>
      </c>
      <c r="F15" s="2">
        <v>4373</v>
      </c>
      <c r="G15" s="2">
        <v>4380.3037109375</v>
      </c>
      <c r="H15" s="2">
        <v>0.2365848571062088</v>
      </c>
      <c r="I15" s="2">
        <v>1036.3134765625</v>
      </c>
      <c r="J15" s="2">
        <v>116.59438323974609</v>
      </c>
      <c r="K15" s="2">
        <v>4366.84521484375</v>
      </c>
      <c r="L15" s="2">
        <v>0.18832094967365265</v>
      </c>
      <c r="M15" s="7">
        <v>822.368408203125</v>
      </c>
    </row>
    <row r="16" spans="1:13" x14ac:dyDescent="0.25">
      <c r="A16" t="s">
        <v>78</v>
      </c>
      <c r="B16" s="4">
        <v>7</v>
      </c>
      <c r="C16" s="1">
        <v>2</v>
      </c>
      <c r="D16" s="1">
        <v>67</v>
      </c>
      <c r="E16" s="1">
        <v>52</v>
      </c>
      <c r="F16" s="1">
        <v>5276</v>
      </c>
      <c r="G16" s="1">
        <v>5446.48095703125</v>
      </c>
      <c r="H16" s="1">
        <v>0.2749389111995697</v>
      </c>
      <c r="I16" s="1">
        <v>1497.4495849609375</v>
      </c>
      <c r="J16" s="1">
        <v>207.65888977050781</v>
      </c>
      <c r="K16" s="1">
        <v>5476.65234375</v>
      </c>
      <c r="L16" s="1">
        <v>0.20211312174797058</v>
      </c>
      <c r="M16" s="6">
        <v>1106.9033203125</v>
      </c>
    </row>
    <row r="17" spans="1:13" x14ac:dyDescent="0.25">
      <c r="A17" t="s">
        <v>62</v>
      </c>
      <c r="B17" s="5">
        <v>8</v>
      </c>
      <c r="C17" s="2">
        <v>2</v>
      </c>
      <c r="D17" s="2">
        <v>67</v>
      </c>
      <c r="E17" s="2">
        <v>71</v>
      </c>
      <c r="F17" s="2">
        <v>329</v>
      </c>
      <c r="G17" s="2">
        <v>335.05633544921875</v>
      </c>
      <c r="H17" s="2">
        <v>0.34265288710594177</v>
      </c>
      <c r="I17" s="2">
        <v>114.80802154541016</v>
      </c>
      <c r="J17" s="2">
        <v>13.625205993652344</v>
      </c>
      <c r="K17" s="2">
        <v>330.11111450195312</v>
      </c>
      <c r="L17" s="2">
        <v>0.25647255778312683</v>
      </c>
      <c r="M17" s="7">
        <v>84.664443969726562</v>
      </c>
    </row>
    <row r="18" spans="1:13" x14ac:dyDescent="0.25">
      <c r="A18" t="s">
        <v>79</v>
      </c>
      <c r="B18" s="4">
        <v>1</v>
      </c>
      <c r="C18" s="1">
        <v>3</v>
      </c>
      <c r="D18" s="1">
        <v>67</v>
      </c>
      <c r="E18" s="1">
        <v>57</v>
      </c>
      <c r="F18" s="1">
        <v>1257</v>
      </c>
      <c r="G18" s="1">
        <v>1274.26318359375</v>
      </c>
      <c r="H18" s="1">
        <v>0.27443009614944458</v>
      </c>
      <c r="I18" s="1">
        <v>349.6961669921875</v>
      </c>
      <c r="J18" s="1">
        <v>46.318389892578125</v>
      </c>
      <c r="K18" s="1">
        <v>1273.37255859375</v>
      </c>
      <c r="L18" s="1">
        <v>0.20478345453739166</v>
      </c>
      <c r="M18" s="6">
        <v>260.765625</v>
      </c>
    </row>
    <row r="19" spans="1:13" x14ac:dyDescent="0.25">
      <c r="A19" t="s">
        <v>80</v>
      </c>
      <c r="B19" s="5">
        <v>2</v>
      </c>
      <c r="C19" s="2">
        <v>3</v>
      </c>
      <c r="D19" s="2">
        <v>67</v>
      </c>
      <c r="E19" s="2">
        <v>58</v>
      </c>
      <c r="F19" s="2">
        <v>1361</v>
      </c>
      <c r="G19" s="2">
        <v>1400.2930908203125</v>
      </c>
      <c r="H19" s="2">
        <v>0.25212424993515015</v>
      </c>
      <c r="I19" s="2">
        <v>353.04782104492187</v>
      </c>
      <c r="J19" s="2">
        <v>46.357452392578125</v>
      </c>
      <c r="K19" s="2">
        <v>1384.2884521484375</v>
      </c>
      <c r="L19" s="2">
        <v>0.19944538176059723</v>
      </c>
      <c r="M19" s="7">
        <v>276.08993530273437</v>
      </c>
    </row>
    <row r="20" spans="1:13" x14ac:dyDescent="0.25">
      <c r="A20" s="3" t="s">
        <v>118</v>
      </c>
      <c r="B20" s="4">
        <v>3</v>
      </c>
      <c r="C20" s="1">
        <v>3</v>
      </c>
      <c r="D20" s="1">
        <v>67</v>
      </c>
      <c r="E20" s="1">
        <v>62</v>
      </c>
      <c r="F20" s="1">
        <v>1978.5</v>
      </c>
      <c r="G20" s="1">
        <v>1988.1612548828125</v>
      </c>
      <c r="H20" s="1">
        <v>0.27128314971923828</v>
      </c>
      <c r="I20" s="1">
        <v>539.3546142578125</v>
      </c>
      <c r="J20" s="1">
        <v>68.49810791015625</v>
      </c>
      <c r="K20" s="1">
        <v>1961.375</v>
      </c>
      <c r="L20" s="1">
        <v>0.21160419285297394</v>
      </c>
      <c r="M20" s="6">
        <v>415.03518676757812</v>
      </c>
    </row>
    <row r="21" spans="1:13" x14ac:dyDescent="0.25">
      <c r="A21" t="s">
        <v>81</v>
      </c>
      <c r="B21" s="5">
        <v>4</v>
      </c>
      <c r="C21" s="2">
        <v>3</v>
      </c>
      <c r="D21" s="2">
        <v>67</v>
      </c>
      <c r="E21" s="2">
        <v>61</v>
      </c>
      <c r="F21" s="2">
        <v>3679</v>
      </c>
      <c r="G21" s="2">
        <v>3979.541015625</v>
      </c>
      <c r="H21" s="2">
        <v>0.76399803161621094</v>
      </c>
      <c r="I21" s="2">
        <v>3040.361572265625</v>
      </c>
      <c r="J21" s="2">
        <v>389.27841186523437</v>
      </c>
      <c r="K21" s="2">
        <v>3677.963623046875</v>
      </c>
      <c r="L21" s="2">
        <v>0.2034926563501358</v>
      </c>
      <c r="M21" s="7">
        <v>748.4385986328125</v>
      </c>
    </row>
    <row r="22" spans="1:13" x14ac:dyDescent="0.25">
      <c r="A22" t="s">
        <v>82</v>
      </c>
      <c r="B22" s="4">
        <v>5</v>
      </c>
      <c r="C22" s="1">
        <v>3</v>
      </c>
      <c r="D22" s="1">
        <v>67</v>
      </c>
      <c r="E22" s="1">
        <v>57</v>
      </c>
      <c r="F22" s="1">
        <v>4427</v>
      </c>
      <c r="G22" s="1">
        <v>4444.85986328125</v>
      </c>
      <c r="H22" s="1">
        <v>0.23325659334659576</v>
      </c>
      <c r="I22" s="1">
        <v>1036.7928466796875</v>
      </c>
      <c r="J22" s="1">
        <v>137.32656860351562</v>
      </c>
      <c r="K22" s="1">
        <v>4442.68603515625</v>
      </c>
      <c r="L22" s="1">
        <v>0.16938202083110809</v>
      </c>
      <c r="M22" s="6">
        <v>752.51116943359375</v>
      </c>
    </row>
    <row r="23" spans="1:13" x14ac:dyDescent="0.25">
      <c r="A23" t="s">
        <v>83</v>
      </c>
      <c r="B23" s="5">
        <v>6</v>
      </c>
      <c r="C23" s="2">
        <v>3</v>
      </c>
      <c r="D23" s="2">
        <v>67</v>
      </c>
      <c r="E23" s="2">
        <v>82</v>
      </c>
      <c r="F23" s="2">
        <v>4416</v>
      </c>
      <c r="G23" s="2">
        <v>4689.08544921875</v>
      </c>
      <c r="H23" s="2">
        <v>0.55193930864334106</v>
      </c>
      <c r="I23" s="2">
        <v>2588.090576171875</v>
      </c>
      <c r="J23" s="2">
        <v>285.80679321289062</v>
      </c>
      <c r="K23" s="2">
        <v>4443</v>
      </c>
      <c r="L23" s="2">
        <v>0.16812892258167267</v>
      </c>
      <c r="M23" s="7">
        <v>746.99676513671875</v>
      </c>
    </row>
    <row r="24" spans="1:13" x14ac:dyDescent="0.25">
      <c r="A24" t="s">
        <v>84</v>
      </c>
      <c r="B24" s="4">
        <v>7</v>
      </c>
      <c r="C24" s="1">
        <v>3</v>
      </c>
      <c r="D24" s="1">
        <v>67</v>
      </c>
      <c r="E24" s="1">
        <v>50</v>
      </c>
      <c r="F24" s="1">
        <v>5184.5</v>
      </c>
      <c r="G24" s="1">
        <v>5240.6201171875</v>
      </c>
      <c r="H24" s="1">
        <v>0.27335751056671143</v>
      </c>
      <c r="I24" s="1">
        <v>1432.562744140625</v>
      </c>
      <c r="J24" s="1">
        <v>202.594970703125</v>
      </c>
      <c r="K24" s="1">
        <v>5311.681640625</v>
      </c>
      <c r="L24" s="1">
        <v>0.21533530950546265</v>
      </c>
      <c r="M24" s="6">
        <v>1143.7926025390625</v>
      </c>
    </row>
    <row r="25" spans="1:13" x14ac:dyDescent="0.25">
      <c r="A25" t="s">
        <v>62</v>
      </c>
      <c r="B25" s="5">
        <v>8</v>
      </c>
      <c r="C25" s="2">
        <v>3</v>
      </c>
      <c r="D25" s="2">
        <v>67</v>
      </c>
      <c r="E25" s="2">
        <v>79</v>
      </c>
      <c r="F25" s="2">
        <v>352</v>
      </c>
      <c r="G25" s="2">
        <v>442.86074829101562</v>
      </c>
      <c r="H25" s="2">
        <v>1.3870660066604614</v>
      </c>
      <c r="I25" s="2">
        <v>614.277099609375</v>
      </c>
      <c r="J25" s="2">
        <v>69.111572265625</v>
      </c>
      <c r="K25" s="2">
        <v>357.2957763671875</v>
      </c>
      <c r="L25" s="2">
        <v>0.27354899048805237</v>
      </c>
      <c r="M25" s="7">
        <v>97.737899780273437</v>
      </c>
    </row>
    <row r="26" spans="1:13" x14ac:dyDescent="0.25">
      <c r="A26" t="s">
        <v>85</v>
      </c>
      <c r="B26" s="4">
        <v>1</v>
      </c>
      <c r="C26" s="1">
        <v>4</v>
      </c>
      <c r="D26" s="1">
        <v>67</v>
      </c>
      <c r="E26" s="1">
        <v>56</v>
      </c>
      <c r="F26" s="1">
        <v>1278</v>
      </c>
      <c r="G26" s="1">
        <v>1286.3571166992101</v>
      </c>
      <c r="H26" s="1">
        <v>0.25998663902282715</v>
      </c>
      <c r="I26" s="1">
        <v>204.44233703613281</v>
      </c>
      <c r="J26" s="1">
        <v>27.319757461547852</v>
      </c>
      <c r="K26" s="1">
        <v>1284.0399780273401</v>
      </c>
      <c r="L26" s="1">
        <v>0.21940545737743378</v>
      </c>
      <c r="M26" s="6">
        <v>172.02265930175781</v>
      </c>
    </row>
    <row r="27" spans="1:13" x14ac:dyDescent="0.25">
      <c r="A27" t="s">
        <v>86</v>
      </c>
      <c r="B27" s="5">
        <v>2</v>
      </c>
      <c r="C27" s="2">
        <v>4</v>
      </c>
      <c r="D27" s="2">
        <v>67</v>
      </c>
      <c r="E27" s="2">
        <v>50</v>
      </c>
      <c r="F27" s="2">
        <v>1002</v>
      </c>
      <c r="G27" s="2">
        <v>1040.5400390625</v>
      </c>
      <c r="H27" s="2">
        <v>0.27012854814529419</v>
      </c>
      <c r="I27" s="2">
        <v>281.07955932617187</v>
      </c>
      <c r="J27" s="2">
        <v>39.750652313232422</v>
      </c>
      <c r="K27" s="2">
        <v>1025.54541015625</v>
      </c>
      <c r="L27" s="2">
        <v>0.2087971419095993</v>
      </c>
      <c r="M27" s="7">
        <v>214.13096618652344</v>
      </c>
    </row>
    <row r="28" spans="1:13" x14ac:dyDescent="0.25">
      <c r="A28" s="3" t="s">
        <v>119</v>
      </c>
      <c r="B28" s="4">
        <v>3</v>
      </c>
      <c r="C28" s="1">
        <v>4</v>
      </c>
      <c r="D28" s="1">
        <v>67</v>
      </c>
      <c r="E28" s="1">
        <v>66</v>
      </c>
      <c r="F28" s="1">
        <v>2463.5</v>
      </c>
      <c r="G28" s="1">
        <v>2517.87890625</v>
      </c>
      <c r="H28" s="1">
        <v>0.3176942765712738</v>
      </c>
      <c r="I28" s="1">
        <v>799.9156494140625</v>
      </c>
      <c r="J28" s="1">
        <v>98.462814331054688</v>
      </c>
      <c r="K28" s="1">
        <v>2481.800048828125</v>
      </c>
      <c r="L28" s="1">
        <v>0.18280652165412903</v>
      </c>
      <c r="M28" s="6">
        <v>453.68923950195313</v>
      </c>
    </row>
    <row r="29" spans="1:13" x14ac:dyDescent="0.25">
      <c r="A29" t="s">
        <v>87</v>
      </c>
      <c r="B29" s="5">
        <v>4</v>
      </c>
      <c r="C29" s="2">
        <v>4</v>
      </c>
      <c r="D29" s="2">
        <v>67</v>
      </c>
      <c r="E29" s="2">
        <v>76</v>
      </c>
      <c r="F29" s="2">
        <v>2989.5</v>
      </c>
      <c r="G29" s="2">
        <v>2929.921142578125</v>
      </c>
      <c r="H29" s="2">
        <v>0.25809463858604431</v>
      </c>
      <c r="I29" s="2">
        <v>756.19696044921875</v>
      </c>
      <c r="J29" s="2">
        <v>86.741737365722656</v>
      </c>
      <c r="K29" s="2">
        <v>2949.88232421875</v>
      </c>
      <c r="L29" s="2">
        <v>0.17923338711261749</v>
      </c>
      <c r="M29" s="7">
        <v>528.7174072265625</v>
      </c>
    </row>
    <row r="30" spans="1:13" x14ac:dyDescent="0.25">
      <c r="A30" t="s">
        <v>88</v>
      </c>
      <c r="B30" s="4">
        <v>5</v>
      </c>
      <c r="C30" s="1">
        <v>4</v>
      </c>
      <c r="D30" s="1">
        <v>67</v>
      </c>
      <c r="E30" s="1">
        <v>60</v>
      </c>
      <c r="F30" s="1">
        <v>3311</v>
      </c>
      <c r="G30" s="1">
        <v>3349.816650390625</v>
      </c>
      <c r="H30" s="1">
        <v>0.25577402114868164</v>
      </c>
      <c r="I30" s="1">
        <v>856.79608154296875</v>
      </c>
      <c r="J30" s="1">
        <v>110.61189270019531</v>
      </c>
      <c r="K30" s="1">
        <v>3342.907470703125</v>
      </c>
      <c r="L30" s="1">
        <v>0.19372470676898956</v>
      </c>
      <c r="M30" s="6">
        <v>647.603759765625</v>
      </c>
    </row>
    <row r="31" spans="1:13" x14ac:dyDescent="0.25">
      <c r="A31" t="s">
        <v>89</v>
      </c>
      <c r="B31" s="5">
        <v>6</v>
      </c>
      <c r="C31" s="2">
        <v>4</v>
      </c>
      <c r="D31" s="2">
        <v>67</v>
      </c>
      <c r="E31" s="2">
        <v>69</v>
      </c>
      <c r="F31" s="2">
        <v>3303</v>
      </c>
      <c r="G31" s="2">
        <v>3245.710205078125</v>
      </c>
      <c r="H31" s="2">
        <v>0.22760741412639618</v>
      </c>
      <c r="I31" s="2">
        <v>738.7476806640625</v>
      </c>
      <c r="J31" s="2">
        <v>88.934768676757813</v>
      </c>
      <c r="K31" s="2">
        <v>3255.301513671875</v>
      </c>
      <c r="L31" s="2">
        <v>0.17316105961799622</v>
      </c>
      <c r="M31" s="7">
        <v>563.69146728515625</v>
      </c>
    </row>
    <row r="32" spans="1:13" x14ac:dyDescent="0.25">
      <c r="A32" t="s">
        <v>90</v>
      </c>
      <c r="B32" s="4">
        <v>7</v>
      </c>
      <c r="C32" s="1">
        <v>4</v>
      </c>
      <c r="D32" s="1">
        <v>67</v>
      </c>
      <c r="E32" s="1">
        <v>60</v>
      </c>
      <c r="F32" s="1">
        <v>5259.5</v>
      </c>
      <c r="G32" s="1">
        <v>5384.2998046875</v>
      </c>
      <c r="H32" s="1">
        <v>0.20887388288974762</v>
      </c>
      <c r="I32" s="1">
        <v>1124.6396484375</v>
      </c>
      <c r="J32" s="1">
        <v>145.19035339355469</v>
      </c>
      <c r="K32" s="1">
        <v>5387.27783203125</v>
      </c>
      <c r="L32" s="1">
        <v>0.16234251856803894</v>
      </c>
      <c r="M32" s="6">
        <v>874.584228515625</v>
      </c>
    </row>
    <row r="33" spans="1:13" x14ac:dyDescent="0.25">
      <c r="A33" t="s">
        <v>63</v>
      </c>
      <c r="B33" s="5">
        <v>8</v>
      </c>
      <c r="C33" s="2">
        <v>4</v>
      </c>
      <c r="D33" s="2">
        <v>67</v>
      </c>
      <c r="E33" s="2">
        <v>71</v>
      </c>
      <c r="F33" s="2">
        <v>380</v>
      </c>
      <c r="G33" s="2">
        <v>736.42254638671875</v>
      </c>
      <c r="H33" s="2">
        <v>4.0113005638122559</v>
      </c>
      <c r="I33" s="2">
        <v>2954.011962890625</v>
      </c>
      <c r="J33" s="2">
        <v>350.57672119140625</v>
      </c>
      <c r="K33" s="2">
        <v>384.12698364257813</v>
      </c>
      <c r="L33" s="2">
        <v>0.27507337927818298</v>
      </c>
      <c r="M33" s="7">
        <v>105.66310882568359</v>
      </c>
    </row>
    <row r="34" spans="1:13" x14ac:dyDescent="0.25">
      <c r="A34" t="s">
        <v>91</v>
      </c>
      <c r="B34" s="4">
        <v>1</v>
      </c>
      <c r="C34" s="1">
        <v>5</v>
      </c>
      <c r="D34" s="1">
        <v>67</v>
      </c>
      <c r="E34" s="1">
        <v>56</v>
      </c>
      <c r="F34" s="1">
        <v>1244</v>
      </c>
      <c r="G34" s="1">
        <v>1263.1071166992101</v>
      </c>
      <c r="H34" s="1">
        <v>0.27457675337791443</v>
      </c>
      <c r="I34" s="1">
        <v>209.53147888183594</v>
      </c>
      <c r="J34" s="1">
        <v>27.999822616577148</v>
      </c>
      <c r="K34" s="1">
        <v>1257.59997558593</v>
      </c>
      <c r="L34" s="1">
        <v>0.19408720731735229</v>
      </c>
      <c r="M34" s="6">
        <v>147.04046630859375</v>
      </c>
    </row>
    <row r="35" spans="1:13" x14ac:dyDescent="0.25">
      <c r="A35" t="s">
        <v>92</v>
      </c>
      <c r="B35" s="5">
        <v>2</v>
      </c>
      <c r="C35" s="2">
        <v>5</v>
      </c>
      <c r="D35" s="2">
        <v>67</v>
      </c>
      <c r="E35" s="2">
        <v>74</v>
      </c>
      <c r="F35" s="2">
        <v>1059</v>
      </c>
      <c r="G35" s="2">
        <v>1110.2432861328125</v>
      </c>
      <c r="H35" s="2">
        <v>0.49676746129989624</v>
      </c>
      <c r="I35" s="2">
        <v>551.53271484375</v>
      </c>
      <c r="J35" s="2">
        <v>64.114372253417969</v>
      </c>
      <c r="K35" s="2">
        <v>1056.6060791015625</v>
      </c>
      <c r="L35" s="2">
        <v>0.20895877480506897</v>
      </c>
      <c r="M35" s="7">
        <v>220.787109375</v>
      </c>
    </row>
    <row r="36" spans="1:13" x14ac:dyDescent="0.25">
      <c r="A36" t="s">
        <v>93</v>
      </c>
      <c r="B36" s="4">
        <v>3</v>
      </c>
      <c r="C36" s="1">
        <v>5</v>
      </c>
      <c r="D36" s="1">
        <v>67</v>
      </c>
      <c r="E36" s="1">
        <v>53</v>
      </c>
      <c r="F36" s="1">
        <v>2667</v>
      </c>
      <c r="G36" s="1">
        <v>2543.188720703125</v>
      </c>
      <c r="H36" s="1">
        <v>0.32696864008903503</v>
      </c>
      <c r="I36" s="1">
        <v>831.54290771484375</v>
      </c>
      <c r="J36" s="1">
        <v>114.22120666503906</v>
      </c>
      <c r="K36" s="1">
        <v>2580.616943359375</v>
      </c>
      <c r="L36" s="1">
        <v>0.22834965586662292</v>
      </c>
      <c r="M36" s="6">
        <v>589.28302001953125</v>
      </c>
    </row>
    <row r="37" spans="1:13" x14ac:dyDescent="0.25">
      <c r="A37" t="s">
        <v>94</v>
      </c>
      <c r="B37" s="5">
        <v>4</v>
      </c>
      <c r="C37" s="2">
        <v>5</v>
      </c>
      <c r="D37" s="2">
        <v>67</v>
      </c>
      <c r="E37" s="2">
        <v>60</v>
      </c>
      <c r="F37" s="2">
        <v>2512</v>
      </c>
      <c r="G37" s="2">
        <v>2636.666748046875</v>
      </c>
      <c r="H37" s="2">
        <v>0.23294989764690399</v>
      </c>
      <c r="I37" s="2">
        <v>614.21124267578125</v>
      </c>
      <c r="J37" s="2">
        <v>79.294326782226562</v>
      </c>
      <c r="K37" s="2">
        <v>2629.166748046875</v>
      </c>
      <c r="L37" s="2">
        <v>0.20065799355506897</v>
      </c>
      <c r="M37" s="7">
        <v>527.56329345703125</v>
      </c>
    </row>
    <row r="38" spans="1:13" x14ac:dyDescent="0.25">
      <c r="A38" t="s">
        <v>95</v>
      </c>
      <c r="B38" s="4">
        <v>5</v>
      </c>
      <c r="C38" s="1">
        <v>5</v>
      </c>
      <c r="D38" s="1">
        <v>67</v>
      </c>
      <c r="E38" s="1">
        <v>62</v>
      </c>
      <c r="F38" s="1">
        <v>3175</v>
      </c>
      <c r="G38" s="1">
        <v>4035.564453125</v>
      </c>
      <c r="H38" s="1">
        <v>1.2892353534698486</v>
      </c>
      <c r="I38" s="1">
        <v>5202.79248046875</v>
      </c>
      <c r="J38" s="1">
        <v>660.75531005859375</v>
      </c>
      <c r="K38" s="1">
        <v>3153.178466796875</v>
      </c>
      <c r="L38" s="1">
        <v>0.17866379022598267</v>
      </c>
      <c r="M38" s="6">
        <v>563.35882568359375</v>
      </c>
    </row>
    <row r="39" spans="1:13" x14ac:dyDescent="0.25">
      <c r="A39" t="s">
        <v>96</v>
      </c>
      <c r="B39" s="5">
        <v>6</v>
      </c>
      <c r="C39" s="2">
        <v>5</v>
      </c>
      <c r="D39" s="2">
        <v>67</v>
      </c>
      <c r="E39" s="2">
        <v>50</v>
      </c>
      <c r="F39" s="2">
        <v>2938.5</v>
      </c>
      <c r="G39" s="2">
        <v>2996.719970703125</v>
      </c>
      <c r="H39" s="2">
        <v>0.23938344419002533</v>
      </c>
      <c r="I39" s="2">
        <v>717.3651123046875</v>
      </c>
      <c r="J39" s="2">
        <v>101.45075225830078</v>
      </c>
      <c r="K39" s="2">
        <v>3025</v>
      </c>
      <c r="L39" s="2">
        <v>0.17478157579898834</v>
      </c>
      <c r="M39" s="7">
        <v>528.71429443359375</v>
      </c>
    </row>
    <row r="40" spans="1:13" x14ac:dyDescent="0.25">
      <c r="A40" t="s">
        <v>97</v>
      </c>
      <c r="B40" s="4">
        <v>7</v>
      </c>
      <c r="C40" s="1">
        <v>5</v>
      </c>
      <c r="D40" s="1">
        <v>67</v>
      </c>
      <c r="E40" s="1">
        <v>69</v>
      </c>
      <c r="F40" s="1">
        <v>5855</v>
      </c>
      <c r="G40" s="1">
        <v>6207.5361328125</v>
      </c>
      <c r="H40" s="1">
        <v>0.53692865371704102</v>
      </c>
      <c r="I40" s="1">
        <v>3333.004150390625</v>
      </c>
      <c r="J40" s="1">
        <v>401.24655151367187</v>
      </c>
      <c r="K40" s="1">
        <v>5907.79345703125</v>
      </c>
      <c r="L40" s="1">
        <v>0.16723340749740601</v>
      </c>
      <c r="M40" s="6">
        <v>987.98040771484375</v>
      </c>
    </row>
    <row r="41" spans="1:13" x14ac:dyDescent="0.25">
      <c r="A41" t="s">
        <v>63</v>
      </c>
      <c r="B41" s="5">
        <v>8</v>
      </c>
      <c r="C41" s="2">
        <v>5</v>
      </c>
      <c r="D41" s="2">
        <v>67</v>
      </c>
      <c r="E41" s="2">
        <v>71</v>
      </c>
      <c r="F41" s="2">
        <v>348</v>
      </c>
      <c r="G41" s="2">
        <v>360.66195678710937</v>
      </c>
      <c r="H41" s="2">
        <v>0.41533190011978149</v>
      </c>
      <c r="I41" s="2">
        <v>149.79441833496094</v>
      </c>
      <c r="J41" s="2">
        <v>17.777328491210937</v>
      </c>
      <c r="K41" s="2">
        <v>348.4603271484375</v>
      </c>
      <c r="L41" s="2">
        <v>0.26449501514434814</v>
      </c>
      <c r="M41" s="7">
        <v>92.166015625</v>
      </c>
    </row>
    <row r="42" spans="1:13" x14ac:dyDescent="0.25">
      <c r="A42" t="s">
        <v>98</v>
      </c>
      <c r="B42" s="4">
        <v>1</v>
      </c>
      <c r="C42" s="1">
        <v>6</v>
      </c>
      <c r="D42" s="1">
        <v>67</v>
      </c>
      <c r="E42" s="1">
        <v>50</v>
      </c>
      <c r="F42" s="1">
        <v>1200</v>
      </c>
      <c r="G42" s="1">
        <v>1215.0800170898401</v>
      </c>
      <c r="H42" s="1">
        <v>0.29492276906967163</v>
      </c>
      <c r="I42" s="1">
        <v>240.38565063476562</v>
      </c>
      <c r="J42" s="1">
        <v>33.995662689208984</v>
      </c>
      <c r="K42" s="1">
        <v>1299.52270507812</v>
      </c>
      <c r="L42" s="1">
        <v>0.2350846529006958</v>
      </c>
      <c r="M42" s="6">
        <v>187.95552062988281</v>
      </c>
    </row>
    <row r="43" spans="1:13" x14ac:dyDescent="0.25">
      <c r="A43" t="s">
        <v>99</v>
      </c>
      <c r="B43" s="5">
        <v>2</v>
      </c>
      <c r="C43" s="2">
        <v>6</v>
      </c>
      <c r="D43" s="2">
        <v>67</v>
      </c>
      <c r="E43" s="2">
        <v>62</v>
      </c>
      <c r="F43" s="2">
        <v>1009.5</v>
      </c>
      <c r="G43" s="2">
        <v>1016.8064575195312</v>
      </c>
      <c r="H43" s="2">
        <v>0.26471593976020813</v>
      </c>
      <c r="I43" s="2">
        <v>269.16488647460937</v>
      </c>
      <c r="J43" s="2">
        <v>34.183975219726563</v>
      </c>
      <c r="K43" s="2">
        <v>1012.8392944335937</v>
      </c>
      <c r="L43" s="2">
        <v>0.22887146472930908</v>
      </c>
      <c r="M43" s="7">
        <v>231.81001281738281</v>
      </c>
    </row>
    <row r="44" spans="1:13" x14ac:dyDescent="0.25">
      <c r="A44" t="s">
        <v>100</v>
      </c>
      <c r="B44" s="4">
        <v>3</v>
      </c>
      <c r="C44" s="1">
        <v>6</v>
      </c>
      <c r="D44" s="1">
        <v>67</v>
      </c>
      <c r="E44" s="1">
        <v>60</v>
      </c>
      <c r="F44" s="1">
        <v>2616.5</v>
      </c>
      <c r="G44" s="1">
        <v>2670.783447265625</v>
      </c>
      <c r="H44" s="1">
        <v>0.24843482673168182</v>
      </c>
      <c r="I44" s="1">
        <v>663.515625</v>
      </c>
      <c r="J44" s="1">
        <v>85.659492492675781</v>
      </c>
      <c r="K44" s="1">
        <v>2693.5556640625</v>
      </c>
      <c r="L44" s="1">
        <v>0.18369889259338379</v>
      </c>
      <c r="M44" s="6">
        <v>494.80316162109375</v>
      </c>
    </row>
    <row r="45" spans="1:13" x14ac:dyDescent="0.25">
      <c r="A45" t="s">
        <v>101</v>
      </c>
      <c r="B45" s="5">
        <v>4</v>
      </c>
      <c r="C45" s="2">
        <v>6</v>
      </c>
      <c r="D45" s="2">
        <v>67</v>
      </c>
      <c r="E45" s="2">
        <v>61</v>
      </c>
      <c r="F45" s="2">
        <v>3005</v>
      </c>
      <c r="G45" s="2">
        <v>3222.983642578125</v>
      </c>
      <c r="H45" s="2">
        <v>0.33889353275299072</v>
      </c>
      <c r="I45" s="2">
        <v>1092.248291015625</v>
      </c>
      <c r="J45" s="2">
        <v>139.84805297851562</v>
      </c>
      <c r="K45" s="2">
        <v>3104.127197265625</v>
      </c>
      <c r="L45" s="2">
        <v>0.17011900246143341</v>
      </c>
      <c r="M45" s="7">
        <v>528.071044921875</v>
      </c>
    </row>
    <row r="46" spans="1:13" x14ac:dyDescent="0.25">
      <c r="A46" t="s">
        <v>102</v>
      </c>
      <c r="B46" s="4">
        <v>5</v>
      </c>
      <c r="C46" s="1">
        <v>6</v>
      </c>
      <c r="D46" s="1">
        <v>67</v>
      </c>
      <c r="E46" s="1">
        <v>86</v>
      </c>
      <c r="F46" s="1">
        <v>3603.5</v>
      </c>
      <c r="G46" s="1">
        <v>3712.976806640625</v>
      </c>
      <c r="H46" s="1">
        <v>0.27905350923538208</v>
      </c>
      <c r="I46" s="1">
        <v>1036.1192626953125</v>
      </c>
      <c r="J46" s="1">
        <v>111.72760772705078</v>
      </c>
      <c r="K46" s="1">
        <v>3658.628173828125</v>
      </c>
      <c r="L46" s="1">
        <v>0.17408706247806549</v>
      </c>
      <c r="M46" s="6">
        <v>636.91986083984375</v>
      </c>
    </row>
    <row r="47" spans="1:13" x14ac:dyDescent="0.25">
      <c r="A47" t="s">
        <v>103</v>
      </c>
      <c r="B47" s="5">
        <v>6</v>
      </c>
      <c r="C47" s="2">
        <v>6</v>
      </c>
      <c r="D47" s="2">
        <v>67</v>
      </c>
      <c r="E47" s="2">
        <v>62</v>
      </c>
      <c r="F47" s="2">
        <v>3602.5</v>
      </c>
      <c r="G47" s="2">
        <v>4094.854736328125</v>
      </c>
      <c r="H47" s="2">
        <v>0.89019548892974854</v>
      </c>
      <c r="I47" s="2">
        <v>3645.22119140625</v>
      </c>
      <c r="J47" s="2">
        <v>462.94354248046875</v>
      </c>
      <c r="K47" s="2">
        <v>3664.21435546875</v>
      </c>
      <c r="L47" s="2">
        <v>0.15551178157329559</v>
      </c>
      <c r="M47" s="7">
        <v>569.8284912109375</v>
      </c>
    </row>
    <row r="48" spans="1:13" x14ac:dyDescent="0.25">
      <c r="A48" t="s">
        <v>104</v>
      </c>
      <c r="B48" s="4">
        <v>7</v>
      </c>
      <c r="C48" s="1">
        <v>6</v>
      </c>
      <c r="D48" s="1">
        <v>67</v>
      </c>
      <c r="E48" s="1">
        <v>61</v>
      </c>
      <c r="F48" s="1">
        <v>4193</v>
      </c>
      <c r="G48" s="1">
        <v>4558.9833984375</v>
      </c>
      <c r="H48" s="1">
        <v>0.48036909103393555</v>
      </c>
      <c r="I48" s="1">
        <v>3150.73291015625</v>
      </c>
      <c r="J48" s="1">
        <v>403.4100341796875</v>
      </c>
      <c r="K48" s="1">
        <v>4207.39990234375</v>
      </c>
      <c r="L48" s="1">
        <v>0.17642608284950256</v>
      </c>
      <c r="M48" s="6">
        <v>1095.1473388671875</v>
      </c>
    </row>
    <row r="52" spans="1:17" x14ac:dyDescent="0.25">
      <c r="A52" t="s">
        <v>105</v>
      </c>
      <c r="B52" s="8" t="s">
        <v>107</v>
      </c>
      <c r="C52" s="21" t="s">
        <v>108</v>
      </c>
      <c r="D52" s="21"/>
      <c r="E52" s="21"/>
      <c r="F52" s="21" t="s">
        <v>109</v>
      </c>
      <c r="G52" s="21"/>
      <c r="H52" s="21"/>
      <c r="J52" t="s">
        <v>110</v>
      </c>
      <c r="K52" s="11" t="s">
        <v>107</v>
      </c>
      <c r="L52" s="21" t="s">
        <v>108</v>
      </c>
      <c r="M52" s="21"/>
      <c r="N52" s="21"/>
      <c r="O52" s="21" t="s">
        <v>109</v>
      </c>
      <c r="P52" s="21"/>
      <c r="Q52" s="21"/>
    </row>
    <row r="53" spans="1:17" x14ac:dyDescent="0.25">
      <c r="B53" s="9">
        <v>0</v>
      </c>
      <c r="C53" s="1">
        <f>K2</f>
        <v>1272.723388671875</v>
      </c>
      <c r="D53" s="1">
        <f>K10</f>
        <v>1236.142822265625</v>
      </c>
      <c r="E53" s="1">
        <f>K18</f>
        <v>1273.37255859375</v>
      </c>
      <c r="F53" s="1">
        <f>K26</f>
        <v>1284.0399780273401</v>
      </c>
      <c r="G53" s="1">
        <f>K34</f>
        <v>1257.59997558593</v>
      </c>
      <c r="H53" s="1">
        <f>K42</f>
        <v>1299.52270507812</v>
      </c>
      <c r="K53" s="9">
        <v>0</v>
      </c>
      <c r="L53">
        <f>C53/$C$62</f>
        <v>1.0095000338883491</v>
      </c>
      <c r="M53">
        <f t="shared" ref="M53:N59" si="0">D53/$C$62</f>
        <v>0.9804850229633908</v>
      </c>
      <c r="N53">
        <f t="shared" si="0"/>
        <v>1.0100149431482599</v>
      </c>
      <c r="O53">
        <f>F53/$F$62</f>
        <v>1.0028525934369994</v>
      </c>
      <c r="P53">
        <f t="shared" ref="P53:Q59" si="1">G53/$F$62</f>
        <v>0.98220259384774666</v>
      </c>
      <c r="Q53">
        <f t="shared" si="1"/>
        <v>1.0149448127152541</v>
      </c>
    </row>
    <row r="54" spans="1:17" x14ac:dyDescent="0.25">
      <c r="B54" s="9">
        <v>0.25</v>
      </c>
      <c r="C54" s="1">
        <f t="shared" ref="C54:C59" si="2">K3</f>
        <v>1281.978759765625</v>
      </c>
      <c r="D54" s="1">
        <f t="shared" ref="D54:D59" si="3">K11</f>
        <v>1246.7626953125</v>
      </c>
      <c r="E54" s="1">
        <f t="shared" ref="E54:E59" si="4">K19</f>
        <v>1384.2884521484375</v>
      </c>
      <c r="F54" s="1">
        <f t="shared" ref="F54:F59" si="5">K27</f>
        <v>1025.54541015625</v>
      </c>
      <c r="G54" s="1">
        <f t="shared" ref="G54:G59" si="6">K35</f>
        <v>1056.6060791015625</v>
      </c>
      <c r="H54" s="1">
        <f t="shared" ref="H54:H59" si="7">K43</f>
        <v>1012.8392944335937</v>
      </c>
      <c r="K54" s="9">
        <v>0.25</v>
      </c>
      <c r="L54">
        <f t="shared" ref="L54:L59" si="8">C54/$C$62</f>
        <v>1.0168412185604874</v>
      </c>
      <c r="M54">
        <f t="shared" si="0"/>
        <v>0.98890850468466074</v>
      </c>
      <c r="N54">
        <f t="shared" si="0"/>
        <v>1.0979913245826085</v>
      </c>
      <c r="O54">
        <f t="shared" ref="O54:O59" si="9">F54/$F$62</f>
        <v>0.80096483899406135</v>
      </c>
      <c r="P54">
        <f t="shared" si="1"/>
        <v>0.82522364163161566</v>
      </c>
      <c r="Q54">
        <f t="shared" si="1"/>
        <v>0.79104119072529611</v>
      </c>
    </row>
    <row r="55" spans="1:17" x14ac:dyDescent="0.25">
      <c r="B55" s="9">
        <v>1</v>
      </c>
      <c r="C55" s="1">
        <f t="shared" si="2"/>
        <v>1848.140380859375</v>
      </c>
      <c r="D55" s="1">
        <f t="shared" si="3"/>
        <v>2247.563720703125</v>
      </c>
      <c r="E55" s="1">
        <f t="shared" si="4"/>
        <v>1961.375</v>
      </c>
      <c r="F55" s="1">
        <f t="shared" si="5"/>
        <v>2481.800048828125</v>
      </c>
      <c r="G55" s="1">
        <f t="shared" si="6"/>
        <v>2580.616943359375</v>
      </c>
      <c r="H55" s="1">
        <f t="shared" si="7"/>
        <v>2693.5556640625</v>
      </c>
      <c r="K55" s="9">
        <v>1</v>
      </c>
      <c r="L55">
        <f t="shared" si="8"/>
        <v>1.4659098699010136</v>
      </c>
      <c r="M55">
        <f t="shared" si="0"/>
        <v>1.7827248814714642</v>
      </c>
      <c r="N55">
        <f t="shared" si="0"/>
        <v>1.5557254204575894</v>
      </c>
      <c r="O55">
        <f t="shared" si="9"/>
        <v>1.9383194121284306</v>
      </c>
      <c r="P55">
        <f t="shared" si="1"/>
        <v>2.015496743560353</v>
      </c>
      <c r="Q55">
        <f t="shared" si="1"/>
        <v>2.1037034122737275</v>
      </c>
    </row>
    <row r="56" spans="1:17" x14ac:dyDescent="0.25">
      <c r="B56" s="9">
        <v>4</v>
      </c>
      <c r="C56" s="1">
        <f t="shared" si="2"/>
        <v>3868.09228515625</v>
      </c>
      <c r="D56" s="1">
        <f t="shared" si="3"/>
        <v>3776.5810546875</v>
      </c>
      <c r="E56" s="1">
        <f t="shared" si="4"/>
        <v>3677.963623046875</v>
      </c>
      <c r="F56" s="1">
        <f t="shared" si="5"/>
        <v>2949.88232421875</v>
      </c>
      <c r="G56" s="1">
        <f t="shared" si="6"/>
        <v>2629.166748046875</v>
      </c>
      <c r="H56" s="1">
        <f t="shared" si="7"/>
        <v>3104.127197265625</v>
      </c>
      <c r="K56" s="9">
        <v>4</v>
      </c>
      <c r="L56">
        <f t="shared" si="8"/>
        <v>3.06809737897825</v>
      </c>
      <c r="M56">
        <f t="shared" si="0"/>
        <v>2.9955124079769946</v>
      </c>
      <c r="N56">
        <f t="shared" si="0"/>
        <v>2.9172909330914889</v>
      </c>
      <c r="O56">
        <f t="shared" si="9"/>
        <v>2.3038980014637427</v>
      </c>
      <c r="P56">
        <f t="shared" si="1"/>
        <v>2.0534147978070121</v>
      </c>
      <c r="Q56">
        <f t="shared" si="1"/>
        <v>2.4243653339505866</v>
      </c>
    </row>
    <row r="57" spans="1:17" x14ac:dyDescent="0.25">
      <c r="B57" s="9">
        <v>8</v>
      </c>
      <c r="C57" s="1">
        <f t="shared" si="2"/>
        <v>4535</v>
      </c>
      <c r="D57" s="1">
        <f t="shared" si="3"/>
        <v>4665.06103515625</v>
      </c>
      <c r="E57" s="1">
        <f t="shared" si="4"/>
        <v>4442.68603515625</v>
      </c>
      <c r="F57" s="1">
        <f t="shared" si="5"/>
        <v>3342.907470703125</v>
      </c>
      <c r="G57" s="1">
        <f t="shared" si="6"/>
        <v>3153.178466796875</v>
      </c>
      <c r="H57" s="1">
        <f t="shared" si="7"/>
        <v>3658.628173828125</v>
      </c>
      <c r="K57" s="9">
        <v>8</v>
      </c>
      <c r="L57">
        <f t="shared" si="8"/>
        <v>3.5970759195845607</v>
      </c>
      <c r="M57">
        <f t="shared" si="0"/>
        <v>3.700237863936664</v>
      </c>
      <c r="N57">
        <f t="shared" si="0"/>
        <v>3.5238542349140363</v>
      </c>
      <c r="O57">
        <f t="shared" si="9"/>
        <v>2.6108559577443065</v>
      </c>
      <c r="P57">
        <f t="shared" si="1"/>
        <v>2.4626750390240715</v>
      </c>
      <c r="Q57">
        <f t="shared" si="1"/>
        <v>2.8574380979803773</v>
      </c>
    </row>
    <row r="58" spans="1:17" x14ac:dyDescent="0.25">
      <c r="B58" s="9">
        <v>16</v>
      </c>
      <c r="C58" s="1">
        <f t="shared" si="2"/>
        <v>4075.87939453125</v>
      </c>
      <c r="D58" s="1">
        <f t="shared" si="3"/>
        <v>4366.84521484375</v>
      </c>
      <c r="E58" s="1">
        <f t="shared" si="4"/>
        <v>4443</v>
      </c>
      <c r="F58" s="1">
        <f t="shared" si="5"/>
        <v>3255.301513671875</v>
      </c>
      <c r="G58" s="1">
        <f t="shared" si="6"/>
        <v>3025</v>
      </c>
      <c r="H58" s="1">
        <f t="shared" si="7"/>
        <v>3664.21435546875</v>
      </c>
      <c r="K58" s="9">
        <v>16</v>
      </c>
      <c r="L58">
        <f t="shared" si="8"/>
        <v>3.2329101700549634</v>
      </c>
      <c r="M58">
        <f t="shared" si="0"/>
        <v>3.4636987358032019</v>
      </c>
      <c r="N58">
        <f t="shared" si="0"/>
        <v>3.5241032658686229</v>
      </c>
      <c r="O58">
        <f t="shared" si="9"/>
        <v>2.5424345201623613</v>
      </c>
      <c r="P58">
        <f t="shared" si="1"/>
        <v>2.3625659224469491</v>
      </c>
      <c r="Q58">
        <f t="shared" si="1"/>
        <v>2.8618009814120269</v>
      </c>
    </row>
    <row r="59" spans="1:17" x14ac:dyDescent="0.25">
      <c r="B59" s="9">
        <v>24</v>
      </c>
      <c r="C59" s="1">
        <f t="shared" si="2"/>
        <v>6210</v>
      </c>
      <c r="D59" s="1">
        <f t="shared" si="3"/>
        <v>5476.65234375</v>
      </c>
      <c r="E59" s="1">
        <f t="shared" si="4"/>
        <v>5311.681640625</v>
      </c>
      <c r="F59" s="1">
        <f t="shared" si="5"/>
        <v>5387.27783203125</v>
      </c>
      <c r="G59" s="1">
        <f t="shared" si="6"/>
        <v>5907.79345703125</v>
      </c>
      <c r="H59" s="1">
        <f t="shared" si="7"/>
        <v>4207.39990234375</v>
      </c>
      <c r="K59" s="9">
        <v>24</v>
      </c>
      <c r="L59">
        <f t="shared" si="8"/>
        <v>4.9256541258258268</v>
      </c>
      <c r="M59">
        <f t="shared" si="0"/>
        <v>4.3439766848157602</v>
      </c>
      <c r="N59">
        <f t="shared" si="0"/>
        <v>4.2131250544634185</v>
      </c>
      <c r="O59">
        <f t="shared" si="9"/>
        <v>4.207536866350714</v>
      </c>
      <c r="P59">
        <f t="shared" si="1"/>
        <v>4.6140666110535822</v>
      </c>
      <c r="Q59">
        <f t="shared" si="1"/>
        <v>3.2860362417798235</v>
      </c>
    </row>
    <row r="61" spans="1:17" x14ac:dyDescent="0.25">
      <c r="C61" s="21" t="s">
        <v>108</v>
      </c>
      <c r="D61" s="21"/>
      <c r="E61" s="21"/>
      <c r="F61" s="21" t="s">
        <v>109</v>
      </c>
      <c r="G61" s="21"/>
      <c r="H61" s="21"/>
      <c r="J61" t="s">
        <v>111</v>
      </c>
      <c r="K61" s="11" t="s">
        <v>107</v>
      </c>
      <c r="L61" s="21" t="s">
        <v>108</v>
      </c>
      <c r="M61" s="21"/>
      <c r="N61" s="21"/>
      <c r="O61" s="21" t="s">
        <v>109</v>
      </c>
      <c r="P61" s="21"/>
      <c r="Q61" s="21"/>
    </row>
    <row r="62" spans="1:17" x14ac:dyDescent="0.25">
      <c r="A62" t="s">
        <v>106</v>
      </c>
      <c r="C62">
        <f>AVERAGE(C53:E53)</f>
        <v>1260.7462565104167</v>
      </c>
      <c r="F62">
        <f>AVERAGE(F53:H53)</f>
        <v>1280.38755289713</v>
      </c>
      <c r="K62" s="9">
        <v>0</v>
      </c>
      <c r="L62">
        <f>C53/MAX($C$53:$C$59)</f>
        <v>0.20494740558323268</v>
      </c>
      <c r="M62">
        <f>D53/MAX(D$53:D$59)</f>
        <v>0.22571139168187684</v>
      </c>
      <c r="N62">
        <f>E53/MAX(E$53:E$59)</f>
        <v>0.23973058717500967</v>
      </c>
      <c r="O62">
        <f t="shared" ref="O62:Q68" si="10">F53/MAX(F$53:F$59)</f>
        <v>0.23834671573699001</v>
      </c>
      <c r="P62">
        <f t="shared" si="10"/>
        <v>0.21287135116228181</v>
      </c>
      <c r="Q62">
        <f t="shared" si="10"/>
        <v>0.3088659826117825</v>
      </c>
    </row>
    <row r="63" spans="1:17" x14ac:dyDescent="0.25">
      <c r="K63" s="9">
        <v>0.25</v>
      </c>
      <c r="L63">
        <f t="shared" ref="L63:L68" si="11">C54/MAX($C$53:$C$59)</f>
        <v>0.20643780350493157</v>
      </c>
      <c r="M63">
        <f t="shared" ref="M63:N68" si="12">D54/MAX(D$53:D$59)</f>
        <v>0.22765050929977612</v>
      </c>
      <c r="N63">
        <f t="shared" si="12"/>
        <v>0.26061208969322847</v>
      </c>
      <c r="O63">
        <f t="shared" si="10"/>
        <v>0.19036430682275995</v>
      </c>
      <c r="P63">
        <f t="shared" si="10"/>
        <v>0.17884952931860318</v>
      </c>
      <c r="Q63">
        <f t="shared" si="10"/>
        <v>0.24072807860963902</v>
      </c>
    </row>
    <row r="64" spans="1:17" x14ac:dyDescent="0.25">
      <c r="A64" t="s">
        <v>120</v>
      </c>
      <c r="C64" s="17">
        <f>STDEV(C53:E53)/ AVERAGE(C53:E53)</f>
        <v>1.6902426732307428E-2</v>
      </c>
      <c r="F64" s="17">
        <f>STDEV(F53:H53)/ AVERAGE(F53:H53)</f>
        <v>1.65564546651615E-2</v>
      </c>
      <c r="K64" s="9">
        <v>1</v>
      </c>
      <c r="L64">
        <f t="shared" si="11"/>
        <v>0.29760714667622784</v>
      </c>
      <c r="M64">
        <f t="shared" si="12"/>
        <v>0.41039006671074585</v>
      </c>
      <c r="N64">
        <f t="shared" si="12"/>
        <v>0.36925688185054978</v>
      </c>
      <c r="O64">
        <f t="shared" si="10"/>
        <v>0.46067793906451876</v>
      </c>
      <c r="P64">
        <f t="shared" si="10"/>
        <v>0.43681570151847721</v>
      </c>
      <c r="Q64">
        <f t="shared" si="10"/>
        <v>0.64019482972418273</v>
      </c>
    </row>
    <row r="65" spans="1:17" x14ac:dyDescent="0.25">
      <c r="C65" s="17">
        <f t="shared" ref="C65:C70" si="13">STDEV(C54:E54)/ AVERAGE(C54:E54)</f>
        <v>5.4769726694695632E-2</v>
      </c>
      <c r="F65" s="17">
        <f t="shared" ref="F65:F70" si="14">STDEV(F54:H54)/ AVERAGE(F54:H54)</f>
        <v>2.1824658392136126E-2</v>
      </c>
      <c r="K65" s="9">
        <v>4</v>
      </c>
      <c r="L65">
        <f t="shared" si="11"/>
        <v>0.62288120533917068</v>
      </c>
      <c r="M65">
        <f t="shared" si="12"/>
        <v>0.68957838066850541</v>
      </c>
      <c r="N65">
        <f t="shared" si="12"/>
        <v>0.69242922898784776</v>
      </c>
      <c r="O65">
        <f t="shared" si="10"/>
        <v>0.54756454302014523</v>
      </c>
      <c r="P65">
        <f t="shared" si="10"/>
        <v>0.44503362671180258</v>
      </c>
      <c r="Q65">
        <f t="shared" si="10"/>
        <v>0.73777802664692216</v>
      </c>
    </row>
    <row r="66" spans="1:17" x14ac:dyDescent="0.25">
      <c r="C66" s="17">
        <f t="shared" si="13"/>
        <v>0.10195903892365921</v>
      </c>
      <c r="F66" s="17">
        <f t="shared" si="14"/>
        <v>4.0983741600579708E-2</v>
      </c>
      <c r="K66" s="9">
        <v>8</v>
      </c>
      <c r="L66">
        <f t="shared" si="11"/>
        <v>0.73027375201288247</v>
      </c>
      <c r="M66">
        <f t="shared" si="12"/>
        <v>0.85180886832812297</v>
      </c>
      <c r="N66">
        <f t="shared" si="12"/>
        <v>0.83639915486981264</v>
      </c>
      <c r="O66">
        <f t="shared" si="10"/>
        <v>0.6205188547780347</v>
      </c>
      <c r="P66">
        <f t="shared" si="10"/>
        <v>0.53373200835991852</v>
      </c>
      <c r="Q66">
        <f t="shared" si="10"/>
        <v>0.86956986707873207</v>
      </c>
    </row>
    <row r="67" spans="1:17" x14ac:dyDescent="0.25">
      <c r="C67" s="17">
        <f t="shared" si="13"/>
        <v>2.5193723535342567E-2</v>
      </c>
      <c r="F67" s="17">
        <f t="shared" si="14"/>
        <v>8.3711425869044981E-2</v>
      </c>
      <c r="K67" s="9">
        <v>16</v>
      </c>
      <c r="L67">
        <f t="shared" si="11"/>
        <v>0.65634128736413044</v>
      </c>
      <c r="M67">
        <f t="shared" si="12"/>
        <v>0.7973566589135842</v>
      </c>
      <c r="N67">
        <f t="shared" si="12"/>
        <v>0.8364582632398152</v>
      </c>
      <c r="O67">
        <f t="shared" si="10"/>
        <v>0.60425721768362506</v>
      </c>
      <c r="P67">
        <f t="shared" si="10"/>
        <v>0.51203550394940611</v>
      </c>
      <c r="Q67">
        <f t="shared" si="10"/>
        <v>0.87089757106938748</v>
      </c>
    </row>
    <row r="68" spans="1:17" x14ac:dyDescent="0.25">
      <c r="C68" s="17">
        <f t="shared" si="13"/>
        <v>2.4566937701646557E-2</v>
      </c>
      <c r="F68" s="17">
        <f t="shared" si="14"/>
        <v>7.5431537852194516E-2</v>
      </c>
      <c r="K68" s="9">
        <v>24</v>
      </c>
      <c r="L68">
        <f t="shared" si="11"/>
        <v>1</v>
      </c>
      <c r="M68">
        <f t="shared" si="12"/>
        <v>1</v>
      </c>
      <c r="N68">
        <f t="shared" si="12"/>
        <v>1</v>
      </c>
      <c r="O68">
        <f t="shared" si="10"/>
        <v>1</v>
      </c>
      <c r="P68">
        <f t="shared" si="10"/>
        <v>1</v>
      </c>
      <c r="Q68">
        <f t="shared" si="10"/>
        <v>1</v>
      </c>
    </row>
    <row r="69" spans="1:17" x14ac:dyDescent="0.25">
      <c r="C69" s="17">
        <f t="shared" si="13"/>
        <v>4.5108439890049187E-2</v>
      </c>
      <c r="F69" s="17">
        <f t="shared" si="14"/>
        <v>9.7663721602140929E-2</v>
      </c>
    </row>
    <row r="70" spans="1:17" x14ac:dyDescent="0.25">
      <c r="C70" s="17">
        <f t="shared" si="13"/>
        <v>8.4394616357246419E-2</v>
      </c>
      <c r="F70" s="17">
        <f t="shared" si="14"/>
        <v>0.16860080627604168</v>
      </c>
      <c r="J70" t="s">
        <v>121</v>
      </c>
      <c r="K70" s="18" t="s">
        <v>107</v>
      </c>
      <c r="L70" s="21" t="s">
        <v>108</v>
      </c>
      <c r="M70" s="21"/>
      <c r="N70" s="21"/>
      <c r="O70" s="21" t="s">
        <v>109</v>
      </c>
      <c r="P70" s="21"/>
      <c r="Q70" s="21"/>
    </row>
    <row r="71" spans="1:17" x14ac:dyDescent="0.25">
      <c r="C71" s="17"/>
      <c r="K71" s="9">
        <v>0</v>
      </c>
      <c r="L71">
        <f>C53/$C$80</f>
        <v>0.22462025805148414</v>
      </c>
      <c r="M71">
        <f t="shared" ref="M71:Q77" si="15">D53/$C$80</f>
        <v>0.21816423128323581</v>
      </c>
      <c r="N71">
        <f t="shared" si="15"/>
        <v>0.22473482867748873</v>
      </c>
      <c r="O71">
        <f t="shared" si="15"/>
        <v>0.22661749896330538</v>
      </c>
      <c r="P71">
        <f t="shared" si="15"/>
        <v>0.22195115887390945</v>
      </c>
      <c r="Q71">
        <f t="shared" si="15"/>
        <v>0.22935001270230093</v>
      </c>
    </row>
    <row r="72" spans="1:17" x14ac:dyDescent="0.25">
      <c r="A72" t="s">
        <v>122</v>
      </c>
      <c r="C72" s="19">
        <f>AVERAGE(C53:E53)</f>
        <v>1260.7462565104167</v>
      </c>
      <c r="F72" s="19">
        <f>AVERAGE(F53:H53)</f>
        <v>1280.38755289713</v>
      </c>
      <c r="K72" s="9">
        <v>0.25</v>
      </c>
      <c r="L72">
        <f t="shared" ref="L72:L77" si="16">C54/$C$80</f>
        <v>0.22625371891339996</v>
      </c>
      <c r="M72">
        <f t="shared" si="15"/>
        <v>0.22003851020785931</v>
      </c>
      <c r="N72">
        <f t="shared" si="15"/>
        <v>0.24431014005623483</v>
      </c>
      <c r="O72">
        <f t="shared" si="15"/>
        <v>0.18099633959991712</v>
      </c>
      <c r="P72">
        <f t="shared" si="15"/>
        <v>0.18647817134422756</v>
      </c>
      <c r="Q72">
        <f t="shared" si="15"/>
        <v>0.17875386411949609</v>
      </c>
    </row>
    <row r="73" spans="1:17" x14ac:dyDescent="0.25">
      <c r="C73" s="19">
        <f t="shared" ref="C73:C78" si="17">AVERAGE(C54:E54)</f>
        <v>1304.3433024088542</v>
      </c>
      <c r="F73" s="19">
        <f t="shared" ref="F73:F78" si="18">AVERAGE(F54:H54)</f>
        <v>1031.663594563802</v>
      </c>
      <c r="K73" s="9">
        <v>1</v>
      </c>
      <c r="L73">
        <f t="shared" si="16"/>
        <v>0.32617438554123007</v>
      </c>
      <c r="M73">
        <f t="shared" si="15"/>
        <v>0.39666776569440915</v>
      </c>
      <c r="N73">
        <f t="shared" si="15"/>
        <v>0.34615892389270225</v>
      </c>
      <c r="O73">
        <f t="shared" si="15"/>
        <v>0.43800763965034717</v>
      </c>
      <c r="P73">
        <f t="shared" si="15"/>
        <v>0.45544762429038599</v>
      </c>
      <c r="Q73">
        <f t="shared" si="15"/>
        <v>0.4753799401526827</v>
      </c>
    </row>
    <row r="74" spans="1:17" x14ac:dyDescent="0.25">
      <c r="C74" s="19">
        <f t="shared" si="17"/>
        <v>2019.0263671875</v>
      </c>
      <c r="F74" s="19">
        <f t="shared" si="18"/>
        <v>2585.32421875</v>
      </c>
      <c r="K74" s="9">
        <v>4</v>
      </c>
      <c r="L74">
        <f t="shared" si="16"/>
        <v>0.68267142333686881</v>
      </c>
      <c r="M74">
        <f t="shared" si="15"/>
        <v>0.66652079988997082</v>
      </c>
      <c r="N74">
        <f t="shared" si="15"/>
        <v>0.64911601803347685</v>
      </c>
      <c r="O74">
        <f t="shared" si="15"/>
        <v>0.52061849007031591</v>
      </c>
      <c r="P74">
        <f t="shared" si="15"/>
        <v>0.46401607659849936</v>
      </c>
      <c r="Q74">
        <f t="shared" si="15"/>
        <v>0.54784084136462363</v>
      </c>
    </row>
    <row r="75" spans="1:17" x14ac:dyDescent="0.25">
      <c r="C75" s="19">
        <f t="shared" si="17"/>
        <v>3774.2123209635415</v>
      </c>
      <c r="F75" s="19">
        <f t="shared" si="18"/>
        <v>2894.39208984375</v>
      </c>
      <c r="K75" s="9">
        <v>8</v>
      </c>
      <c r="L75">
        <f t="shared" si="16"/>
        <v>0.80037255489307491</v>
      </c>
      <c r="M75">
        <f t="shared" si="15"/>
        <v>0.82332675180598469</v>
      </c>
      <c r="N75">
        <f t="shared" si="15"/>
        <v>0.78408025855475039</v>
      </c>
      <c r="O75">
        <f t="shared" si="15"/>
        <v>0.58998266661473142</v>
      </c>
      <c r="P75">
        <f t="shared" si="15"/>
        <v>0.55649779614201622</v>
      </c>
      <c r="Q75">
        <f t="shared" si="15"/>
        <v>0.64570354551060671</v>
      </c>
    </row>
    <row r="76" spans="1:17" x14ac:dyDescent="0.25">
      <c r="C76" s="19">
        <f t="shared" si="17"/>
        <v>4547.582356770833</v>
      </c>
      <c r="F76" s="19">
        <f t="shared" si="18"/>
        <v>3384.9047037760415</v>
      </c>
      <c r="K76" s="9">
        <v>16</v>
      </c>
      <c r="L76">
        <f t="shared" si="16"/>
        <v>0.7193433306366076</v>
      </c>
      <c r="M76">
        <f t="shared" si="15"/>
        <v>0.77069527264103432</v>
      </c>
      <c r="N76">
        <f t="shared" si="15"/>
        <v>0.78413566954574021</v>
      </c>
      <c r="O76">
        <f t="shared" si="15"/>
        <v>0.57452127661407992</v>
      </c>
      <c r="P76">
        <f t="shared" si="15"/>
        <v>0.53387584973573354</v>
      </c>
      <c r="Q76">
        <f t="shared" si="15"/>
        <v>0.64668943888917418</v>
      </c>
    </row>
    <row r="77" spans="1:17" x14ac:dyDescent="0.25">
      <c r="C77" s="19">
        <f t="shared" si="17"/>
        <v>4295.241536458333</v>
      </c>
      <c r="F77" s="19">
        <f t="shared" si="18"/>
        <v>3314.838623046875</v>
      </c>
      <c r="K77" s="9">
        <v>24</v>
      </c>
      <c r="L77">
        <f t="shared" si="16"/>
        <v>1.0959897609450926</v>
      </c>
      <c r="M77">
        <f t="shared" si="15"/>
        <v>0.96656278470305057</v>
      </c>
      <c r="N77">
        <f t="shared" si="15"/>
        <v>0.93744745435185683</v>
      </c>
      <c r="O77">
        <f t="shared" si="15"/>
        <v>0.95078926622749216</v>
      </c>
      <c r="P77">
        <f t="shared" si="15"/>
        <v>1.0426539675820712</v>
      </c>
      <c r="Q77">
        <f t="shared" si="15"/>
        <v>0.7425551067906816</v>
      </c>
    </row>
    <row r="78" spans="1:17" x14ac:dyDescent="0.25">
      <c r="C78" s="19">
        <f t="shared" si="17"/>
        <v>5666.111328125</v>
      </c>
      <c r="F78" s="19">
        <f t="shared" si="18"/>
        <v>5167.490397135417</v>
      </c>
    </row>
    <row r="79" spans="1:17" x14ac:dyDescent="0.25">
      <c r="C79" s="19"/>
    </row>
    <row r="80" spans="1:17" x14ac:dyDescent="0.25">
      <c r="A80" t="s">
        <v>123</v>
      </c>
      <c r="C80" s="20">
        <f>MAX(C72:F78)</f>
        <v>5666.111328125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5.710937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>
        <v>1</v>
      </c>
      <c r="C2">
        <v>7</v>
      </c>
      <c r="D2">
        <v>34</v>
      </c>
      <c r="E2">
        <v>50</v>
      </c>
      <c r="F2">
        <v>289.5</v>
      </c>
      <c r="G2">
        <v>306.54000854492187</v>
      </c>
      <c r="H2">
        <v>0.37459802627563477</v>
      </c>
      <c r="I2">
        <v>114.82927703857422</v>
      </c>
      <c r="J2">
        <v>16.239313125610352</v>
      </c>
      <c r="K2">
        <v>300.5</v>
      </c>
      <c r="L2">
        <v>0.29031872749328613</v>
      </c>
      <c r="M2">
        <v>87.240776062011719</v>
      </c>
    </row>
    <row r="3" spans="1:13" x14ac:dyDescent="0.25">
      <c r="A3" t="s">
        <v>66</v>
      </c>
      <c r="B3">
        <v>2</v>
      </c>
      <c r="C3">
        <v>7</v>
      </c>
      <c r="D3">
        <v>34</v>
      </c>
      <c r="E3">
        <v>50</v>
      </c>
      <c r="F3">
        <v>351</v>
      </c>
      <c r="G3">
        <v>370.29998779296875</v>
      </c>
      <c r="H3">
        <v>0.37287652492523193</v>
      </c>
      <c r="I3">
        <v>138.076171875</v>
      </c>
      <c r="J3">
        <v>19.526920318603516</v>
      </c>
      <c r="K3">
        <v>363.81817626953125</v>
      </c>
      <c r="L3">
        <v>0.29315260052680969</v>
      </c>
      <c r="M3">
        <v>106.65425109863281</v>
      </c>
    </row>
    <row r="4" spans="1:13" x14ac:dyDescent="0.25">
      <c r="A4" t="s">
        <v>67</v>
      </c>
      <c r="B4">
        <v>3</v>
      </c>
      <c r="C4">
        <v>7</v>
      </c>
      <c r="D4">
        <v>34</v>
      </c>
      <c r="E4">
        <v>50</v>
      </c>
      <c r="F4">
        <v>326.5</v>
      </c>
      <c r="G4">
        <v>418.239990234375</v>
      </c>
      <c r="H4">
        <v>0.68438982963562012</v>
      </c>
      <c r="I4">
        <v>286.23919677734375</v>
      </c>
      <c r="J4">
        <v>40.480335235595703</v>
      </c>
      <c r="K4">
        <v>371.70455932617188</v>
      </c>
      <c r="L4">
        <v>0.40131765604019165</v>
      </c>
      <c r="M4">
        <v>149.17160034179687</v>
      </c>
    </row>
    <row r="5" spans="1:13" x14ac:dyDescent="0.25">
      <c r="A5" t="s">
        <v>68</v>
      </c>
      <c r="B5">
        <v>4</v>
      </c>
      <c r="C5">
        <v>7</v>
      </c>
      <c r="D5">
        <v>34</v>
      </c>
      <c r="E5">
        <v>50</v>
      </c>
      <c r="F5">
        <v>596</v>
      </c>
      <c r="G5">
        <v>593.719970703125</v>
      </c>
      <c r="H5">
        <v>0.32562223076820374</v>
      </c>
      <c r="I5">
        <v>193.32843017578125</v>
      </c>
      <c r="J5">
        <v>27.340766906738281</v>
      </c>
      <c r="K5">
        <v>587.5</v>
      </c>
      <c r="L5">
        <v>0.23514920473098755</v>
      </c>
      <c r="M5">
        <v>138.15016174316406</v>
      </c>
    </row>
    <row r="6" spans="1:13" x14ac:dyDescent="0.25">
      <c r="A6" t="s">
        <v>69</v>
      </c>
      <c r="B6">
        <v>5</v>
      </c>
      <c r="C6">
        <v>7</v>
      </c>
      <c r="D6">
        <v>34</v>
      </c>
      <c r="E6">
        <v>50</v>
      </c>
      <c r="F6">
        <v>462</v>
      </c>
      <c r="G6">
        <v>600.8800048828125</v>
      </c>
      <c r="H6">
        <v>1.1873434782028198</v>
      </c>
      <c r="I6">
        <v>713.450927734375</v>
      </c>
      <c r="J6">
        <v>100.89720153808594</v>
      </c>
      <c r="K6">
        <v>496.90908813476562</v>
      </c>
      <c r="L6">
        <v>0.28080537915229797</v>
      </c>
      <c r="M6">
        <v>139.53474426269531</v>
      </c>
    </row>
    <row r="7" spans="1:13" x14ac:dyDescent="0.25">
      <c r="A7" t="s">
        <v>70</v>
      </c>
      <c r="B7">
        <v>6</v>
      </c>
      <c r="C7">
        <v>7</v>
      </c>
      <c r="D7">
        <v>34</v>
      </c>
      <c r="E7">
        <v>50</v>
      </c>
      <c r="F7">
        <v>431</v>
      </c>
      <c r="G7">
        <v>463.260009765625</v>
      </c>
      <c r="H7">
        <v>0.38384416699409485</v>
      </c>
      <c r="I7">
        <v>177.81965637207031</v>
      </c>
      <c r="J7">
        <v>25.147497177124023</v>
      </c>
      <c r="K7">
        <v>459.02273559570312</v>
      </c>
      <c r="L7">
        <v>0.31949162483215332</v>
      </c>
      <c r="M7">
        <v>146.65391540527344</v>
      </c>
    </row>
    <row r="8" spans="1:13" x14ac:dyDescent="0.25">
      <c r="A8" t="s">
        <v>71</v>
      </c>
      <c r="B8">
        <v>7</v>
      </c>
      <c r="C8">
        <v>7</v>
      </c>
      <c r="D8">
        <v>34</v>
      </c>
      <c r="E8">
        <v>50</v>
      </c>
      <c r="F8">
        <v>806</v>
      </c>
      <c r="G8">
        <v>921.280029296875</v>
      </c>
      <c r="H8">
        <v>0.55125808715820313</v>
      </c>
      <c r="I8">
        <v>507.863037109375</v>
      </c>
      <c r="J8">
        <v>71.822677612304688</v>
      </c>
      <c r="K8">
        <v>848.3863525390625</v>
      </c>
      <c r="L8">
        <v>0.33548814058303833</v>
      </c>
      <c r="M8">
        <v>284.62356567382812</v>
      </c>
    </row>
    <row r="9" spans="1:13" x14ac:dyDescent="0.25">
      <c r="A9" t="s">
        <v>62</v>
      </c>
      <c r="B9">
        <v>8</v>
      </c>
      <c r="C9">
        <v>7</v>
      </c>
      <c r="D9">
        <v>34</v>
      </c>
      <c r="E9">
        <v>50</v>
      </c>
      <c r="F9">
        <v>375</v>
      </c>
      <c r="G9">
        <v>400.95999145507812</v>
      </c>
      <c r="H9">
        <v>0.59738719463348389</v>
      </c>
      <c r="I9">
        <v>239.52836608886719</v>
      </c>
      <c r="J9">
        <v>33.874423980712891</v>
      </c>
      <c r="K9">
        <v>372.27273559570312</v>
      </c>
      <c r="L9">
        <v>0.32331132888793945</v>
      </c>
      <c r="M9">
        <v>120.35999298095703</v>
      </c>
    </row>
    <row r="10" spans="1:13" x14ac:dyDescent="0.25">
      <c r="A10" t="s">
        <v>72</v>
      </c>
      <c r="B10">
        <v>1</v>
      </c>
      <c r="C10">
        <v>8</v>
      </c>
      <c r="D10">
        <v>34</v>
      </c>
      <c r="E10">
        <v>50</v>
      </c>
      <c r="F10">
        <v>297.5</v>
      </c>
      <c r="G10">
        <v>341.92001342773437</v>
      </c>
      <c r="H10">
        <v>0.4997214674949646</v>
      </c>
      <c r="I10">
        <v>170.86476135253906</v>
      </c>
      <c r="J10">
        <v>24.16392707824707</v>
      </c>
      <c r="K10">
        <v>323.65908813476562</v>
      </c>
      <c r="L10">
        <v>0.35787361860275269</v>
      </c>
      <c r="M10">
        <v>115.82905578613281</v>
      </c>
    </row>
    <row r="11" spans="1:13" x14ac:dyDescent="0.25">
      <c r="A11" t="s">
        <v>73</v>
      </c>
      <c r="B11">
        <v>2</v>
      </c>
      <c r="C11">
        <v>8</v>
      </c>
      <c r="D11">
        <v>34</v>
      </c>
      <c r="E11">
        <v>50</v>
      </c>
      <c r="F11">
        <v>293.5</v>
      </c>
      <c r="G11">
        <v>307.05999755859375</v>
      </c>
      <c r="H11">
        <v>0.56072366237640381</v>
      </c>
      <c r="I11">
        <v>172.17579650878906</v>
      </c>
      <c r="J11">
        <v>24.349334716796875</v>
      </c>
      <c r="K11">
        <v>391.56817626953102</v>
      </c>
      <c r="L11">
        <v>0.35259702801704407</v>
      </c>
      <c r="M11">
        <v>102.80606842041016</v>
      </c>
    </row>
    <row r="12" spans="1:13" x14ac:dyDescent="0.25">
      <c r="A12" t="s">
        <v>74</v>
      </c>
      <c r="B12">
        <v>3</v>
      </c>
      <c r="C12">
        <v>8</v>
      </c>
      <c r="D12">
        <v>34</v>
      </c>
      <c r="E12">
        <v>50</v>
      </c>
      <c r="F12">
        <v>360.5</v>
      </c>
      <c r="G12">
        <v>366.45999145507812</v>
      </c>
      <c r="H12">
        <v>0.54011809825897217</v>
      </c>
      <c r="I12">
        <v>197.93167114257812</v>
      </c>
      <c r="J12">
        <v>27.991765975952148</v>
      </c>
      <c r="K12">
        <v>348.54544067382812</v>
      </c>
      <c r="L12">
        <v>0.36462453007698059</v>
      </c>
      <c r="M12">
        <v>127.08822631835937</v>
      </c>
    </row>
    <row r="13" spans="1:13" x14ac:dyDescent="0.25">
      <c r="A13" t="s">
        <v>75</v>
      </c>
      <c r="B13">
        <v>4</v>
      </c>
      <c r="C13">
        <v>8</v>
      </c>
      <c r="D13">
        <v>34</v>
      </c>
      <c r="E13">
        <v>50</v>
      </c>
      <c r="F13">
        <v>521</v>
      </c>
      <c r="G13">
        <v>538.55999755859375</v>
      </c>
      <c r="H13">
        <v>0.40032675862312317</v>
      </c>
      <c r="I13">
        <v>215.59999084472656</v>
      </c>
      <c r="J13">
        <v>30.490442276000977</v>
      </c>
      <c r="K13">
        <v>529.65911865234375</v>
      </c>
      <c r="L13">
        <v>0.24894031882286072</v>
      </c>
      <c r="M13">
        <v>131.85350036621094</v>
      </c>
    </row>
    <row r="14" spans="1:13" x14ac:dyDescent="0.25">
      <c r="A14" t="s">
        <v>76</v>
      </c>
      <c r="B14">
        <v>5</v>
      </c>
      <c r="C14">
        <v>8</v>
      </c>
      <c r="D14">
        <v>34</v>
      </c>
      <c r="E14">
        <v>50</v>
      </c>
      <c r="F14">
        <v>486.5</v>
      </c>
      <c r="G14">
        <v>511.239990234375</v>
      </c>
      <c r="H14">
        <v>0.4715893566608429</v>
      </c>
      <c r="I14">
        <v>241.0953369140625</v>
      </c>
      <c r="J14">
        <v>34.096031188964844</v>
      </c>
      <c r="K14">
        <v>494.52273559570312</v>
      </c>
      <c r="L14">
        <v>0.33010745048522949</v>
      </c>
      <c r="M14">
        <v>163.24563598632812</v>
      </c>
    </row>
    <row r="15" spans="1:13" x14ac:dyDescent="0.25">
      <c r="A15" t="s">
        <v>77</v>
      </c>
      <c r="B15">
        <v>6</v>
      </c>
      <c r="C15">
        <v>8</v>
      </c>
      <c r="D15">
        <v>34</v>
      </c>
      <c r="E15">
        <v>50</v>
      </c>
      <c r="F15">
        <v>367</v>
      </c>
      <c r="G15">
        <v>510.92001342773437</v>
      </c>
      <c r="H15">
        <v>0.86150962114334106</v>
      </c>
      <c r="I15">
        <v>440.1624755859375</v>
      </c>
      <c r="J15">
        <v>62.248374938964844</v>
      </c>
      <c r="K15">
        <v>436.3636474609375</v>
      </c>
      <c r="L15">
        <v>0.44522491097450256</v>
      </c>
      <c r="M15">
        <v>194.27995300292969</v>
      </c>
    </row>
    <row r="16" spans="1:13" x14ac:dyDescent="0.25">
      <c r="A16" t="s">
        <v>78</v>
      </c>
      <c r="B16">
        <v>7</v>
      </c>
      <c r="C16">
        <v>8</v>
      </c>
      <c r="D16">
        <v>34</v>
      </c>
      <c r="E16">
        <v>50</v>
      </c>
      <c r="F16">
        <v>548.5</v>
      </c>
      <c r="G16">
        <v>640.79998779296875</v>
      </c>
      <c r="H16">
        <v>0.58675205707550049</v>
      </c>
      <c r="I16">
        <v>375.99072265625</v>
      </c>
      <c r="J16">
        <v>53.173118591308594</v>
      </c>
      <c r="K16">
        <v>788.40911865234295</v>
      </c>
      <c r="L16">
        <v>0.31624135375022888</v>
      </c>
      <c r="M16">
        <v>186.07929992675781</v>
      </c>
    </row>
    <row r="17" spans="1:13" x14ac:dyDescent="0.25">
      <c r="A17" t="s">
        <v>62</v>
      </c>
      <c r="B17">
        <v>8</v>
      </c>
      <c r="C17">
        <v>8</v>
      </c>
      <c r="D17">
        <v>34</v>
      </c>
      <c r="E17">
        <v>50</v>
      </c>
      <c r="F17">
        <v>349.5</v>
      </c>
      <c r="G17">
        <v>371.54000854492187</v>
      </c>
      <c r="H17">
        <v>0.44441059231758118</v>
      </c>
      <c r="I17">
        <v>165.11631774902344</v>
      </c>
      <c r="J17">
        <v>23.350973129272461</v>
      </c>
      <c r="K17">
        <v>359.02273559570312</v>
      </c>
      <c r="L17">
        <v>0.3229057788848877</v>
      </c>
      <c r="M17">
        <v>115.93051147460937</v>
      </c>
    </row>
    <row r="18" spans="1:13" x14ac:dyDescent="0.25">
      <c r="A18" t="s">
        <v>79</v>
      </c>
      <c r="B18">
        <v>1</v>
      </c>
      <c r="C18">
        <v>9</v>
      </c>
      <c r="D18">
        <v>34</v>
      </c>
      <c r="E18">
        <v>50</v>
      </c>
      <c r="F18">
        <v>305</v>
      </c>
      <c r="G18">
        <v>381.27999877929687</v>
      </c>
      <c r="H18">
        <v>1.4663910865783691</v>
      </c>
      <c r="I18">
        <v>559.1055908203125</v>
      </c>
      <c r="J18">
        <v>79.069473266601563</v>
      </c>
      <c r="K18">
        <v>303.65908813476562</v>
      </c>
      <c r="L18">
        <v>0.35622739791870117</v>
      </c>
      <c r="M18">
        <v>108.17168426513672</v>
      </c>
    </row>
    <row r="19" spans="1:13" x14ac:dyDescent="0.25">
      <c r="A19" t="s">
        <v>80</v>
      </c>
      <c r="B19">
        <v>2</v>
      </c>
      <c r="C19">
        <v>9</v>
      </c>
      <c r="D19">
        <v>34</v>
      </c>
      <c r="E19">
        <v>50</v>
      </c>
      <c r="F19">
        <v>312</v>
      </c>
      <c r="G19">
        <v>336.6199951171875</v>
      </c>
      <c r="H19">
        <v>0.44087162613868713</v>
      </c>
      <c r="I19">
        <v>148.40620422363281</v>
      </c>
      <c r="J19">
        <v>20.987808227539063</v>
      </c>
      <c r="K19">
        <v>326.31817626953125</v>
      </c>
      <c r="L19">
        <v>0.33252015709877014</v>
      </c>
      <c r="M19">
        <v>108.50736999511719</v>
      </c>
    </row>
    <row r="20" spans="1:13" x14ac:dyDescent="0.25">
      <c r="A20" s="3" t="s">
        <v>118</v>
      </c>
      <c r="B20">
        <v>3</v>
      </c>
      <c r="C20">
        <v>9</v>
      </c>
      <c r="D20">
        <v>34</v>
      </c>
      <c r="E20">
        <v>50</v>
      </c>
      <c r="F20">
        <v>339.5</v>
      </c>
      <c r="G20">
        <v>952.96002197265625</v>
      </c>
      <c r="H20">
        <v>4.1779227256774902</v>
      </c>
      <c r="I20">
        <v>3981.393310546875</v>
      </c>
      <c r="J20">
        <v>563.05401611328125</v>
      </c>
      <c r="K20">
        <v>365.1363525390625</v>
      </c>
      <c r="L20">
        <v>0.36322945356369019</v>
      </c>
      <c r="M20">
        <v>132.62828063964844</v>
      </c>
    </row>
    <row r="21" spans="1:13" x14ac:dyDescent="0.25">
      <c r="A21" t="s">
        <v>81</v>
      </c>
      <c r="B21">
        <v>4</v>
      </c>
      <c r="C21">
        <v>9</v>
      </c>
      <c r="D21">
        <v>34</v>
      </c>
      <c r="E21">
        <v>50</v>
      </c>
      <c r="F21">
        <v>479</v>
      </c>
      <c r="G21">
        <v>488.8599853515625</v>
      </c>
      <c r="H21">
        <v>0.54405355453491211</v>
      </c>
      <c r="I21">
        <v>265.96600341796875</v>
      </c>
      <c r="J21">
        <v>37.613273620605469</v>
      </c>
      <c r="K21">
        <v>472.81817626953125</v>
      </c>
      <c r="L21">
        <v>0.40189841389656067</v>
      </c>
      <c r="M21">
        <v>190.02487182617187</v>
      </c>
    </row>
    <row r="22" spans="1:13" x14ac:dyDescent="0.25">
      <c r="A22" t="s">
        <v>82</v>
      </c>
      <c r="B22">
        <v>5</v>
      </c>
      <c r="C22">
        <v>9</v>
      </c>
      <c r="D22">
        <v>34</v>
      </c>
      <c r="E22">
        <v>50</v>
      </c>
      <c r="F22">
        <v>466</v>
      </c>
      <c r="G22">
        <v>484.44000244140625</v>
      </c>
      <c r="H22">
        <v>0.31095141172409058</v>
      </c>
      <c r="I22">
        <v>150.63731384277344</v>
      </c>
      <c r="J22">
        <v>21.30333137512207</v>
      </c>
      <c r="K22">
        <v>483.18182373046875</v>
      </c>
      <c r="L22">
        <v>0.25217130780220032</v>
      </c>
      <c r="M22">
        <v>121.84459686279297</v>
      </c>
    </row>
    <row r="23" spans="1:13" x14ac:dyDescent="0.25">
      <c r="A23" t="s">
        <v>83</v>
      </c>
      <c r="B23">
        <v>6</v>
      </c>
      <c r="C23">
        <v>9</v>
      </c>
      <c r="D23">
        <v>34</v>
      </c>
      <c r="E23">
        <v>50</v>
      </c>
      <c r="F23">
        <v>464</v>
      </c>
      <c r="G23">
        <v>484.57998657226562</v>
      </c>
      <c r="H23">
        <v>0.44298088550567627</v>
      </c>
      <c r="I23">
        <v>214.65968322753906</v>
      </c>
      <c r="J23">
        <v>30.357463836669922</v>
      </c>
      <c r="K23">
        <v>485.8863525390625</v>
      </c>
      <c r="L23">
        <v>0.34123146533966064</v>
      </c>
      <c r="M23">
        <v>165.79971313476562</v>
      </c>
    </row>
    <row r="24" spans="1:13" x14ac:dyDescent="0.25">
      <c r="A24" t="s">
        <v>84</v>
      </c>
      <c r="B24">
        <v>7</v>
      </c>
      <c r="C24">
        <v>9</v>
      </c>
      <c r="D24">
        <v>34</v>
      </c>
      <c r="E24">
        <v>50</v>
      </c>
      <c r="F24">
        <v>619</v>
      </c>
      <c r="G24">
        <v>749.760009765625</v>
      </c>
      <c r="H24">
        <v>0.75563180446624756</v>
      </c>
      <c r="I24">
        <v>566.54254150390625</v>
      </c>
      <c r="J24">
        <v>80.1212158203125</v>
      </c>
      <c r="K24">
        <v>675.6363525390625</v>
      </c>
      <c r="L24">
        <v>0.28133681416511536</v>
      </c>
      <c r="M24">
        <v>190.08139038085937</v>
      </c>
    </row>
    <row r="25" spans="1:13" x14ac:dyDescent="0.25">
      <c r="A25" t="s">
        <v>62</v>
      </c>
      <c r="B25">
        <v>8</v>
      </c>
      <c r="C25">
        <v>9</v>
      </c>
      <c r="D25">
        <v>34</v>
      </c>
      <c r="E25">
        <v>50</v>
      </c>
      <c r="F25">
        <v>270.5</v>
      </c>
      <c r="G25">
        <v>305.32000732421875</v>
      </c>
      <c r="H25">
        <v>0.46424219012260437</v>
      </c>
      <c r="I25">
        <v>141.742431640625</v>
      </c>
      <c r="J25">
        <v>20.045406341552734</v>
      </c>
      <c r="K25">
        <v>297</v>
      </c>
      <c r="L25">
        <v>0.37905478477478027</v>
      </c>
      <c r="M25">
        <v>112.57927703857422</v>
      </c>
    </row>
    <row r="26" spans="1:13" x14ac:dyDescent="0.25">
      <c r="A26" t="s">
        <v>85</v>
      </c>
      <c r="B26">
        <v>1</v>
      </c>
      <c r="C26">
        <v>10</v>
      </c>
      <c r="D26">
        <v>34</v>
      </c>
      <c r="E26">
        <v>50</v>
      </c>
      <c r="F26">
        <v>257.5</v>
      </c>
      <c r="G26">
        <v>265.45999145507812</v>
      </c>
      <c r="H26">
        <v>0.4389130175113678</v>
      </c>
      <c r="I26">
        <v>116.51385498046875</v>
      </c>
      <c r="J26">
        <v>16.477546691894531</v>
      </c>
      <c r="K26">
        <v>255.15908813476562</v>
      </c>
      <c r="L26">
        <v>0.32246878743171692</v>
      </c>
      <c r="M26">
        <v>82.280838012695312</v>
      </c>
    </row>
    <row r="27" spans="1:13" x14ac:dyDescent="0.25">
      <c r="A27" t="s">
        <v>86</v>
      </c>
      <c r="B27">
        <v>2</v>
      </c>
      <c r="C27">
        <v>10</v>
      </c>
      <c r="D27">
        <v>34</v>
      </c>
      <c r="E27">
        <v>50</v>
      </c>
      <c r="F27">
        <v>248.5</v>
      </c>
      <c r="G27">
        <v>270.33999633789062</v>
      </c>
      <c r="H27">
        <v>0.50397616624832153</v>
      </c>
      <c r="I27">
        <v>136.24491882324219</v>
      </c>
      <c r="J27">
        <v>19.267940521240234</v>
      </c>
      <c r="K27">
        <v>257.43182373046875</v>
      </c>
      <c r="L27">
        <v>0.34550216794013977</v>
      </c>
      <c r="M27">
        <v>88.943252563476563</v>
      </c>
    </row>
    <row r="28" spans="1:13" x14ac:dyDescent="0.25">
      <c r="A28" s="3" t="s">
        <v>119</v>
      </c>
      <c r="B28">
        <v>3</v>
      </c>
      <c r="C28">
        <v>10</v>
      </c>
      <c r="D28">
        <v>34</v>
      </c>
      <c r="E28">
        <v>50</v>
      </c>
      <c r="F28">
        <v>271.5</v>
      </c>
      <c r="G28">
        <v>299.760009765625</v>
      </c>
      <c r="H28">
        <v>0.52125513553619385</v>
      </c>
      <c r="I28">
        <v>156.25143432617187</v>
      </c>
      <c r="J28">
        <v>22.0972900390625</v>
      </c>
      <c r="K28">
        <v>285.84091186523437</v>
      </c>
      <c r="L28">
        <v>0.35325917601585388</v>
      </c>
      <c r="M28">
        <v>100.97592163085937</v>
      </c>
    </row>
    <row r="29" spans="1:13" x14ac:dyDescent="0.25">
      <c r="A29" t="s">
        <v>87</v>
      </c>
      <c r="B29">
        <v>4</v>
      </c>
      <c r="C29">
        <v>10</v>
      </c>
      <c r="D29">
        <v>34</v>
      </c>
      <c r="E29">
        <v>50</v>
      </c>
      <c r="F29">
        <v>460</v>
      </c>
      <c r="G29">
        <v>537.280029296875</v>
      </c>
      <c r="H29">
        <v>0.80480921268463135</v>
      </c>
      <c r="I29">
        <v>432.40786743164062</v>
      </c>
      <c r="J29">
        <v>61.151706695556641</v>
      </c>
      <c r="K29">
        <v>469.84091186523437</v>
      </c>
      <c r="L29">
        <v>0.44148534536361694</v>
      </c>
      <c r="M29">
        <v>207.42787170410156</v>
      </c>
    </row>
    <row r="30" spans="1:13" x14ac:dyDescent="0.25">
      <c r="A30" t="s">
        <v>88</v>
      </c>
      <c r="B30">
        <v>5</v>
      </c>
      <c r="C30">
        <v>10</v>
      </c>
      <c r="D30">
        <v>34</v>
      </c>
      <c r="E30">
        <v>50</v>
      </c>
      <c r="F30">
        <v>362</v>
      </c>
      <c r="G30">
        <v>462.51998901367187</v>
      </c>
      <c r="H30">
        <v>0.72762465476989746</v>
      </c>
      <c r="I30">
        <v>336.54095458984375</v>
      </c>
      <c r="J30">
        <v>47.594078063964844</v>
      </c>
      <c r="K30">
        <v>401.25</v>
      </c>
      <c r="L30">
        <v>0.32349056005477905</v>
      </c>
      <c r="M30">
        <v>129.80058288574219</v>
      </c>
    </row>
    <row r="31" spans="1:13" x14ac:dyDescent="0.25">
      <c r="A31" t="s">
        <v>89</v>
      </c>
      <c r="B31">
        <v>6</v>
      </c>
      <c r="C31">
        <v>10</v>
      </c>
      <c r="D31">
        <v>34</v>
      </c>
      <c r="E31">
        <v>50</v>
      </c>
      <c r="F31">
        <v>375</v>
      </c>
      <c r="G31">
        <v>460.94000244140625</v>
      </c>
      <c r="H31">
        <v>1.093280553817749</v>
      </c>
      <c r="I31">
        <v>503.936767578125</v>
      </c>
      <c r="J31">
        <v>71.267417907714844</v>
      </c>
      <c r="K31">
        <v>388.20455932617187</v>
      </c>
      <c r="L31">
        <v>0.32708677649497986</v>
      </c>
      <c r="M31">
        <v>126.97657012939453</v>
      </c>
    </row>
    <row r="32" spans="1:13" x14ac:dyDescent="0.25">
      <c r="A32" t="s">
        <v>90</v>
      </c>
      <c r="B32">
        <v>7</v>
      </c>
      <c r="C32">
        <v>10</v>
      </c>
      <c r="D32">
        <v>34</v>
      </c>
      <c r="E32">
        <v>50</v>
      </c>
      <c r="F32">
        <v>369.5</v>
      </c>
      <c r="G32">
        <v>437.10000610351562</v>
      </c>
      <c r="H32">
        <v>0.81748032569885254</v>
      </c>
      <c r="I32">
        <v>357.32064819335938</v>
      </c>
      <c r="J32">
        <v>50.532772064208984</v>
      </c>
      <c r="K32">
        <v>388.68182373046875</v>
      </c>
      <c r="L32">
        <v>0.44214889407157898</v>
      </c>
      <c r="M32">
        <v>171.85523986816406</v>
      </c>
    </row>
    <row r="33" spans="1:13" x14ac:dyDescent="0.25">
      <c r="A33" t="s">
        <v>64</v>
      </c>
    </row>
    <row r="34" spans="1:13" x14ac:dyDescent="0.25">
      <c r="A34" t="s">
        <v>91</v>
      </c>
      <c r="B34">
        <v>1</v>
      </c>
      <c r="C34">
        <v>11</v>
      </c>
      <c r="D34">
        <v>34</v>
      </c>
      <c r="E34">
        <v>50</v>
      </c>
      <c r="F34">
        <v>244.5</v>
      </c>
      <c r="G34">
        <v>274.260009765625</v>
      </c>
      <c r="H34">
        <v>0.49026983976364136</v>
      </c>
      <c r="I34">
        <v>134.46141052246094</v>
      </c>
      <c r="J34">
        <v>19.015714645385742</v>
      </c>
      <c r="K34">
        <v>257.65908813476562</v>
      </c>
      <c r="L34">
        <v>0.34069955348968506</v>
      </c>
      <c r="M34">
        <v>87.784339904785156</v>
      </c>
    </row>
    <row r="35" spans="1:13" x14ac:dyDescent="0.25">
      <c r="A35" t="s">
        <v>92</v>
      </c>
      <c r="B35">
        <v>2</v>
      </c>
      <c r="C35">
        <v>11</v>
      </c>
      <c r="D35">
        <v>34</v>
      </c>
      <c r="E35">
        <v>50</v>
      </c>
      <c r="F35">
        <v>304.5</v>
      </c>
      <c r="G35">
        <v>369.739990234375</v>
      </c>
      <c r="H35">
        <v>0.81587028503417969</v>
      </c>
      <c r="I35">
        <v>301.65988159179687</v>
      </c>
      <c r="J35">
        <v>42.661151885986328</v>
      </c>
      <c r="K35">
        <v>325.72726440429688</v>
      </c>
      <c r="L35">
        <v>0.43293207883834839</v>
      </c>
      <c r="M35">
        <v>141.01779174804687</v>
      </c>
    </row>
    <row r="36" spans="1:13" x14ac:dyDescent="0.25">
      <c r="A36" t="s">
        <v>93</v>
      </c>
      <c r="B36">
        <v>3</v>
      </c>
      <c r="C36">
        <v>11</v>
      </c>
      <c r="D36">
        <v>34</v>
      </c>
      <c r="E36">
        <v>50</v>
      </c>
      <c r="F36">
        <v>336</v>
      </c>
      <c r="G36">
        <v>369.48001098632812</v>
      </c>
      <c r="H36">
        <v>0.49928399920463562</v>
      </c>
      <c r="I36">
        <v>184.47544860839844</v>
      </c>
      <c r="J36">
        <v>26.088769912719727</v>
      </c>
      <c r="K36">
        <v>351.31817626953125</v>
      </c>
      <c r="L36">
        <v>0.35979729890823364</v>
      </c>
      <c r="M36">
        <v>126.40333557128906</v>
      </c>
    </row>
    <row r="37" spans="1:13" x14ac:dyDescent="0.25">
      <c r="A37" t="s">
        <v>94</v>
      </c>
      <c r="B37">
        <v>4</v>
      </c>
      <c r="C37">
        <v>11</v>
      </c>
      <c r="D37">
        <v>34</v>
      </c>
      <c r="E37">
        <v>50</v>
      </c>
      <c r="F37">
        <v>503.5</v>
      </c>
      <c r="G37">
        <v>588.67999267578125</v>
      </c>
      <c r="H37">
        <v>0.74798214435577393</v>
      </c>
      <c r="I37">
        <v>440.32211303710937</v>
      </c>
      <c r="J37">
        <v>62.270950317382812</v>
      </c>
      <c r="K37">
        <v>422.79547119140602</v>
      </c>
      <c r="L37">
        <v>0.32028681039810181</v>
      </c>
      <c r="M37">
        <v>167.44448852539062</v>
      </c>
    </row>
    <row r="38" spans="1:13" x14ac:dyDescent="0.25">
      <c r="A38" t="s">
        <v>95</v>
      </c>
      <c r="B38">
        <v>5</v>
      </c>
      <c r="C38">
        <v>11</v>
      </c>
      <c r="D38">
        <v>34</v>
      </c>
      <c r="E38">
        <v>50</v>
      </c>
      <c r="F38">
        <v>393</v>
      </c>
      <c r="G38">
        <v>449.70001220703125</v>
      </c>
      <c r="H38">
        <v>0.54078024625778198</v>
      </c>
      <c r="I38">
        <v>243.18887329101562</v>
      </c>
      <c r="J38">
        <v>34.392101287841797</v>
      </c>
      <c r="K38">
        <v>431.22726440429687</v>
      </c>
      <c r="L38">
        <v>0.35791006684303284</v>
      </c>
      <c r="M38">
        <v>154.34059143066406</v>
      </c>
    </row>
    <row r="39" spans="1:13" x14ac:dyDescent="0.25">
      <c r="A39" t="s">
        <v>96</v>
      </c>
      <c r="B39">
        <v>6</v>
      </c>
      <c r="C39">
        <v>11</v>
      </c>
      <c r="D39">
        <v>34</v>
      </c>
      <c r="E39">
        <v>50</v>
      </c>
      <c r="F39">
        <v>341</v>
      </c>
      <c r="G39">
        <v>361.20001220703125</v>
      </c>
      <c r="H39">
        <v>0.43854400515556335</v>
      </c>
      <c r="I39">
        <v>158.402099609375</v>
      </c>
      <c r="J39">
        <v>22.401439666748047</v>
      </c>
      <c r="K39">
        <v>346.1363525390625</v>
      </c>
      <c r="L39">
        <v>0.28529217839241028</v>
      </c>
      <c r="M39">
        <v>98.75</v>
      </c>
    </row>
    <row r="40" spans="1:13" x14ac:dyDescent="0.25">
      <c r="A40" t="s">
        <v>97</v>
      </c>
      <c r="B40">
        <v>7</v>
      </c>
      <c r="C40">
        <v>11</v>
      </c>
      <c r="D40">
        <v>34</v>
      </c>
      <c r="E40">
        <v>50</v>
      </c>
      <c r="F40">
        <v>368</v>
      </c>
      <c r="G40">
        <v>442</v>
      </c>
      <c r="H40">
        <v>0.77696055173873901</v>
      </c>
      <c r="I40">
        <v>343.41656494140625</v>
      </c>
      <c r="J40">
        <v>48.566436767578125</v>
      </c>
      <c r="K40">
        <v>389.47726440429687</v>
      </c>
      <c r="L40">
        <v>0.35664194822311401</v>
      </c>
      <c r="M40">
        <v>138.9039306640625</v>
      </c>
    </row>
    <row r="41" spans="1:13" x14ac:dyDescent="0.25">
      <c r="A41" t="s">
        <v>64</v>
      </c>
    </row>
    <row r="42" spans="1:13" x14ac:dyDescent="0.25">
      <c r="A42" t="s">
        <v>98</v>
      </c>
      <c r="B42">
        <v>1</v>
      </c>
      <c r="C42">
        <v>12</v>
      </c>
      <c r="D42">
        <v>34</v>
      </c>
      <c r="E42">
        <v>50</v>
      </c>
      <c r="F42">
        <v>265.5</v>
      </c>
      <c r="G42">
        <v>285.3800048828125</v>
      </c>
      <c r="H42">
        <v>0.41317328810691833</v>
      </c>
      <c r="I42">
        <v>117.91139984130859</v>
      </c>
      <c r="J42">
        <v>16.675189971923828</v>
      </c>
      <c r="K42">
        <v>275.75</v>
      </c>
      <c r="L42">
        <v>0.27717235684394836</v>
      </c>
      <c r="M42">
        <v>76.430274963378906</v>
      </c>
    </row>
    <row r="43" spans="1:13" x14ac:dyDescent="0.25">
      <c r="A43" t="s">
        <v>99</v>
      </c>
      <c r="B43">
        <v>2</v>
      </c>
      <c r="C43">
        <v>12</v>
      </c>
      <c r="D43">
        <v>34</v>
      </c>
      <c r="E43">
        <v>50</v>
      </c>
      <c r="F43">
        <v>287.5</v>
      </c>
      <c r="G43">
        <v>294.16000366210937</v>
      </c>
      <c r="H43">
        <v>0.45514610409736633</v>
      </c>
      <c r="I43">
        <v>133.88578796386719</v>
      </c>
      <c r="J43">
        <v>18.934309005737305</v>
      </c>
      <c r="K43">
        <v>286.95455932617187</v>
      </c>
      <c r="L43">
        <v>0.34122458100318909</v>
      </c>
      <c r="M43">
        <v>97.915946960449219</v>
      </c>
    </row>
    <row r="44" spans="1:13" x14ac:dyDescent="0.25">
      <c r="A44" t="s">
        <v>100</v>
      </c>
      <c r="B44">
        <v>3</v>
      </c>
      <c r="C44">
        <v>12</v>
      </c>
      <c r="D44">
        <v>34</v>
      </c>
      <c r="E44">
        <v>50</v>
      </c>
      <c r="F44">
        <v>327.5</v>
      </c>
      <c r="G44">
        <v>326.39999389648437</v>
      </c>
      <c r="H44">
        <v>0.36157152056694031</v>
      </c>
      <c r="I44">
        <v>118.01694488525391</v>
      </c>
      <c r="J44">
        <v>16.690116882324219</v>
      </c>
      <c r="K44">
        <v>315.93182373046875</v>
      </c>
      <c r="L44">
        <v>0.21047519147396088</v>
      </c>
      <c r="M44">
        <v>66.495811462402344</v>
      </c>
    </row>
    <row r="45" spans="1:13" x14ac:dyDescent="0.25">
      <c r="A45" t="s">
        <v>101</v>
      </c>
      <c r="B45">
        <v>4</v>
      </c>
      <c r="C45">
        <v>12</v>
      </c>
      <c r="D45">
        <v>34</v>
      </c>
      <c r="E45">
        <v>50</v>
      </c>
      <c r="F45">
        <v>438.5</v>
      </c>
      <c r="G45">
        <v>486.3599853515625</v>
      </c>
      <c r="H45">
        <v>0.45605221390724182</v>
      </c>
      <c r="I45">
        <v>221.80555725097656</v>
      </c>
      <c r="J45">
        <v>31.3680419921875</v>
      </c>
      <c r="K45">
        <v>467.02273559570312</v>
      </c>
      <c r="L45">
        <v>0.33292311429977417</v>
      </c>
      <c r="M45">
        <v>155.482666015625</v>
      </c>
    </row>
    <row r="46" spans="1:13" x14ac:dyDescent="0.25">
      <c r="A46" t="s">
        <v>102</v>
      </c>
      <c r="B46">
        <v>5</v>
      </c>
      <c r="C46">
        <v>12</v>
      </c>
      <c r="D46">
        <v>34</v>
      </c>
      <c r="E46">
        <v>50</v>
      </c>
      <c r="F46">
        <v>396</v>
      </c>
      <c r="G46">
        <v>410.67999267578125</v>
      </c>
      <c r="H46">
        <v>0.32525345683097839</v>
      </c>
      <c r="I46">
        <v>133.57508850097656</v>
      </c>
      <c r="J46">
        <v>18.890369415283203</v>
      </c>
      <c r="K46">
        <v>408.54544067382812</v>
      </c>
      <c r="L46">
        <v>0.24799560010433197</v>
      </c>
      <c r="M46">
        <v>101.31747436523437</v>
      </c>
    </row>
    <row r="47" spans="1:13" x14ac:dyDescent="0.25">
      <c r="A47" t="s">
        <v>103</v>
      </c>
      <c r="B47">
        <v>6</v>
      </c>
      <c r="C47">
        <v>12</v>
      </c>
      <c r="D47">
        <v>34</v>
      </c>
      <c r="E47">
        <v>50</v>
      </c>
      <c r="F47">
        <v>334.5</v>
      </c>
      <c r="G47">
        <v>359.07998657226562</v>
      </c>
      <c r="H47">
        <v>0.43520355224609375</v>
      </c>
      <c r="I47">
        <v>156.27288818359375</v>
      </c>
      <c r="J47">
        <v>22.100324630737305</v>
      </c>
      <c r="K47">
        <v>354.18182373046875</v>
      </c>
      <c r="L47">
        <v>0.33313620090484619</v>
      </c>
      <c r="M47">
        <v>117.99079132080078</v>
      </c>
    </row>
    <row r="48" spans="1:13" x14ac:dyDescent="0.25">
      <c r="A48" t="s">
        <v>104</v>
      </c>
      <c r="B48">
        <v>7</v>
      </c>
      <c r="C48">
        <v>12</v>
      </c>
      <c r="D48">
        <v>34</v>
      </c>
      <c r="E48">
        <v>50</v>
      </c>
      <c r="F48">
        <v>368.5</v>
      </c>
      <c r="G48">
        <v>392.44000244140625</v>
      </c>
      <c r="H48">
        <v>0.44599747657775879</v>
      </c>
      <c r="I48">
        <v>175.02725219726562</v>
      </c>
      <c r="J48">
        <v>24.752590179443359</v>
      </c>
      <c r="K48">
        <v>373.56817626953125</v>
      </c>
      <c r="L48">
        <v>0.28060615062713623</v>
      </c>
      <c r="M48">
        <v>104.82552337646484</v>
      </c>
    </row>
    <row r="52" spans="1:17" x14ac:dyDescent="0.25">
      <c r="A52" t="s">
        <v>105</v>
      </c>
      <c r="B52" s="10" t="s">
        <v>107</v>
      </c>
      <c r="C52" s="21" t="s">
        <v>108</v>
      </c>
      <c r="D52" s="21"/>
      <c r="E52" s="21"/>
      <c r="F52" s="21" t="s">
        <v>109</v>
      </c>
      <c r="G52" s="21"/>
      <c r="H52" s="21"/>
      <c r="J52" t="s">
        <v>110</v>
      </c>
      <c r="K52" s="11" t="s">
        <v>107</v>
      </c>
      <c r="L52" s="21" t="s">
        <v>108</v>
      </c>
      <c r="M52" s="21"/>
      <c r="N52" s="21"/>
      <c r="O52" s="21" t="s">
        <v>109</v>
      </c>
      <c r="P52" s="21"/>
      <c r="Q52" s="21"/>
    </row>
    <row r="53" spans="1:17" x14ac:dyDescent="0.25">
      <c r="B53" s="9">
        <v>0</v>
      </c>
      <c r="C53" s="1">
        <f>K2</f>
        <v>300.5</v>
      </c>
      <c r="D53" s="1">
        <f>K10</f>
        <v>323.65908813476562</v>
      </c>
      <c r="E53" s="1">
        <f>K18</f>
        <v>303.65908813476562</v>
      </c>
      <c r="F53" s="1">
        <f>K26</f>
        <v>255.15908813476562</v>
      </c>
      <c r="G53" s="1">
        <f>K34</f>
        <v>257.65908813476562</v>
      </c>
      <c r="H53" s="1">
        <f>K42</f>
        <v>275.75</v>
      </c>
      <c r="K53" s="9">
        <v>0</v>
      </c>
      <c r="L53">
        <f>C53/$C$62</f>
        <v>0.97163433855612913</v>
      </c>
      <c r="M53">
        <f t="shared" ref="M53:N59" si="0">D53/$C$62</f>
        <v>1.0465167521381129</v>
      </c>
      <c r="N53">
        <f t="shared" si="0"/>
        <v>0.98184890930575819</v>
      </c>
      <c r="O53">
        <f>F53/$F$62</f>
        <v>0.97071792577977178</v>
      </c>
      <c r="P53">
        <f t="shared" ref="P53:Q59" si="1">G53/$F$62</f>
        <v>0.98022883457079113</v>
      </c>
      <c r="Q53">
        <f t="shared" si="1"/>
        <v>1.049053239649437</v>
      </c>
    </row>
    <row r="54" spans="1:17" x14ac:dyDescent="0.25">
      <c r="B54" s="9">
        <v>0.25</v>
      </c>
      <c r="C54" s="1">
        <f t="shared" ref="C54:C59" si="2">K3</f>
        <v>363.81817626953125</v>
      </c>
      <c r="D54" s="1">
        <f t="shared" ref="D54:D59" si="3">K11</f>
        <v>391.56817626953102</v>
      </c>
      <c r="E54" s="1">
        <f t="shared" ref="E54:E59" si="4">K19</f>
        <v>326.31817626953125</v>
      </c>
      <c r="F54" s="1">
        <f t="shared" ref="F54:F59" si="5">K27</f>
        <v>257.43182373046875</v>
      </c>
      <c r="G54" s="1">
        <f t="shared" ref="G54:G59" si="6">K35</f>
        <v>325.72726440429688</v>
      </c>
      <c r="H54" s="1">
        <f t="shared" ref="H54:H59" si="7">K43</f>
        <v>286.95455932617187</v>
      </c>
      <c r="K54" s="9">
        <v>0.25</v>
      </c>
      <c r="L54">
        <f t="shared" ref="L54:L59" si="8">C54/$C$62</f>
        <v>1.176366832127598</v>
      </c>
      <c r="M54">
        <f t="shared" si="0"/>
        <v>1.2660934640574895</v>
      </c>
      <c r="N54">
        <f t="shared" si="0"/>
        <v>1.0551146268169329</v>
      </c>
      <c r="O54">
        <f t="shared" ref="O54:O59" si="9">F54/$F$62</f>
        <v>0.97936423816250595</v>
      </c>
      <c r="P54">
        <f t="shared" si="1"/>
        <v>1.2391849209990076</v>
      </c>
      <c r="Q54">
        <f t="shared" si="1"/>
        <v>1.0916794563673513</v>
      </c>
    </row>
    <row r="55" spans="1:17" x14ac:dyDescent="0.25">
      <c r="B55" s="9">
        <v>1</v>
      </c>
      <c r="C55" s="1">
        <f t="shared" si="2"/>
        <v>371.70455932617188</v>
      </c>
      <c r="D55" s="1">
        <f t="shared" si="3"/>
        <v>348.54544067382812</v>
      </c>
      <c r="E55" s="1">
        <f t="shared" si="4"/>
        <v>365.1363525390625</v>
      </c>
      <c r="F55" s="1">
        <f t="shared" si="5"/>
        <v>285.84091186523437</v>
      </c>
      <c r="G55" s="1">
        <f t="shared" si="6"/>
        <v>351.31817626953125</v>
      </c>
      <c r="H55" s="1">
        <f t="shared" si="7"/>
        <v>315.93182373046875</v>
      </c>
      <c r="K55" s="9">
        <v>1</v>
      </c>
      <c r="L55">
        <f t="shared" si="8"/>
        <v>1.2018666011287271</v>
      </c>
      <c r="M55">
        <f t="shared" si="0"/>
        <v>1.1269840888714462</v>
      </c>
      <c r="N55">
        <f t="shared" si="0"/>
        <v>1.1806290129187673</v>
      </c>
      <c r="O55">
        <f t="shared" si="9"/>
        <v>1.0874427365968207</v>
      </c>
      <c r="P55">
        <f t="shared" si="1"/>
        <v>1.3365420524507114</v>
      </c>
      <c r="Q55">
        <f t="shared" si="1"/>
        <v>1.2019195038723594</v>
      </c>
    </row>
    <row r="56" spans="1:17" x14ac:dyDescent="0.25">
      <c r="B56" s="9">
        <v>4</v>
      </c>
      <c r="C56" s="1">
        <f t="shared" si="2"/>
        <v>587.5</v>
      </c>
      <c r="D56" s="1">
        <f t="shared" si="3"/>
        <v>529.65911865234375</v>
      </c>
      <c r="E56" s="1">
        <f t="shared" si="4"/>
        <v>472.81817626953125</v>
      </c>
      <c r="F56" s="1">
        <f t="shared" si="5"/>
        <v>469.84091186523437</v>
      </c>
      <c r="G56" s="1">
        <f t="shared" si="6"/>
        <v>422.79547119140602</v>
      </c>
      <c r="H56" s="1">
        <f t="shared" si="7"/>
        <v>467.02273559570312</v>
      </c>
      <c r="K56" s="9">
        <v>4</v>
      </c>
      <c r="L56">
        <f t="shared" si="8"/>
        <v>1.8996178832004189</v>
      </c>
      <c r="M56">
        <f t="shared" si="0"/>
        <v>1.7125956319866633</v>
      </c>
      <c r="N56">
        <f t="shared" si="0"/>
        <v>1.5288065755639311</v>
      </c>
      <c r="O56">
        <f t="shared" si="9"/>
        <v>1.7874456236158465</v>
      </c>
      <c r="P56">
        <f t="shared" si="1"/>
        <v>1.6084676655030086</v>
      </c>
      <c r="Q56">
        <f t="shared" si="1"/>
        <v>1.7767242566332357</v>
      </c>
    </row>
    <row r="57" spans="1:17" x14ac:dyDescent="0.25">
      <c r="B57" s="9">
        <v>8</v>
      </c>
      <c r="C57" s="1">
        <f t="shared" si="2"/>
        <v>496.90908813476562</v>
      </c>
      <c r="D57" s="1">
        <f t="shared" si="3"/>
        <v>494.52273559570312</v>
      </c>
      <c r="E57" s="1">
        <f t="shared" si="4"/>
        <v>483.18182373046875</v>
      </c>
      <c r="F57" s="1">
        <f t="shared" si="5"/>
        <v>401.25</v>
      </c>
      <c r="G57" s="1">
        <f t="shared" si="6"/>
        <v>431.22726440429687</v>
      </c>
      <c r="H57" s="1">
        <f t="shared" si="7"/>
        <v>408.54544067382812</v>
      </c>
      <c r="K57" s="9">
        <v>8</v>
      </c>
      <c r="L57">
        <f t="shared" si="8"/>
        <v>1.6067019406733853</v>
      </c>
      <c r="M57">
        <f t="shared" si="0"/>
        <v>1.598985927126451</v>
      </c>
      <c r="N57">
        <f t="shared" si="0"/>
        <v>1.5623163118226229</v>
      </c>
      <c r="O57">
        <f t="shared" si="9"/>
        <v>1.5265008609586095</v>
      </c>
      <c r="P57">
        <f t="shared" si="1"/>
        <v>1.6405452719800251</v>
      </c>
      <c r="Q57">
        <f t="shared" si="1"/>
        <v>1.5542553692942382</v>
      </c>
    </row>
    <row r="58" spans="1:17" x14ac:dyDescent="0.25">
      <c r="B58" s="9">
        <v>16</v>
      </c>
      <c r="C58" s="1">
        <f t="shared" si="2"/>
        <v>459.02273559570312</v>
      </c>
      <c r="D58" s="1">
        <f t="shared" si="3"/>
        <v>436.3636474609375</v>
      </c>
      <c r="E58" s="1">
        <f t="shared" si="4"/>
        <v>485.8863525390625</v>
      </c>
      <c r="F58" s="1">
        <f t="shared" si="5"/>
        <v>388.20455932617187</v>
      </c>
      <c r="G58" s="1">
        <f t="shared" si="6"/>
        <v>346.1363525390625</v>
      </c>
      <c r="H58" s="1">
        <f t="shared" si="7"/>
        <v>354.18182373046875</v>
      </c>
      <c r="K58" s="9">
        <v>16</v>
      </c>
      <c r="L58">
        <f t="shared" si="8"/>
        <v>1.4842005060990215</v>
      </c>
      <c r="M58">
        <f t="shared" si="0"/>
        <v>1.4109347885878467</v>
      </c>
      <c r="N58">
        <f t="shared" si="0"/>
        <v>1.5710611140191089</v>
      </c>
      <c r="O58">
        <f t="shared" si="9"/>
        <v>1.476871262403636</v>
      </c>
      <c r="P58">
        <f t="shared" si="1"/>
        <v>1.3168285113020601</v>
      </c>
      <c r="Q58">
        <f t="shared" si="1"/>
        <v>1.3474364083749557</v>
      </c>
    </row>
    <row r="59" spans="1:17" x14ac:dyDescent="0.25">
      <c r="B59" s="9">
        <v>24</v>
      </c>
      <c r="C59" s="1">
        <f t="shared" si="2"/>
        <v>848.3863525390625</v>
      </c>
      <c r="D59" s="1">
        <f t="shared" si="3"/>
        <v>788.40911865234295</v>
      </c>
      <c r="E59" s="1">
        <f t="shared" si="4"/>
        <v>675.6363525390625</v>
      </c>
      <c r="F59" s="1">
        <f t="shared" si="5"/>
        <v>388.68182373046875</v>
      </c>
      <c r="G59" s="1">
        <f t="shared" si="6"/>
        <v>389.47726440429687</v>
      </c>
      <c r="H59" s="1">
        <f t="shared" si="7"/>
        <v>373.56817626953125</v>
      </c>
      <c r="K59" s="9">
        <v>24</v>
      </c>
      <c r="L59">
        <f t="shared" si="8"/>
        <v>2.7431657653555375</v>
      </c>
      <c r="M59">
        <f t="shared" si="0"/>
        <v>2.5492358486302495</v>
      </c>
      <c r="N59">
        <f t="shared" si="0"/>
        <v>2.1845972728910739</v>
      </c>
      <c r="O59">
        <f t="shared" si="9"/>
        <v>1.4786869496910231</v>
      </c>
      <c r="P59">
        <f t="shared" si="1"/>
        <v>1.4817130951700015</v>
      </c>
      <c r="Q59">
        <f t="shared" si="1"/>
        <v>1.4211891406907837</v>
      </c>
    </row>
    <row r="61" spans="1:17" x14ac:dyDescent="0.25">
      <c r="C61" s="21" t="s">
        <v>108</v>
      </c>
      <c r="D61" s="21"/>
      <c r="E61" s="21"/>
      <c r="F61" s="21" t="s">
        <v>109</v>
      </c>
      <c r="G61" s="21"/>
      <c r="H61" s="21"/>
      <c r="J61" t="s">
        <v>111</v>
      </c>
      <c r="K61" s="11" t="s">
        <v>107</v>
      </c>
      <c r="L61" s="21" t="s">
        <v>108</v>
      </c>
      <c r="M61" s="21"/>
      <c r="N61" s="21"/>
      <c r="O61" s="21" t="s">
        <v>109</v>
      </c>
      <c r="P61" s="21"/>
      <c r="Q61" s="21"/>
    </row>
    <row r="62" spans="1:17" x14ac:dyDescent="0.25">
      <c r="A62" t="s">
        <v>106</v>
      </c>
      <c r="C62">
        <f>AVERAGE(C53:E53)</f>
        <v>309.27272542317706</v>
      </c>
      <c r="F62">
        <f>AVERAGE(F53:H53)</f>
        <v>262.85605875651044</v>
      </c>
      <c r="K62" s="9">
        <v>0</v>
      </c>
      <c r="L62">
        <f>C53/MAX($C$53:$C$59)</f>
        <v>0.35420183163090663</v>
      </c>
      <c r="M62">
        <f>D53/MAX(D$53:D$59)</f>
        <v>0.41052174623247401</v>
      </c>
      <c r="N62">
        <f>E53/MAX(E$53:E$59)</f>
        <v>0.44944160715095521</v>
      </c>
      <c r="O62">
        <f t="shared" ref="O62:Q68" si="10">F53/MAX(F$53:F$59)</f>
        <v>0.54307550000659277</v>
      </c>
      <c r="P62">
        <f t="shared" si="10"/>
        <v>0.5975018497281227</v>
      </c>
      <c r="Q62">
        <f t="shared" si="10"/>
        <v>0.59044234676984553</v>
      </c>
    </row>
    <row r="63" spans="1:17" x14ac:dyDescent="0.25">
      <c r="K63" s="9">
        <v>0.25</v>
      </c>
      <c r="L63">
        <f t="shared" ref="L63:L68" si="11">C54/MAX($C$53:$C$59)</f>
        <v>0.4288354889027754</v>
      </c>
      <c r="M63">
        <f t="shared" ref="M63:N68" si="12">D54/MAX(D$53:D$59)</f>
        <v>0.49665607234331977</v>
      </c>
      <c r="N63">
        <f t="shared" si="12"/>
        <v>0.48297900940826727</v>
      </c>
      <c r="O63">
        <f t="shared" si="10"/>
        <v>0.54791274499379605</v>
      </c>
      <c r="P63">
        <f t="shared" si="10"/>
        <v>0.7553494208077518</v>
      </c>
      <c r="Q63">
        <f t="shared" si="10"/>
        <v>0.6144338111508677</v>
      </c>
    </row>
    <row r="64" spans="1:17" x14ac:dyDescent="0.25">
      <c r="A64" t="s">
        <v>120</v>
      </c>
      <c r="C64" s="17">
        <f>STDEV(C53:E53)/ AVERAGE(C53:E53)</f>
        <v>4.0607148828854751E-2</v>
      </c>
      <c r="F64" s="17">
        <f>STDEV(F53:H53)/ AVERAGE(F53:H53)</f>
        <v>4.2746690943119697E-2</v>
      </c>
      <c r="K64" s="9">
        <v>1</v>
      </c>
      <c r="L64">
        <f t="shared" si="11"/>
        <v>0.43813123374006346</v>
      </c>
      <c r="M64">
        <f t="shared" si="12"/>
        <v>0.44208702363768931</v>
      </c>
      <c r="N64">
        <f t="shared" si="12"/>
        <v>0.54043325402321629</v>
      </c>
      <c r="O64">
        <f t="shared" si="10"/>
        <v>0.60837807999832683</v>
      </c>
      <c r="P64">
        <f t="shared" si="10"/>
        <v>0.8146937943611865</v>
      </c>
      <c r="Q64">
        <f t="shared" si="10"/>
        <v>0.67648060715392611</v>
      </c>
    </row>
    <row r="65" spans="1:17" x14ac:dyDescent="0.25">
      <c r="C65" s="17">
        <f t="shared" ref="C65:C70" si="13">STDEV(C54:E54)/ AVERAGE(C54:E54)</f>
        <v>9.0818283860946036E-2</v>
      </c>
      <c r="F65" s="17">
        <f t="shared" ref="F65:F70" si="14">STDEV(F54:H54)/ AVERAGE(F54:H54)</f>
        <v>0.11809479041136471</v>
      </c>
      <c r="K65" s="9">
        <v>4</v>
      </c>
      <c r="L65">
        <f t="shared" si="11"/>
        <v>0.69249110177423512</v>
      </c>
      <c r="M65">
        <f t="shared" si="12"/>
        <v>0.67180744885055332</v>
      </c>
      <c r="N65">
        <f t="shared" si="12"/>
        <v>0.69981162868555813</v>
      </c>
      <c r="O65">
        <f t="shared" si="10"/>
        <v>1</v>
      </c>
      <c r="P65">
        <f t="shared" si="10"/>
        <v>0.98044698489892879</v>
      </c>
      <c r="Q65">
        <f t="shared" si="10"/>
        <v>1</v>
      </c>
    </row>
    <row r="66" spans="1:17" x14ac:dyDescent="0.25">
      <c r="C66" s="17">
        <f t="shared" si="13"/>
        <v>3.2989780335101457E-2</v>
      </c>
      <c r="F66" s="17">
        <f t="shared" si="14"/>
        <v>0.10316214708457384</v>
      </c>
      <c r="K66" s="9">
        <v>8</v>
      </c>
      <c r="L66">
        <f t="shared" si="11"/>
        <v>0.58571084582821165</v>
      </c>
      <c r="M66">
        <f t="shared" si="12"/>
        <v>0.62724126839249306</v>
      </c>
      <c r="N66">
        <f t="shared" si="12"/>
        <v>0.71515071963587573</v>
      </c>
      <c r="O66">
        <f t="shared" si="10"/>
        <v>0.85401247500364874</v>
      </c>
      <c r="P66">
        <f t="shared" si="10"/>
        <v>1</v>
      </c>
      <c r="Q66">
        <f t="shared" si="10"/>
        <v>0.87478704897035631</v>
      </c>
    </row>
    <row r="67" spans="1:17" x14ac:dyDescent="0.25">
      <c r="C67" s="17">
        <f t="shared" si="13"/>
        <v>0.10819331559615343</v>
      </c>
      <c r="F67" s="17">
        <f t="shared" si="14"/>
        <v>5.821858994323275E-2</v>
      </c>
      <c r="K67" s="9">
        <v>16</v>
      </c>
      <c r="L67">
        <f t="shared" si="11"/>
        <v>0.5410538892120712</v>
      </c>
      <c r="M67">
        <f t="shared" si="12"/>
        <v>0.55347361812206097</v>
      </c>
      <c r="N67">
        <f t="shared" si="12"/>
        <v>0.71915365523640995</v>
      </c>
      <c r="O67">
        <f t="shared" si="10"/>
        <v>0.82624681998216776</v>
      </c>
      <c r="P67">
        <f t="shared" si="10"/>
        <v>0.80267733770780914</v>
      </c>
      <c r="Q67">
        <f t="shared" si="10"/>
        <v>0.75838240140214586</v>
      </c>
    </row>
    <row r="68" spans="1:17" x14ac:dyDescent="0.25">
      <c r="C68" s="17">
        <f t="shared" si="13"/>
        <v>1.4921059560854762E-2</v>
      </c>
      <c r="F68" s="17">
        <f t="shared" si="14"/>
        <v>3.7790358900402346E-2</v>
      </c>
      <c r="K68" s="9">
        <v>24</v>
      </c>
      <c r="L68">
        <f t="shared" si="11"/>
        <v>1</v>
      </c>
      <c r="M68">
        <f t="shared" si="12"/>
        <v>1</v>
      </c>
      <c r="N68">
        <f t="shared" si="12"/>
        <v>1</v>
      </c>
      <c r="O68">
        <f t="shared" si="10"/>
        <v>0.82726261999498951</v>
      </c>
      <c r="P68">
        <f t="shared" si="10"/>
        <v>0.90318330159927618</v>
      </c>
      <c r="Q68">
        <f t="shared" si="10"/>
        <v>0.79989291269306739</v>
      </c>
    </row>
    <row r="69" spans="1:17" x14ac:dyDescent="0.25">
      <c r="C69" s="17">
        <f t="shared" si="13"/>
        <v>5.3843997907334219E-2</v>
      </c>
      <c r="F69" s="17">
        <f t="shared" si="14"/>
        <v>6.1544558071694712E-2</v>
      </c>
    </row>
    <row r="70" spans="1:17" x14ac:dyDescent="0.25">
      <c r="C70" s="17">
        <f t="shared" si="13"/>
        <v>0.11378839253299226</v>
      </c>
      <c r="F70" s="17">
        <f t="shared" si="14"/>
        <v>2.3350110310078307E-2</v>
      </c>
      <c r="J70" t="s">
        <v>121</v>
      </c>
      <c r="K70" s="18" t="s">
        <v>107</v>
      </c>
      <c r="L70" s="21" t="s">
        <v>108</v>
      </c>
      <c r="M70" s="21"/>
      <c r="N70" s="21"/>
      <c r="O70" s="21" t="s">
        <v>109</v>
      </c>
      <c r="P70" s="21"/>
      <c r="Q70" s="21"/>
    </row>
    <row r="71" spans="1:17" x14ac:dyDescent="0.25">
      <c r="C71" s="17"/>
      <c r="K71" s="9">
        <v>0</v>
      </c>
      <c r="L71">
        <f>C53/$C$80</f>
        <v>0.38984933123160348</v>
      </c>
      <c r="M71">
        <f t="shared" ref="M71:Q77" si="15">D53/$C$80</f>
        <v>0.41989443945547084</v>
      </c>
      <c r="N71">
        <f t="shared" si="15"/>
        <v>0.39394772855819271</v>
      </c>
      <c r="O71">
        <f t="shared" si="15"/>
        <v>0.33102695463229331</v>
      </c>
      <c r="P71">
        <f t="shared" si="15"/>
        <v>0.33427029349445309</v>
      </c>
      <c r="Q71">
        <f t="shared" si="15"/>
        <v>0.35774027649622181</v>
      </c>
    </row>
    <row r="72" spans="1:17" x14ac:dyDescent="0.25">
      <c r="A72" t="s">
        <v>122</v>
      </c>
      <c r="C72" s="19">
        <f>AVERAGE(C53:E53)</f>
        <v>309.27272542317706</v>
      </c>
      <c r="F72" s="19">
        <f>AVERAGE(F53:H53)</f>
        <v>262.85605875651044</v>
      </c>
      <c r="K72" s="9">
        <v>0.25</v>
      </c>
      <c r="L72">
        <f t="shared" ref="L72:L77" si="16">C54/$C$80</f>
        <v>0.4719942519420246</v>
      </c>
      <c r="M72">
        <f t="shared" si="15"/>
        <v>0.50799531331199765</v>
      </c>
      <c r="N72">
        <f t="shared" si="15"/>
        <v>0.42334416900962812</v>
      </c>
      <c r="O72">
        <f t="shared" si="15"/>
        <v>0.33397545530467643</v>
      </c>
      <c r="P72">
        <f t="shared" si="15"/>
        <v>0.42257755804297775</v>
      </c>
      <c r="Q72">
        <f t="shared" si="15"/>
        <v>0.37227634957460098</v>
      </c>
    </row>
    <row r="73" spans="1:17" x14ac:dyDescent="0.25">
      <c r="C73" s="19">
        <f t="shared" ref="C73:C78" si="17">AVERAGE(C54:E54)</f>
        <v>360.56817626953119</v>
      </c>
      <c r="F73" s="19">
        <f t="shared" ref="F73:F78" si="18">AVERAGE(F54:H54)</f>
        <v>290.03788248697919</v>
      </c>
      <c r="K73" s="9">
        <v>1</v>
      </c>
      <c r="L73">
        <f t="shared" si="16"/>
        <v>0.48222553700181692</v>
      </c>
      <c r="M73">
        <f t="shared" si="15"/>
        <v>0.45218038918641068</v>
      </c>
      <c r="N73">
        <f t="shared" si="15"/>
        <v>0.47370436887088357</v>
      </c>
      <c r="O73">
        <f t="shared" si="15"/>
        <v>0.37083157513907933</v>
      </c>
      <c r="P73">
        <f t="shared" si="15"/>
        <v>0.45577755763122574</v>
      </c>
      <c r="Q73">
        <f t="shared" si="15"/>
        <v>0.40986958467921486</v>
      </c>
    </row>
    <row r="74" spans="1:17" x14ac:dyDescent="0.25">
      <c r="C74" s="19">
        <f t="shared" si="17"/>
        <v>361.79545084635419</v>
      </c>
      <c r="F74" s="19">
        <f t="shared" si="18"/>
        <v>317.69697062174481</v>
      </c>
      <c r="K74" s="9">
        <v>4</v>
      </c>
      <c r="L74">
        <f t="shared" si="16"/>
        <v>0.76218463260754421</v>
      </c>
      <c r="M74">
        <f t="shared" si="15"/>
        <v>0.68714560128897406</v>
      </c>
      <c r="N74">
        <f t="shared" si="15"/>
        <v>0.61340382633219026</v>
      </c>
      <c r="O74">
        <f t="shared" si="15"/>
        <v>0.60954131539403789</v>
      </c>
      <c r="P74">
        <f t="shared" si="15"/>
        <v>0.54850759298409424</v>
      </c>
      <c r="Q74">
        <f t="shared" si="15"/>
        <v>0.60588519514788297</v>
      </c>
    </row>
    <row r="75" spans="1:17" x14ac:dyDescent="0.25">
      <c r="C75" s="19">
        <f t="shared" si="17"/>
        <v>529.992431640625</v>
      </c>
      <c r="F75" s="19">
        <f t="shared" si="18"/>
        <v>453.21970621744782</v>
      </c>
      <c r="K75" s="9">
        <v>8</v>
      </c>
      <c r="L75">
        <f t="shared" si="16"/>
        <v>0.64465782260314242</v>
      </c>
      <c r="M75">
        <f t="shared" si="15"/>
        <v>0.64156192263164036</v>
      </c>
      <c r="N75">
        <f t="shared" si="15"/>
        <v>0.62684895455770295</v>
      </c>
      <c r="O75">
        <f t="shared" si="15"/>
        <v>0.52055588737664193</v>
      </c>
      <c r="P75">
        <f t="shared" si="15"/>
        <v>0.5594464580261197</v>
      </c>
      <c r="Q75">
        <f t="shared" si="15"/>
        <v>0.530020521878245</v>
      </c>
    </row>
    <row r="76" spans="1:17" x14ac:dyDescent="0.25">
      <c r="C76" s="19">
        <f t="shared" si="17"/>
        <v>491.53788248697919</v>
      </c>
      <c r="F76" s="19">
        <f t="shared" si="18"/>
        <v>413.67423502604169</v>
      </c>
      <c r="K76" s="9">
        <v>16</v>
      </c>
      <c r="L76">
        <f t="shared" si="16"/>
        <v>0.59550651078897177</v>
      </c>
      <c r="M76">
        <f t="shared" si="15"/>
        <v>0.56611007033753635</v>
      </c>
      <c r="N76">
        <f t="shared" si="15"/>
        <v>0.63035763591320015</v>
      </c>
      <c r="O76">
        <f t="shared" si="15"/>
        <v>0.50363157349207133</v>
      </c>
      <c r="P76">
        <f t="shared" si="15"/>
        <v>0.44905499351846939</v>
      </c>
      <c r="Q76">
        <f t="shared" si="15"/>
        <v>0.45949266927025928</v>
      </c>
    </row>
    <row r="77" spans="1:17" x14ac:dyDescent="0.25">
      <c r="C77" s="19">
        <f t="shared" si="17"/>
        <v>460.42424519856769</v>
      </c>
      <c r="F77" s="19">
        <f t="shared" si="18"/>
        <v>362.84091186523437</v>
      </c>
      <c r="K77" s="9">
        <v>24</v>
      </c>
      <c r="L77">
        <f t="shared" si="16"/>
        <v>1.1006417709263656</v>
      </c>
      <c r="M77">
        <f t="shared" si="15"/>
        <v>1.0228311735225084</v>
      </c>
      <c r="N77">
        <f t="shared" si="15"/>
        <v>0.87652705555112609</v>
      </c>
      <c r="O77">
        <f t="shared" si="15"/>
        <v>0.50425074556806393</v>
      </c>
      <c r="P77">
        <f t="shared" si="15"/>
        <v>0.50528269902805167</v>
      </c>
      <c r="Q77">
        <f t="shared" si="15"/>
        <v>0.48464327350444764</v>
      </c>
    </row>
    <row r="78" spans="1:17" x14ac:dyDescent="0.25">
      <c r="C78" s="19">
        <f t="shared" si="17"/>
        <v>770.81060791015591</v>
      </c>
      <c r="F78" s="19">
        <f t="shared" si="18"/>
        <v>383.90908813476562</v>
      </c>
    </row>
    <row r="79" spans="1:17" x14ac:dyDescent="0.25">
      <c r="C79" s="19"/>
    </row>
    <row r="80" spans="1:17" x14ac:dyDescent="0.25">
      <c r="A80" t="s">
        <v>123</v>
      </c>
      <c r="C80" s="20">
        <f>MAX(C72:F78)</f>
        <v>770.81060791015591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5.710937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>
        <v>1</v>
      </c>
      <c r="C2">
        <v>7</v>
      </c>
      <c r="D2">
        <v>75</v>
      </c>
      <c r="E2">
        <v>96</v>
      </c>
      <c r="F2">
        <v>177.5</v>
      </c>
      <c r="G2">
        <v>190.73957824707031</v>
      </c>
      <c r="H2">
        <v>0.44788151979446411</v>
      </c>
      <c r="I2">
        <v>85.428733825683594</v>
      </c>
      <c r="J2">
        <v>8.7190332412719727</v>
      </c>
      <c r="K2">
        <v>185.406982421875</v>
      </c>
      <c r="L2">
        <v>0.34091109037399292</v>
      </c>
      <c r="M2">
        <v>63.207294464111328</v>
      </c>
    </row>
    <row r="3" spans="1:13" x14ac:dyDescent="0.25">
      <c r="A3" t="s">
        <v>66</v>
      </c>
      <c r="B3">
        <v>2</v>
      </c>
      <c r="C3">
        <v>7</v>
      </c>
      <c r="D3">
        <v>75</v>
      </c>
      <c r="E3">
        <v>102</v>
      </c>
      <c r="F3">
        <v>192</v>
      </c>
      <c r="G3">
        <v>196.10784912109375</v>
      </c>
      <c r="H3">
        <v>0.41893872618675232</v>
      </c>
      <c r="I3">
        <v>82.15716552734375</v>
      </c>
      <c r="J3">
        <v>8.1347713470458984</v>
      </c>
      <c r="K3">
        <v>191.75</v>
      </c>
      <c r="L3">
        <v>0.30802541971206665</v>
      </c>
      <c r="M3">
        <v>59.063873291015625</v>
      </c>
    </row>
    <row r="4" spans="1:13" x14ac:dyDescent="0.25">
      <c r="A4" t="s">
        <v>67</v>
      </c>
      <c r="B4">
        <v>3</v>
      </c>
      <c r="C4">
        <v>7</v>
      </c>
      <c r="D4">
        <v>75</v>
      </c>
      <c r="E4">
        <v>95</v>
      </c>
      <c r="F4">
        <v>174</v>
      </c>
      <c r="G4">
        <v>196.12631225585938</v>
      </c>
      <c r="H4">
        <v>0.47154361009597778</v>
      </c>
      <c r="I4">
        <v>92.48211669921875</v>
      </c>
      <c r="J4">
        <v>9.48846435546875</v>
      </c>
      <c r="K4">
        <v>190.41175842285156</v>
      </c>
      <c r="L4">
        <v>0.39134442806243896</v>
      </c>
      <c r="M4">
        <v>74.516586303710937</v>
      </c>
    </row>
    <row r="5" spans="1:13" x14ac:dyDescent="0.25">
      <c r="A5" t="s">
        <v>68</v>
      </c>
      <c r="B5">
        <v>4</v>
      </c>
      <c r="C5">
        <v>7</v>
      </c>
      <c r="D5">
        <v>75</v>
      </c>
      <c r="E5">
        <v>202</v>
      </c>
      <c r="F5">
        <v>184.5</v>
      </c>
      <c r="G5">
        <v>197.85148620605469</v>
      </c>
      <c r="H5">
        <v>0.5377689003944397</v>
      </c>
      <c r="I5">
        <v>106.39837646484375</v>
      </c>
      <c r="J5">
        <v>7.4861636161804199</v>
      </c>
      <c r="K5">
        <v>187.61538696289062</v>
      </c>
      <c r="L5">
        <v>0.33962821960449219</v>
      </c>
      <c r="M5">
        <v>63.719474792480469</v>
      </c>
    </row>
    <row r="6" spans="1:13" x14ac:dyDescent="0.25">
      <c r="A6" t="s">
        <v>69</v>
      </c>
      <c r="B6">
        <v>5</v>
      </c>
      <c r="C6">
        <v>7</v>
      </c>
      <c r="D6">
        <v>75</v>
      </c>
      <c r="E6">
        <v>143</v>
      </c>
      <c r="F6">
        <v>158</v>
      </c>
      <c r="G6">
        <v>163.2447509765625</v>
      </c>
      <c r="H6">
        <v>0.4281003475189209</v>
      </c>
      <c r="I6">
        <v>69.885139465332031</v>
      </c>
      <c r="J6">
        <v>5.8440890312194824</v>
      </c>
      <c r="K6">
        <v>160.56588745117187</v>
      </c>
      <c r="L6">
        <v>0.34634074568748474</v>
      </c>
      <c r="M6">
        <v>55.610511779785156</v>
      </c>
    </row>
    <row r="7" spans="1:13" x14ac:dyDescent="0.25">
      <c r="A7" t="s">
        <v>70</v>
      </c>
      <c r="B7">
        <v>6</v>
      </c>
      <c r="C7">
        <v>7</v>
      </c>
      <c r="D7">
        <v>75</v>
      </c>
      <c r="E7">
        <v>210</v>
      </c>
      <c r="F7">
        <v>141</v>
      </c>
      <c r="G7">
        <v>156.17143249511719</v>
      </c>
      <c r="H7">
        <v>0.5463377833366394</v>
      </c>
      <c r="I7">
        <v>85.322349548339844</v>
      </c>
      <c r="J7">
        <v>5.8878016471862793</v>
      </c>
      <c r="K7">
        <v>149.14361572265625</v>
      </c>
      <c r="L7">
        <v>0.38497915863990784</v>
      </c>
      <c r="M7">
        <v>57.417186737060547</v>
      </c>
    </row>
    <row r="8" spans="1:13" x14ac:dyDescent="0.25">
      <c r="A8" t="s">
        <v>71</v>
      </c>
      <c r="B8">
        <v>7</v>
      </c>
      <c r="C8">
        <v>7</v>
      </c>
      <c r="D8">
        <v>75</v>
      </c>
      <c r="E8">
        <v>96</v>
      </c>
      <c r="F8">
        <v>176.5</v>
      </c>
      <c r="G8">
        <v>198.85417175292969</v>
      </c>
      <c r="H8">
        <v>0.49865928292274475</v>
      </c>
      <c r="I8">
        <v>99.160476684570313</v>
      </c>
      <c r="J8">
        <v>10.120523452758789</v>
      </c>
      <c r="K8">
        <v>191.0465087890625</v>
      </c>
      <c r="L8">
        <v>0.38140544295310974</v>
      </c>
      <c r="M8">
        <v>72.866180419921875</v>
      </c>
    </row>
    <row r="9" spans="1:13" x14ac:dyDescent="0.25">
      <c r="A9" t="s">
        <v>62</v>
      </c>
      <c r="B9">
        <v>8</v>
      </c>
      <c r="C9">
        <v>7</v>
      </c>
      <c r="D9">
        <v>75</v>
      </c>
      <c r="E9">
        <v>71</v>
      </c>
      <c r="F9">
        <v>158</v>
      </c>
      <c r="G9">
        <v>202.80281066894531</v>
      </c>
      <c r="H9">
        <v>0.69991642236709595</v>
      </c>
      <c r="I9">
        <v>141.94502258300781</v>
      </c>
      <c r="J9">
        <v>16.845775604248047</v>
      </c>
      <c r="K9">
        <v>185.84126281738281</v>
      </c>
      <c r="L9">
        <v>0.47798597812652588</v>
      </c>
      <c r="M9">
        <v>88.829521179199219</v>
      </c>
    </row>
    <row r="10" spans="1:13" x14ac:dyDescent="0.25">
      <c r="A10" t="s">
        <v>72</v>
      </c>
      <c r="B10">
        <v>1</v>
      </c>
      <c r="C10">
        <v>8</v>
      </c>
      <c r="D10">
        <v>75</v>
      </c>
      <c r="E10">
        <v>78</v>
      </c>
      <c r="F10">
        <v>173.5</v>
      </c>
      <c r="G10">
        <v>189.74359130859375</v>
      </c>
      <c r="H10">
        <v>0.48571702837944031</v>
      </c>
      <c r="I10">
        <v>92.161689758300781</v>
      </c>
      <c r="J10">
        <v>10.435256958007812</v>
      </c>
      <c r="K10">
        <v>183.17143249511719</v>
      </c>
      <c r="L10">
        <v>0.37028622627258301</v>
      </c>
      <c r="M10">
        <v>67.825859069824219</v>
      </c>
    </row>
    <row r="11" spans="1:13" x14ac:dyDescent="0.25">
      <c r="A11" t="s">
        <v>73</v>
      </c>
      <c r="B11">
        <v>2</v>
      </c>
      <c r="C11">
        <v>8</v>
      </c>
      <c r="D11">
        <v>75</v>
      </c>
      <c r="E11">
        <v>72</v>
      </c>
      <c r="F11">
        <v>208.5</v>
      </c>
      <c r="G11">
        <v>227.34722900390625</v>
      </c>
      <c r="H11">
        <v>0.62740039825439453</v>
      </c>
      <c r="I11">
        <v>142.63774108886719</v>
      </c>
      <c r="J11">
        <v>16.810018539428711</v>
      </c>
      <c r="K11">
        <v>212.03125</v>
      </c>
      <c r="L11">
        <v>0.4048399031162262</v>
      </c>
      <c r="M11">
        <v>85.838714599609375</v>
      </c>
    </row>
    <row r="12" spans="1:13" x14ac:dyDescent="0.25">
      <c r="A12" t="s">
        <v>74</v>
      </c>
      <c r="B12">
        <v>3</v>
      </c>
      <c r="C12">
        <v>8</v>
      </c>
      <c r="D12">
        <v>75</v>
      </c>
      <c r="E12">
        <v>87</v>
      </c>
      <c r="F12">
        <v>179</v>
      </c>
      <c r="G12">
        <v>192.73562622070312</v>
      </c>
      <c r="H12">
        <v>0.41741994023323059</v>
      </c>
      <c r="I12">
        <v>80.451698303222656</v>
      </c>
      <c r="J12">
        <v>8.6253271102905273</v>
      </c>
      <c r="K12">
        <v>188.82278442382812</v>
      </c>
      <c r="L12">
        <v>0.33280098438262939</v>
      </c>
      <c r="M12">
        <v>62.840408325195313</v>
      </c>
    </row>
    <row r="13" spans="1:13" x14ac:dyDescent="0.25">
      <c r="A13" t="s">
        <v>75</v>
      </c>
      <c r="B13">
        <v>4</v>
      </c>
      <c r="C13">
        <v>8</v>
      </c>
      <c r="D13">
        <v>75</v>
      </c>
      <c r="E13">
        <v>164</v>
      </c>
      <c r="F13">
        <v>192</v>
      </c>
      <c r="G13">
        <v>201.09756469726562</v>
      </c>
      <c r="H13">
        <v>0.55178087949752808</v>
      </c>
      <c r="I13">
        <v>110.96178436279297</v>
      </c>
      <c r="J13">
        <v>8.6646595001220703</v>
      </c>
      <c r="K13">
        <v>190.81756591796875</v>
      </c>
      <c r="L13">
        <v>0.37707561254501343</v>
      </c>
      <c r="M13">
        <v>71.952651977539062</v>
      </c>
    </row>
    <row r="14" spans="1:13" x14ac:dyDescent="0.25">
      <c r="A14" t="s">
        <v>76</v>
      </c>
      <c r="B14">
        <v>5</v>
      </c>
      <c r="C14">
        <v>8</v>
      </c>
      <c r="D14">
        <v>75</v>
      </c>
      <c r="E14">
        <v>101</v>
      </c>
      <c r="F14">
        <v>143</v>
      </c>
      <c r="G14">
        <v>172.01980590820312</v>
      </c>
      <c r="H14">
        <v>0.52719336748123169</v>
      </c>
      <c r="I14">
        <v>90.687705993652344</v>
      </c>
      <c r="J14">
        <v>9.0237636566162109</v>
      </c>
      <c r="K14">
        <v>163.72528076171875</v>
      </c>
      <c r="L14">
        <v>0.4036538302898407</v>
      </c>
      <c r="M14">
        <v>66.088333129882813</v>
      </c>
    </row>
    <row r="15" spans="1:13" x14ac:dyDescent="0.25">
      <c r="A15" t="s">
        <v>77</v>
      </c>
      <c r="B15">
        <v>6</v>
      </c>
      <c r="C15">
        <v>8</v>
      </c>
      <c r="D15">
        <v>75</v>
      </c>
      <c r="E15">
        <v>142</v>
      </c>
      <c r="F15">
        <v>144.5</v>
      </c>
      <c r="G15">
        <v>181.38027954101562</v>
      </c>
      <c r="H15">
        <v>0.8277936577796936</v>
      </c>
      <c r="I15">
        <v>150.14544677734375</v>
      </c>
      <c r="J15">
        <v>12.599925994873047</v>
      </c>
      <c r="K15">
        <v>161.875</v>
      </c>
      <c r="L15">
        <v>0.38984915614128113</v>
      </c>
      <c r="M15">
        <v>63.106834411621094</v>
      </c>
    </row>
    <row r="16" spans="1:13" x14ac:dyDescent="0.25">
      <c r="A16" t="s">
        <v>78</v>
      </c>
      <c r="B16">
        <v>7</v>
      </c>
      <c r="C16">
        <v>8</v>
      </c>
      <c r="D16">
        <v>75</v>
      </c>
      <c r="E16">
        <v>84</v>
      </c>
      <c r="F16">
        <v>157.5</v>
      </c>
      <c r="G16">
        <v>181.07142639160156</v>
      </c>
      <c r="H16">
        <v>0.59094959497451782</v>
      </c>
      <c r="I16">
        <v>107.00408935546875</v>
      </c>
      <c r="J16">
        <v>11.675103187561035</v>
      </c>
      <c r="K16">
        <v>170.89472961425781</v>
      </c>
      <c r="L16">
        <v>0.42567542195320129</v>
      </c>
      <c r="M16">
        <v>72.745689392089844</v>
      </c>
    </row>
    <row r="17" spans="1:13" x14ac:dyDescent="0.25">
      <c r="A17" t="s">
        <v>62</v>
      </c>
      <c r="B17">
        <v>8</v>
      </c>
      <c r="C17">
        <v>8</v>
      </c>
      <c r="D17">
        <v>75</v>
      </c>
      <c r="E17">
        <v>61</v>
      </c>
      <c r="F17">
        <v>166</v>
      </c>
      <c r="G17">
        <v>226.14753723144531</v>
      </c>
      <c r="H17">
        <v>1.0047942399978638</v>
      </c>
      <c r="I17">
        <v>227.23173522949219</v>
      </c>
      <c r="J17">
        <v>29.09404182434082</v>
      </c>
      <c r="K17">
        <v>188.6727294921875</v>
      </c>
      <c r="L17">
        <v>0.42380362749099731</v>
      </c>
      <c r="M17">
        <v>79.960189819335938</v>
      </c>
    </row>
    <row r="18" spans="1:13" x14ac:dyDescent="0.25">
      <c r="A18" t="s">
        <v>79</v>
      </c>
      <c r="B18">
        <v>1</v>
      </c>
      <c r="C18">
        <v>9</v>
      </c>
      <c r="D18">
        <v>75</v>
      </c>
      <c r="E18">
        <v>73</v>
      </c>
      <c r="F18">
        <v>171</v>
      </c>
      <c r="G18">
        <v>184.57534790039062</v>
      </c>
      <c r="H18">
        <v>0.46773156523704529</v>
      </c>
      <c r="I18">
        <v>86.331710815429688</v>
      </c>
      <c r="J18">
        <v>10.104362487792969</v>
      </c>
      <c r="K18">
        <v>176.80000305175781</v>
      </c>
      <c r="L18">
        <v>0.32058244943618774</v>
      </c>
      <c r="M18">
        <v>56.678974151611328</v>
      </c>
    </row>
    <row r="19" spans="1:13" x14ac:dyDescent="0.25">
      <c r="A19" t="s">
        <v>80</v>
      </c>
      <c r="B19">
        <v>2</v>
      </c>
      <c r="C19">
        <v>9</v>
      </c>
      <c r="D19">
        <v>75</v>
      </c>
      <c r="E19">
        <v>65</v>
      </c>
      <c r="F19">
        <v>190</v>
      </c>
      <c r="G19">
        <v>193.72308349609375</v>
      </c>
      <c r="H19">
        <v>0.39679262042045593</v>
      </c>
      <c r="I19">
        <v>76.867889404296875</v>
      </c>
      <c r="J19">
        <v>9.5342884063720703</v>
      </c>
      <c r="K19">
        <v>190.35592651367187</v>
      </c>
      <c r="L19">
        <v>0.30431696772575378</v>
      </c>
      <c r="M19">
        <v>57.928543090820313</v>
      </c>
    </row>
    <row r="20" spans="1:13" x14ac:dyDescent="0.25">
      <c r="A20" s="3" t="s">
        <v>118</v>
      </c>
      <c r="B20">
        <v>3</v>
      </c>
      <c r="C20">
        <v>9</v>
      </c>
      <c r="D20">
        <v>75</v>
      </c>
      <c r="E20">
        <v>101</v>
      </c>
      <c r="F20">
        <v>165</v>
      </c>
      <c r="G20">
        <v>186.6336669921875</v>
      </c>
      <c r="H20">
        <v>0.4765109121799469</v>
      </c>
      <c r="I20">
        <v>88.932975769042969</v>
      </c>
      <c r="J20">
        <v>8.8491621017456055</v>
      </c>
      <c r="K20">
        <v>181.41758728027344</v>
      </c>
      <c r="L20">
        <v>0.36455991864204407</v>
      </c>
      <c r="M20">
        <v>66.137580871582031</v>
      </c>
    </row>
    <row r="21" spans="1:13" x14ac:dyDescent="0.25">
      <c r="A21" t="s">
        <v>81</v>
      </c>
      <c r="B21">
        <v>4</v>
      </c>
      <c r="C21">
        <v>9</v>
      </c>
      <c r="D21">
        <v>75</v>
      </c>
      <c r="E21">
        <v>143</v>
      </c>
      <c r="F21">
        <v>168</v>
      </c>
      <c r="G21">
        <v>191.67831420898437</v>
      </c>
      <c r="H21">
        <v>0.53792709112167358</v>
      </c>
      <c r="I21">
        <v>103.10897064208984</v>
      </c>
      <c r="J21">
        <v>8.6224050521850586</v>
      </c>
      <c r="K21">
        <v>183.79844665527344</v>
      </c>
      <c r="L21">
        <v>0.40605205297470093</v>
      </c>
      <c r="M21">
        <v>74.631736755371094</v>
      </c>
    </row>
    <row r="22" spans="1:13" x14ac:dyDescent="0.25">
      <c r="A22" t="s">
        <v>82</v>
      </c>
      <c r="B22">
        <v>5</v>
      </c>
      <c r="C22">
        <v>9</v>
      </c>
      <c r="D22">
        <v>75</v>
      </c>
      <c r="E22">
        <v>121</v>
      </c>
      <c r="F22">
        <v>150</v>
      </c>
      <c r="G22">
        <v>162.17355346679687</v>
      </c>
      <c r="H22">
        <v>0.47599747776985168</v>
      </c>
      <c r="I22">
        <v>77.194198608398438</v>
      </c>
      <c r="J22">
        <v>7.0176544189453125</v>
      </c>
      <c r="K22">
        <v>156.52293395996094</v>
      </c>
      <c r="L22">
        <v>0.34630027413368225</v>
      </c>
      <c r="M22">
        <v>54.203933715820313</v>
      </c>
    </row>
    <row r="23" spans="1:13" x14ac:dyDescent="0.25">
      <c r="A23" t="s">
        <v>83</v>
      </c>
      <c r="B23">
        <v>6</v>
      </c>
      <c r="C23">
        <v>9</v>
      </c>
      <c r="D23">
        <v>75</v>
      </c>
      <c r="E23">
        <v>116</v>
      </c>
      <c r="F23">
        <v>147.5</v>
      </c>
      <c r="G23">
        <v>167.12069702148437</v>
      </c>
      <c r="H23">
        <v>0.62541002035140991</v>
      </c>
      <c r="I23">
        <v>104.51895141601562</v>
      </c>
      <c r="J23">
        <v>9.704340934753418</v>
      </c>
      <c r="K23">
        <v>156.57691955566406</v>
      </c>
      <c r="L23">
        <v>0.46191871166229248</v>
      </c>
      <c r="M23">
        <v>72.325813293457031</v>
      </c>
    </row>
    <row r="24" spans="1:13" x14ac:dyDescent="0.25">
      <c r="A24" t="s">
        <v>84</v>
      </c>
      <c r="B24">
        <v>7</v>
      </c>
      <c r="C24">
        <v>9</v>
      </c>
      <c r="D24">
        <v>75</v>
      </c>
      <c r="E24">
        <v>68</v>
      </c>
      <c r="F24">
        <v>173</v>
      </c>
      <c r="G24">
        <v>191.5</v>
      </c>
      <c r="H24">
        <v>0.61922836303710938</v>
      </c>
      <c r="I24">
        <v>118.58223724365234</v>
      </c>
      <c r="J24">
        <v>14.380208015441895</v>
      </c>
      <c r="K24">
        <v>179.53225708007812</v>
      </c>
      <c r="L24">
        <v>0.34537380933761597</v>
      </c>
      <c r="M24">
        <v>62.005741119384766</v>
      </c>
    </row>
    <row r="25" spans="1:13" x14ac:dyDescent="0.25">
      <c r="A25" t="s">
        <v>62</v>
      </c>
      <c r="B25">
        <v>8</v>
      </c>
      <c r="C25">
        <v>9</v>
      </c>
      <c r="D25">
        <v>75</v>
      </c>
      <c r="E25">
        <v>59</v>
      </c>
      <c r="F25">
        <v>161</v>
      </c>
      <c r="G25">
        <v>174.94915771484375</v>
      </c>
      <c r="H25">
        <v>0.5879865288734436</v>
      </c>
      <c r="I25">
        <v>102.86774444580078</v>
      </c>
      <c r="J25">
        <v>13.392239570617676</v>
      </c>
      <c r="K25">
        <v>164.52830505371094</v>
      </c>
      <c r="L25">
        <v>0.3619130551815033</v>
      </c>
      <c r="M25">
        <v>59.544940948486328</v>
      </c>
    </row>
    <row r="26" spans="1:13" x14ac:dyDescent="0.25">
      <c r="A26" t="s">
        <v>85</v>
      </c>
      <c r="B26">
        <v>1</v>
      </c>
      <c r="C26">
        <v>10</v>
      </c>
      <c r="D26">
        <v>75</v>
      </c>
      <c r="E26">
        <v>97</v>
      </c>
      <c r="F26">
        <v>157</v>
      </c>
      <c r="G26">
        <v>169.29896545410156</v>
      </c>
      <c r="H26">
        <v>0.45321828126907349</v>
      </c>
      <c r="I26">
        <v>76.729393005371094</v>
      </c>
      <c r="J26">
        <v>7.7906889915466309</v>
      </c>
      <c r="K26">
        <v>164.14942932128906</v>
      </c>
      <c r="L26">
        <v>0.3332558274269104</v>
      </c>
      <c r="M26">
        <v>54.703754425048828</v>
      </c>
    </row>
    <row r="27" spans="1:13" x14ac:dyDescent="0.25">
      <c r="A27" t="s">
        <v>86</v>
      </c>
      <c r="B27">
        <v>2</v>
      </c>
      <c r="C27">
        <v>10</v>
      </c>
      <c r="D27">
        <v>75</v>
      </c>
      <c r="E27">
        <v>73</v>
      </c>
      <c r="F27">
        <v>165</v>
      </c>
      <c r="G27">
        <v>175.08219909667969</v>
      </c>
      <c r="H27">
        <v>0.42603453993797302</v>
      </c>
      <c r="I27">
        <v>74.591064453125</v>
      </c>
      <c r="J27">
        <v>8.7302236557006836</v>
      </c>
      <c r="K27">
        <v>170.55384826660156</v>
      </c>
      <c r="L27">
        <v>0.3058793842792511</v>
      </c>
      <c r="M27">
        <v>52.168907165527344</v>
      </c>
    </row>
    <row r="28" spans="1:13" x14ac:dyDescent="0.25">
      <c r="A28" s="3" t="s">
        <v>119</v>
      </c>
      <c r="B28">
        <v>3</v>
      </c>
      <c r="C28">
        <v>10</v>
      </c>
      <c r="D28">
        <v>75</v>
      </c>
      <c r="E28">
        <v>82</v>
      </c>
      <c r="F28">
        <v>156.5</v>
      </c>
      <c r="G28">
        <v>189.29267883300781</v>
      </c>
      <c r="H28">
        <v>0.58142983913421631</v>
      </c>
      <c r="I28">
        <v>110.06041717529297</v>
      </c>
      <c r="J28">
        <v>12.154140472412109</v>
      </c>
      <c r="K28">
        <v>179.229736328125</v>
      </c>
      <c r="L28">
        <v>0.42385023832321167</v>
      </c>
      <c r="M28">
        <v>75.966567993164062</v>
      </c>
    </row>
    <row r="29" spans="1:13" x14ac:dyDescent="0.25">
      <c r="A29" t="s">
        <v>87</v>
      </c>
      <c r="B29">
        <v>4</v>
      </c>
      <c r="C29">
        <v>10</v>
      </c>
      <c r="D29">
        <v>75</v>
      </c>
      <c r="E29">
        <v>130</v>
      </c>
      <c r="F29">
        <v>149</v>
      </c>
      <c r="G29">
        <v>196.14614868164062</v>
      </c>
      <c r="H29">
        <v>2.1227223873138428</v>
      </c>
      <c r="I29">
        <v>416.36383056640625</v>
      </c>
      <c r="J29">
        <v>36.517524719238281</v>
      </c>
      <c r="K29">
        <v>156.94827270507812</v>
      </c>
      <c r="L29">
        <v>0.37741705775260925</v>
      </c>
      <c r="M29">
        <v>59.234954833984375</v>
      </c>
    </row>
    <row r="30" spans="1:13" x14ac:dyDescent="0.25">
      <c r="A30" t="s">
        <v>88</v>
      </c>
      <c r="B30">
        <v>5</v>
      </c>
      <c r="C30">
        <v>10</v>
      </c>
      <c r="D30">
        <v>75</v>
      </c>
      <c r="E30">
        <v>112</v>
      </c>
      <c r="F30">
        <v>160.5</v>
      </c>
      <c r="G30">
        <v>207.01785278320312</v>
      </c>
      <c r="H30">
        <v>1.7703741788864136</v>
      </c>
      <c r="I30">
        <v>366.49905395507812</v>
      </c>
      <c r="J30">
        <v>34.630905151367188</v>
      </c>
      <c r="K30">
        <v>164.11000061035156</v>
      </c>
      <c r="L30">
        <v>0.38138586282730103</v>
      </c>
      <c r="M30">
        <v>62.5892333984375</v>
      </c>
    </row>
    <row r="31" spans="1:13" x14ac:dyDescent="0.25">
      <c r="A31" t="s">
        <v>89</v>
      </c>
      <c r="B31">
        <v>6</v>
      </c>
      <c r="C31">
        <v>10</v>
      </c>
      <c r="D31">
        <v>75</v>
      </c>
      <c r="E31">
        <v>107</v>
      </c>
      <c r="F31">
        <v>162</v>
      </c>
      <c r="G31">
        <v>180.26168823242187</v>
      </c>
      <c r="H31">
        <v>0.64123976230621338</v>
      </c>
      <c r="I31">
        <v>115.59096527099609</v>
      </c>
      <c r="J31">
        <v>11.174599647521973</v>
      </c>
      <c r="K31">
        <v>166.74226379394531</v>
      </c>
      <c r="L31">
        <v>0.42859423160552979</v>
      </c>
      <c r="M31">
        <v>71.464775085449219</v>
      </c>
    </row>
    <row r="32" spans="1:13" x14ac:dyDescent="0.25">
      <c r="A32" t="s">
        <v>90</v>
      </c>
      <c r="B32">
        <v>7</v>
      </c>
      <c r="C32">
        <v>10</v>
      </c>
      <c r="D32">
        <v>75</v>
      </c>
      <c r="E32">
        <v>86</v>
      </c>
      <c r="F32">
        <v>169.5</v>
      </c>
      <c r="G32">
        <v>189.63954162597656</v>
      </c>
      <c r="H32">
        <v>0.61189848184585571</v>
      </c>
      <c r="I32">
        <v>116.04014587402344</v>
      </c>
      <c r="J32">
        <v>12.512930870056152</v>
      </c>
      <c r="K32">
        <v>179.88461303710937</v>
      </c>
      <c r="L32">
        <v>0.38870179653167725</v>
      </c>
      <c r="M32">
        <v>69.921470642089844</v>
      </c>
    </row>
    <row r="33" spans="1:13" x14ac:dyDescent="0.25">
      <c r="A33" t="s">
        <v>64</v>
      </c>
    </row>
    <row r="34" spans="1:13" x14ac:dyDescent="0.25">
      <c r="A34" t="s">
        <v>91</v>
      </c>
      <c r="B34">
        <v>1</v>
      </c>
      <c r="C34">
        <v>11</v>
      </c>
      <c r="D34">
        <v>75</v>
      </c>
      <c r="E34">
        <v>92</v>
      </c>
      <c r="F34">
        <v>157</v>
      </c>
      <c r="G34">
        <v>166.52174377441406</v>
      </c>
      <c r="H34">
        <v>0.4958522617816925</v>
      </c>
      <c r="I34">
        <v>82.570182800292969</v>
      </c>
      <c r="J34">
        <v>8.6085367202758789</v>
      </c>
      <c r="K34">
        <v>159.41462707519531</v>
      </c>
      <c r="L34">
        <v>0.35561329126358032</v>
      </c>
      <c r="M34">
        <v>56.689964294433594</v>
      </c>
    </row>
    <row r="35" spans="1:13" x14ac:dyDescent="0.25">
      <c r="A35" t="s">
        <v>92</v>
      </c>
      <c r="B35">
        <v>2</v>
      </c>
      <c r="C35">
        <v>11</v>
      </c>
      <c r="D35">
        <v>75</v>
      </c>
      <c r="E35">
        <v>208</v>
      </c>
      <c r="F35">
        <v>168.5</v>
      </c>
      <c r="G35">
        <v>182.1875</v>
      </c>
      <c r="H35">
        <v>0.47856950759887695</v>
      </c>
      <c r="I35">
        <v>87.189384460449219</v>
      </c>
      <c r="J35">
        <v>6.0454959869384766</v>
      </c>
      <c r="K35">
        <v>177.42021179199219</v>
      </c>
      <c r="L35">
        <v>0.38123980164527893</v>
      </c>
      <c r="M35">
        <v>67.6396484375</v>
      </c>
    </row>
    <row r="36" spans="1:13" x14ac:dyDescent="0.25">
      <c r="A36" t="s">
        <v>93</v>
      </c>
      <c r="B36">
        <v>3</v>
      </c>
      <c r="C36">
        <v>11</v>
      </c>
      <c r="D36">
        <v>75</v>
      </c>
      <c r="E36">
        <v>66</v>
      </c>
      <c r="F36">
        <v>159.5</v>
      </c>
      <c r="G36">
        <v>181.80302429199219</v>
      </c>
      <c r="H36">
        <v>0.55547565221786499</v>
      </c>
      <c r="I36">
        <v>100.98715972900391</v>
      </c>
      <c r="J36">
        <v>12.430660247802734</v>
      </c>
      <c r="K36">
        <v>174.61666870117187</v>
      </c>
      <c r="L36">
        <v>0.45267826318740845</v>
      </c>
      <c r="M36">
        <v>79.045166015625</v>
      </c>
    </row>
    <row r="37" spans="1:13" x14ac:dyDescent="0.25">
      <c r="A37" t="s">
        <v>94</v>
      </c>
      <c r="B37">
        <v>4</v>
      </c>
      <c r="C37">
        <v>11</v>
      </c>
      <c r="D37">
        <v>75</v>
      </c>
      <c r="E37">
        <v>127</v>
      </c>
      <c r="F37">
        <v>175</v>
      </c>
      <c r="G37">
        <v>170.59841918945313</v>
      </c>
      <c r="H37">
        <v>0.44885942339897156</v>
      </c>
      <c r="I37">
        <v>76.574714660644531</v>
      </c>
      <c r="J37">
        <v>6.7949070930480957</v>
      </c>
      <c r="K37">
        <v>167.86087036132812</v>
      </c>
      <c r="L37">
        <v>0.3441157341003418</v>
      </c>
      <c r="M37">
        <v>57.763565063476563</v>
      </c>
    </row>
    <row r="38" spans="1:13" x14ac:dyDescent="0.25">
      <c r="A38" t="s">
        <v>95</v>
      </c>
      <c r="B38">
        <v>5</v>
      </c>
      <c r="C38">
        <v>11</v>
      </c>
      <c r="D38">
        <v>75</v>
      </c>
      <c r="E38">
        <v>66</v>
      </c>
      <c r="F38">
        <v>143</v>
      </c>
      <c r="G38">
        <v>244.30302429199219</v>
      </c>
      <c r="H38">
        <v>2.8311216831207275</v>
      </c>
      <c r="I38">
        <v>691.651611328125</v>
      </c>
      <c r="J38">
        <v>85.136428833007812</v>
      </c>
      <c r="K38">
        <v>153.23333740234375</v>
      </c>
      <c r="L38">
        <v>0.4024299681186676</v>
      </c>
      <c r="M38">
        <v>61.665683746337891</v>
      </c>
    </row>
    <row r="39" spans="1:13" x14ac:dyDescent="0.25">
      <c r="A39" t="s">
        <v>96</v>
      </c>
      <c r="B39">
        <v>6</v>
      </c>
      <c r="C39">
        <v>11</v>
      </c>
      <c r="D39">
        <v>75</v>
      </c>
      <c r="E39">
        <v>83</v>
      </c>
      <c r="F39">
        <v>154</v>
      </c>
      <c r="G39">
        <v>178.38554382324219</v>
      </c>
      <c r="H39">
        <v>0.53743463754653931</v>
      </c>
      <c r="I39">
        <v>95.870574951171875</v>
      </c>
      <c r="J39">
        <v>10.523162841796875</v>
      </c>
      <c r="K39">
        <v>170.2933349609375</v>
      </c>
      <c r="L39">
        <v>0.35430467128753662</v>
      </c>
      <c r="M39">
        <v>60.335720062255859</v>
      </c>
    </row>
    <row r="40" spans="1:13" x14ac:dyDescent="0.25">
      <c r="A40" t="s">
        <v>97</v>
      </c>
      <c r="B40">
        <v>7</v>
      </c>
      <c r="C40">
        <v>11</v>
      </c>
      <c r="D40">
        <v>75</v>
      </c>
      <c r="E40">
        <v>69</v>
      </c>
      <c r="F40">
        <v>165</v>
      </c>
      <c r="G40">
        <v>188.62318420410156</v>
      </c>
      <c r="H40">
        <v>0.70016050338745117</v>
      </c>
      <c r="I40">
        <v>132.06649780273437</v>
      </c>
      <c r="J40">
        <v>15.89893913269043</v>
      </c>
      <c r="K40">
        <v>177.22222900390625</v>
      </c>
      <c r="L40">
        <v>0.44563028216362</v>
      </c>
      <c r="M40">
        <v>78.9755859375</v>
      </c>
    </row>
    <row r="41" spans="1:13" x14ac:dyDescent="0.25">
      <c r="A41" t="s">
        <v>64</v>
      </c>
    </row>
    <row r="42" spans="1:13" x14ac:dyDescent="0.25">
      <c r="A42" t="s">
        <v>98</v>
      </c>
      <c r="B42">
        <v>1</v>
      </c>
      <c r="C42">
        <v>12</v>
      </c>
      <c r="D42">
        <v>75</v>
      </c>
      <c r="E42">
        <v>115</v>
      </c>
      <c r="F42">
        <v>151</v>
      </c>
      <c r="G42">
        <v>167.09565734863281</v>
      </c>
      <c r="H42">
        <v>0.52683055400848389</v>
      </c>
      <c r="I42">
        <v>88.031089782714844</v>
      </c>
      <c r="J42">
        <v>8.2089414596557617</v>
      </c>
      <c r="K42">
        <v>159.07766723632812</v>
      </c>
      <c r="L42">
        <v>0.36377593874931335</v>
      </c>
      <c r="M42">
        <v>57.868629455566406</v>
      </c>
    </row>
    <row r="43" spans="1:13" x14ac:dyDescent="0.25">
      <c r="A43" t="s">
        <v>99</v>
      </c>
      <c r="B43">
        <v>2</v>
      </c>
      <c r="C43">
        <v>12</v>
      </c>
      <c r="D43">
        <v>75</v>
      </c>
      <c r="E43">
        <v>60</v>
      </c>
      <c r="F43">
        <v>179</v>
      </c>
      <c r="G43">
        <v>198.91667175292969</v>
      </c>
      <c r="H43">
        <v>0.72396934032440186</v>
      </c>
      <c r="I43">
        <v>144.00956726074219</v>
      </c>
      <c r="J43">
        <v>18.591554641723633</v>
      </c>
      <c r="K43">
        <v>181.64814758300781</v>
      </c>
      <c r="L43">
        <v>0.4289621114730835</v>
      </c>
      <c r="M43">
        <v>77.920173645019531</v>
      </c>
    </row>
    <row r="44" spans="1:13" x14ac:dyDescent="0.25">
      <c r="A44" t="s">
        <v>100</v>
      </c>
      <c r="B44">
        <v>3</v>
      </c>
      <c r="C44">
        <v>12</v>
      </c>
      <c r="D44">
        <v>75</v>
      </c>
      <c r="E44">
        <v>60</v>
      </c>
      <c r="F44">
        <v>163</v>
      </c>
      <c r="G44">
        <v>185.5</v>
      </c>
      <c r="H44">
        <v>0.53204923868179321</v>
      </c>
      <c r="I44">
        <v>98.69512939453125</v>
      </c>
      <c r="J44">
        <v>12.741486549377441</v>
      </c>
      <c r="K44">
        <v>174.90740966796875</v>
      </c>
      <c r="L44">
        <v>0.37759619951248169</v>
      </c>
      <c r="M44">
        <v>66.04437255859375</v>
      </c>
    </row>
    <row r="45" spans="1:13" x14ac:dyDescent="0.25">
      <c r="A45" t="s">
        <v>101</v>
      </c>
      <c r="B45">
        <v>4</v>
      </c>
      <c r="C45">
        <v>12</v>
      </c>
      <c r="D45">
        <v>75</v>
      </c>
      <c r="E45">
        <v>82</v>
      </c>
      <c r="F45">
        <v>158.5</v>
      </c>
      <c r="G45">
        <v>178.90243530273437</v>
      </c>
      <c r="H45">
        <v>0.51097846031188965</v>
      </c>
      <c r="I45">
        <v>91.415290832519531</v>
      </c>
      <c r="J45">
        <v>10.09512996673584</v>
      </c>
      <c r="K45">
        <v>172.05404663085937</v>
      </c>
      <c r="L45">
        <v>0.38254204392433167</v>
      </c>
      <c r="M45">
        <v>65.817909240722656</v>
      </c>
    </row>
    <row r="46" spans="1:13" x14ac:dyDescent="0.25">
      <c r="A46" t="s">
        <v>102</v>
      </c>
      <c r="B46">
        <v>5</v>
      </c>
      <c r="C46">
        <v>12</v>
      </c>
      <c r="D46">
        <v>75</v>
      </c>
      <c r="E46">
        <v>93</v>
      </c>
      <c r="F46">
        <v>146</v>
      </c>
      <c r="G46">
        <v>168.64515686035156</v>
      </c>
      <c r="H46">
        <v>0.5987774133682251</v>
      </c>
      <c r="I46">
        <v>100.98091125488281</v>
      </c>
      <c r="J46">
        <v>10.471232414245605</v>
      </c>
      <c r="K46">
        <v>159.21687316894531</v>
      </c>
      <c r="L46">
        <v>0.34443390369415283</v>
      </c>
      <c r="M46">
        <v>54.839687347412109</v>
      </c>
    </row>
    <row r="47" spans="1:13" x14ac:dyDescent="0.25">
      <c r="A47" t="s">
        <v>103</v>
      </c>
      <c r="B47">
        <v>6</v>
      </c>
      <c r="C47">
        <v>12</v>
      </c>
      <c r="D47">
        <v>75</v>
      </c>
      <c r="E47">
        <v>104</v>
      </c>
      <c r="F47">
        <v>171</v>
      </c>
      <c r="G47">
        <v>196.60577392578125</v>
      </c>
      <c r="H47">
        <v>0.67600446939468384</v>
      </c>
      <c r="I47">
        <v>132.9063720703125</v>
      </c>
      <c r="J47">
        <v>13.03254222869873</v>
      </c>
      <c r="K47">
        <v>182.7127685546875</v>
      </c>
      <c r="L47">
        <v>0.43713864684104919</v>
      </c>
      <c r="M47">
        <v>79.870811462402344</v>
      </c>
    </row>
    <row r="48" spans="1:13" x14ac:dyDescent="0.25">
      <c r="A48" t="s">
        <v>104</v>
      </c>
      <c r="B48">
        <v>7</v>
      </c>
      <c r="C48">
        <v>12</v>
      </c>
      <c r="D48">
        <v>75</v>
      </c>
      <c r="E48">
        <v>107</v>
      </c>
      <c r="F48">
        <v>152</v>
      </c>
      <c r="G48">
        <v>154.99066162109375</v>
      </c>
      <c r="H48">
        <v>0.46769729256629944</v>
      </c>
      <c r="I48">
        <v>72.48870849609375</v>
      </c>
      <c r="J48">
        <v>7.0077481269836426</v>
      </c>
      <c r="K48">
        <v>150.35050964355469</v>
      </c>
      <c r="L48">
        <v>0.38160741329193115</v>
      </c>
      <c r="M48">
        <v>57.374870300292969</v>
      </c>
    </row>
    <row r="52" spans="1:17" x14ac:dyDescent="0.25">
      <c r="A52" t="s">
        <v>105</v>
      </c>
      <c r="B52" s="10" t="s">
        <v>107</v>
      </c>
      <c r="C52" s="21" t="s">
        <v>108</v>
      </c>
      <c r="D52" s="21"/>
      <c r="E52" s="21"/>
      <c r="F52" s="21" t="s">
        <v>109</v>
      </c>
      <c r="G52" s="21"/>
      <c r="H52" s="21"/>
      <c r="J52" t="s">
        <v>110</v>
      </c>
      <c r="K52" s="11" t="s">
        <v>107</v>
      </c>
      <c r="L52" s="21" t="s">
        <v>108</v>
      </c>
      <c r="M52" s="21"/>
      <c r="N52" s="21"/>
      <c r="O52" s="21" t="s">
        <v>109</v>
      </c>
      <c r="P52" s="21"/>
      <c r="Q52" s="21"/>
    </row>
    <row r="53" spans="1:17" x14ac:dyDescent="0.25">
      <c r="B53" s="9">
        <v>0</v>
      </c>
      <c r="C53" s="1">
        <f>K2</f>
        <v>185.406982421875</v>
      </c>
      <c r="D53" s="1">
        <f>K10</f>
        <v>183.17143249511719</v>
      </c>
      <c r="E53" s="1">
        <f>K18</f>
        <v>176.80000305175781</v>
      </c>
      <c r="F53" s="1">
        <f>K26</f>
        <v>164.14942932128906</v>
      </c>
      <c r="G53" s="1">
        <f>K34</f>
        <v>159.41462707519531</v>
      </c>
      <c r="H53" s="1">
        <f>K42</f>
        <v>159.07766723632812</v>
      </c>
      <c r="K53" s="9">
        <v>0</v>
      </c>
      <c r="L53">
        <f>C53/$C$62</f>
        <v>1.019880745074691</v>
      </c>
      <c r="M53">
        <f t="shared" ref="M53:N59" si="0">D53/$C$62</f>
        <v>1.0075835041877996</v>
      </c>
      <c r="N53">
        <f t="shared" si="0"/>
        <v>0.97253575073750931</v>
      </c>
      <c r="O53">
        <f>F53/$F$62</f>
        <v>1.0203185175480505</v>
      </c>
      <c r="P53">
        <f t="shared" ref="P53:Q59" si="1">G53/$F$62</f>
        <v>0.99088797716425281</v>
      </c>
      <c r="Q53">
        <f t="shared" si="1"/>
        <v>0.98879350528769649</v>
      </c>
    </row>
    <row r="54" spans="1:17" x14ac:dyDescent="0.25">
      <c r="B54" s="9">
        <v>0.25</v>
      </c>
      <c r="C54" s="1">
        <f t="shared" ref="C54:C59" si="2">K3</f>
        <v>191.75</v>
      </c>
      <c r="D54" s="1">
        <f t="shared" ref="D54:D59" si="3">K11</f>
        <v>212.03125</v>
      </c>
      <c r="E54" s="1">
        <f t="shared" ref="E54:E59" si="4">K19</f>
        <v>190.35592651367187</v>
      </c>
      <c r="F54" s="1">
        <f t="shared" ref="F54:F59" si="5">K27</f>
        <v>170.55384826660156</v>
      </c>
      <c r="G54" s="1">
        <f t="shared" ref="G54:G59" si="6">K35</f>
        <v>177.42021179199219</v>
      </c>
      <c r="H54" s="1">
        <f t="shared" ref="H54:H59" si="7">K43</f>
        <v>181.64814758300781</v>
      </c>
      <c r="K54" s="9">
        <v>0.25</v>
      </c>
      <c r="L54">
        <f t="shared" ref="L54:L59" si="8">C54/$C$62</f>
        <v>1.0547722114536655</v>
      </c>
      <c r="M54">
        <f t="shared" si="0"/>
        <v>1.1663346568958801</v>
      </c>
      <c r="N54">
        <f t="shared" si="0"/>
        <v>1.0471037370124492</v>
      </c>
      <c r="O54">
        <f t="shared" ref="O54:O59" si="9">F54/$F$62</f>
        <v>1.0601270461007015</v>
      </c>
      <c r="P54">
        <f t="shared" si="1"/>
        <v>1.1028069255382351</v>
      </c>
      <c r="Q54">
        <f t="shared" si="1"/>
        <v>1.1290868900584525</v>
      </c>
    </row>
    <row r="55" spans="1:17" x14ac:dyDescent="0.25">
      <c r="B55" s="9">
        <v>1</v>
      </c>
      <c r="C55" s="1">
        <f t="shared" si="2"/>
        <v>190.41175842285156</v>
      </c>
      <c r="D55" s="1">
        <f t="shared" si="3"/>
        <v>188.82278442382812</v>
      </c>
      <c r="E55" s="1">
        <f t="shared" si="4"/>
        <v>181.41758728027344</v>
      </c>
      <c r="F55" s="1">
        <f t="shared" si="5"/>
        <v>179.229736328125</v>
      </c>
      <c r="G55" s="1">
        <f t="shared" si="6"/>
        <v>174.61666870117187</v>
      </c>
      <c r="H55" s="1">
        <f t="shared" si="7"/>
        <v>174.90740966796875</v>
      </c>
      <c r="K55" s="9">
        <v>1</v>
      </c>
      <c r="L55">
        <f t="shared" si="8"/>
        <v>1.0474108553765438</v>
      </c>
      <c r="M55">
        <f t="shared" si="0"/>
        <v>1.0386702784853192</v>
      </c>
      <c r="N55">
        <f t="shared" si="0"/>
        <v>0.9979360090336501</v>
      </c>
      <c r="O55">
        <f t="shared" si="9"/>
        <v>1.1140545515568436</v>
      </c>
      <c r="P55">
        <f t="shared" si="1"/>
        <v>1.0853806881024108</v>
      </c>
      <c r="Q55">
        <f t="shared" si="1"/>
        <v>1.0871878731377729</v>
      </c>
    </row>
    <row r="56" spans="1:17" x14ac:dyDescent="0.25">
      <c r="B56" s="9">
        <v>4</v>
      </c>
      <c r="C56" s="1">
        <f t="shared" si="2"/>
        <v>187.61538696289062</v>
      </c>
      <c r="D56" s="1">
        <f t="shared" si="3"/>
        <v>190.81756591796875</v>
      </c>
      <c r="E56" s="1">
        <f t="shared" si="4"/>
        <v>183.79844665527344</v>
      </c>
      <c r="F56" s="1">
        <f t="shared" si="5"/>
        <v>156.94827270507812</v>
      </c>
      <c r="G56" s="1">
        <f t="shared" si="6"/>
        <v>167.86087036132812</v>
      </c>
      <c r="H56" s="1">
        <f t="shared" si="7"/>
        <v>172.05404663085937</v>
      </c>
      <c r="K56" s="9">
        <v>4</v>
      </c>
      <c r="L56">
        <f t="shared" si="8"/>
        <v>1.0320286654997828</v>
      </c>
      <c r="M56">
        <f t="shared" si="0"/>
        <v>1.0496431081486388</v>
      </c>
      <c r="N56">
        <f t="shared" si="0"/>
        <v>1.0110325634437098</v>
      </c>
      <c r="O56">
        <f t="shared" si="9"/>
        <v>0.97555763428660158</v>
      </c>
      <c r="P56">
        <f t="shared" si="1"/>
        <v>1.0433880587313322</v>
      </c>
      <c r="Q56">
        <f t="shared" si="1"/>
        <v>1.0694519653366468</v>
      </c>
    </row>
    <row r="57" spans="1:17" x14ac:dyDescent="0.25">
      <c r="B57" s="9">
        <v>8</v>
      </c>
      <c r="C57" s="1">
        <f t="shared" si="2"/>
        <v>160.56588745117187</v>
      </c>
      <c r="D57" s="1">
        <f t="shared" si="3"/>
        <v>163.72528076171875</v>
      </c>
      <c r="E57" s="1">
        <f t="shared" si="4"/>
        <v>156.52293395996094</v>
      </c>
      <c r="F57" s="1">
        <f t="shared" si="5"/>
        <v>164.11000061035156</v>
      </c>
      <c r="G57" s="1">
        <f t="shared" si="6"/>
        <v>153.23333740234375</v>
      </c>
      <c r="H57" s="1">
        <f t="shared" si="7"/>
        <v>159.21687316894531</v>
      </c>
      <c r="K57" s="9">
        <v>8</v>
      </c>
      <c r="L57">
        <f t="shared" si="8"/>
        <v>0.88323565158223172</v>
      </c>
      <c r="M57">
        <f t="shared" si="0"/>
        <v>0.90061474033851563</v>
      </c>
      <c r="N57">
        <f t="shared" si="0"/>
        <v>0.86099630350020362</v>
      </c>
      <c r="O57">
        <f t="shared" si="9"/>
        <v>1.020073436928161</v>
      </c>
      <c r="P57">
        <f t="shared" si="1"/>
        <v>0.95246637349730034</v>
      </c>
      <c r="Q57">
        <f t="shared" si="1"/>
        <v>0.98965878024715959</v>
      </c>
    </row>
    <row r="58" spans="1:17" x14ac:dyDescent="0.25">
      <c r="B58" s="9">
        <v>16</v>
      </c>
      <c r="C58" s="1">
        <f t="shared" si="2"/>
        <v>149.14361572265625</v>
      </c>
      <c r="D58" s="1">
        <f t="shared" si="3"/>
        <v>161.875</v>
      </c>
      <c r="E58" s="1">
        <f t="shared" si="4"/>
        <v>156.57691955566406</v>
      </c>
      <c r="F58" s="1">
        <f t="shared" si="5"/>
        <v>166.74226379394531</v>
      </c>
      <c r="G58" s="1">
        <f t="shared" si="6"/>
        <v>170.2933349609375</v>
      </c>
      <c r="H58" s="1">
        <f t="shared" si="7"/>
        <v>182.7127685546875</v>
      </c>
      <c r="K58" s="9">
        <v>16</v>
      </c>
      <c r="L58">
        <f t="shared" si="8"/>
        <v>0.82040438790081782</v>
      </c>
      <c r="M58">
        <f t="shared" si="0"/>
        <v>0.8904367756404804</v>
      </c>
      <c r="N58">
        <f t="shared" si="0"/>
        <v>0.86129326572271436</v>
      </c>
      <c r="O58">
        <f t="shared" si="9"/>
        <v>1.0364350342872592</v>
      </c>
      <c r="P58">
        <f t="shared" si="1"/>
        <v>1.0585077498842252</v>
      </c>
      <c r="Q58">
        <f t="shared" si="1"/>
        <v>1.1357043513317944</v>
      </c>
    </row>
    <row r="59" spans="1:17" x14ac:dyDescent="0.25">
      <c r="B59" s="9">
        <v>24</v>
      </c>
      <c r="C59" s="1">
        <f t="shared" si="2"/>
        <v>191.0465087890625</v>
      </c>
      <c r="D59" s="1">
        <f t="shared" si="3"/>
        <v>170.89472961425781</v>
      </c>
      <c r="E59" s="1">
        <f t="shared" si="4"/>
        <v>179.53225708007812</v>
      </c>
      <c r="F59" s="1">
        <f t="shared" si="5"/>
        <v>179.88461303710937</v>
      </c>
      <c r="G59" s="1">
        <f t="shared" si="6"/>
        <v>177.22222900390625</v>
      </c>
      <c r="H59" s="1">
        <f t="shared" si="7"/>
        <v>150.35050964355469</v>
      </c>
      <c r="K59" s="9">
        <v>24</v>
      </c>
      <c r="L59">
        <f t="shared" si="8"/>
        <v>1.0509024697050409</v>
      </c>
      <c r="M59">
        <f t="shared" si="0"/>
        <v>0.94005221319951471</v>
      </c>
      <c r="N59">
        <f t="shared" si="0"/>
        <v>0.98756524551562974</v>
      </c>
      <c r="O59">
        <f t="shared" si="9"/>
        <v>1.1181251281994211</v>
      </c>
      <c r="P59">
        <f t="shared" si="1"/>
        <v>1.1015763059395249</v>
      </c>
      <c r="Q59">
        <f t="shared" si="1"/>
        <v>0.93454731914934508</v>
      </c>
    </row>
    <row r="61" spans="1:17" x14ac:dyDescent="0.25">
      <c r="C61" s="21" t="s">
        <v>108</v>
      </c>
      <c r="D61" s="21"/>
      <c r="E61" s="21"/>
      <c r="F61" s="21" t="s">
        <v>109</v>
      </c>
      <c r="G61" s="21"/>
      <c r="H61" s="21"/>
      <c r="J61" t="s">
        <v>111</v>
      </c>
      <c r="K61" s="11" t="s">
        <v>107</v>
      </c>
      <c r="L61" s="21" t="s">
        <v>108</v>
      </c>
      <c r="M61" s="21"/>
      <c r="N61" s="21"/>
      <c r="O61" s="21" t="s">
        <v>109</v>
      </c>
      <c r="P61" s="21"/>
      <c r="Q61" s="21"/>
    </row>
    <row r="62" spans="1:17" x14ac:dyDescent="0.25">
      <c r="A62" t="s">
        <v>106</v>
      </c>
      <c r="C62">
        <f>AVERAGE(C53:E53)</f>
        <v>181.79280598958334</v>
      </c>
      <c r="F62">
        <f>AVERAGE(F53:H53)</f>
        <v>160.88057454427084</v>
      </c>
      <c r="K62" s="9">
        <v>0</v>
      </c>
      <c r="L62">
        <f>C53/MAX($C$53:$C$59)</f>
        <v>0.96692037768904826</v>
      </c>
      <c r="M62">
        <f>D53/MAX(D$53:D$59)</f>
        <v>0.86388884890843776</v>
      </c>
      <c r="N62">
        <f>E53/MAX(E$53:E$59)</f>
        <v>0.92878643859328203</v>
      </c>
      <c r="O62">
        <f t="shared" ref="O62:Q68" si="10">F53/MAX(F$53:F$59)</f>
        <v>0.91252623862512239</v>
      </c>
      <c r="P62">
        <f t="shared" si="10"/>
        <v>0.89851446723608552</v>
      </c>
      <c r="Q62">
        <f t="shared" si="10"/>
        <v>0.87064340655926742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0.94812916673099257</v>
      </c>
      <c r="P63">
        <f t="shared" si="10"/>
        <v>1</v>
      </c>
      <c r="Q63">
        <f t="shared" si="10"/>
        <v>0.99417325357115893</v>
      </c>
    </row>
    <row r="64" spans="1:17" x14ac:dyDescent="0.25">
      <c r="A64" t="s">
        <v>120</v>
      </c>
      <c r="C64" s="17">
        <f>STDEV(C53:E53)/ AVERAGE(C53:E53)</f>
        <v>2.4566629276759192E-2</v>
      </c>
      <c r="F64" s="17">
        <f>STDEV(F53:H53)/ AVERAGE(F53:H53)</f>
        <v>1.762748761517793E-2</v>
      </c>
      <c r="K64" s="9">
        <v>1</v>
      </c>
      <c r="L64">
        <f t="shared" si="11"/>
        <v>0.99302090442165092</v>
      </c>
      <c r="M64">
        <f t="shared" si="12"/>
        <v>0.89054224046610164</v>
      </c>
      <c r="N64">
        <f t="shared" si="12"/>
        <v>0.95304407171816397</v>
      </c>
      <c r="O64">
        <f t="shared" si="10"/>
        <v>0.99635946233572925</v>
      </c>
      <c r="P64">
        <f t="shared" si="10"/>
        <v>0.98419828799377607</v>
      </c>
      <c r="Q64">
        <f t="shared" si="10"/>
        <v>0.95728071470613973</v>
      </c>
    </row>
    <row r="65" spans="1:17" x14ac:dyDescent="0.25">
      <c r="C65" s="17">
        <f t="shared" ref="C65:C70" si="13">STDEV(C54:E54)/ AVERAGE(C54:E54)</f>
        <v>6.1257874481613406E-2</v>
      </c>
      <c r="F65" s="17">
        <f t="shared" ref="F65:F70" si="14">STDEV(F54:H54)/ AVERAGE(F54:H54)</f>
        <v>3.1716160891496904E-2</v>
      </c>
      <c r="K65" s="9">
        <v>4</v>
      </c>
      <c r="L65">
        <f t="shared" si="11"/>
        <v>0.97843748090164606</v>
      </c>
      <c r="M65">
        <f t="shared" si="12"/>
        <v>0.89995020035003681</v>
      </c>
      <c r="N65">
        <f t="shared" si="12"/>
        <v>0.96555148043721417</v>
      </c>
      <c r="O65">
        <f t="shared" si="10"/>
        <v>0.87249415086269999</v>
      </c>
      <c r="P65">
        <f t="shared" si="10"/>
        <v>0.94612033581680388</v>
      </c>
      <c r="Q65">
        <f t="shared" si="10"/>
        <v>0.9416640555110527</v>
      </c>
    </row>
    <row r="66" spans="1:17" x14ac:dyDescent="0.25">
      <c r="C66" s="17">
        <f t="shared" si="13"/>
        <v>2.5685945499930862E-2</v>
      </c>
      <c r="F66" s="17">
        <f t="shared" si="14"/>
        <v>1.4658159625479185E-2</v>
      </c>
      <c r="K66" s="9">
        <v>8</v>
      </c>
      <c r="L66">
        <f t="shared" si="11"/>
        <v>0.83737099061888853</v>
      </c>
      <c r="M66">
        <f t="shared" si="12"/>
        <v>0.77217523719602066</v>
      </c>
      <c r="N66">
        <f t="shared" si="12"/>
        <v>0.82226456946544835</v>
      </c>
      <c r="O66">
        <f t="shared" si="10"/>
        <v>0.91230704972245968</v>
      </c>
      <c r="P66">
        <f t="shared" si="10"/>
        <v>0.86367463917805953</v>
      </c>
      <c r="Q66">
        <f t="shared" si="10"/>
        <v>0.87140529054645866</v>
      </c>
    </row>
    <row r="67" spans="1:17" x14ac:dyDescent="0.25">
      <c r="C67" s="17">
        <f t="shared" si="13"/>
        <v>1.8750519977251825E-2</v>
      </c>
      <c r="F67" s="17">
        <f t="shared" si="14"/>
        <v>4.7083325001179573E-2</v>
      </c>
      <c r="K67" s="9">
        <v>16</v>
      </c>
      <c r="L67">
        <f t="shared" si="11"/>
        <v>0.77780242880133632</v>
      </c>
      <c r="M67">
        <f t="shared" si="12"/>
        <v>0.76344878408253503</v>
      </c>
      <c r="N67">
        <f t="shared" si="12"/>
        <v>0.82254817290607596</v>
      </c>
      <c r="O67">
        <f t="shared" si="10"/>
        <v>0.92694011443628666</v>
      </c>
      <c r="P67">
        <f t="shared" si="10"/>
        <v>0.95983052461119678</v>
      </c>
      <c r="Q67">
        <f t="shared" si="10"/>
        <v>1</v>
      </c>
    </row>
    <row r="68" spans="1:17" x14ac:dyDescent="0.25">
      <c r="C68" s="17">
        <f t="shared" si="13"/>
        <v>2.2525513118807225E-2</v>
      </c>
      <c r="F68" s="17">
        <f t="shared" si="14"/>
        <v>3.4292205913970732E-2</v>
      </c>
      <c r="K68" s="9">
        <v>24</v>
      </c>
      <c r="L68">
        <f t="shared" si="11"/>
        <v>0.99633120620110827</v>
      </c>
      <c r="M68">
        <f t="shared" si="12"/>
        <v>0.80598840790806925</v>
      </c>
      <c r="N68">
        <f t="shared" si="12"/>
        <v>0.94313983477253927</v>
      </c>
      <c r="O68">
        <f t="shared" si="10"/>
        <v>1</v>
      </c>
      <c r="P68">
        <f t="shared" si="10"/>
        <v>0.99888410240250392</v>
      </c>
      <c r="Q68">
        <f t="shared" si="10"/>
        <v>0.82287905127196126</v>
      </c>
    </row>
    <row r="69" spans="1:17" x14ac:dyDescent="0.25">
      <c r="C69" s="17">
        <f t="shared" si="13"/>
        <v>4.1032029771520956E-2</v>
      </c>
      <c r="F69" s="17">
        <f t="shared" si="14"/>
        <v>4.8401868467556584E-2</v>
      </c>
    </row>
    <row r="70" spans="1:17" x14ac:dyDescent="0.25">
      <c r="C70" s="17">
        <f t="shared" si="13"/>
        <v>5.6014117804527919E-2</v>
      </c>
      <c r="F70" s="17">
        <f t="shared" si="14"/>
        <v>9.6583187141715834E-2</v>
      </c>
      <c r="J70" t="s">
        <v>121</v>
      </c>
      <c r="K70" s="18" t="s">
        <v>107</v>
      </c>
      <c r="L70" s="21" t="s">
        <v>108</v>
      </c>
      <c r="M70" s="21"/>
      <c r="N70" s="21"/>
      <c r="O70" s="21" t="s">
        <v>109</v>
      </c>
      <c r="P70" s="21"/>
      <c r="Q70" s="21"/>
    </row>
    <row r="71" spans="1:17" x14ac:dyDescent="0.25">
      <c r="C71" s="17"/>
      <c r="K71" s="9">
        <v>0</v>
      </c>
      <c r="L71">
        <f>C53/$C$80</f>
        <v>0.93618270199731501</v>
      </c>
      <c r="M71">
        <f t="shared" ref="M71:Q77" si="15">D53/$C$80</f>
        <v>0.92489465262860304</v>
      </c>
      <c r="N71">
        <f t="shared" si="15"/>
        <v>0.89272314563380684</v>
      </c>
      <c r="O71">
        <f t="shared" si="15"/>
        <v>0.82884611068019132</v>
      </c>
      <c r="P71">
        <f t="shared" si="15"/>
        <v>0.80493848917495059</v>
      </c>
      <c r="Q71">
        <f t="shared" si="15"/>
        <v>0.80323706472860756</v>
      </c>
    </row>
    <row r="72" spans="1:17" x14ac:dyDescent="0.25">
      <c r="A72" t="s">
        <v>122</v>
      </c>
      <c r="C72" s="19">
        <f>AVERAGE(C53:E53)</f>
        <v>181.79280598958334</v>
      </c>
      <c r="F72" s="19">
        <f>AVERAGE(F53:H53)</f>
        <v>160.88057454427084</v>
      </c>
      <c r="K72" s="9">
        <v>0.25</v>
      </c>
      <c r="L72">
        <f t="shared" ref="L72:L77" si="16">C54/$C$80</f>
        <v>0.96821074785372019</v>
      </c>
      <c r="M72">
        <f t="shared" si="15"/>
        <v>1.0706176538767098</v>
      </c>
      <c r="N72">
        <f t="shared" si="15"/>
        <v>0.96117159826956999</v>
      </c>
      <c r="O72">
        <f t="shared" si="15"/>
        <v>0.86118419285286163</v>
      </c>
      <c r="P72">
        <f t="shared" si="15"/>
        <v>0.89585478979655897</v>
      </c>
      <c r="Q72">
        <f t="shared" si="15"/>
        <v>0.91720307075664631</v>
      </c>
    </row>
    <row r="73" spans="1:17" x14ac:dyDescent="0.25">
      <c r="C73" s="19">
        <f t="shared" ref="C73:C78" si="17">AVERAGE(C54:E54)</f>
        <v>198.04572550455728</v>
      </c>
      <c r="F73" s="19">
        <f t="shared" ref="F73:F78" si="18">AVERAGE(F54:H54)</f>
        <v>176.54073588053384</v>
      </c>
      <c r="K73" s="9">
        <v>1</v>
      </c>
      <c r="L73">
        <f t="shared" si="16"/>
        <v>0.96145351250446431</v>
      </c>
      <c r="M73">
        <f t="shared" si="15"/>
        <v>0.95343024416592659</v>
      </c>
      <c r="N73">
        <f t="shared" si="15"/>
        <v>0.91603889363468638</v>
      </c>
      <c r="O73">
        <f t="shared" si="15"/>
        <v>0.90499169255738721</v>
      </c>
      <c r="P73">
        <f t="shared" si="15"/>
        <v>0.88169875040879753</v>
      </c>
      <c r="Q73">
        <f t="shared" si="15"/>
        <v>0.88316680010316062</v>
      </c>
    </row>
    <row r="74" spans="1:17" x14ac:dyDescent="0.25">
      <c r="C74" s="19">
        <f t="shared" si="17"/>
        <v>186.88404337565103</v>
      </c>
      <c r="F74" s="19">
        <f t="shared" si="18"/>
        <v>176.25127156575522</v>
      </c>
      <c r="K74" s="9">
        <v>4</v>
      </c>
      <c r="L74">
        <f t="shared" si="16"/>
        <v>0.94733368511189275</v>
      </c>
      <c r="M74">
        <f t="shared" si="15"/>
        <v>0.96350257210463142</v>
      </c>
      <c r="N74">
        <f t="shared" si="15"/>
        <v>0.92806065966338669</v>
      </c>
      <c r="O74">
        <f t="shared" si="15"/>
        <v>0.79248502993550618</v>
      </c>
      <c r="P74">
        <f t="shared" si="15"/>
        <v>0.84758643456541272</v>
      </c>
      <c r="Q74">
        <f t="shared" si="15"/>
        <v>0.86875920291902586</v>
      </c>
    </row>
    <row r="75" spans="1:17" x14ac:dyDescent="0.25">
      <c r="C75" s="19">
        <f t="shared" si="17"/>
        <v>187.41046651204428</v>
      </c>
      <c r="F75" s="19">
        <f t="shared" si="18"/>
        <v>165.62106323242187</v>
      </c>
      <c r="K75" s="9">
        <v>8</v>
      </c>
      <c r="L75">
        <f t="shared" si="16"/>
        <v>0.81075159305812461</v>
      </c>
      <c r="M75">
        <f t="shared" si="15"/>
        <v>0.82670444082849559</v>
      </c>
      <c r="N75">
        <f t="shared" si="15"/>
        <v>0.79033735043354492</v>
      </c>
      <c r="O75">
        <f t="shared" si="15"/>
        <v>0.8286470217534444</v>
      </c>
      <c r="P75">
        <f t="shared" si="15"/>
        <v>0.77372706233347943</v>
      </c>
      <c r="Q75">
        <f t="shared" si="15"/>
        <v>0.80393996266928536</v>
      </c>
    </row>
    <row r="76" spans="1:17" x14ac:dyDescent="0.25">
      <c r="C76" s="19">
        <f t="shared" si="17"/>
        <v>160.27136739095053</v>
      </c>
      <c r="F76" s="19">
        <f t="shared" si="18"/>
        <v>158.85340372721353</v>
      </c>
      <c r="K76" s="9">
        <v>16</v>
      </c>
      <c r="L76">
        <f t="shared" si="16"/>
        <v>0.75307667127218192</v>
      </c>
      <c r="M76">
        <f t="shared" si="15"/>
        <v>0.81736174606947043</v>
      </c>
      <c r="N76">
        <f t="shared" si="15"/>
        <v>0.79060994200584767</v>
      </c>
      <c r="O76">
        <f t="shared" si="15"/>
        <v>0.84193821083055065</v>
      </c>
      <c r="P76">
        <f t="shared" si="15"/>
        <v>0.85986877286588459</v>
      </c>
      <c r="Q76">
        <f t="shared" si="15"/>
        <v>0.92257870291920563</v>
      </c>
    </row>
    <row r="77" spans="1:17" x14ac:dyDescent="0.25">
      <c r="C77" s="19">
        <f t="shared" si="17"/>
        <v>155.86517842610678</v>
      </c>
      <c r="F77" s="19">
        <f t="shared" si="18"/>
        <v>173.24945576985678</v>
      </c>
      <c r="K77" s="9">
        <v>24</v>
      </c>
      <c r="L77">
        <f t="shared" si="16"/>
        <v>0.96465858226597412</v>
      </c>
      <c r="M77">
        <f t="shared" si="15"/>
        <v>0.86290541832636181</v>
      </c>
      <c r="N77">
        <f t="shared" si="15"/>
        <v>0.90651922238001981</v>
      </c>
      <c r="O77">
        <f t="shared" si="15"/>
        <v>0.90829838704582389</v>
      </c>
      <c r="P77">
        <f t="shared" si="15"/>
        <v>0.89485510758891962</v>
      </c>
      <c r="Q77">
        <f t="shared" si="15"/>
        <v>0.75917068778187258</v>
      </c>
    </row>
    <row r="78" spans="1:17" x14ac:dyDescent="0.25">
      <c r="C78" s="19">
        <f t="shared" si="17"/>
        <v>180.49116516113281</v>
      </c>
      <c r="F78" s="19">
        <f t="shared" si="18"/>
        <v>169.15245056152344</v>
      </c>
    </row>
    <row r="79" spans="1:17" x14ac:dyDescent="0.25">
      <c r="C79" s="19"/>
    </row>
    <row r="80" spans="1:17" x14ac:dyDescent="0.25">
      <c r="A80" t="s">
        <v>123</v>
      </c>
      <c r="C80" s="20">
        <f>MAX(C72:F78)</f>
        <v>198.04572550455728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Placement-NovPrimary-CD3CD28</vt:lpstr>
      <vt:lpstr>p-p38 (36)</vt:lpstr>
      <vt:lpstr>pErk (38)</vt:lpstr>
      <vt:lpstr>pIkB (67)</vt:lpstr>
      <vt:lpstr>pJnk (34)</vt:lpstr>
      <vt:lpstr>pAkt (75)</vt:lpstr>
    </vt:vector>
  </TitlesOfParts>
  <Company>Yale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 Fong</dc:creator>
  <cp:lastModifiedBy>Linda E Fong</cp:lastModifiedBy>
  <dcterms:created xsi:type="dcterms:W3CDTF">2015-01-14T20:22:36Z</dcterms:created>
  <dcterms:modified xsi:type="dcterms:W3CDTF">2017-02-28T20:43:44Z</dcterms:modified>
</cp:coreProperties>
</file>